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drawings/drawing17.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3.xml" ContentType="application/vnd.openxmlformats-officedocument.themeOverride+xml"/>
  <Override PartName="/xl/drawings/drawing1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4.xml" ContentType="application/vnd.openxmlformats-officedocument.themeOverride+xml"/>
  <Override PartName="/xl/drawings/drawing2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Clgonzalez\Desktop\PDI\Envío a publicación_21112019\"/>
    </mc:Choice>
  </mc:AlternateContent>
  <bookViews>
    <workbookView xWindow="0" yWindow="0" windowWidth="11280" windowHeight="8940" tabRatio="914"/>
  </bookViews>
  <sheets>
    <sheet name="INDICE" sheetId="205" r:id="rId1"/>
    <sheet name="1" sheetId="171" r:id="rId2"/>
    <sheet name="G1" sheetId="178" r:id="rId3"/>
    <sheet name="2" sheetId="172" r:id="rId4"/>
    <sheet name="G2" sheetId="179" r:id="rId5"/>
    <sheet name="3" sheetId="5" r:id="rId6"/>
    <sheet name="G3" sheetId="180" r:id="rId7"/>
    <sheet name="4" sheetId="88" r:id="rId8"/>
    <sheet name="G4" sheetId="181" r:id="rId9"/>
    <sheet name="5" sheetId="182" r:id="rId10"/>
    <sheet name="G5" sheetId="183" r:id="rId11"/>
    <sheet name="6" sheetId="144" r:id="rId12"/>
    <sheet name="G6" sheetId="184" r:id="rId13"/>
    <sheet name="7" sheetId="175" r:id="rId14"/>
    <sheet name="G7" sheetId="177" r:id="rId15"/>
    <sheet name="8" sheetId="176" r:id="rId16"/>
    <sheet name="G8" sheetId="204" r:id="rId17"/>
    <sheet name="9" sheetId="140" r:id="rId18"/>
    <sheet name="G9" sheetId="186" r:id="rId19"/>
    <sheet name="10" sheetId="142" r:id="rId20"/>
    <sheet name="G10-11" sheetId="187" r:id="rId21"/>
    <sheet name="11" sheetId="143" r:id="rId22"/>
    <sheet name="G12-13" sheetId="189" r:id="rId23"/>
    <sheet name="12" sheetId="17" r:id="rId24"/>
    <sheet name="G14" sheetId="192" r:id="rId25"/>
    <sheet name="13" sheetId="14" r:id="rId26"/>
    <sheet name="G15" sheetId="155" r:id="rId27"/>
    <sheet name="14" sheetId="185" r:id="rId28"/>
    <sheet name="G16" sheetId="201" r:id="rId29"/>
    <sheet name="15" sheetId="93" r:id="rId30"/>
    <sheet name="G17" sheetId="193" r:id="rId31"/>
    <sheet name="16" sheetId="92" r:id="rId32"/>
    <sheet name="G18" sheetId="194" r:id="rId33"/>
    <sheet name="17" sheetId="127" r:id="rId34"/>
    <sheet name="G19" sheetId="195" r:id="rId35"/>
    <sheet name="18" sheetId="96" r:id="rId36"/>
    <sheet name="G20" sheetId="196" r:id="rId37"/>
    <sheet name="19" sheetId="97" r:id="rId38"/>
    <sheet name="G21" sheetId="197" r:id="rId39"/>
    <sheet name="20" sheetId="98" r:id="rId40"/>
    <sheet name="G22" sheetId="198" r:id="rId41"/>
    <sheet name="21" sheetId="128" r:id="rId42"/>
    <sheet name="G23" sheetId="199" r:id="rId43"/>
  </sheets>
  <definedNames>
    <definedName name="_xlnm._FilterDatabase" localSheetId="21" hidden="1">'11'!$A$2:$E$88</definedName>
    <definedName name="_xlnm._FilterDatabase" localSheetId="27" hidden="1">'14'!$A$1:$CE$327</definedName>
    <definedName name="_xlnm._FilterDatabase" localSheetId="29" hidden="1">'15'!$A$2:$S$326</definedName>
    <definedName name="_xlnm._FilterDatabase" localSheetId="31" hidden="1">'16'!$A$2:$S$324</definedName>
    <definedName name="_xlnm._FilterDatabase" localSheetId="35" hidden="1">'18'!$A$2:$K$326</definedName>
    <definedName name="_xlnm._FilterDatabase" localSheetId="37" hidden="1">'19'!$A$2:$N$326</definedName>
    <definedName name="_xlnm._FilterDatabase" localSheetId="3" hidden="1">'2'!$A$1:$DD$737</definedName>
    <definedName name="_xlnm._FilterDatabase" localSheetId="39" hidden="1">'20'!$A$2:$J$326</definedName>
    <definedName name="_xlnm._FilterDatabase" localSheetId="5" hidden="1">'3'!$A$2:$N$86</definedName>
    <definedName name="_xlnm._FilterDatabase" localSheetId="7" hidden="1">'4'!$A$2:$K$406</definedName>
    <definedName name="_xlnm._FilterDatabase" localSheetId="9" hidden="1">'5'!$A$2:$J$406</definedName>
    <definedName name="_xlnm.Print_Area" localSheetId="23">'12'!$A$1:$R$48</definedName>
    <definedName name="_xlnm.Print_Area" localSheetId="25">'13'!$A$1:$N$85</definedName>
    <definedName name="_xlnm.Print_Area" localSheetId="27">'14'!$A$1:$CE$329</definedName>
    <definedName name="_xlnm.Print_Area" localSheetId="29">'15'!$A$1:$S$326</definedName>
    <definedName name="_xlnm.Print_Area" localSheetId="31">'16'!$A$1:$S$326</definedName>
    <definedName name="_xlnm.Print_Area" localSheetId="37">'19'!$A$1:$N$326</definedName>
    <definedName name="_xlnm.Print_Area" localSheetId="3">'2'!$A$1:$CF$408</definedName>
    <definedName name="_xlnm.Print_Area" localSheetId="39">'20'!$A$1:$J$326</definedName>
    <definedName name="_xlnm.Print_Area" localSheetId="41">'21'!$A$1:$N$26</definedName>
    <definedName name="_xlnm.Print_Area" localSheetId="5">'3'!$A$1:$N$86</definedName>
    <definedName name="_xlnm.Print_Area" localSheetId="7">'4'!$A$1:$K$406</definedName>
    <definedName name="_xlnm.Print_Area" localSheetId="9">'5'!$A$1:$J$406</definedName>
    <definedName name="_xlnm.Print_Area" localSheetId="11">'6'!$A$1:$O$48</definedName>
    <definedName name="_xlnm.Print_Area" localSheetId="24">'G14'!$A$1:$I$38</definedName>
    <definedName name="_xlnm.Print_Area" localSheetId="26">'G15'!$A$1:$I$29</definedName>
    <definedName name="_xlnm.Print_Area" localSheetId="30">'G17'!$A$1:$H$33</definedName>
    <definedName name="_xlnm.Print_Area" localSheetId="34">'G19'!$A$1:$J$56</definedName>
    <definedName name="_xlnm.Print_Area" localSheetId="4">'G2'!$A$1:$C$49</definedName>
    <definedName name="_xlnm.Print_Area" localSheetId="36">'G20'!$A$1:$H$27</definedName>
    <definedName name="_xlnm.Print_Area" localSheetId="42">'G23'!$A$1:$H$30</definedName>
    <definedName name="_xlnm.Print_Area" localSheetId="6">'G3'!$A$1:$I$48</definedName>
    <definedName name="_xlnm.Print_Area" localSheetId="8">'G4'!$A$1:$G$52</definedName>
    <definedName name="_xlnm.Print_Area" localSheetId="10">'G5'!$A$1:$H$47</definedName>
    <definedName name="_xlnm.Print_Area" localSheetId="12">'G6'!$A$1:$N$26</definedName>
    <definedName name="_xlnm.Print_Area" localSheetId="18">'G9'!$A$1:$I$45</definedName>
    <definedName name="_xlnm.Print_Titles" localSheetId="23">'12'!$A:$A</definedName>
    <definedName name="_xlnm.Print_Titles" localSheetId="25">'13'!$1:$2</definedName>
    <definedName name="_xlnm.Print_Titles" localSheetId="27">'14'!$A:$B,'14'!$1:$3</definedName>
    <definedName name="_xlnm.Print_Titles" localSheetId="29">'15'!$A:$B,'15'!$1:$2</definedName>
    <definedName name="_xlnm.Print_Titles" localSheetId="31">'16'!$1:$2</definedName>
    <definedName name="_xlnm.Print_Titles" localSheetId="33">'17'!$2:$3</definedName>
    <definedName name="_xlnm.Print_Titles" localSheetId="35">'18'!$1:$2</definedName>
    <definedName name="_xlnm.Print_Titles" localSheetId="37">'19'!$1:$2</definedName>
    <definedName name="_xlnm.Print_Titles" localSheetId="3">'2'!$A:$B,'2'!$2:$3</definedName>
    <definedName name="_xlnm.Print_Titles" localSheetId="39">'20'!$1:$2</definedName>
    <definedName name="_xlnm.Print_Titles" localSheetId="5">'3'!$A:$A,'3'!$1:$2</definedName>
    <definedName name="_xlnm.Print_Titles" localSheetId="7">'4'!$1:$2</definedName>
    <definedName name="_xlnm.Print_Titles" localSheetId="9">'5'!$1:$2</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58" i="88" l="1"/>
  <c r="B4" i="193" l="1"/>
  <c r="B4" i="198" l="1"/>
  <c r="C4" i="198" s="1"/>
  <c r="B4" i="196" l="1"/>
  <c r="C9" i="196" s="1"/>
  <c r="F69" i="177"/>
  <c r="F70" i="177"/>
  <c r="F71" i="177"/>
  <c r="F72" i="177"/>
  <c r="F73" i="177"/>
  <c r="F74" i="177"/>
  <c r="F75" i="177"/>
  <c r="F76" i="177"/>
  <c r="F77" i="177"/>
  <c r="F78" i="177"/>
  <c r="F79" i="177"/>
  <c r="F80" i="177"/>
  <c r="F68" i="177"/>
  <c r="E70" i="177"/>
  <c r="C69" i="177"/>
  <c r="E69" i="177" s="1"/>
  <c r="C70" i="177"/>
  <c r="C71" i="177"/>
  <c r="E71" i="177" s="1"/>
  <c r="C72" i="177"/>
  <c r="E72" i="177" s="1"/>
  <c r="C73" i="177"/>
  <c r="E73" i="177" s="1"/>
  <c r="C74" i="177"/>
  <c r="E74" i="177" s="1"/>
  <c r="C75" i="177"/>
  <c r="E75" i="177" s="1"/>
  <c r="C76" i="177"/>
  <c r="E76" i="177" s="1"/>
  <c r="C77" i="177"/>
  <c r="E77" i="177" s="1"/>
  <c r="C78" i="177"/>
  <c r="E78" i="177" s="1"/>
  <c r="C79" i="177"/>
  <c r="E79" i="177" s="1"/>
  <c r="C80" i="177"/>
  <c r="E80" i="177" s="1"/>
  <c r="C68" i="177"/>
  <c r="E68" i="177" s="1"/>
  <c r="C6" i="196" l="1"/>
  <c r="C5" i="196"/>
  <c r="C4" i="196"/>
  <c r="C7" i="196"/>
  <c r="C8" i="196"/>
  <c r="B4" i="197"/>
  <c r="D6" i="192"/>
  <c r="E6" i="192" s="1"/>
  <c r="F60" i="184"/>
  <c r="F61" i="184"/>
  <c r="F62" i="184"/>
  <c r="F63" i="184"/>
  <c r="F64" i="184"/>
  <c r="F65" i="184"/>
  <c r="F66" i="184"/>
  <c r="F67" i="184"/>
  <c r="F68" i="184"/>
  <c r="F69" i="184"/>
  <c r="F70" i="184"/>
  <c r="F71" i="184"/>
  <c r="E60" i="184"/>
  <c r="E61" i="184"/>
  <c r="E62" i="184"/>
  <c r="E63" i="184"/>
  <c r="E64" i="184"/>
  <c r="E65" i="184"/>
  <c r="E66" i="184"/>
  <c r="E67" i="184"/>
  <c r="E68" i="184"/>
  <c r="E69" i="184"/>
  <c r="E70" i="184"/>
  <c r="E71" i="184"/>
  <c r="D59" i="184"/>
  <c r="C59" i="184"/>
  <c r="B59" i="184"/>
  <c r="B4" i="204"/>
  <c r="D4" i="204"/>
  <c r="C4" i="204" s="1"/>
  <c r="F4" i="204" s="1"/>
  <c r="C5" i="204"/>
  <c r="F5" i="204" s="1"/>
  <c r="E5" i="204"/>
  <c r="C6" i="204"/>
  <c r="F6" i="204" s="1"/>
  <c r="E6" i="204"/>
  <c r="C7" i="204"/>
  <c r="F7" i="204" s="1"/>
  <c r="E7" i="204"/>
  <c r="C8" i="204"/>
  <c r="F8" i="204" s="1"/>
  <c r="E8" i="204"/>
  <c r="C9" i="204"/>
  <c r="F9" i="204" s="1"/>
  <c r="E9" i="204"/>
  <c r="C10" i="204"/>
  <c r="F10" i="204" s="1"/>
  <c r="E10" i="204"/>
  <c r="C11" i="204"/>
  <c r="F11" i="204" s="1"/>
  <c r="E11" i="204"/>
  <c r="C12" i="204"/>
  <c r="F12" i="204" s="1"/>
  <c r="E12" i="204"/>
  <c r="C13" i="204"/>
  <c r="F13" i="204" s="1"/>
  <c r="E13" i="204"/>
  <c r="C14" i="204"/>
  <c r="F14" i="204" s="1"/>
  <c r="E14" i="204"/>
  <c r="C15" i="204"/>
  <c r="F15" i="204" s="1"/>
  <c r="E15" i="204"/>
  <c r="C16" i="204"/>
  <c r="F16" i="204" s="1"/>
  <c r="E16" i="204"/>
  <c r="C17" i="204"/>
  <c r="F17" i="204" s="1"/>
  <c r="E17" i="204"/>
  <c r="C18" i="204"/>
  <c r="F18" i="204" s="1"/>
  <c r="E18" i="204"/>
  <c r="C19" i="204"/>
  <c r="F19" i="204" s="1"/>
  <c r="E19" i="204"/>
  <c r="C20" i="204"/>
  <c r="F20" i="204" s="1"/>
  <c r="E20" i="204"/>
  <c r="F67" i="199"/>
  <c r="F68" i="199"/>
  <c r="F69" i="199"/>
  <c r="F70" i="199"/>
  <c r="F71" i="199"/>
  <c r="F72" i="199"/>
  <c r="F73" i="199"/>
  <c r="F74" i="199"/>
  <c r="F75" i="199"/>
  <c r="F76" i="199"/>
  <c r="F77" i="199"/>
  <c r="F78" i="199"/>
  <c r="F66" i="199"/>
  <c r="D67" i="199"/>
  <c r="E67" i="199" s="1"/>
  <c r="D68" i="199"/>
  <c r="E68" i="199" s="1"/>
  <c r="D69" i="199"/>
  <c r="E69" i="199" s="1"/>
  <c r="D70" i="199"/>
  <c r="E70" i="199" s="1"/>
  <c r="D71" i="199"/>
  <c r="E71" i="199" s="1"/>
  <c r="D72" i="199"/>
  <c r="E72" i="199" s="1"/>
  <c r="D73" i="199"/>
  <c r="E73" i="199" s="1"/>
  <c r="D74" i="199"/>
  <c r="E74" i="199" s="1"/>
  <c r="D75" i="199"/>
  <c r="E75" i="199" s="1"/>
  <c r="D76" i="199"/>
  <c r="E76" i="199" s="1"/>
  <c r="D77" i="199"/>
  <c r="E77" i="199" s="1"/>
  <c r="D78" i="199"/>
  <c r="E78" i="199" s="1"/>
  <c r="D66" i="199"/>
  <c r="E66" i="199" s="1"/>
  <c r="C11" i="199"/>
  <c r="B4" i="199"/>
  <c r="C12" i="199" s="1"/>
  <c r="C10" i="199" l="1"/>
  <c r="C8" i="199"/>
  <c r="C6" i="199"/>
  <c r="C7" i="199"/>
  <c r="C14" i="199"/>
  <c r="C5" i="199"/>
  <c r="C13" i="199"/>
  <c r="E59" i="184"/>
  <c r="C9" i="199"/>
  <c r="F59" i="184"/>
  <c r="E4" i="204"/>
  <c r="C4" i="199" l="1"/>
  <c r="F6" i="192"/>
  <c r="E3" i="176" l="1"/>
  <c r="B13" i="176"/>
  <c r="B5" i="176"/>
  <c r="B6" i="176"/>
  <c r="B7" i="176"/>
  <c r="B8" i="176"/>
  <c r="B9" i="176"/>
  <c r="B10" i="176"/>
  <c r="B11" i="176"/>
  <c r="B12" i="176"/>
  <c r="B14" i="176"/>
  <c r="B15" i="176"/>
  <c r="B16" i="176"/>
  <c r="B17" i="176"/>
  <c r="B18" i="176"/>
  <c r="B19" i="176"/>
  <c r="B4" i="176"/>
  <c r="C3" i="176"/>
  <c r="D3" i="176"/>
  <c r="F3" i="176"/>
  <c r="G3" i="176"/>
  <c r="H3" i="176"/>
  <c r="I3" i="176"/>
  <c r="J3" i="176"/>
  <c r="K3" i="176"/>
  <c r="L3" i="176"/>
  <c r="M3" i="176"/>
  <c r="N3" i="176"/>
  <c r="B3" i="176" l="1"/>
  <c r="B49" i="187" l="1"/>
  <c r="B48" i="187"/>
  <c r="B47" i="187"/>
  <c r="B46" i="187"/>
  <c r="B6" i="201"/>
  <c r="D303" i="98" l="1"/>
  <c r="E303" i="98"/>
  <c r="F303" i="98"/>
  <c r="G303" i="98"/>
  <c r="H303" i="98"/>
  <c r="I303" i="98"/>
  <c r="J303" i="98"/>
  <c r="D303" i="97"/>
  <c r="E303" i="97"/>
  <c r="F303" i="97"/>
  <c r="G303" i="97"/>
  <c r="H303" i="97"/>
  <c r="I303" i="97"/>
  <c r="J303" i="97"/>
  <c r="K303" i="97"/>
  <c r="L303" i="97"/>
  <c r="M303" i="97"/>
  <c r="N303" i="97"/>
  <c r="D303" i="96"/>
  <c r="E303" i="96"/>
  <c r="F303" i="96"/>
  <c r="G303" i="96"/>
  <c r="H303" i="96"/>
  <c r="I303" i="96"/>
  <c r="J303" i="96"/>
  <c r="K303" i="96"/>
  <c r="D304" i="127"/>
  <c r="E304" i="127"/>
  <c r="F304" i="127"/>
  <c r="G304" i="127"/>
  <c r="H304" i="127"/>
  <c r="I304" i="127"/>
  <c r="J304" i="127"/>
  <c r="K304" i="127"/>
  <c r="L304" i="127"/>
  <c r="M304" i="127"/>
  <c r="N304" i="127"/>
  <c r="D303" i="92"/>
  <c r="E303" i="92"/>
  <c r="F303" i="92"/>
  <c r="G303" i="92"/>
  <c r="H303" i="92"/>
  <c r="I303" i="92"/>
  <c r="J303" i="92"/>
  <c r="K303" i="92"/>
  <c r="L303" i="92"/>
  <c r="M303" i="92"/>
  <c r="N303" i="92"/>
  <c r="O303" i="92"/>
  <c r="P303" i="92"/>
  <c r="Q303" i="92"/>
  <c r="R303" i="92"/>
  <c r="S303" i="92"/>
  <c r="C304" i="92"/>
  <c r="D303" i="93"/>
  <c r="E303" i="93"/>
  <c r="F303" i="93"/>
  <c r="G303" i="93"/>
  <c r="H303" i="93"/>
  <c r="I303" i="93"/>
  <c r="J303" i="93"/>
  <c r="K303" i="93"/>
  <c r="L303" i="93"/>
  <c r="M303" i="93"/>
  <c r="N303" i="93"/>
  <c r="O303" i="93"/>
  <c r="P303" i="93"/>
  <c r="Q303" i="93"/>
  <c r="R303" i="93"/>
  <c r="S303" i="93"/>
  <c r="E304" i="185"/>
  <c r="F304" i="185"/>
  <c r="H304" i="185"/>
  <c r="I304" i="185"/>
  <c r="K304" i="185"/>
  <c r="L304" i="185"/>
  <c r="M304" i="185"/>
  <c r="N304" i="185"/>
  <c r="P304" i="185"/>
  <c r="Q304" i="185"/>
  <c r="R304" i="185"/>
  <c r="S304" i="185"/>
  <c r="U304" i="185"/>
  <c r="V304" i="185"/>
  <c r="W304" i="185"/>
  <c r="X304" i="185"/>
  <c r="Z304" i="185"/>
  <c r="AA304" i="185"/>
  <c r="AB304" i="185"/>
  <c r="AC304" i="185"/>
  <c r="AD304" i="185"/>
  <c r="AF304" i="185"/>
  <c r="AG304" i="185"/>
  <c r="AH304" i="185"/>
  <c r="AI304" i="185"/>
  <c r="AJ304" i="185"/>
  <c r="AK304" i="185"/>
  <c r="AL304" i="185"/>
  <c r="AM304" i="185"/>
  <c r="AN304" i="185"/>
  <c r="AO304" i="185"/>
  <c r="AP304" i="185"/>
  <c r="AQ304" i="185"/>
  <c r="AR304" i="185"/>
  <c r="AT304" i="185"/>
  <c r="AU304" i="185"/>
  <c r="AV304" i="185"/>
  <c r="AX304" i="185"/>
  <c r="AY304" i="185"/>
  <c r="AZ304" i="185"/>
  <c r="BA304" i="185"/>
  <c r="BB304" i="185"/>
  <c r="BD304" i="185"/>
  <c r="BE304" i="185"/>
  <c r="BG304" i="185"/>
  <c r="BH304" i="185"/>
  <c r="BI304" i="185"/>
  <c r="BJ304" i="185"/>
  <c r="BL304" i="185"/>
  <c r="BM304" i="185"/>
  <c r="BN304" i="185"/>
  <c r="BP304" i="185"/>
  <c r="BQ304" i="185"/>
  <c r="BR304" i="185"/>
  <c r="BT304" i="185"/>
  <c r="BU304" i="185"/>
  <c r="BV304" i="185"/>
  <c r="BW304" i="185"/>
  <c r="BY304" i="185"/>
  <c r="BZ304" i="185"/>
  <c r="CA304" i="185"/>
  <c r="CC304" i="185"/>
  <c r="CD304" i="185"/>
  <c r="CE304" i="185"/>
  <c r="G381" i="172"/>
  <c r="H378" i="172"/>
  <c r="D377" i="182"/>
  <c r="E377" i="182"/>
  <c r="F377" i="182"/>
  <c r="G377" i="182"/>
  <c r="H377" i="182"/>
  <c r="I377" i="182"/>
  <c r="J377" i="182"/>
  <c r="D377" i="88"/>
  <c r="E377" i="88"/>
  <c r="F377" i="88"/>
  <c r="G377" i="88"/>
  <c r="H377" i="88"/>
  <c r="I377" i="88"/>
  <c r="J377" i="88"/>
  <c r="K377" i="88"/>
  <c r="E378" i="172"/>
  <c r="F378" i="172"/>
  <c r="I378" i="172"/>
  <c r="K378" i="172"/>
  <c r="L378" i="172"/>
  <c r="M378" i="172"/>
  <c r="N378" i="172"/>
  <c r="P378" i="172"/>
  <c r="Q378" i="172"/>
  <c r="R378" i="172"/>
  <c r="S378" i="172"/>
  <c r="U378" i="172"/>
  <c r="V378" i="172"/>
  <c r="W378" i="172"/>
  <c r="X378" i="172"/>
  <c r="Z378" i="172"/>
  <c r="AA378" i="172"/>
  <c r="AB378" i="172"/>
  <c r="AC378" i="172"/>
  <c r="AD378" i="172"/>
  <c r="AF378" i="172"/>
  <c r="AG378" i="172"/>
  <c r="AH378" i="172"/>
  <c r="AI378" i="172"/>
  <c r="AJ378" i="172"/>
  <c r="AK378" i="172"/>
  <c r="AL378" i="172"/>
  <c r="AM378" i="172"/>
  <c r="AN378" i="172"/>
  <c r="AO378" i="172"/>
  <c r="AP378" i="172"/>
  <c r="AQ378" i="172"/>
  <c r="AR378" i="172"/>
  <c r="AS378" i="172"/>
  <c r="AU378" i="172"/>
  <c r="AV378" i="172"/>
  <c r="AW378" i="172"/>
  <c r="AY378" i="172"/>
  <c r="AZ378" i="172"/>
  <c r="BA378" i="172"/>
  <c r="BB378" i="172"/>
  <c r="BD378" i="172"/>
  <c r="BE378" i="172"/>
  <c r="BG378" i="172"/>
  <c r="BH378" i="172"/>
  <c r="BI378" i="172"/>
  <c r="BJ378" i="172"/>
  <c r="BL378" i="172"/>
  <c r="BM378" i="172"/>
  <c r="BN378" i="172"/>
  <c r="BP378" i="172"/>
  <c r="BQ378" i="172"/>
  <c r="BR378" i="172"/>
  <c r="BT378" i="172"/>
  <c r="BU378" i="172"/>
  <c r="BV378" i="172"/>
  <c r="BW378" i="172"/>
  <c r="BY378" i="172"/>
  <c r="BZ378" i="172"/>
  <c r="CA378" i="172"/>
  <c r="CC378" i="172"/>
  <c r="CD378" i="172"/>
  <c r="CE378" i="172"/>
  <c r="C5" i="198" l="1"/>
  <c r="C6" i="197"/>
  <c r="C7" i="197"/>
  <c r="C9" i="197"/>
  <c r="C10" i="197"/>
  <c r="C12" i="197"/>
  <c r="C13" i="197"/>
  <c r="C8" i="197"/>
  <c r="C15" i="197"/>
  <c r="C11" i="197"/>
  <c r="C14" i="197"/>
  <c r="C5" i="197"/>
  <c r="B11" i="195"/>
  <c r="B3" i="194"/>
  <c r="C4" i="194" s="1"/>
  <c r="C5" i="193"/>
  <c r="D7" i="192"/>
  <c r="D8" i="192"/>
  <c r="F8" i="192" s="1"/>
  <c r="D9" i="192"/>
  <c r="E9" i="192" s="1"/>
  <c r="D10" i="192"/>
  <c r="E10" i="192" s="1"/>
  <c r="D11" i="192"/>
  <c r="E11" i="192" s="1"/>
  <c r="D12" i="192"/>
  <c r="F12" i="192" s="1"/>
  <c r="D13" i="192"/>
  <c r="E13" i="192" s="1"/>
  <c r="D14" i="192"/>
  <c r="E14" i="192" s="1"/>
  <c r="D15" i="192"/>
  <c r="E15" i="192" s="1"/>
  <c r="D16" i="192"/>
  <c r="F16" i="192" s="1"/>
  <c r="D17" i="192"/>
  <c r="E17" i="192" s="1"/>
  <c r="D18" i="192"/>
  <c r="E18" i="192" s="1"/>
  <c r="D19" i="192"/>
  <c r="E19" i="192" s="1"/>
  <c r="D20" i="192"/>
  <c r="F20" i="192" s="1"/>
  <c r="E20" i="192"/>
  <c r="D21" i="192"/>
  <c r="E21" i="192" s="1"/>
  <c r="B4" i="192"/>
  <c r="C4" i="192"/>
  <c r="L4" i="189"/>
  <c r="M4" i="189" s="1"/>
  <c r="L5" i="189"/>
  <c r="M5" i="189" s="1"/>
  <c r="L6" i="189"/>
  <c r="M6" i="189" s="1"/>
  <c r="L7" i="189"/>
  <c r="M7" i="189" s="1"/>
  <c r="J17" i="189"/>
  <c r="L17" i="189"/>
  <c r="N17" i="189"/>
  <c r="P17" i="189"/>
  <c r="B3" i="187"/>
  <c r="F3" i="187" s="1"/>
  <c r="B4" i="187"/>
  <c r="E4" i="187" s="1"/>
  <c r="B5" i="187"/>
  <c r="F5" i="187" s="1"/>
  <c r="B6" i="187"/>
  <c r="E6" i="187" s="1"/>
  <c r="B3" i="186"/>
  <c r="C3" i="186"/>
  <c r="D3" i="186"/>
  <c r="D4" i="186" s="1"/>
  <c r="E3" i="186"/>
  <c r="E6" i="185"/>
  <c r="F6" i="185"/>
  <c r="H6" i="185"/>
  <c r="I6" i="185"/>
  <c r="K6" i="185"/>
  <c r="L6" i="185"/>
  <c r="M6" i="185"/>
  <c r="N6" i="185"/>
  <c r="P6" i="185"/>
  <c r="Q6" i="185"/>
  <c r="R6" i="185"/>
  <c r="S6" i="185"/>
  <c r="U6" i="185"/>
  <c r="V6" i="185"/>
  <c r="W6" i="185"/>
  <c r="X6" i="185"/>
  <c r="Z6" i="185"/>
  <c r="AA6" i="185"/>
  <c r="AB6" i="185"/>
  <c r="AC6" i="185"/>
  <c r="AD6" i="185"/>
  <c r="AF6" i="185"/>
  <c r="AG6" i="185"/>
  <c r="AH6" i="185"/>
  <c r="AI6" i="185"/>
  <c r="AJ6" i="185"/>
  <c r="AK6" i="185"/>
  <c r="AL6" i="185"/>
  <c r="AM6" i="185"/>
  <c r="AN6" i="185"/>
  <c r="AO6" i="185"/>
  <c r="AP6" i="185"/>
  <c r="AQ6" i="185"/>
  <c r="AR6" i="185"/>
  <c r="AT6" i="185"/>
  <c r="AU6" i="185"/>
  <c r="AV6" i="185"/>
  <c r="AX6" i="185"/>
  <c r="AY6" i="185"/>
  <c r="AZ6" i="185"/>
  <c r="BA6" i="185"/>
  <c r="BB6" i="185"/>
  <c r="BD6" i="185"/>
  <c r="BE6" i="185"/>
  <c r="BG6" i="185"/>
  <c r="BH6" i="185"/>
  <c r="BI6" i="185"/>
  <c r="BJ6" i="185"/>
  <c r="BL6" i="185"/>
  <c r="BM6" i="185"/>
  <c r="BN6" i="185"/>
  <c r="BP6" i="185"/>
  <c r="BQ6" i="185"/>
  <c r="BR6" i="185"/>
  <c r="BT6" i="185"/>
  <c r="BU6" i="185"/>
  <c r="BV6" i="185"/>
  <c r="BW6" i="185"/>
  <c r="BY6" i="185"/>
  <c r="BZ6" i="185"/>
  <c r="CA6" i="185"/>
  <c r="CC6" i="185"/>
  <c r="CD6" i="185"/>
  <c r="CE6" i="185"/>
  <c r="D7" i="185"/>
  <c r="D6" i="185" s="1"/>
  <c r="G7" i="185"/>
  <c r="G6" i="185" s="1"/>
  <c r="J7" i="185"/>
  <c r="J6" i="185" s="1"/>
  <c r="O7" i="185"/>
  <c r="O6" i="185" s="1"/>
  <c r="T7" i="185"/>
  <c r="T6" i="185" s="1"/>
  <c r="Y7" i="185"/>
  <c r="Y6" i="185" s="1"/>
  <c r="AE7" i="185"/>
  <c r="AE6" i="185" s="1"/>
  <c r="AS7" i="185"/>
  <c r="AS6" i="185" s="1"/>
  <c r="AW7" i="185"/>
  <c r="AW6" i="185" s="1"/>
  <c r="BC7" i="185"/>
  <c r="BC6" i="185" s="1"/>
  <c r="BF7" i="185"/>
  <c r="BF6" i="185" s="1"/>
  <c r="BK7" i="185"/>
  <c r="BK6" i="185" s="1"/>
  <c r="BO7" i="185"/>
  <c r="BO6" i="185" s="1"/>
  <c r="BS7" i="185"/>
  <c r="BS6" i="185" s="1"/>
  <c r="BX7" i="185"/>
  <c r="BX6" i="185" s="1"/>
  <c r="CB7" i="185"/>
  <c r="CB6" i="185" s="1"/>
  <c r="E8" i="185"/>
  <c r="F8" i="185"/>
  <c r="H8" i="185"/>
  <c r="I8" i="185"/>
  <c r="K8" i="185"/>
  <c r="L8" i="185"/>
  <c r="M8" i="185"/>
  <c r="N8" i="185"/>
  <c r="P8" i="185"/>
  <c r="Q8" i="185"/>
  <c r="R8" i="185"/>
  <c r="S8" i="185"/>
  <c r="U8" i="185"/>
  <c r="V8" i="185"/>
  <c r="W8" i="185"/>
  <c r="X8" i="185"/>
  <c r="Z8" i="185"/>
  <c r="AA8" i="185"/>
  <c r="AB8" i="185"/>
  <c r="AC8" i="185"/>
  <c r="AD8" i="185"/>
  <c r="AF8" i="185"/>
  <c r="AG8" i="185"/>
  <c r="AH8" i="185"/>
  <c r="AI8" i="185"/>
  <c r="AJ8" i="185"/>
  <c r="AK8" i="185"/>
  <c r="AL8" i="185"/>
  <c r="AM8" i="185"/>
  <c r="AN8" i="185"/>
  <c r="AO8" i="185"/>
  <c r="AP8" i="185"/>
  <c r="AQ8" i="185"/>
  <c r="AR8" i="185"/>
  <c r="AT8" i="185"/>
  <c r="AU8" i="185"/>
  <c r="AV8" i="185"/>
  <c r="AX8" i="185"/>
  <c r="AY8" i="185"/>
  <c r="AZ8" i="185"/>
  <c r="BA8" i="185"/>
  <c r="BB8" i="185"/>
  <c r="BD8" i="185"/>
  <c r="BE8" i="185"/>
  <c r="BG8" i="185"/>
  <c r="BH8" i="185"/>
  <c r="BI8" i="185"/>
  <c r="BJ8" i="185"/>
  <c r="BL8" i="185"/>
  <c r="BM8" i="185"/>
  <c r="BN8" i="185"/>
  <c r="BP8" i="185"/>
  <c r="BQ8" i="185"/>
  <c r="BR8" i="185"/>
  <c r="BT8" i="185"/>
  <c r="BU8" i="185"/>
  <c r="BV8" i="185"/>
  <c r="BW8" i="185"/>
  <c r="BY8" i="185"/>
  <c r="BZ8" i="185"/>
  <c r="CA8" i="185"/>
  <c r="CC8" i="185"/>
  <c r="CD8" i="185"/>
  <c r="CE8" i="185"/>
  <c r="D9" i="185"/>
  <c r="G9" i="185"/>
  <c r="J9" i="185"/>
  <c r="O9" i="185"/>
  <c r="T9" i="185"/>
  <c r="Y9" i="185"/>
  <c r="AE9" i="185"/>
  <c r="AS9" i="185"/>
  <c r="AW9" i="185"/>
  <c r="BC9" i="185"/>
  <c r="BF9" i="185"/>
  <c r="BK9" i="185"/>
  <c r="BO9" i="185"/>
  <c r="BS9" i="185"/>
  <c r="BX9" i="185"/>
  <c r="CB9" i="185"/>
  <c r="D10" i="185"/>
  <c r="G10" i="185"/>
  <c r="J10" i="185"/>
  <c r="O10" i="185"/>
  <c r="T10" i="185"/>
  <c r="Y10" i="185"/>
  <c r="AE10" i="185"/>
  <c r="AS10" i="185"/>
  <c r="AW10" i="185"/>
  <c r="BC10" i="185"/>
  <c r="BF10" i="185"/>
  <c r="BK10" i="185"/>
  <c r="BO10" i="185"/>
  <c r="BS10" i="185"/>
  <c r="BX10" i="185"/>
  <c r="CB10" i="185"/>
  <c r="D11" i="185"/>
  <c r="G11" i="185"/>
  <c r="J11" i="185"/>
  <c r="O11" i="185"/>
  <c r="T11" i="185"/>
  <c r="Y11" i="185"/>
  <c r="AE11" i="185"/>
  <c r="AS11" i="185"/>
  <c r="AW11" i="185"/>
  <c r="BC11" i="185"/>
  <c r="BF11" i="185"/>
  <c r="BK11" i="185"/>
  <c r="BO11" i="185"/>
  <c r="BS11" i="185"/>
  <c r="BX11" i="185"/>
  <c r="CB11" i="185"/>
  <c r="D12" i="185"/>
  <c r="G12" i="185"/>
  <c r="J12" i="185"/>
  <c r="O12" i="185"/>
  <c r="T12" i="185"/>
  <c r="Y12" i="185"/>
  <c r="AE12" i="185"/>
  <c r="AS12" i="185"/>
  <c r="AW12" i="185"/>
  <c r="BC12" i="185"/>
  <c r="BF12" i="185"/>
  <c r="BK12" i="185"/>
  <c r="BO12" i="185"/>
  <c r="BS12" i="185"/>
  <c r="BX12" i="185"/>
  <c r="CB12" i="185"/>
  <c r="D13" i="185"/>
  <c r="G13" i="185"/>
  <c r="J13" i="185"/>
  <c r="O13" i="185"/>
  <c r="T13" i="185"/>
  <c r="Y13" i="185"/>
  <c r="AE13" i="185"/>
  <c r="AS13" i="185"/>
  <c r="AW13" i="185"/>
  <c r="BC13" i="185"/>
  <c r="BF13" i="185"/>
  <c r="BK13" i="185"/>
  <c r="BO13" i="185"/>
  <c r="BS13" i="185"/>
  <c r="BX13" i="185"/>
  <c r="CB13" i="185"/>
  <c r="D14" i="185"/>
  <c r="G14" i="185"/>
  <c r="J14" i="185"/>
  <c r="O14" i="185"/>
  <c r="T14" i="185"/>
  <c r="Y14" i="185"/>
  <c r="AE14" i="185"/>
  <c r="AS14" i="185"/>
  <c r="AW14" i="185"/>
  <c r="BC14" i="185"/>
  <c r="BF14" i="185"/>
  <c r="BK14" i="185"/>
  <c r="BO14" i="185"/>
  <c r="BS14" i="185"/>
  <c r="BX14" i="185"/>
  <c r="CB14" i="185"/>
  <c r="D15" i="185"/>
  <c r="G15" i="185"/>
  <c r="J15" i="185"/>
  <c r="O15" i="185"/>
  <c r="T15" i="185"/>
  <c r="Y15" i="185"/>
  <c r="AE15" i="185"/>
  <c r="AS15" i="185"/>
  <c r="AW15" i="185"/>
  <c r="BC15" i="185"/>
  <c r="BF15" i="185"/>
  <c r="BK15" i="185"/>
  <c r="BO15" i="185"/>
  <c r="BS15" i="185"/>
  <c r="BX15" i="185"/>
  <c r="CB15" i="185"/>
  <c r="D16" i="185"/>
  <c r="G16" i="185"/>
  <c r="J16" i="185"/>
  <c r="O16" i="185"/>
  <c r="T16" i="185"/>
  <c r="Y16" i="185"/>
  <c r="AE16" i="185"/>
  <c r="AS16" i="185"/>
  <c r="AW16" i="185"/>
  <c r="BC16" i="185"/>
  <c r="BF16" i="185"/>
  <c r="BK16" i="185"/>
  <c r="BO16" i="185"/>
  <c r="BS16" i="185"/>
  <c r="BX16" i="185"/>
  <c r="CB16" i="185"/>
  <c r="D17" i="185"/>
  <c r="G17" i="185"/>
  <c r="J17" i="185"/>
  <c r="O17" i="185"/>
  <c r="T17" i="185"/>
  <c r="Y17" i="185"/>
  <c r="AE17" i="185"/>
  <c r="AS17" i="185"/>
  <c r="AW17" i="185"/>
  <c r="BC17" i="185"/>
  <c r="BF17" i="185"/>
  <c r="BK17" i="185"/>
  <c r="BO17" i="185"/>
  <c r="BS17" i="185"/>
  <c r="BX17" i="185"/>
  <c r="CB17" i="185"/>
  <c r="D18" i="185"/>
  <c r="G18" i="185"/>
  <c r="J18" i="185"/>
  <c r="O18" i="185"/>
  <c r="T18" i="185"/>
  <c r="Y18" i="185"/>
  <c r="AE18" i="185"/>
  <c r="AS18" i="185"/>
  <c r="AW18" i="185"/>
  <c r="BC18" i="185"/>
  <c r="BF18" i="185"/>
  <c r="BK18" i="185"/>
  <c r="BO18" i="185"/>
  <c r="BS18" i="185"/>
  <c r="BX18" i="185"/>
  <c r="CB18" i="185"/>
  <c r="D19" i="185"/>
  <c r="G19" i="185"/>
  <c r="J19" i="185"/>
  <c r="O19" i="185"/>
  <c r="T19" i="185"/>
  <c r="Y19" i="185"/>
  <c r="AE19" i="185"/>
  <c r="AS19" i="185"/>
  <c r="AW19" i="185"/>
  <c r="BC19" i="185"/>
  <c r="BF19" i="185"/>
  <c r="BK19" i="185"/>
  <c r="BO19" i="185"/>
  <c r="BS19" i="185"/>
  <c r="BX19" i="185"/>
  <c r="CB19" i="185"/>
  <c r="D20" i="185"/>
  <c r="G20" i="185"/>
  <c r="J20" i="185"/>
  <c r="O20" i="185"/>
  <c r="T20" i="185"/>
  <c r="Y20" i="185"/>
  <c r="AE20" i="185"/>
  <c r="AS20" i="185"/>
  <c r="AW20" i="185"/>
  <c r="BC20" i="185"/>
  <c r="BF20" i="185"/>
  <c r="BK20" i="185"/>
  <c r="BO20" i="185"/>
  <c r="BS20" i="185"/>
  <c r="BX20" i="185"/>
  <c r="CB20" i="185"/>
  <c r="E21" i="185"/>
  <c r="F21" i="185"/>
  <c r="H21" i="185"/>
  <c r="I21" i="185"/>
  <c r="K21" i="185"/>
  <c r="L21" i="185"/>
  <c r="M21" i="185"/>
  <c r="N21" i="185"/>
  <c r="P21" i="185"/>
  <c r="Q21" i="185"/>
  <c r="R21" i="185"/>
  <c r="S21" i="185"/>
  <c r="U21" i="185"/>
  <c r="V21" i="185"/>
  <c r="W21" i="185"/>
  <c r="X21" i="185"/>
  <c r="Z21" i="185"/>
  <c r="AA21" i="185"/>
  <c r="AB21" i="185"/>
  <c r="AC21" i="185"/>
  <c r="AD21" i="185"/>
  <c r="AF21" i="185"/>
  <c r="AG21" i="185"/>
  <c r="AH21" i="185"/>
  <c r="AI21" i="185"/>
  <c r="AJ21" i="185"/>
  <c r="AK21" i="185"/>
  <c r="AL21" i="185"/>
  <c r="AM21" i="185"/>
  <c r="AN21" i="185"/>
  <c r="AO21" i="185"/>
  <c r="AP21" i="185"/>
  <c r="AQ21" i="185"/>
  <c r="AR21" i="185"/>
  <c r="AT21" i="185"/>
  <c r="AU21" i="185"/>
  <c r="AV21" i="185"/>
  <c r="AX21" i="185"/>
  <c r="AY21" i="185"/>
  <c r="AZ21" i="185"/>
  <c r="BA21" i="185"/>
  <c r="BB21" i="185"/>
  <c r="BD21" i="185"/>
  <c r="BE21" i="185"/>
  <c r="BG21" i="185"/>
  <c r="BH21" i="185"/>
  <c r="BI21" i="185"/>
  <c r="BJ21" i="185"/>
  <c r="BL21" i="185"/>
  <c r="BM21" i="185"/>
  <c r="BN21" i="185"/>
  <c r="BP21" i="185"/>
  <c r="BQ21" i="185"/>
  <c r="BR21" i="185"/>
  <c r="BT21" i="185"/>
  <c r="BU21" i="185"/>
  <c r="BV21" i="185"/>
  <c r="BW21" i="185"/>
  <c r="BY21" i="185"/>
  <c r="BZ21" i="185"/>
  <c r="CA21" i="185"/>
  <c r="CC21" i="185"/>
  <c r="CD21" i="185"/>
  <c r="CE21" i="185"/>
  <c r="D22" i="185"/>
  <c r="G22" i="185"/>
  <c r="J22" i="185"/>
  <c r="O22" i="185"/>
  <c r="T22" i="185"/>
  <c r="Y22" i="185"/>
  <c r="AE22" i="185"/>
  <c r="AS22" i="185"/>
  <c r="AW22" i="185"/>
  <c r="BC22" i="185"/>
  <c r="BF22" i="185"/>
  <c r="BK22" i="185"/>
  <c r="BO22" i="185"/>
  <c r="BS22" i="185"/>
  <c r="BX22" i="185"/>
  <c r="CB22" i="185"/>
  <c r="D23" i="185"/>
  <c r="G23" i="185"/>
  <c r="J23" i="185"/>
  <c r="O23" i="185"/>
  <c r="T23" i="185"/>
  <c r="Y23" i="185"/>
  <c r="AE23" i="185"/>
  <c r="AS23" i="185"/>
  <c r="AW23" i="185"/>
  <c r="BC23" i="185"/>
  <c r="BF23" i="185"/>
  <c r="BK23" i="185"/>
  <c r="BO23" i="185"/>
  <c r="BS23" i="185"/>
  <c r="BX23" i="185"/>
  <c r="CB23" i="185"/>
  <c r="D24" i="185"/>
  <c r="G24" i="185"/>
  <c r="J24" i="185"/>
  <c r="O24" i="185"/>
  <c r="T24" i="185"/>
  <c r="Y24" i="185"/>
  <c r="AE24" i="185"/>
  <c r="AS24" i="185"/>
  <c r="AW24" i="185"/>
  <c r="BC24" i="185"/>
  <c r="BF24" i="185"/>
  <c r="BK24" i="185"/>
  <c r="BO24" i="185"/>
  <c r="BS24" i="185"/>
  <c r="BX24" i="185"/>
  <c r="CB24" i="185"/>
  <c r="D25" i="185"/>
  <c r="G25" i="185"/>
  <c r="J25" i="185"/>
  <c r="O25" i="185"/>
  <c r="T25" i="185"/>
  <c r="Y25" i="185"/>
  <c r="AE25" i="185"/>
  <c r="AS25" i="185"/>
  <c r="AW25" i="185"/>
  <c r="BC25" i="185"/>
  <c r="BF25" i="185"/>
  <c r="BK25" i="185"/>
  <c r="BO25" i="185"/>
  <c r="BS25" i="185"/>
  <c r="BX25" i="185"/>
  <c r="CB25" i="185"/>
  <c r="D26" i="185"/>
  <c r="G26" i="185"/>
  <c r="J26" i="185"/>
  <c r="O26" i="185"/>
  <c r="T26" i="185"/>
  <c r="Y26" i="185"/>
  <c r="AE26" i="185"/>
  <c r="AS26" i="185"/>
  <c r="AW26" i="185"/>
  <c r="BC26" i="185"/>
  <c r="BF26" i="185"/>
  <c r="BK26" i="185"/>
  <c r="BO26" i="185"/>
  <c r="BS26" i="185"/>
  <c r="BX26" i="185"/>
  <c r="CB26" i="185"/>
  <c r="D27" i="185"/>
  <c r="G27" i="185"/>
  <c r="J27" i="185"/>
  <c r="O27" i="185"/>
  <c r="T27" i="185"/>
  <c r="Y27" i="185"/>
  <c r="AE27" i="185"/>
  <c r="AS27" i="185"/>
  <c r="AW27" i="185"/>
  <c r="BC27" i="185"/>
  <c r="BF27" i="185"/>
  <c r="BK27" i="185"/>
  <c r="BO27" i="185"/>
  <c r="BS27" i="185"/>
  <c r="BX27" i="185"/>
  <c r="CB27" i="185"/>
  <c r="D28" i="185"/>
  <c r="G28" i="185"/>
  <c r="J28" i="185"/>
  <c r="O28" i="185"/>
  <c r="T28" i="185"/>
  <c r="Y28" i="185"/>
  <c r="AE28" i="185"/>
  <c r="AS28" i="185"/>
  <c r="AW28" i="185"/>
  <c r="BC28" i="185"/>
  <c r="BF28" i="185"/>
  <c r="BK28" i="185"/>
  <c r="BO28" i="185"/>
  <c r="BS28" i="185"/>
  <c r="BX28" i="185"/>
  <c r="CB28" i="185"/>
  <c r="D29" i="185"/>
  <c r="G29" i="185"/>
  <c r="J29" i="185"/>
  <c r="O29" i="185"/>
  <c r="T29" i="185"/>
  <c r="Y29" i="185"/>
  <c r="AE29" i="185"/>
  <c r="AS29" i="185"/>
  <c r="AW29" i="185"/>
  <c r="BC29" i="185"/>
  <c r="BF29" i="185"/>
  <c r="BK29" i="185"/>
  <c r="BO29" i="185"/>
  <c r="BS29" i="185"/>
  <c r="BX29" i="185"/>
  <c r="CB29" i="185"/>
  <c r="D30" i="185"/>
  <c r="G30" i="185"/>
  <c r="J30" i="185"/>
  <c r="O30" i="185"/>
  <c r="T30" i="185"/>
  <c r="Y30" i="185"/>
  <c r="AE30" i="185"/>
  <c r="AS30" i="185"/>
  <c r="AW30" i="185"/>
  <c r="BC30" i="185"/>
  <c r="BF30" i="185"/>
  <c r="BK30" i="185"/>
  <c r="BO30" i="185"/>
  <c r="BS30" i="185"/>
  <c r="BX30" i="185"/>
  <c r="CB30" i="185"/>
  <c r="D31" i="185"/>
  <c r="G31" i="185"/>
  <c r="J31" i="185"/>
  <c r="O31" i="185"/>
  <c r="T31" i="185"/>
  <c r="Y31" i="185"/>
  <c r="AE31" i="185"/>
  <c r="AS31" i="185"/>
  <c r="AW31" i="185"/>
  <c r="BC31" i="185"/>
  <c r="BF31" i="185"/>
  <c r="BK31" i="185"/>
  <c r="BO31" i="185"/>
  <c r="BS31" i="185"/>
  <c r="BX31" i="185"/>
  <c r="CB31" i="185"/>
  <c r="D32" i="185"/>
  <c r="G32" i="185"/>
  <c r="J32" i="185"/>
  <c r="O32" i="185"/>
  <c r="T32" i="185"/>
  <c r="Y32" i="185"/>
  <c r="AE32" i="185"/>
  <c r="AS32" i="185"/>
  <c r="AW32" i="185"/>
  <c r="BC32" i="185"/>
  <c r="BF32" i="185"/>
  <c r="BK32" i="185"/>
  <c r="BO32" i="185"/>
  <c r="BS32" i="185"/>
  <c r="BX32" i="185"/>
  <c r="CB32" i="185"/>
  <c r="E33" i="185"/>
  <c r="F33" i="185"/>
  <c r="H33" i="185"/>
  <c r="I33" i="185"/>
  <c r="K33" i="185"/>
  <c r="L33" i="185"/>
  <c r="M33" i="185"/>
  <c r="N33" i="185"/>
  <c r="P33" i="185"/>
  <c r="Q33" i="185"/>
  <c r="R33" i="185"/>
  <c r="S33" i="185"/>
  <c r="U33" i="185"/>
  <c r="V33" i="185"/>
  <c r="W33" i="185"/>
  <c r="X33" i="185"/>
  <c r="Z33" i="185"/>
  <c r="AA33" i="185"/>
  <c r="AB33" i="185"/>
  <c r="AC33" i="185"/>
  <c r="AD33" i="185"/>
  <c r="AF33" i="185"/>
  <c r="AG33" i="185"/>
  <c r="AH33" i="185"/>
  <c r="AI33" i="185"/>
  <c r="AJ33" i="185"/>
  <c r="AK33" i="185"/>
  <c r="AL33" i="185"/>
  <c r="AM33" i="185"/>
  <c r="AN33" i="185"/>
  <c r="AO33" i="185"/>
  <c r="AP33" i="185"/>
  <c r="AQ33" i="185"/>
  <c r="AR33" i="185"/>
  <c r="AT33" i="185"/>
  <c r="AU33" i="185"/>
  <c r="AV33" i="185"/>
  <c r="AX33" i="185"/>
  <c r="AY33" i="185"/>
  <c r="AZ33" i="185"/>
  <c r="BA33" i="185"/>
  <c r="BB33" i="185"/>
  <c r="BD33" i="185"/>
  <c r="BE33" i="185"/>
  <c r="BG33" i="185"/>
  <c r="BH33" i="185"/>
  <c r="BI33" i="185"/>
  <c r="BJ33" i="185"/>
  <c r="BL33" i="185"/>
  <c r="BM33" i="185"/>
  <c r="BN33" i="185"/>
  <c r="BP33" i="185"/>
  <c r="BQ33" i="185"/>
  <c r="BR33" i="185"/>
  <c r="BT33" i="185"/>
  <c r="BU33" i="185"/>
  <c r="BV33" i="185"/>
  <c r="BW33" i="185"/>
  <c r="BY33" i="185"/>
  <c r="BZ33" i="185"/>
  <c r="CA33" i="185"/>
  <c r="CC33" i="185"/>
  <c r="CD33" i="185"/>
  <c r="CE33" i="185"/>
  <c r="D34" i="185"/>
  <c r="G34" i="185"/>
  <c r="J34" i="185"/>
  <c r="O34" i="185"/>
  <c r="T34" i="185"/>
  <c r="Y34" i="185"/>
  <c r="AE34" i="185"/>
  <c r="AS34" i="185"/>
  <c r="AW34" i="185"/>
  <c r="BC34" i="185"/>
  <c r="BF34" i="185"/>
  <c r="BK34" i="185"/>
  <c r="BO34" i="185"/>
  <c r="BS34" i="185"/>
  <c r="BX34" i="185"/>
  <c r="CB34" i="185"/>
  <c r="D35" i="185"/>
  <c r="G35" i="185"/>
  <c r="J35" i="185"/>
  <c r="O35" i="185"/>
  <c r="T35" i="185"/>
  <c r="Y35" i="185"/>
  <c r="AE35" i="185"/>
  <c r="AS35" i="185"/>
  <c r="AW35" i="185"/>
  <c r="BC35" i="185"/>
  <c r="BF35" i="185"/>
  <c r="BK35" i="185"/>
  <c r="BO35" i="185"/>
  <c r="BS35" i="185"/>
  <c r="BX35" i="185"/>
  <c r="CB35" i="185"/>
  <c r="D36" i="185"/>
  <c r="G36" i="185"/>
  <c r="J36" i="185"/>
  <c r="O36" i="185"/>
  <c r="T36" i="185"/>
  <c r="Y36" i="185"/>
  <c r="AE36" i="185"/>
  <c r="AS36" i="185"/>
  <c r="AW36" i="185"/>
  <c r="BC36" i="185"/>
  <c r="BF36" i="185"/>
  <c r="BK36" i="185"/>
  <c r="BO36" i="185"/>
  <c r="BS36" i="185"/>
  <c r="BX36" i="185"/>
  <c r="CB36" i="185"/>
  <c r="D37" i="185"/>
  <c r="G37" i="185"/>
  <c r="J37" i="185"/>
  <c r="O37" i="185"/>
  <c r="T37" i="185"/>
  <c r="Y37" i="185"/>
  <c r="AE37" i="185"/>
  <c r="AS37" i="185"/>
  <c r="AW37" i="185"/>
  <c r="BC37" i="185"/>
  <c r="BF37" i="185"/>
  <c r="BK37" i="185"/>
  <c r="BO37" i="185"/>
  <c r="BS37" i="185"/>
  <c r="BX37" i="185"/>
  <c r="CB37" i="185"/>
  <c r="D38" i="185"/>
  <c r="G38" i="185"/>
  <c r="J38" i="185"/>
  <c r="O38" i="185"/>
  <c r="T38" i="185"/>
  <c r="Y38" i="185"/>
  <c r="AE38" i="185"/>
  <c r="AS38" i="185"/>
  <c r="AW38" i="185"/>
  <c r="BC38" i="185"/>
  <c r="BF38" i="185"/>
  <c r="BK38" i="185"/>
  <c r="BO38" i="185"/>
  <c r="BS38" i="185"/>
  <c r="BX38" i="185"/>
  <c r="CB38" i="185"/>
  <c r="D39" i="185"/>
  <c r="G39" i="185"/>
  <c r="J39" i="185"/>
  <c r="O39" i="185"/>
  <c r="T39" i="185"/>
  <c r="Y39" i="185"/>
  <c r="AE39" i="185"/>
  <c r="AS39" i="185"/>
  <c r="AW39" i="185"/>
  <c r="BC39" i="185"/>
  <c r="BF39" i="185"/>
  <c r="BK39" i="185"/>
  <c r="BO39" i="185"/>
  <c r="BS39" i="185"/>
  <c r="BX39" i="185"/>
  <c r="CB39" i="185"/>
  <c r="D40" i="185"/>
  <c r="G40" i="185"/>
  <c r="J40" i="185"/>
  <c r="O40" i="185"/>
  <c r="T40" i="185"/>
  <c r="Y40" i="185"/>
  <c r="AE40" i="185"/>
  <c r="AS40" i="185"/>
  <c r="AW40" i="185"/>
  <c r="BC40" i="185"/>
  <c r="BF40" i="185"/>
  <c r="BK40" i="185"/>
  <c r="BO40" i="185"/>
  <c r="BS40" i="185"/>
  <c r="BX40" i="185"/>
  <c r="CB40" i="185"/>
  <c r="D41" i="185"/>
  <c r="G41" i="185"/>
  <c r="J41" i="185"/>
  <c r="O41" i="185"/>
  <c r="T41" i="185"/>
  <c r="Y41" i="185"/>
  <c r="AE41" i="185"/>
  <c r="AS41" i="185"/>
  <c r="AW41" i="185"/>
  <c r="BC41" i="185"/>
  <c r="BF41" i="185"/>
  <c r="BK41" i="185"/>
  <c r="BO41" i="185"/>
  <c r="BS41" i="185"/>
  <c r="BX41" i="185"/>
  <c r="CB41" i="185"/>
  <c r="D42" i="185"/>
  <c r="G42" i="185"/>
  <c r="J42" i="185"/>
  <c r="O42" i="185"/>
  <c r="T42" i="185"/>
  <c r="Y42" i="185"/>
  <c r="AE42" i="185"/>
  <c r="AS42" i="185"/>
  <c r="AW42" i="185"/>
  <c r="BC42" i="185"/>
  <c r="BF42" i="185"/>
  <c r="BK42" i="185"/>
  <c r="BO42" i="185"/>
  <c r="BS42" i="185"/>
  <c r="BX42" i="185"/>
  <c r="CB42" i="185"/>
  <c r="D43" i="185"/>
  <c r="G43" i="185"/>
  <c r="J43" i="185"/>
  <c r="O43" i="185"/>
  <c r="T43" i="185"/>
  <c r="Y43" i="185"/>
  <c r="AE43" i="185"/>
  <c r="AS43" i="185"/>
  <c r="AW43" i="185"/>
  <c r="BC43" i="185"/>
  <c r="BF43" i="185"/>
  <c r="BK43" i="185"/>
  <c r="BO43" i="185"/>
  <c r="BS43" i="185"/>
  <c r="BX43" i="185"/>
  <c r="CB43" i="185"/>
  <c r="E44" i="185"/>
  <c r="F44" i="185"/>
  <c r="H44" i="185"/>
  <c r="I44" i="185"/>
  <c r="K44" i="185"/>
  <c r="L44" i="185"/>
  <c r="M44" i="185"/>
  <c r="N44" i="185"/>
  <c r="P44" i="185"/>
  <c r="Q44" i="185"/>
  <c r="R44" i="185"/>
  <c r="S44" i="185"/>
  <c r="U44" i="185"/>
  <c r="V44" i="185"/>
  <c r="W44" i="185"/>
  <c r="X44" i="185"/>
  <c r="Z44" i="185"/>
  <c r="AA44" i="185"/>
  <c r="AB44" i="185"/>
  <c r="AC44" i="185"/>
  <c r="AD44" i="185"/>
  <c r="AF44" i="185"/>
  <c r="AG44" i="185"/>
  <c r="AH44" i="185"/>
  <c r="AI44" i="185"/>
  <c r="AJ44" i="185"/>
  <c r="AK44" i="185"/>
  <c r="AL44" i="185"/>
  <c r="AM44" i="185"/>
  <c r="AN44" i="185"/>
  <c r="AO44" i="185"/>
  <c r="AP44" i="185"/>
  <c r="AQ44" i="185"/>
  <c r="AR44" i="185"/>
  <c r="AT44" i="185"/>
  <c r="AU44" i="185"/>
  <c r="AV44" i="185"/>
  <c r="AX44" i="185"/>
  <c r="AY44" i="185"/>
  <c r="AZ44" i="185"/>
  <c r="BA44" i="185"/>
  <c r="BB44" i="185"/>
  <c r="BD44" i="185"/>
  <c r="BE44" i="185"/>
  <c r="BG44" i="185"/>
  <c r="BH44" i="185"/>
  <c r="BI44" i="185"/>
  <c r="BJ44" i="185"/>
  <c r="BL44" i="185"/>
  <c r="BM44" i="185"/>
  <c r="BN44" i="185"/>
  <c r="BP44" i="185"/>
  <c r="BQ44" i="185"/>
  <c r="BR44" i="185"/>
  <c r="BT44" i="185"/>
  <c r="BU44" i="185"/>
  <c r="BV44" i="185"/>
  <c r="BW44" i="185"/>
  <c r="BY44" i="185"/>
  <c r="BZ44" i="185"/>
  <c r="CA44" i="185"/>
  <c r="CC44" i="185"/>
  <c r="CD44" i="185"/>
  <c r="CE44" i="185"/>
  <c r="D45" i="185"/>
  <c r="G45" i="185"/>
  <c r="J45" i="185"/>
  <c r="O45" i="185"/>
  <c r="T45" i="185"/>
  <c r="Y45" i="185"/>
  <c r="AE45" i="185"/>
  <c r="AS45" i="185"/>
  <c r="AW45" i="185"/>
  <c r="BC45" i="185"/>
  <c r="BF45" i="185"/>
  <c r="BK45" i="185"/>
  <c r="BO45" i="185"/>
  <c r="BS45" i="185"/>
  <c r="BX45" i="185"/>
  <c r="CB45" i="185"/>
  <c r="D46" i="185"/>
  <c r="G46" i="185"/>
  <c r="J46" i="185"/>
  <c r="O46" i="185"/>
  <c r="T46" i="185"/>
  <c r="Y46" i="185"/>
  <c r="AE46" i="185"/>
  <c r="AS46" i="185"/>
  <c r="AW46" i="185"/>
  <c r="BC46" i="185"/>
  <c r="BF46" i="185"/>
  <c r="BK46" i="185"/>
  <c r="BO46" i="185"/>
  <c r="BS46" i="185"/>
  <c r="BX46" i="185"/>
  <c r="CB46" i="185"/>
  <c r="D47" i="185"/>
  <c r="G47" i="185"/>
  <c r="J47" i="185"/>
  <c r="O47" i="185"/>
  <c r="T47" i="185"/>
  <c r="Y47" i="185"/>
  <c r="AE47" i="185"/>
  <c r="AS47" i="185"/>
  <c r="AW47" i="185"/>
  <c r="BC47" i="185"/>
  <c r="BF47" i="185"/>
  <c r="BK47" i="185"/>
  <c r="BO47" i="185"/>
  <c r="BS47" i="185"/>
  <c r="BX47" i="185"/>
  <c r="CB47" i="185"/>
  <c r="D48" i="185"/>
  <c r="G48" i="185"/>
  <c r="J48" i="185"/>
  <c r="O48" i="185"/>
  <c r="T48" i="185"/>
  <c r="Y48" i="185"/>
  <c r="AE48" i="185"/>
  <c r="AS48" i="185"/>
  <c r="AW48" i="185"/>
  <c r="BC48" i="185"/>
  <c r="BF48" i="185"/>
  <c r="BK48" i="185"/>
  <c r="BO48" i="185"/>
  <c r="BS48" i="185"/>
  <c r="BX48" i="185"/>
  <c r="CB48" i="185"/>
  <c r="D49" i="185"/>
  <c r="G49" i="185"/>
  <c r="J49" i="185"/>
  <c r="O49" i="185"/>
  <c r="T49" i="185"/>
  <c r="Y49" i="185"/>
  <c r="AE49" i="185"/>
  <c r="AS49" i="185"/>
  <c r="AW49" i="185"/>
  <c r="BC49" i="185"/>
  <c r="BF49" i="185"/>
  <c r="BK49" i="185"/>
  <c r="BO49" i="185"/>
  <c r="BS49" i="185"/>
  <c r="BX49" i="185"/>
  <c r="CB49" i="185"/>
  <c r="D50" i="185"/>
  <c r="G50" i="185"/>
  <c r="J50" i="185"/>
  <c r="O50" i="185"/>
  <c r="T50" i="185"/>
  <c r="Y50" i="185"/>
  <c r="AE50" i="185"/>
  <c r="AS50" i="185"/>
  <c r="AW50" i="185"/>
  <c r="BC50" i="185"/>
  <c r="BF50" i="185"/>
  <c r="BK50" i="185"/>
  <c r="BO50" i="185"/>
  <c r="BS50" i="185"/>
  <c r="BX50" i="185"/>
  <c r="CB50" i="185"/>
  <c r="D51" i="185"/>
  <c r="G51" i="185"/>
  <c r="J51" i="185"/>
  <c r="O51" i="185"/>
  <c r="T51" i="185"/>
  <c r="Y51" i="185"/>
  <c r="AE51" i="185"/>
  <c r="AS51" i="185"/>
  <c r="AW51" i="185"/>
  <c r="BC51" i="185"/>
  <c r="BF51" i="185"/>
  <c r="BK51" i="185"/>
  <c r="BO51" i="185"/>
  <c r="BS51" i="185"/>
  <c r="BX51" i="185"/>
  <c r="CB51" i="185"/>
  <c r="D52" i="185"/>
  <c r="G52" i="185"/>
  <c r="J52" i="185"/>
  <c r="O52" i="185"/>
  <c r="T52" i="185"/>
  <c r="Y52" i="185"/>
  <c r="AE52" i="185"/>
  <c r="AS52" i="185"/>
  <c r="AW52" i="185"/>
  <c r="BC52" i="185"/>
  <c r="BF52" i="185"/>
  <c r="BK52" i="185"/>
  <c r="BO52" i="185"/>
  <c r="BS52" i="185"/>
  <c r="BX52" i="185"/>
  <c r="CB52" i="185"/>
  <c r="D53" i="185"/>
  <c r="G53" i="185"/>
  <c r="J53" i="185"/>
  <c r="O53" i="185"/>
  <c r="T53" i="185"/>
  <c r="Y53" i="185"/>
  <c r="AE53" i="185"/>
  <c r="AS53" i="185"/>
  <c r="AW53" i="185"/>
  <c r="BC53" i="185"/>
  <c r="BF53" i="185"/>
  <c r="BK53" i="185"/>
  <c r="BO53" i="185"/>
  <c r="BS53" i="185"/>
  <c r="BX53" i="185"/>
  <c r="CB53" i="185"/>
  <c r="D54" i="185"/>
  <c r="G54" i="185"/>
  <c r="J54" i="185"/>
  <c r="O54" i="185"/>
  <c r="T54" i="185"/>
  <c r="Y54" i="185"/>
  <c r="AE54" i="185"/>
  <c r="AS54" i="185"/>
  <c r="AW54" i="185"/>
  <c r="BC54" i="185"/>
  <c r="BF54" i="185"/>
  <c r="BK54" i="185"/>
  <c r="BO54" i="185"/>
  <c r="BS54" i="185"/>
  <c r="BX54" i="185"/>
  <c r="CB54" i="185"/>
  <c r="D55" i="185"/>
  <c r="G55" i="185"/>
  <c r="J55" i="185"/>
  <c r="O55" i="185"/>
  <c r="T55" i="185"/>
  <c r="Y55" i="185"/>
  <c r="AE55" i="185"/>
  <c r="AS55" i="185"/>
  <c r="AW55" i="185"/>
  <c r="BC55" i="185"/>
  <c r="BF55" i="185"/>
  <c r="BK55" i="185"/>
  <c r="BO55" i="185"/>
  <c r="BS55" i="185"/>
  <c r="BX55" i="185"/>
  <c r="CB55" i="185"/>
  <c r="D56" i="185"/>
  <c r="G56" i="185"/>
  <c r="J56" i="185"/>
  <c r="O56" i="185"/>
  <c r="T56" i="185"/>
  <c r="Y56" i="185"/>
  <c r="AE56" i="185"/>
  <c r="AS56" i="185"/>
  <c r="AW56" i="185"/>
  <c r="BC56" i="185"/>
  <c r="BF56" i="185"/>
  <c r="BK56" i="185"/>
  <c r="BO56" i="185"/>
  <c r="BS56" i="185"/>
  <c r="BX56" i="185"/>
  <c r="CB56" i="185"/>
  <c r="D57" i="185"/>
  <c r="G57" i="185"/>
  <c r="J57" i="185"/>
  <c r="O57" i="185"/>
  <c r="T57" i="185"/>
  <c r="Y57" i="185"/>
  <c r="AE57" i="185"/>
  <c r="AS57" i="185"/>
  <c r="AW57" i="185"/>
  <c r="BC57" i="185"/>
  <c r="BF57" i="185"/>
  <c r="BK57" i="185"/>
  <c r="BO57" i="185"/>
  <c r="BS57" i="185"/>
  <c r="BX57" i="185"/>
  <c r="CB57" i="185"/>
  <c r="D58" i="185"/>
  <c r="G58" i="185"/>
  <c r="J58" i="185"/>
  <c r="O58" i="185"/>
  <c r="T58" i="185"/>
  <c r="Y58" i="185"/>
  <c r="AE58" i="185"/>
  <c r="AS58" i="185"/>
  <c r="AW58" i="185"/>
  <c r="BC58" i="185"/>
  <c r="BF58" i="185"/>
  <c r="BK58" i="185"/>
  <c r="BO58" i="185"/>
  <c r="BS58" i="185"/>
  <c r="BX58" i="185"/>
  <c r="CB58" i="185"/>
  <c r="D59" i="185"/>
  <c r="G59" i="185"/>
  <c r="J59" i="185"/>
  <c r="O59" i="185"/>
  <c r="T59" i="185"/>
  <c r="Y59" i="185"/>
  <c r="AE59" i="185"/>
  <c r="AS59" i="185"/>
  <c r="AW59" i="185"/>
  <c r="BC59" i="185"/>
  <c r="BF59" i="185"/>
  <c r="BK59" i="185"/>
  <c r="BO59" i="185"/>
  <c r="BS59" i="185"/>
  <c r="BX59" i="185"/>
  <c r="CB59" i="185"/>
  <c r="D60" i="185"/>
  <c r="G60" i="185"/>
  <c r="J60" i="185"/>
  <c r="O60" i="185"/>
  <c r="T60" i="185"/>
  <c r="Y60" i="185"/>
  <c r="AE60" i="185"/>
  <c r="AS60" i="185"/>
  <c r="AW60" i="185"/>
  <c r="BC60" i="185"/>
  <c r="BF60" i="185"/>
  <c r="BK60" i="185"/>
  <c r="BO60" i="185"/>
  <c r="BS60" i="185"/>
  <c r="BX60" i="185"/>
  <c r="CB60" i="185"/>
  <c r="D61" i="185"/>
  <c r="G61" i="185"/>
  <c r="J61" i="185"/>
  <c r="O61" i="185"/>
  <c r="T61" i="185"/>
  <c r="Y61" i="185"/>
  <c r="AE61" i="185"/>
  <c r="AS61" i="185"/>
  <c r="AW61" i="185"/>
  <c r="BC61" i="185"/>
  <c r="BF61" i="185"/>
  <c r="BK61" i="185"/>
  <c r="BO61" i="185"/>
  <c r="BS61" i="185"/>
  <c r="BX61" i="185"/>
  <c r="CB61" i="185"/>
  <c r="E62" i="185"/>
  <c r="F62" i="185"/>
  <c r="H62" i="185"/>
  <c r="I62" i="185"/>
  <c r="K62" i="185"/>
  <c r="L62" i="185"/>
  <c r="M62" i="185"/>
  <c r="N62" i="185"/>
  <c r="P62" i="185"/>
  <c r="Q62" i="185"/>
  <c r="R62" i="185"/>
  <c r="S62" i="185"/>
  <c r="U62" i="185"/>
  <c r="V62" i="185"/>
  <c r="W62" i="185"/>
  <c r="X62" i="185"/>
  <c r="Z62" i="185"/>
  <c r="AA62" i="185"/>
  <c r="AB62" i="185"/>
  <c r="AC62" i="185"/>
  <c r="AD62" i="185"/>
  <c r="AF62" i="185"/>
  <c r="AG62" i="185"/>
  <c r="AH62" i="185"/>
  <c r="AI62" i="185"/>
  <c r="AJ62" i="185"/>
  <c r="AK62" i="185"/>
  <c r="AL62" i="185"/>
  <c r="AM62" i="185"/>
  <c r="AN62" i="185"/>
  <c r="AO62" i="185"/>
  <c r="AP62" i="185"/>
  <c r="AQ62" i="185"/>
  <c r="AR62" i="185"/>
  <c r="AT62" i="185"/>
  <c r="AU62" i="185"/>
  <c r="AV62" i="185"/>
  <c r="AX62" i="185"/>
  <c r="AY62" i="185"/>
  <c r="AZ62" i="185"/>
  <c r="BA62" i="185"/>
  <c r="BB62" i="185"/>
  <c r="BD62" i="185"/>
  <c r="BE62" i="185"/>
  <c r="BG62" i="185"/>
  <c r="BH62" i="185"/>
  <c r="BI62" i="185"/>
  <c r="BJ62" i="185"/>
  <c r="BL62" i="185"/>
  <c r="BM62" i="185"/>
  <c r="BN62" i="185"/>
  <c r="BP62" i="185"/>
  <c r="BQ62" i="185"/>
  <c r="BR62" i="185"/>
  <c r="BT62" i="185"/>
  <c r="BU62" i="185"/>
  <c r="BV62" i="185"/>
  <c r="BW62" i="185"/>
  <c r="BY62" i="185"/>
  <c r="BZ62" i="185"/>
  <c r="CA62" i="185"/>
  <c r="CC62" i="185"/>
  <c r="CD62" i="185"/>
  <c r="CE62" i="185"/>
  <c r="D63" i="185"/>
  <c r="G63" i="185"/>
  <c r="J63" i="185"/>
  <c r="O63" i="185"/>
  <c r="T63" i="185"/>
  <c r="Y63" i="185"/>
  <c r="AE63" i="185"/>
  <c r="AS63" i="185"/>
  <c r="AW63" i="185"/>
  <c r="BC63" i="185"/>
  <c r="BF63" i="185"/>
  <c r="BK63" i="185"/>
  <c r="BO63" i="185"/>
  <c r="BS63" i="185"/>
  <c r="BX63" i="185"/>
  <c r="CB63" i="185"/>
  <c r="D64" i="185"/>
  <c r="G64" i="185"/>
  <c r="J64" i="185"/>
  <c r="O64" i="185"/>
  <c r="T64" i="185"/>
  <c r="Y64" i="185"/>
  <c r="AE64" i="185"/>
  <c r="AS64" i="185"/>
  <c r="AW64" i="185"/>
  <c r="BC64" i="185"/>
  <c r="BF64" i="185"/>
  <c r="BK64" i="185"/>
  <c r="BO64" i="185"/>
  <c r="BS64" i="185"/>
  <c r="BX64" i="185"/>
  <c r="CB64" i="185"/>
  <c r="D65" i="185"/>
  <c r="G65" i="185"/>
  <c r="J65" i="185"/>
  <c r="O65" i="185"/>
  <c r="T65" i="185"/>
  <c r="Y65" i="185"/>
  <c r="AE65" i="185"/>
  <c r="AS65" i="185"/>
  <c r="AW65" i="185"/>
  <c r="BC65" i="185"/>
  <c r="BF65" i="185"/>
  <c r="BK65" i="185"/>
  <c r="BO65" i="185"/>
  <c r="BS65" i="185"/>
  <c r="BX65" i="185"/>
  <c r="CB65" i="185"/>
  <c r="D66" i="185"/>
  <c r="G66" i="185"/>
  <c r="J66" i="185"/>
  <c r="O66" i="185"/>
  <c r="T66" i="185"/>
  <c r="Y66" i="185"/>
  <c r="AE66" i="185"/>
  <c r="AS66" i="185"/>
  <c r="AW66" i="185"/>
  <c r="BC66" i="185"/>
  <c r="BF66" i="185"/>
  <c r="BK66" i="185"/>
  <c r="BO66" i="185"/>
  <c r="BS66" i="185"/>
  <c r="BX66" i="185"/>
  <c r="CB66" i="185"/>
  <c r="D67" i="185"/>
  <c r="G67" i="185"/>
  <c r="J67" i="185"/>
  <c r="O67" i="185"/>
  <c r="T67" i="185"/>
  <c r="Y67" i="185"/>
  <c r="AE67" i="185"/>
  <c r="AS67" i="185"/>
  <c r="AW67" i="185"/>
  <c r="BC67" i="185"/>
  <c r="BF67" i="185"/>
  <c r="BK67" i="185"/>
  <c r="BO67" i="185"/>
  <c r="BS67" i="185"/>
  <c r="BX67" i="185"/>
  <c r="CB67" i="185"/>
  <c r="D68" i="185"/>
  <c r="G68" i="185"/>
  <c r="J68" i="185"/>
  <c r="O68" i="185"/>
  <c r="T68" i="185"/>
  <c r="Y68" i="185"/>
  <c r="AE68" i="185"/>
  <c r="AS68" i="185"/>
  <c r="AW68" i="185"/>
  <c r="BC68" i="185"/>
  <c r="BF68" i="185"/>
  <c r="BK68" i="185"/>
  <c r="BO68" i="185"/>
  <c r="BS68" i="185"/>
  <c r="BX68" i="185"/>
  <c r="CB68" i="185"/>
  <c r="D69" i="185"/>
  <c r="G69" i="185"/>
  <c r="J69" i="185"/>
  <c r="O69" i="185"/>
  <c r="T69" i="185"/>
  <c r="Y69" i="185"/>
  <c r="AE69" i="185"/>
  <c r="AS69" i="185"/>
  <c r="AW69" i="185"/>
  <c r="BC69" i="185"/>
  <c r="BF69" i="185"/>
  <c r="BK69" i="185"/>
  <c r="BO69" i="185"/>
  <c r="BS69" i="185"/>
  <c r="BX69" i="185"/>
  <c r="CB69" i="185"/>
  <c r="D70" i="185"/>
  <c r="G70" i="185"/>
  <c r="J70" i="185"/>
  <c r="O70" i="185"/>
  <c r="T70" i="185"/>
  <c r="Y70" i="185"/>
  <c r="AE70" i="185"/>
  <c r="AS70" i="185"/>
  <c r="AW70" i="185"/>
  <c r="BC70" i="185"/>
  <c r="BF70" i="185"/>
  <c r="BK70" i="185"/>
  <c r="BO70" i="185"/>
  <c r="BS70" i="185"/>
  <c r="BX70" i="185"/>
  <c r="CB70" i="185"/>
  <c r="D71" i="185"/>
  <c r="G71" i="185"/>
  <c r="J71" i="185"/>
  <c r="O71" i="185"/>
  <c r="T71" i="185"/>
  <c r="Y71" i="185"/>
  <c r="AE71" i="185"/>
  <c r="AS71" i="185"/>
  <c r="AW71" i="185"/>
  <c r="BC71" i="185"/>
  <c r="BF71" i="185"/>
  <c r="BK71" i="185"/>
  <c r="BO71" i="185"/>
  <c r="BS71" i="185"/>
  <c r="BX71" i="185"/>
  <c r="CB71" i="185"/>
  <c r="D72" i="185"/>
  <c r="G72" i="185"/>
  <c r="J72" i="185"/>
  <c r="O72" i="185"/>
  <c r="T72" i="185"/>
  <c r="Y72" i="185"/>
  <c r="AE72" i="185"/>
  <c r="AS72" i="185"/>
  <c r="AW72" i="185"/>
  <c r="BC72" i="185"/>
  <c r="BF72" i="185"/>
  <c r="BK72" i="185"/>
  <c r="BO72" i="185"/>
  <c r="BS72" i="185"/>
  <c r="BX72" i="185"/>
  <c r="CB72" i="185"/>
  <c r="D73" i="185"/>
  <c r="G73" i="185"/>
  <c r="J73" i="185"/>
  <c r="O73" i="185"/>
  <c r="T73" i="185"/>
  <c r="Y73" i="185"/>
  <c r="AE73" i="185"/>
  <c r="AS73" i="185"/>
  <c r="AW73" i="185"/>
  <c r="BC73" i="185"/>
  <c r="BF73" i="185"/>
  <c r="BK73" i="185"/>
  <c r="BO73" i="185"/>
  <c r="BS73" i="185"/>
  <c r="BX73" i="185"/>
  <c r="CB73" i="185"/>
  <c r="D74" i="185"/>
  <c r="G74" i="185"/>
  <c r="J74" i="185"/>
  <c r="O74" i="185"/>
  <c r="T74" i="185"/>
  <c r="Y74" i="185"/>
  <c r="AE74" i="185"/>
  <c r="AS74" i="185"/>
  <c r="AW74" i="185"/>
  <c r="BC74" i="185"/>
  <c r="BF74" i="185"/>
  <c r="BK74" i="185"/>
  <c r="BO74" i="185"/>
  <c r="BS74" i="185"/>
  <c r="BX74" i="185"/>
  <c r="CB74" i="185"/>
  <c r="D75" i="185"/>
  <c r="G75" i="185"/>
  <c r="J75" i="185"/>
  <c r="O75" i="185"/>
  <c r="T75" i="185"/>
  <c r="Y75" i="185"/>
  <c r="AE75" i="185"/>
  <c r="AS75" i="185"/>
  <c r="AW75" i="185"/>
  <c r="BC75" i="185"/>
  <c r="BF75" i="185"/>
  <c r="BK75" i="185"/>
  <c r="BO75" i="185"/>
  <c r="BS75" i="185"/>
  <c r="BX75" i="185"/>
  <c r="CB75" i="185"/>
  <c r="D76" i="185"/>
  <c r="G76" i="185"/>
  <c r="J76" i="185"/>
  <c r="O76" i="185"/>
  <c r="T76" i="185"/>
  <c r="Y76" i="185"/>
  <c r="AE76" i="185"/>
  <c r="AS76" i="185"/>
  <c r="AW76" i="185"/>
  <c r="BC76" i="185"/>
  <c r="BF76" i="185"/>
  <c r="BK76" i="185"/>
  <c r="BO76" i="185"/>
  <c r="BS76" i="185"/>
  <c r="BX76" i="185"/>
  <c r="CB76" i="185"/>
  <c r="D77" i="185"/>
  <c r="G77" i="185"/>
  <c r="J77" i="185"/>
  <c r="O77" i="185"/>
  <c r="T77" i="185"/>
  <c r="Y77" i="185"/>
  <c r="AE77" i="185"/>
  <c r="AS77" i="185"/>
  <c r="AW77" i="185"/>
  <c r="BC77" i="185"/>
  <c r="BF77" i="185"/>
  <c r="BK77" i="185"/>
  <c r="BO77" i="185"/>
  <c r="BS77" i="185"/>
  <c r="BX77" i="185"/>
  <c r="CB77" i="185"/>
  <c r="D78" i="185"/>
  <c r="G78" i="185"/>
  <c r="J78" i="185"/>
  <c r="O78" i="185"/>
  <c r="T78" i="185"/>
  <c r="Y78" i="185"/>
  <c r="AE78" i="185"/>
  <c r="AS78" i="185"/>
  <c r="AW78" i="185"/>
  <c r="BC78" i="185"/>
  <c r="BF78" i="185"/>
  <c r="BK78" i="185"/>
  <c r="BO78" i="185"/>
  <c r="BS78" i="185"/>
  <c r="BX78" i="185"/>
  <c r="CB78" i="185"/>
  <c r="D79" i="185"/>
  <c r="G79" i="185"/>
  <c r="J79" i="185"/>
  <c r="O79" i="185"/>
  <c r="T79" i="185"/>
  <c r="Y79" i="185"/>
  <c r="AE79" i="185"/>
  <c r="AS79" i="185"/>
  <c r="AW79" i="185"/>
  <c r="BC79" i="185"/>
  <c r="BF79" i="185"/>
  <c r="BK79" i="185"/>
  <c r="BO79" i="185"/>
  <c r="BS79" i="185"/>
  <c r="BX79" i="185"/>
  <c r="CB79" i="185"/>
  <c r="D80" i="185"/>
  <c r="G80" i="185"/>
  <c r="J80" i="185"/>
  <c r="O80" i="185"/>
  <c r="T80" i="185"/>
  <c r="Y80" i="185"/>
  <c r="AE80" i="185"/>
  <c r="AS80" i="185"/>
  <c r="AW80" i="185"/>
  <c r="BC80" i="185"/>
  <c r="BF80" i="185"/>
  <c r="BK80" i="185"/>
  <c r="BO80" i="185"/>
  <c r="BS80" i="185"/>
  <c r="BX80" i="185"/>
  <c r="CB80" i="185"/>
  <c r="D81" i="185"/>
  <c r="G81" i="185"/>
  <c r="J81" i="185"/>
  <c r="O81" i="185"/>
  <c r="T81" i="185"/>
  <c r="Y81" i="185"/>
  <c r="AE81" i="185"/>
  <c r="AS81" i="185"/>
  <c r="AW81" i="185"/>
  <c r="BC81" i="185"/>
  <c r="BF81" i="185"/>
  <c r="BK81" i="185"/>
  <c r="BO81" i="185"/>
  <c r="BS81" i="185"/>
  <c r="BX81" i="185"/>
  <c r="CB81" i="185"/>
  <c r="D82" i="185"/>
  <c r="G82" i="185"/>
  <c r="J82" i="185"/>
  <c r="O82" i="185"/>
  <c r="T82" i="185"/>
  <c r="Y82" i="185"/>
  <c r="AE82" i="185"/>
  <c r="AS82" i="185"/>
  <c r="AW82" i="185"/>
  <c r="BC82" i="185"/>
  <c r="BF82" i="185"/>
  <c r="BK82" i="185"/>
  <c r="BO82" i="185"/>
  <c r="BS82" i="185"/>
  <c r="BX82" i="185"/>
  <c r="CB82" i="185"/>
  <c r="D83" i="185"/>
  <c r="G83" i="185"/>
  <c r="J83" i="185"/>
  <c r="O83" i="185"/>
  <c r="T83" i="185"/>
  <c r="Y83" i="185"/>
  <c r="AE83" i="185"/>
  <c r="AS83" i="185"/>
  <c r="AW83" i="185"/>
  <c r="BC83" i="185"/>
  <c r="BF83" i="185"/>
  <c r="BK83" i="185"/>
  <c r="BO83" i="185"/>
  <c r="BS83" i="185"/>
  <c r="BX83" i="185"/>
  <c r="CB83" i="185"/>
  <c r="E84" i="185"/>
  <c r="F84" i="185"/>
  <c r="H84" i="185"/>
  <c r="I84" i="185"/>
  <c r="K84" i="185"/>
  <c r="L84" i="185"/>
  <c r="M84" i="185"/>
  <c r="N84" i="185"/>
  <c r="P84" i="185"/>
  <c r="Q84" i="185"/>
  <c r="R84" i="185"/>
  <c r="S84" i="185"/>
  <c r="U84" i="185"/>
  <c r="V84" i="185"/>
  <c r="W84" i="185"/>
  <c r="X84" i="185"/>
  <c r="Z84" i="185"/>
  <c r="AA84" i="185"/>
  <c r="AB84" i="185"/>
  <c r="AC84" i="185"/>
  <c r="AD84" i="185"/>
  <c r="AF84" i="185"/>
  <c r="AG84" i="185"/>
  <c r="AH84" i="185"/>
  <c r="AI84" i="185"/>
  <c r="AJ84" i="185"/>
  <c r="AK84" i="185"/>
  <c r="AL84" i="185"/>
  <c r="AM84" i="185"/>
  <c r="AN84" i="185"/>
  <c r="AO84" i="185"/>
  <c r="AP84" i="185"/>
  <c r="AQ84" i="185"/>
  <c r="AR84" i="185"/>
  <c r="AT84" i="185"/>
  <c r="AU84" i="185"/>
  <c r="AV84" i="185"/>
  <c r="AX84" i="185"/>
  <c r="AY84" i="185"/>
  <c r="AZ84" i="185"/>
  <c r="BA84" i="185"/>
  <c r="BB84" i="185"/>
  <c r="BD84" i="185"/>
  <c r="BE84" i="185"/>
  <c r="BG84" i="185"/>
  <c r="BH84" i="185"/>
  <c r="BI84" i="185"/>
  <c r="BJ84" i="185"/>
  <c r="BL84" i="185"/>
  <c r="BM84" i="185"/>
  <c r="BN84" i="185"/>
  <c r="BP84" i="185"/>
  <c r="BQ84" i="185"/>
  <c r="BR84" i="185"/>
  <c r="BT84" i="185"/>
  <c r="BU84" i="185"/>
  <c r="BV84" i="185"/>
  <c r="BW84" i="185"/>
  <c r="BY84" i="185"/>
  <c r="BZ84" i="185"/>
  <c r="CA84" i="185"/>
  <c r="CC84" i="185"/>
  <c r="CD84" i="185"/>
  <c r="CE84" i="185"/>
  <c r="D85" i="185"/>
  <c r="G85" i="185"/>
  <c r="J85" i="185"/>
  <c r="O85" i="185"/>
  <c r="T85" i="185"/>
  <c r="Y85" i="185"/>
  <c r="AE85" i="185"/>
  <c r="AS85" i="185"/>
  <c r="AW85" i="185"/>
  <c r="BC85" i="185"/>
  <c r="BF85" i="185"/>
  <c r="BK85" i="185"/>
  <c r="BO85" i="185"/>
  <c r="BS85" i="185"/>
  <c r="BX85" i="185"/>
  <c r="CB85" i="185"/>
  <c r="D86" i="185"/>
  <c r="G86" i="185"/>
  <c r="J86" i="185"/>
  <c r="O86" i="185"/>
  <c r="T86" i="185"/>
  <c r="Y86" i="185"/>
  <c r="AE86" i="185"/>
  <c r="AS86" i="185"/>
  <c r="AW86" i="185"/>
  <c r="BC86" i="185"/>
  <c r="BF86" i="185"/>
  <c r="BK86" i="185"/>
  <c r="BO86" i="185"/>
  <c r="BS86" i="185"/>
  <c r="BX86" i="185"/>
  <c r="CB86" i="185"/>
  <c r="D87" i="185"/>
  <c r="G87" i="185"/>
  <c r="J87" i="185"/>
  <c r="O87" i="185"/>
  <c r="T87" i="185"/>
  <c r="Y87" i="185"/>
  <c r="AE87" i="185"/>
  <c r="AS87" i="185"/>
  <c r="AW87" i="185"/>
  <c r="BC87" i="185"/>
  <c r="BF87" i="185"/>
  <c r="BK87" i="185"/>
  <c r="BO87" i="185"/>
  <c r="BS87" i="185"/>
  <c r="BX87" i="185"/>
  <c r="CB87" i="185"/>
  <c r="D88" i="185"/>
  <c r="G88" i="185"/>
  <c r="J88" i="185"/>
  <c r="O88" i="185"/>
  <c r="T88" i="185"/>
  <c r="Y88" i="185"/>
  <c r="AE88" i="185"/>
  <c r="AS88" i="185"/>
  <c r="AW88" i="185"/>
  <c r="BC88" i="185"/>
  <c r="BF88" i="185"/>
  <c r="BK88" i="185"/>
  <c r="BO88" i="185"/>
  <c r="BS88" i="185"/>
  <c r="BX88" i="185"/>
  <c r="CB88" i="185"/>
  <c r="D89" i="185"/>
  <c r="G89" i="185"/>
  <c r="J89" i="185"/>
  <c r="O89" i="185"/>
  <c r="T89" i="185"/>
  <c r="Y89" i="185"/>
  <c r="AE89" i="185"/>
  <c r="AS89" i="185"/>
  <c r="AW89" i="185"/>
  <c r="BC89" i="185"/>
  <c r="BF89" i="185"/>
  <c r="BK89" i="185"/>
  <c r="BO89" i="185"/>
  <c r="BS89" i="185"/>
  <c r="BX89" i="185"/>
  <c r="CB89" i="185"/>
  <c r="D90" i="185"/>
  <c r="G90" i="185"/>
  <c r="J90" i="185"/>
  <c r="O90" i="185"/>
  <c r="T90" i="185"/>
  <c r="Y90" i="185"/>
  <c r="AE90" i="185"/>
  <c r="AS90" i="185"/>
  <c r="AW90" i="185"/>
  <c r="BC90" i="185"/>
  <c r="BF90" i="185"/>
  <c r="BK90" i="185"/>
  <c r="BO90" i="185"/>
  <c r="BS90" i="185"/>
  <c r="BX90" i="185"/>
  <c r="CB90" i="185"/>
  <c r="D91" i="185"/>
  <c r="G91" i="185"/>
  <c r="J91" i="185"/>
  <c r="O91" i="185"/>
  <c r="T91" i="185"/>
  <c r="Y91" i="185"/>
  <c r="AE91" i="185"/>
  <c r="AS91" i="185"/>
  <c r="AW91" i="185"/>
  <c r="BC91" i="185"/>
  <c r="BF91" i="185"/>
  <c r="BK91" i="185"/>
  <c r="BO91" i="185"/>
  <c r="BS91" i="185"/>
  <c r="BX91" i="185"/>
  <c r="CB91" i="185"/>
  <c r="D92" i="185"/>
  <c r="G92" i="185"/>
  <c r="J92" i="185"/>
  <c r="O92" i="185"/>
  <c r="T92" i="185"/>
  <c r="Y92" i="185"/>
  <c r="AE92" i="185"/>
  <c r="AS92" i="185"/>
  <c r="AW92" i="185"/>
  <c r="BC92" i="185"/>
  <c r="BF92" i="185"/>
  <c r="BK92" i="185"/>
  <c r="BO92" i="185"/>
  <c r="BS92" i="185"/>
  <c r="BX92" i="185"/>
  <c r="CB92" i="185"/>
  <c r="D93" i="185"/>
  <c r="G93" i="185"/>
  <c r="J93" i="185"/>
  <c r="O93" i="185"/>
  <c r="T93" i="185"/>
  <c r="Y93" i="185"/>
  <c r="AE93" i="185"/>
  <c r="AS93" i="185"/>
  <c r="AW93" i="185"/>
  <c r="BC93" i="185"/>
  <c r="BF93" i="185"/>
  <c r="BK93" i="185"/>
  <c r="BO93" i="185"/>
  <c r="BS93" i="185"/>
  <c r="BX93" i="185"/>
  <c r="CB93" i="185"/>
  <c r="D94" i="185"/>
  <c r="G94" i="185"/>
  <c r="J94" i="185"/>
  <c r="O94" i="185"/>
  <c r="T94" i="185"/>
  <c r="Y94" i="185"/>
  <c r="AE94" i="185"/>
  <c r="AS94" i="185"/>
  <c r="AW94" i="185"/>
  <c r="BC94" i="185"/>
  <c r="BF94" i="185"/>
  <c r="BK94" i="185"/>
  <c r="BO94" i="185"/>
  <c r="BS94" i="185"/>
  <c r="BX94" i="185"/>
  <c r="CB94" i="185"/>
  <c r="D95" i="185"/>
  <c r="G95" i="185"/>
  <c r="J95" i="185"/>
  <c r="O95" i="185"/>
  <c r="T95" i="185"/>
  <c r="Y95" i="185"/>
  <c r="AE95" i="185"/>
  <c r="AS95" i="185"/>
  <c r="AW95" i="185"/>
  <c r="BC95" i="185"/>
  <c r="BF95" i="185"/>
  <c r="BK95" i="185"/>
  <c r="BO95" i="185"/>
  <c r="BS95" i="185"/>
  <c r="BX95" i="185"/>
  <c r="CB95" i="185"/>
  <c r="D96" i="185"/>
  <c r="G96" i="185"/>
  <c r="J96" i="185"/>
  <c r="O96" i="185"/>
  <c r="T96" i="185"/>
  <c r="Y96" i="185"/>
  <c r="AE96" i="185"/>
  <c r="AS96" i="185"/>
  <c r="AW96" i="185"/>
  <c r="BC96" i="185"/>
  <c r="BF96" i="185"/>
  <c r="BK96" i="185"/>
  <c r="BO96" i="185"/>
  <c r="BS96" i="185"/>
  <c r="BX96" i="185"/>
  <c r="CB96" i="185"/>
  <c r="D97" i="185"/>
  <c r="G97" i="185"/>
  <c r="J97" i="185"/>
  <c r="O97" i="185"/>
  <c r="T97" i="185"/>
  <c r="Y97" i="185"/>
  <c r="AE97" i="185"/>
  <c r="AS97" i="185"/>
  <c r="AW97" i="185"/>
  <c r="BC97" i="185"/>
  <c r="BF97" i="185"/>
  <c r="BK97" i="185"/>
  <c r="BO97" i="185"/>
  <c r="BS97" i="185"/>
  <c r="BX97" i="185"/>
  <c r="CB97" i="185"/>
  <c r="D98" i="185"/>
  <c r="G98" i="185"/>
  <c r="J98" i="185"/>
  <c r="O98" i="185"/>
  <c r="T98" i="185"/>
  <c r="Y98" i="185"/>
  <c r="AE98" i="185"/>
  <c r="AS98" i="185"/>
  <c r="AW98" i="185"/>
  <c r="BC98" i="185"/>
  <c r="BF98" i="185"/>
  <c r="BK98" i="185"/>
  <c r="BO98" i="185"/>
  <c r="BS98" i="185"/>
  <c r="BX98" i="185"/>
  <c r="CB98" i="185"/>
  <c r="D99" i="185"/>
  <c r="G99" i="185"/>
  <c r="J99" i="185"/>
  <c r="O99" i="185"/>
  <c r="T99" i="185"/>
  <c r="Y99" i="185"/>
  <c r="AE99" i="185"/>
  <c r="AS99" i="185"/>
  <c r="AW99" i="185"/>
  <c r="BC99" i="185"/>
  <c r="BF99" i="185"/>
  <c r="BK99" i="185"/>
  <c r="BO99" i="185"/>
  <c r="BS99" i="185"/>
  <c r="BX99" i="185"/>
  <c r="CB99" i="185"/>
  <c r="D100" i="185"/>
  <c r="G100" i="185"/>
  <c r="J100" i="185"/>
  <c r="O100" i="185"/>
  <c r="T100" i="185"/>
  <c r="Y100" i="185"/>
  <c r="AE100" i="185"/>
  <c r="AS100" i="185"/>
  <c r="AW100" i="185"/>
  <c r="BC100" i="185"/>
  <c r="BF100" i="185"/>
  <c r="BK100" i="185"/>
  <c r="BO100" i="185"/>
  <c r="BS100" i="185"/>
  <c r="BX100" i="185"/>
  <c r="CB100" i="185"/>
  <c r="D101" i="185"/>
  <c r="G101" i="185"/>
  <c r="J101" i="185"/>
  <c r="O101" i="185"/>
  <c r="T101" i="185"/>
  <c r="Y101" i="185"/>
  <c r="AE101" i="185"/>
  <c r="AS101" i="185"/>
  <c r="AW101" i="185"/>
  <c r="BC101" i="185"/>
  <c r="BF101" i="185"/>
  <c r="BK101" i="185"/>
  <c r="BO101" i="185"/>
  <c r="BS101" i="185"/>
  <c r="BX101" i="185"/>
  <c r="CB101" i="185"/>
  <c r="D102" i="185"/>
  <c r="G102" i="185"/>
  <c r="J102" i="185"/>
  <c r="O102" i="185"/>
  <c r="T102" i="185"/>
  <c r="Y102" i="185"/>
  <c r="AE102" i="185"/>
  <c r="AS102" i="185"/>
  <c r="AW102" i="185"/>
  <c r="BC102" i="185"/>
  <c r="BF102" i="185"/>
  <c r="BK102" i="185"/>
  <c r="BO102" i="185"/>
  <c r="BS102" i="185"/>
  <c r="BX102" i="185"/>
  <c r="CB102" i="185"/>
  <c r="E103" i="185"/>
  <c r="F103" i="185"/>
  <c r="H103" i="185"/>
  <c r="I103" i="185"/>
  <c r="K103" i="185"/>
  <c r="L103" i="185"/>
  <c r="M103" i="185"/>
  <c r="N103" i="185"/>
  <c r="P103" i="185"/>
  <c r="Q103" i="185"/>
  <c r="R103" i="185"/>
  <c r="S103" i="185"/>
  <c r="U103" i="185"/>
  <c r="V103" i="185"/>
  <c r="W103" i="185"/>
  <c r="X103" i="185"/>
  <c r="Z103" i="185"/>
  <c r="AA103" i="185"/>
  <c r="AB103" i="185"/>
  <c r="AC103" i="185"/>
  <c r="AD103" i="185"/>
  <c r="AF103" i="185"/>
  <c r="AG103" i="185"/>
  <c r="AH103" i="185"/>
  <c r="AI103" i="185"/>
  <c r="AJ103" i="185"/>
  <c r="AK103" i="185"/>
  <c r="AL103" i="185"/>
  <c r="AM103" i="185"/>
  <c r="AN103" i="185"/>
  <c r="AO103" i="185"/>
  <c r="AP103" i="185"/>
  <c r="AQ103" i="185"/>
  <c r="AR103" i="185"/>
  <c r="AT103" i="185"/>
  <c r="AU103" i="185"/>
  <c r="AV103" i="185"/>
  <c r="AX103" i="185"/>
  <c r="AY103" i="185"/>
  <c r="AZ103" i="185"/>
  <c r="BA103" i="185"/>
  <c r="BB103" i="185"/>
  <c r="BD103" i="185"/>
  <c r="BE103" i="185"/>
  <c r="BG103" i="185"/>
  <c r="BH103" i="185"/>
  <c r="BI103" i="185"/>
  <c r="BJ103" i="185"/>
  <c r="BL103" i="185"/>
  <c r="BM103" i="185"/>
  <c r="BN103" i="185"/>
  <c r="BP103" i="185"/>
  <c r="BQ103" i="185"/>
  <c r="BR103" i="185"/>
  <c r="BT103" i="185"/>
  <c r="BU103" i="185"/>
  <c r="BV103" i="185"/>
  <c r="BW103" i="185"/>
  <c r="BY103" i="185"/>
  <c r="BZ103" i="185"/>
  <c r="CA103" i="185"/>
  <c r="CC103" i="185"/>
  <c r="CD103" i="185"/>
  <c r="CE103" i="185"/>
  <c r="D104" i="185"/>
  <c r="G104" i="185"/>
  <c r="J104" i="185"/>
  <c r="O104" i="185"/>
  <c r="T104" i="185"/>
  <c r="Y104" i="185"/>
  <c r="AE104" i="185"/>
  <c r="AS104" i="185"/>
  <c r="AW104" i="185"/>
  <c r="BC104" i="185"/>
  <c r="BF104" i="185"/>
  <c r="BK104" i="185"/>
  <c r="BO104" i="185"/>
  <c r="BS104" i="185"/>
  <c r="BX104" i="185"/>
  <c r="CB104" i="185"/>
  <c r="D105" i="185"/>
  <c r="G105" i="185"/>
  <c r="J105" i="185"/>
  <c r="O105" i="185"/>
  <c r="T105" i="185"/>
  <c r="Y105" i="185"/>
  <c r="AE105" i="185"/>
  <c r="AS105" i="185"/>
  <c r="AW105" i="185"/>
  <c r="BC105" i="185"/>
  <c r="BF105" i="185"/>
  <c r="BK105" i="185"/>
  <c r="BO105" i="185"/>
  <c r="BS105" i="185"/>
  <c r="BX105" i="185"/>
  <c r="CB105" i="185"/>
  <c r="D106" i="185"/>
  <c r="G106" i="185"/>
  <c r="J106" i="185"/>
  <c r="O106" i="185"/>
  <c r="T106" i="185"/>
  <c r="Y106" i="185"/>
  <c r="AE106" i="185"/>
  <c r="AS106" i="185"/>
  <c r="AW106" i="185"/>
  <c r="BC106" i="185"/>
  <c r="BF106" i="185"/>
  <c r="BK106" i="185"/>
  <c r="BO106" i="185"/>
  <c r="BS106" i="185"/>
  <c r="BX106" i="185"/>
  <c r="CB106" i="185"/>
  <c r="D107" i="185"/>
  <c r="G107" i="185"/>
  <c r="J107" i="185"/>
  <c r="O107" i="185"/>
  <c r="T107" i="185"/>
  <c r="Y107" i="185"/>
  <c r="AE107" i="185"/>
  <c r="AS107" i="185"/>
  <c r="AW107" i="185"/>
  <c r="BC107" i="185"/>
  <c r="BF107" i="185"/>
  <c r="BK107" i="185"/>
  <c r="BO107" i="185"/>
  <c r="BS107" i="185"/>
  <c r="BX107" i="185"/>
  <c r="CB107" i="185"/>
  <c r="D108" i="185"/>
  <c r="G108" i="185"/>
  <c r="J108" i="185"/>
  <c r="O108" i="185"/>
  <c r="T108" i="185"/>
  <c r="Y108" i="185"/>
  <c r="AE108" i="185"/>
  <c r="AS108" i="185"/>
  <c r="AW108" i="185"/>
  <c r="BC108" i="185"/>
  <c r="BF108" i="185"/>
  <c r="BK108" i="185"/>
  <c r="BO108" i="185"/>
  <c r="BS108" i="185"/>
  <c r="BX108" i="185"/>
  <c r="CB108" i="185"/>
  <c r="D109" i="185"/>
  <c r="G109" i="185"/>
  <c r="J109" i="185"/>
  <c r="O109" i="185"/>
  <c r="T109" i="185"/>
  <c r="Y109" i="185"/>
  <c r="AE109" i="185"/>
  <c r="AS109" i="185"/>
  <c r="AW109" i="185"/>
  <c r="BC109" i="185"/>
  <c r="BF109" i="185"/>
  <c r="BK109" i="185"/>
  <c r="BO109" i="185"/>
  <c r="BS109" i="185"/>
  <c r="BX109" i="185"/>
  <c r="CB109" i="185"/>
  <c r="D110" i="185"/>
  <c r="G110" i="185"/>
  <c r="J110" i="185"/>
  <c r="O110" i="185"/>
  <c r="T110" i="185"/>
  <c r="Y110" i="185"/>
  <c r="AE110" i="185"/>
  <c r="AS110" i="185"/>
  <c r="AW110" i="185"/>
  <c r="BC110" i="185"/>
  <c r="BF110" i="185"/>
  <c r="BK110" i="185"/>
  <c r="BO110" i="185"/>
  <c r="BS110" i="185"/>
  <c r="BX110" i="185"/>
  <c r="CB110" i="185"/>
  <c r="D111" i="185"/>
  <c r="G111" i="185"/>
  <c r="J111" i="185"/>
  <c r="O111" i="185"/>
  <c r="T111" i="185"/>
  <c r="Y111" i="185"/>
  <c r="AE111" i="185"/>
  <c r="AS111" i="185"/>
  <c r="AW111" i="185"/>
  <c r="BC111" i="185"/>
  <c r="BF111" i="185"/>
  <c r="BK111" i="185"/>
  <c r="BO111" i="185"/>
  <c r="BS111" i="185"/>
  <c r="BX111" i="185"/>
  <c r="CB111" i="185"/>
  <c r="D112" i="185"/>
  <c r="G112" i="185"/>
  <c r="J112" i="185"/>
  <c r="O112" i="185"/>
  <c r="T112" i="185"/>
  <c r="Y112" i="185"/>
  <c r="AE112" i="185"/>
  <c r="AS112" i="185"/>
  <c r="AW112" i="185"/>
  <c r="BC112" i="185"/>
  <c r="BF112" i="185"/>
  <c r="BK112" i="185"/>
  <c r="BO112" i="185"/>
  <c r="BS112" i="185"/>
  <c r="BX112" i="185"/>
  <c r="CB112" i="185"/>
  <c r="D113" i="185"/>
  <c r="G113" i="185"/>
  <c r="J113" i="185"/>
  <c r="O113" i="185"/>
  <c r="T113" i="185"/>
  <c r="Y113" i="185"/>
  <c r="AE113" i="185"/>
  <c r="AS113" i="185"/>
  <c r="AW113" i="185"/>
  <c r="BC113" i="185"/>
  <c r="BF113" i="185"/>
  <c r="BK113" i="185"/>
  <c r="BO113" i="185"/>
  <c r="BS113" i="185"/>
  <c r="BX113" i="185"/>
  <c r="CB113" i="185"/>
  <c r="D114" i="185"/>
  <c r="G114" i="185"/>
  <c r="J114" i="185"/>
  <c r="O114" i="185"/>
  <c r="T114" i="185"/>
  <c r="Y114" i="185"/>
  <c r="AE114" i="185"/>
  <c r="AS114" i="185"/>
  <c r="AW114" i="185"/>
  <c r="BC114" i="185"/>
  <c r="BF114" i="185"/>
  <c r="BK114" i="185"/>
  <c r="BO114" i="185"/>
  <c r="BS114" i="185"/>
  <c r="BX114" i="185"/>
  <c r="CB114" i="185"/>
  <c r="D115" i="185"/>
  <c r="G115" i="185"/>
  <c r="J115" i="185"/>
  <c r="O115" i="185"/>
  <c r="T115" i="185"/>
  <c r="Y115" i="185"/>
  <c r="AE115" i="185"/>
  <c r="AS115" i="185"/>
  <c r="AW115" i="185"/>
  <c r="BC115" i="185"/>
  <c r="BF115" i="185"/>
  <c r="BK115" i="185"/>
  <c r="BO115" i="185"/>
  <c r="BS115" i="185"/>
  <c r="BX115" i="185"/>
  <c r="CB115" i="185"/>
  <c r="D116" i="185"/>
  <c r="G116" i="185"/>
  <c r="J116" i="185"/>
  <c r="O116" i="185"/>
  <c r="T116" i="185"/>
  <c r="Y116" i="185"/>
  <c r="AE116" i="185"/>
  <c r="AS116" i="185"/>
  <c r="AW116" i="185"/>
  <c r="BC116" i="185"/>
  <c r="BF116" i="185"/>
  <c r="BK116" i="185"/>
  <c r="BO116" i="185"/>
  <c r="BS116" i="185"/>
  <c r="BX116" i="185"/>
  <c r="CB116" i="185"/>
  <c r="D117" i="185"/>
  <c r="G117" i="185"/>
  <c r="J117" i="185"/>
  <c r="O117" i="185"/>
  <c r="T117" i="185"/>
  <c r="Y117" i="185"/>
  <c r="AE117" i="185"/>
  <c r="AS117" i="185"/>
  <c r="AW117" i="185"/>
  <c r="BC117" i="185"/>
  <c r="BF117" i="185"/>
  <c r="BK117" i="185"/>
  <c r="BO117" i="185"/>
  <c r="BS117" i="185"/>
  <c r="BX117" i="185"/>
  <c r="CB117" i="185"/>
  <c r="D118" i="185"/>
  <c r="G118" i="185"/>
  <c r="J118" i="185"/>
  <c r="O118" i="185"/>
  <c r="T118" i="185"/>
  <c r="Y118" i="185"/>
  <c r="AE118" i="185"/>
  <c r="AS118" i="185"/>
  <c r="AW118" i="185"/>
  <c r="BC118" i="185"/>
  <c r="BF118" i="185"/>
  <c r="BK118" i="185"/>
  <c r="BO118" i="185"/>
  <c r="BS118" i="185"/>
  <c r="BX118" i="185"/>
  <c r="CB118" i="185"/>
  <c r="D119" i="185"/>
  <c r="G119" i="185"/>
  <c r="J119" i="185"/>
  <c r="O119" i="185"/>
  <c r="T119" i="185"/>
  <c r="Y119" i="185"/>
  <c r="AE119" i="185"/>
  <c r="AS119" i="185"/>
  <c r="AW119" i="185"/>
  <c r="BC119" i="185"/>
  <c r="BF119" i="185"/>
  <c r="BK119" i="185"/>
  <c r="BO119" i="185"/>
  <c r="BS119" i="185"/>
  <c r="BX119" i="185"/>
  <c r="CB119" i="185"/>
  <c r="D120" i="185"/>
  <c r="G120" i="185"/>
  <c r="J120" i="185"/>
  <c r="O120" i="185"/>
  <c r="T120" i="185"/>
  <c r="Y120" i="185"/>
  <c r="AE120" i="185"/>
  <c r="AS120" i="185"/>
  <c r="AW120" i="185"/>
  <c r="BC120" i="185"/>
  <c r="BF120" i="185"/>
  <c r="BK120" i="185"/>
  <c r="BO120" i="185"/>
  <c r="BS120" i="185"/>
  <c r="BX120" i="185"/>
  <c r="CB120" i="185"/>
  <c r="D121" i="185"/>
  <c r="G121" i="185"/>
  <c r="J121" i="185"/>
  <c r="O121" i="185"/>
  <c r="T121" i="185"/>
  <c r="Y121" i="185"/>
  <c r="AE121" i="185"/>
  <c r="AS121" i="185"/>
  <c r="AW121" i="185"/>
  <c r="BC121" i="185"/>
  <c r="BF121" i="185"/>
  <c r="BK121" i="185"/>
  <c r="BO121" i="185"/>
  <c r="BS121" i="185"/>
  <c r="BX121" i="185"/>
  <c r="CB121" i="185"/>
  <c r="D122" i="185"/>
  <c r="G122" i="185"/>
  <c r="J122" i="185"/>
  <c r="O122" i="185"/>
  <c r="T122" i="185"/>
  <c r="Y122" i="185"/>
  <c r="AE122" i="185"/>
  <c r="AS122" i="185"/>
  <c r="AW122" i="185"/>
  <c r="BC122" i="185"/>
  <c r="BF122" i="185"/>
  <c r="BK122" i="185"/>
  <c r="BO122" i="185"/>
  <c r="BS122" i="185"/>
  <c r="BX122" i="185"/>
  <c r="CB122" i="185"/>
  <c r="D123" i="185"/>
  <c r="G123" i="185"/>
  <c r="J123" i="185"/>
  <c r="O123" i="185"/>
  <c r="T123" i="185"/>
  <c r="Y123" i="185"/>
  <c r="AE123" i="185"/>
  <c r="AS123" i="185"/>
  <c r="AW123" i="185"/>
  <c r="BC123" i="185"/>
  <c r="BF123" i="185"/>
  <c r="BK123" i="185"/>
  <c r="BO123" i="185"/>
  <c r="BS123" i="185"/>
  <c r="BX123" i="185"/>
  <c r="CB123" i="185"/>
  <c r="D124" i="185"/>
  <c r="G124" i="185"/>
  <c r="J124" i="185"/>
  <c r="O124" i="185"/>
  <c r="T124" i="185"/>
  <c r="Y124" i="185"/>
  <c r="AE124" i="185"/>
  <c r="AS124" i="185"/>
  <c r="AW124" i="185"/>
  <c r="BC124" i="185"/>
  <c r="BF124" i="185"/>
  <c r="BK124" i="185"/>
  <c r="BO124" i="185"/>
  <c r="BS124" i="185"/>
  <c r="BX124" i="185"/>
  <c r="CB124" i="185"/>
  <c r="D125" i="185"/>
  <c r="G125" i="185"/>
  <c r="J125" i="185"/>
  <c r="O125" i="185"/>
  <c r="T125" i="185"/>
  <c r="Y125" i="185"/>
  <c r="AE125" i="185"/>
  <c r="AS125" i="185"/>
  <c r="AW125" i="185"/>
  <c r="BC125" i="185"/>
  <c r="BF125" i="185"/>
  <c r="BK125" i="185"/>
  <c r="BO125" i="185"/>
  <c r="BS125" i="185"/>
  <c r="BX125" i="185"/>
  <c r="CB125" i="185"/>
  <c r="D126" i="185"/>
  <c r="G126" i="185"/>
  <c r="J126" i="185"/>
  <c r="O126" i="185"/>
  <c r="T126" i="185"/>
  <c r="Y126" i="185"/>
  <c r="AE126" i="185"/>
  <c r="AS126" i="185"/>
  <c r="AW126" i="185"/>
  <c r="BC126" i="185"/>
  <c r="BF126" i="185"/>
  <c r="BK126" i="185"/>
  <c r="BO126" i="185"/>
  <c r="BS126" i="185"/>
  <c r="BX126" i="185"/>
  <c r="CB126" i="185"/>
  <c r="D127" i="185"/>
  <c r="G127" i="185"/>
  <c r="J127" i="185"/>
  <c r="O127" i="185"/>
  <c r="T127" i="185"/>
  <c r="Y127" i="185"/>
  <c r="AE127" i="185"/>
  <c r="AS127" i="185"/>
  <c r="AW127" i="185"/>
  <c r="BC127" i="185"/>
  <c r="BF127" i="185"/>
  <c r="BK127" i="185"/>
  <c r="BO127" i="185"/>
  <c r="BS127" i="185"/>
  <c r="BX127" i="185"/>
  <c r="CB127" i="185"/>
  <c r="D128" i="185"/>
  <c r="G128" i="185"/>
  <c r="J128" i="185"/>
  <c r="O128" i="185"/>
  <c r="T128" i="185"/>
  <c r="Y128" i="185"/>
  <c r="AE128" i="185"/>
  <c r="AS128" i="185"/>
  <c r="AW128" i="185"/>
  <c r="BC128" i="185"/>
  <c r="BF128" i="185"/>
  <c r="BK128" i="185"/>
  <c r="BO128" i="185"/>
  <c r="BS128" i="185"/>
  <c r="BX128" i="185"/>
  <c r="CB128" i="185"/>
  <c r="D129" i="185"/>
  <c r="G129" i="185"/>
  <c r="J129" i="185"/>
  <c r="O129" i="185"/>
  <c r="T129" i="185"/>
  <c r="Y129" i="185"/>
  <c r="AE129" i="185"/>
  <c r="AS129" i="185"/>
  <c r="AW129" i="185"/>
  <c r="BC129" i="185"/>
  <c r="BF129" i="185"/>
  <c r="BK129" i="185"/>
  <c r="BO129" i="185"/>
  <c r="BS129" i="185"/>
  <c r="BX129" i="185"/>
  <c r="CB129" i="185"/>
  <c r="D130" i="185"/>
  <c r="G130" i="185"/>
  <c r="J130" i="185"/>
  <c r="O130" i="185"/>
  <c r="T130" i="185"/>
  <c r="Y130" i="185"/>
  <c r="AE130" i="185"/>
  <c r="AS130" i="185"/>
  <c r="AW130" i="185"/>
  <c r="BC130" i="185"/>
  <c r="BF130" i="185"/>
  <c r="BK130" i="185"/>
  <c r="BO130" i="185"/>
  <c r="BS130" i="185"/>
  <c r="BX130" i="185"/>
  <c r="CB130" i="185"/>
  <c r="D131" i="185"/>
  <c r="G131" i="185"/>
  <c r="J131" i="185"/>
  <c r="O131" i="185"/>
  <c r="T131" i="185"/>
  <c r="Y131" i="185"/>
  <c r="AE131" i="185"/>
  <c r="AS131" i="185"/>
  <c r="AW131" i="185"/>
  <c r="BC131" i="185"/>
  <c r="BF131" i="185"/>
  <c r="BK131" i="185"/>
  <c r="BO131" i="185"/>
  <c r="BS131" i="185"/>
  <c r="BX131" i="185"/>
  <c r="CB131" i="185"/>
  <c r="D132" i="185"/>
  <c r="G132" i="185"/>
  <c r="J132" i="185"/>
  <c r="O132" i="185"/>
  <c r="T132" i="185"/>
  <c r="Y132" i="185"/>
  <c r="AE132" i="185"/>
  <c r="AS132" i="185"/>
  <c r="AW132" i="185"/>
  <c r="BC132" i="185"/>
  <c r="BF132" i="185"/>
  <c r="BK132" i="185"/>
  <c r="BO132" i="185"/>
  <c r="BS132" i="185"/>
  <c r="BX132" i="185"/>
  <c r="CB132" i="185"/>
  <c r="D133" i="185"/>
  <c r="G133" i="185"/>
  <c r="J133" i="185"/>
  <c r="O133" i="185"/>
  <c r="T133" i="185"/>
  <c r="Y133" i="185"/>
  <c r="AE133" i="185"/>
  <c r="AS133" i="185"/>
  <c r="AW133" i="185"/>
  <c r="BC133" i="185"/>
  <c r="BF133" i="185"/>
  <c r="BK133" i="185"/>
  <c r="BO133" i="185"/>
  <c r="BS133" i="185"/>
  <c r="BX133" i="185"/>
  <c r="CB133" i="185"/>
  <c r="D134" i="185"/>
  <c r="G134" i="185"/>
  <c r="J134" i="185"/>
  <c r="O134" i="185"/>
  <c r="T134" i="185"/>
  <c r="Y134" i="185"/>
  <c r="AE134" i="185"/>
  <c r="AS134" i="185"/>
  <c r="AW134" i="185"/>
  <c r="BC134" i="185"/>
  <c r="BF134" i="185"/>
  <c r="BK134" i="185"/>
  <c r="BO134" i="185"/>
  <c r="BS134" i="185"/>
  <c r="BX134" i="185"/>
  <c r="CB134" i="185"/>
  <c r="D135" i="185"/>
  <c r="G135" i="185"/>
  <c r="J135" i="185"/>
  <c r="O135" i="185"/>
  <c r="T135" i="185"/>
  <c r="Y135" i="185"/>
  <c r="AE135" i="185"/>
  <c r="AS135" i="185"/>
  <c r="AW135" i="185"/>
  <c r="BC135" i="185"/>
  <c r="BF135" i="185"/>
  <c r="BK135" i="185"/>
  <c r="BO135" i="185"/>
  <c r="BS135" i="185"/>
  <c r="BX135" i="185"/>
  <c r="CB135" i="185"/>
  <c r="D136" i="185"/>
  <c r="G136" i="185"/>
  <c r="J136" i="185"/>
  <c r="O136" i="185"/>
  <c r="T136" i="185"/>
  <c r="Y136" i="185"/>
  <c r="AE136" i="185"/>
  <c r="AS136" i="185"/>
  <c r="AW136" i="185"/>
  <c r="BC136" i="185"/>
  <c r="BF136" i="185"/>
  <c r="BK136" i="185"/>
  <c r="BO136" i="185"/>
  <c r="BS136" i="185"/>
  <c r="BX136" i="185"/>
  <c r="CB136" i="185"/>
  <c r="D137" i="185"/>
  <c r="G137" i="185"/>
  <c r="J137" i="185"/>
  <c r="O137" i="185"/>
  <c r="T137" i="185"/>
  <c r="Y137" i="185"/>
  <c r="AE137" i="185"/>
  <c r="AS137" i="185"/>
  <c r="AW137" i="185"/>
  <c r="BC137" i="185"/>
  <c r="BF137" i="185"/>
  <c r="BK137" i="185"/>
  <c r="BO137" i="185"/>
  <c r="BS137" i="185"/>
  <c r="BX137" i="185"/>
  <c r="CB137" i="185"/>
  <c r="D138" i="185"/>
  <c r="G138" i="185"/>
  <c r="J138" i="185"/>
  <c r="O138" i="185"/>
  <c r="T138" i="185"/>
  <c r="Y138" i="185"/>
  <c r="AE138" i="185"/>
  <c r="AS138" i="185"/>
  <c r="AW138" i="185"/>
  <c r="BC138" i="185"/>
  <c r="BF138" i="185"/>
  <c r="BK138" i="185"/>
  <c r="BO138" i="185"/>
  <c r="BS138" i="185"/>
  <c r="BX138" i="185"/>
  <c r="CB138" i="185"/>
  <c r="D139" i="185"/>
  <c r="G139" i="185"/>
  <c r="J139" i="185"/>
  <c r="O139" i="185"/>
  <c r="T139" i="185"/>
  <c r="Y139" i="185"/>
  <c r="AE139" i="185"/>
  <c r="AS139" i="185"/>
  <c r="AW139" i="185"/>
  <c r="BC139" i="185"/>
  <c r="BF139" i="185"/>
  <c r="BK139" i="185"/>
  <c r="BO139" i="185"/>
  <c r="BS139" i="185"/>
  <c r="BX139" i="185"/>
  <c r="CB139" i="185"/>
  <c r="D140" i="185"/>
  <c r="G140" i="185"/>
  <c r="J140" i="185"/>
  <c r="O140" i="185"/>
  <c r="T140" i="185"/>
  <c r="Y140" i="185"/>
  <c r="AE140" i="185"/>
  <c r="AS140" i="185"/>
  <c r="AW140" i="185"/>
  <c r="BC140" i="185"/>
  <c r="BF140" i="185"/>
  <c r="BK140" i="185"/>
  <c r="BO140" i="185"/>
  <c r="BS140" i="185"/>
  <c r="BX140" i="185"/>
  <c r="CB140" i="185"/>
  <c r="D141" i="185"/>
  <c r="G141" i="185"/>
  <c r="J141" i="185"/>
  <c r="O141" i="185"/>
  <c r="T141" i="185"/>
  <c r="Y141" i="185"/>
  <c r="AE141" i="185"/>
  <c r="AS141" i="185"/>
  <c r="AW141" i="185"/>
  <c r="BC141" i="185"/>
  <c r="BF141" i="185"/>
  <c r="BK141" i="185"/>
  <c r="BO141" i="185"/>
  <c r="BS141" i="185"/>
  <c r="BX141" i="185"/>
  <c r="CB141" i="185"/>
  <c r="D142" i="185"/>
  <c r="G142" i="185"/>
  <c r="J142" i="185"/>
  <c r="O142" i="185"/>
  <c r="T142" i="185"/>
  <c r="Y142" i="185"/>
  <c r="AE142" i="185"/>
  <c r="AS142" i="185"/>
  <c r="AW142" i="185"/>
  <c r="BC142" i="185"/>
  <c r="BF142" i="185"/>
  <c r="BK142" i="185"/>
  <c r="BO142" i="185"/>
  <c r="BS142" i="185"/>
  <c r="BX142" i="185"/>
  <c r="CB142" i="185"/>
  <c r="D143" i="185"/>
  <c r="G143" i="185"/>
  <c r="J143" i="185"/>
  <c r="O143" i="185"/>
  <c r="T143" i="185"/>
  <c r="Y143" i="185"/>
  <c r="AE143" i="185"/>
  <c r="AS143" i="185"/>
  <c r="AW143" i="185"/>
  <c r="BC143" i="185"/>
  <c r="BF143" i="185"/>
  <c r="BK143" i="185"/>
  <c r="BO143" i="185"/>
  <c r="BS143" i="185"/>
  <c r="BX143" i="185"/>
  <c r="CB143" i="185"/>
  <c r="E144" i="185"/>
  <c r="F144" i="185"/>
  <c r="H144" i="185"/>
  <c r="I144" i="185"/>
  <c r="K144" i="185"/>
  <c r="L144" i="185"/>
  <c r="M144" i="185"/>
  <c r="N144" i="185"/>
  <c r="P144" i="185"/>
  <c r="Q144" i="185"/>
  <c r="R144" i="185"/>
  <c r="S144" i="185"/>
  <c r="U144" i="185"/>
  <c r="V144" i="185"/>
  <c r="W144" i="185"/>
  <c r="X144" i="185"/>
  <c r="Z144" i="185"/>
  <c r="AA144" i="185"/>
  <c r="AB144" i="185"/>
  <c r="AC144" i="185"/>
  <c r="AD144" i="185"/>
  <c r="AF144" i="185"/>
  <c r="AG144" i="185"/>
  <c r="AH144" i="185"/>
  <c r="AI144" i="185"/>
  <c r="AJ144" i="185"/>
  <c r="AK144" i="185"/>
  <c r="AL144" i="185"/>
  <c r="AM144" i="185"/>
  <c r="AN144" i="185"/>
  <c r="AO144" i="185"/>
  <c r="AP144" i="185"/>
  <c r="AQ144" i="185"/>
  <c r="AR144" i="185"/>
  <c r="AT144" i="185"/>
  <c r="AU144" i="185"/>
  <c r="AV144" i="185"/>
  <c r="AX144" i="185"/>
  <c r="AY144" i="185"/>
  <c r="AZ144" i="185"/>
  <c r="BA144" i="185"/>
  <c r="BB144" i="185"/>
  <c r="BD144" i="185"/>
  <c r="BE144" i="185"/>
  <c r="BG144" i="185"/>
  <c r="BH144" i="185"/>
  <c r="BI144" i="185"/>
  <c r="BJ144" i="185"/>
  <c r="BL144" i="185"/>
  <c r="BM144" i="185"/>
  <c r="BN144" i="185"/>
  <c r="BP144" i="185"/>
  <c r="BQ144" i="185"/>
  <c r="BR144" i="185"/>
  <c r="BT144" i="185"/>
  <c r="BU144" i="185"/>
  <c r="BV144" i="185"/>
  <c r="BW144" i="185"/>
  <c r="BY144" i="185"/>
  <c r="BZ144" i="185"/>
  <c r="CA144" i="185"/>
  <c r="CC144" i="185"/>
  <c r="CD144" i="185"/>
  <c r="CE144" i="185"/>
  <c r="D145" i="185"/>
  <c r="G145" i="185"/>
  <c r="J145" i="185"/>
  <c r="O145" i="185"/>
  <c r="T145" i="185"/>
  <c r="Y145" i="185"/>
  <c r="AE145" i="185"/>
  <c r="AS145" i="185"/>
  <c r="AW145" i="185"/>
  <c r="BC145" i="185"/>
  <c r="BF145" i="185"/>
  <c r="BK145" i="185"/>
  <c r="BO145" i="185"/>
  <c r="BS145" i="185"/>
  <c r="BX145" i="185"/>
  <c r="CB145" i="185"/>
  <c r="D146" i="185"/>
  <c r="G146" i="185"/>
  <c r="J146" i="185"/>
  <c r="O146" i="185"/>
  <c r="T146" i="185"/>
  <c r="Y146" i="185"/>
  <c r="AE146" i="185"/>
  <c r="AS146" i="185"/>
  <c r="AW146" i="185"/>
  <c r="BC146" i="185"/>
  <c r="BF146" i="185"/>
  <c r="BK146" i="185"/>
  <c r="BO146" i="185"/>
  <c r="BS146" i="185"/>
  <c r="BX146" i="185"/>
  <c r="CB146" i="185"/>
  <c r="D147" i="185"/>
  <c r="G147" i="185"/>
  <c r="J147" i="185"/>
  <c r="O147" i="185"/>
  <c r="T147" i="185"/>
  <c r="Y147" i="185"/>
  <c r="AE147" i="185"/>
  <c r="AS147" i="185"/>
  <c r="AW147" i="185"/>
  <c r="BC147" i="185"/>
  <c r="BF147" i="185"/>
  <c r="BK147" i="185"/>
  <c r="BO147" i="185"/>
  <c r="BS147" i="185"/>
  <c r="BX147" i="185"/>
  <c r="CB147" i="185"/>
  <c r="D148" i="185"/>
  <c r="G148" i="185"/>
  <c r="J148" i="185"/>
  <c r="O148" i="185"/>
  <c r="T148" i="185"/>
  <c r="Y148" i="185"/>
  <c r="AE148" i="185"/>
  <c r="AS148" i="185"/>
  <c r="AW148" i="185"/>
  <c r="BC148" i="185"/>
  <c r="BF148" i="185"/>
  <c r="BK148" i="185"/>
  <c r="BO148" i="185"/>
  <c r="BS148" i="185"/>
  <c r="BX148" i="185"/>
  <c r="CB148" i="185"/>
  <c r="E149" i="185"/>
  <c r="F149" i="185"/>
  <c r="H149" i="185"/>
  <c r="I149" i="185"/>
  <c r="K149" i="185"/>
  <c r="L149" i="185"/>
  <c r="M149" i="185"/>
  <c r="N149" i="185"/>
  <c r="P149" i="185"/>
  <c r="Q149" i="185"/>
  <c r="R149" i="185"/>
  <c r="S149" i="185"/>
  <c r="U149" i="185"/>
  <c r="V149" i="185"/>
  <c r="W149" i="185"/>
  <c r="X149" i="185"/>
  <c r="Z149" i="185"/>
  <c r="AA149" i="185"/>
  <c r="AB149" i="185"/>
  <c r="AC149" i="185"/>
  <c r="AD149" i="185"/>
  <c r="AF149" i="185"/>
  <c r="AG149" i="185"/>
  <c r="AH149" i="185"/>
  <c r="AI149" i="185"/>
  <c r="AJ149" i="185"/>
  <c r="AK149" i="185"/>
  <c r="AL149" i="185"/>
  <c r="AM149" i="185"/>
  <c r="AN149" i="185"/>
  <c r="AO149" i="185"/>
  <c r="AP149" i="185"/>
  <c r="AQ149" i="185"/>
  <c r="AR149" i="185"/>
  <c r="AT149" i="185"/>
  <c r="AU149" i="185"/>
  <c r="AV149" i="185"/>
  <c r="AX149" i="185"/>
  <c r="AY149" i="185"/>
  <c r="AZ149" i="185"/>
  <c r="BA149" i="185"/>
  <c r="BB149" i="185"/>
  <c r="BD149" i="185"/>
  <c r="BE149" i="185"/>
  <c r="BG149" i="185"/>
  <c r="BH149" i="185"/>
  <c r="BI149" i="185"/>
  <c r="BJ149" i="185"/>
  <c r="BL149" i="185"/>
  <c r="BM149" i="185"/>
  <c r="BN149" i="185"/>
  <c r="BP149" i="185"/>
  <c r="BQ149" i="185"/>
  <c r="BR149" i="185"/>
  <c r="BT149" i="185"/>
  <c r="BU149" i="185"/>
  <c r="BV149" i="185"/>
  <c r="BW149" i="185"/>
  <c r="BY149" i="185"/>
  <c r="BZ149" i="185"/>
  <c r="CA149" i="185"/>
  <c r="CC149" i="185"/>
  <c r="CD149" i="185"/>
  <c r="CE149" i="185"/>
  <c r="D150" i="185"/>
  <c r="G150" i="185"/>
  <c r="J150" i="185"/>
  <c r="O150" i="185"/>
  <c r="T150" i="185"/>
  <c r="Y150" i="185"/>
  <c r="AE150" i="185"/>
  <c r="AS150" i="185"/>
  <c r="AW150" i="185"/>
  <c r="BC150" i="185"/>
  <c r="BF150" i="185"/>
  <c r="BK150" i="185"/>
  <c r="BO150" i="185"/>
  <c r="BS150" i="185"/>
  <c r="BX150" i="185"/>
  <c r="CB150" i="185"/>
  <c r="D151" i="185"/>
  <c r="G151" i="185"/>
  <c r="J151" i="185"/>
  <c r="O151" i="185"/>
  <c r="T151" i="185"/>
  <c r="Y151" i="185"/>
  <c r="AE151" i="185"/>
  <c r="AS151" i="185"/>
  <c r="AW151" i="185"/>
  <c r="BC151" i="185"/>
  <c r="BF151" i="185"/>
  <c r="BK151" i="185"/>
  <c r="BO151" i="185"/>
  <c r="BS151" i="185"/>
  <c r="BX151" i="185"/>
  <c r="CB151" i="185"/>
  <c r="D152" i="185"/>
  <c r="G152" i="185"/>
  <c r="J152" i="185"/>
  <c r="O152" i="185"/>
  <c r="T152" i="185"/>
  <c r="Y152" i="185"/>
  <c r="AE152" i="185"/>
  <c r="AS152" i="185"/>
  <c r="AW152" i="185"/>
  <c r="BC152" i="185"/>
  <c r="BF152" i="185"/>
  <c r="BK152" i="185"/>
  <c r="BO152" i="185"/>
  <c r="BS152" i="185"/>
  <c r="BX152" i="185"/>
  <c r="CB152" i="185"/>
  <c r="D153" i="185"/>
  <c r="G153" i="185"/>
  <c r="J153" i="185"/>
  <c r="O153" i="185"/>
  <c r="T153" i="185"/>
  <c r="Y153" i="185"/>
  <c r="AE153" i="185"/>
  <c r="AS153" i="185"/>
  <c r="AW153" i="185"/>
  <c r="BC153" i="185"/>
  <c r="BF153" i="185"/>
  <c r="BK153" i="185"/>
  <c r="BO153" i="185"/>
  <c r="BO149" i="185" s="1"/>
  <c r="BS153" i="185"/>
  <c r="BX153" i="185"/>
  <c r="CB153" i="185"/>
  <c r="E155" i="185"/>
  <c r="F155" i="185"/>
  <c r="H155" i="185"/>
  <c r="I155" i="185"/>
  <c r="K155" i="185"/>
  <c r="L155" i="185"/>
  <c r="M155" i="185"/>
  <c r="N155" i="185"/>
  <c r="P155" i="185"/>
  <c r="Q155" i="185"/>
  <c r="R155" i="185"/>
  <c r="S155" i="185"/>
  <c r="U155" i="185"/>
  <c r="V155" i="185"/>
  <c r="W155" i="185"/>
  <c r="X155" i="185"/>
  <c r="Z155" i="185"/>
  <c r="AA155" i="185"/>
  <c r="AB155" i="185"/>
  <c r="AC155" i="185"/>
  <c r="AD155" i="185"/>
  <c r="AF155" i="185"/>
  <c r="AG155" i="185"/>
  <c r="AH155" i="185"/>
  <c r="AI155" i="185"/>
  <c r="AJ155" i="185"/>
  <c r="AK155" i="185"/>
  <c r="AL155" i="185"/>
  <c r="AM155" i="185"/>
  <c r="AN155" i="185"/>
  <c r="AO155" i="185"/>
  <c r="AP155" i="185"/>
  <c r="AQ155" i="185"/>
  <c r="AR155" i="185"/>
  <c r="AT155" i="185"/>
  <c r="AU155" i="185"/>
  <c r="AV155" i="185"/>
  <c r="AX155" i="185"/>
  <c r="AY155" i="185"/>
  <c r="AZ155" i="185"/>
  <c r="BA155" i="185"/>
  <c r="BB155" i="185"/>
  <c r="BD155" i="185"/>
  <c r="BE155" i="185"/>
  <c r="BF155" i="185"/>
  <c r="BG155" i="185"/>
  <c r="BH155" i="185"/>
  <c r="BI155" i="185"/>
  <c r="BJ155" i="185"/>
  <c r="BL155" i="185"/>
  <c r="BM155" i="185"/>
  <c r="BN155" i="185"/>
  <c r="BP155" i="185"/>
  <c r="BQ155" i="185"/>
  <c r="BR155" i="185"/>
  <c r="BT155" i="185"/>
  <c r="BU155" i="185"/>
  <c r="BV155" i="185"/>
  <c r="BW155" i="185"/>
  <c r="BY155" i="185"/>
  <c r="BZ155" i="185"/>
  <c r="CA155" i="185"/>
  <c r="CC155" i="185"/>
  <c r="CD155" i="185"/>
  <c r="CE155" i="185"/>
  <c r="D156" i="185"/>
  <c r="G156" i="185"/>
  <c r="J156" i="185"/>
  <c r="O156" i="185"/>
  <c r="T156" i="185"/>
  <c r="Y156" i="185"/>
  <c r="AE156" i="185"/>
  <c r="AS156" i="185"/>
  <c r="AW156" i="185"/>
  <c r="BC156" i="185"/>
  <c r="BF156" i="185"/>
  <c r="BK156" i="185"/>
  <c r="BO156" i="185"/>
  <c r="BS156" i="185"/>
  <c r="BX156" i="185"/>
  <c r="CB156" i="185"/>
  <c r="D157" i="185"/>
  <c r="G157" i="185"/>
  <c r="J157" i="185"/>
  <c r="J155" i="185" s="1"/>
  <c r="O157" i="185"/>
  <c r="T157" i="185"/>
  <c r="Y157" i="185"/>
  <c r="AE157" i="185"/>
  <c r="AS157" i="185"/>
  <c r="AS155" i="185" s="1"/>
  <c r="AW157" i="185"/>
  <c r="BC157" i="185"/>
  <c r="BF157" i="185"/>
  <c r="BK157" i="185"/>
  <c r="BO157" i="185"/>
  <c r="BS157" i="185"/>
  <c r="BX157" i="185"/>
  <c r="BX155" i="185" s="1"/>
  <c r="CB157" i="185"/>
  <c r="E158" i="185"/>
  <c r="F158" i="185"/>
  <c r="H158" i="185"/>
  <c r="I158" i="185"/>
  <c r="K158" i="185"/>
  <c r="L158" i="185"/>
  <c r="M158" i="185"/>
  <c r="N158" i="185"/>
  <c r="P158" i="185"/>
  <c r="Q158" i="185"/>
  <c r="R158" i="185"/>
  <c r="S158" i="185"/>
  <c r="U158" i="185"/>
  <c r="V158" i="185"/>
  <c r="W158" i="185"/>
  <c r="X158" i="185"/>
  <c r="Z158" i="185"/>
  <c r="AA158" i="185"/>
  <c r="AB158" i="185"/>
  <c r="AC158" i="185"/>
  <c r="AD158" i="185"/>
  <c r="AF158" i="185"/>
  <c r="AG158" i="185"/>
  <c r="AH158" i="185"/>
  <c r="AI158" i="185"/>
  <c r="AJ158" i="185"/>
  <c r="AK158" i="185"/>
  <c r="AL158" i="185"/>
  <c r="AM158" i="185"/>
  <c r="AN158" i="185"/>
  <c r="AO158" i="185"/>
  <c r="AP158" i="185"/>
  <c r="AQ158" i="185"/>
  <c r="AR158" i="185"/>
  <c r="AT158" i="185"/>
  <c r="AU158" i="185"/>
  <c r="AV158" i="185"/>
  <c r="AX158" i="185"/>
  <c r="AY158" i="185"/>
  <c r="AZ158" i="185"/>
  <c r="BA158" i="185"/>
  <c r="BB158" i="185"/>
  <c r="BD158" i="185"/>
  <c r="BE158" i="185"/>
  <c r="BG158" i="185"/>
  <c r="BH158" i="185"/>
  <c r="BI158" i="185"/>
  <c r="BJ158" i="185"/>
  <c r="BK158" i="185"/>
  <c r="BL158" i="185"/>
  <c r="BM158" i="185"/>
  <c r="BN158" i="185"/>
  <c r="BP158" i="185"/>
  <c r="BQ158" i="185"/>
  <c r="BR158" i="185"/>
  <c r="BT158" i="185"/>
  <c r="BU158" i="185"/>
  <c r="BV158" i="185"/>
  <c r="BW158" i="185"/>
  <c r="BY158" i="185"/>
  <c r="BZ158" i="185"/>
  <c r="CA158" i="185"/>
  <c r="CC158" i="185"/>
  <c r="CD158" i="185"/>
  <c r="CE158" i="185"/>
  <c r="D159" i="185"/>
  <c r="G159" i="185"/>
  <c r="J159" i="185"/>
  <c r="O159" i="185"/>
  <c r="O158" i="185" s="1"/>
  <c r="T159" i="185"/>
  <c r="Y159" i="185"/>
  <c r="AE159" i="185"/>
  <c r="AS159" i="185"/>
  <c r="AW159" i="185"/>
  <c r="BC159" i="185"/>
  <c r="BF159" i="185"/>
  <c r="BK159" i="185"/>
  <c r="BO159" i="185"/>
  <c r="BS159" i="185"/>
  <c r="BX159" i="185"/>
  <c r="CB159" i="185"/>
  <c r="D160" i="185"/>
  <c r="G160" i="185"/>
  <c r="G158" i="185" s="1"/>
  <c r="J160" i="185"/>
  <c r="O160" i="185"/>
  <c r="T160" i="185"/>
  <c r="Y160" i="185"/>
  <c r="Y158" i="185" s="1"/>
  <c r="AE160" i="185"/>
  <c r="AS160" i="185"/>
  <c r="AW160" i="185"/>
  <c r="BC160" i="185"/>
  <c r="BF160" i="185"/>
  <c r="BK160" i="185"/>
  <c r="BO160" i="185"/>
  <c r="BO158" i="185" s="1"/>
  <c r="BS160" i="185"/>
  <c r="BX160" i="185"/>
  <c r="CB160" i="185"/>
  <c r="E161" i="185"/>
  <c r="F161" i="185"/>
  <c r="H161" i="185"/>
  <c r="I161" i="185"/>
  <c r="K161" i="185"/>
  <c r="L161" i="185"/>
  <c r="M161" i="185"/>
  <c r="N161" i="185"/>
  <c r="P161" i="185"/>
  <c r="Q161" i="185"/>
  <c r="R161" i="185"/>
  <c r="S161" i="185"/>
  <c r="U161" i="185"/>
  <c r="V161" i="185"/>
  <c r="W161" i="185"/>
  <c r="X161" i="185"/>
  <c r="Z161" i="185"/>
  <c r="AA161" i="185"/>
  <c r="AB161" i="185"/>
  <c r="AC161" i="185"/>
  <c r="AD161" i="185"/>
  <c r="AF161" i="185"/>
  <c r="AG161" i="185"/>
  <c r="AH161" i="185"/>
  <c r="AI161" i="185"/>
  <c r="AJ161" i="185"/>
  <c r="AK161" i="185"/>
  <c r="AL161" i="185"/>
  <c r="AM161" i="185"/>
  <c r="AN161" i="185"/>
  <c r="AO161" i="185"/>
  <c r="AP161" i="185"/>
  <c r="AQ161" i="185"/>
  <c r="AR161" i="185"/>
  <c r="AT161" i="185"/>
  <c r="AU161" i="185"/>
  <c r="AV161" i="185"/>
  <c r="AX161" i="185"/>
  <c r="AY161" i="185"/>
  <c r="AZ161" i="185"/>
  <c r="BA161" i="185"/>
  <c r="BB161" i="185"/>
  <c r="BD161" i="185"/>
  <c r="BE161" i="185"/>
  <c r="BG161" i="185"/>
  <c r="BH161" i="185"/>
  <c r="BI161" i="185"/>
  <c r="BJ161" i="185"/>
  <c r="BL161" i="185"/>
  <c r="BM161" i="185"/>
  <c r="BN161" i="185"/>
  <c r="BP161" i="185"/>
  <c r="BQ161" i="185"/>
  <c r="BR161" i="185"/>
  <c r="BT161" i="185"/>
  <c r="BU161" i="185"/>
  <c r="BV161" i="185"/>
  <c r="BW161" i="185"/>
  <c r="BY161" i="185"/>
  <c r="BZ161" i="185"/>
  <c r="CA161" i="185"/>
  <c r="CC161" i="185"/>
  <c r="CD161" i="185"/>
  <c r="CE161" i="185"/>
  <c r="D162" i="185"/>
  <c r="G162" i="185"/>
  <c r="J162" i="185"/>
  <c r="O162" i="185"/>
  <c r="T162" i="185"/>
  <c r="Y162" i="185"/>
  <c r="AE162" i="185"/>
  <c r="AS162" i="185"/>
  <c r="AW162" i="185"/>
  <c r="BC162" i="185"/>
  <c r="BF162" i="185"/>
  <c r="BK162" i="185"/>
  <c r="BO162" i="185"/>
  <c r="BS162" i="185"/>
  <c r="BX162" i="185"/>
  <c r="CB162" i="185"/>
  <c r="D163" i="185"/>
  <c r="G163" i="185"/>
  <c r="J163" i="185"/>
  <c r="O163" i="185"/>
  <c r="T163" i="185"/>
  <c r="Y163" i="185"/>
  <c r="AE163" i="185"/>
  <c r="AS163" i="185"/>
  <c r="AW163" i="185"/>
  <c r="BC163" i="185"/>
  <c r="BF163" i="185"/>
  <c r="BK163" i="185"/>
  <c r="BO163" i="185"/>
  <c r="BS163" i="185"/>
  <c r="BX163" i="185"/>
  <c r="CB163" i="185"/>
  <c r="D164" i="185"/>
  <c r="G164" i="185"/>
  <c r="J164" i="185"/>
  <c r="O164" i="185"/>
  <c r="T164" i="185"/>
  <c r="Y164" i="185"/>
  <c r="AE164" i="185"/>
  <c r="AS164" i="185"/>
  <c r="AW164" i="185"/>
  <c r="BC164" i="185"/>
  <c r="BF164" i="185"/>
  <c r="BK164" i="185"/>
  <c r="BO164" i="185"/>
  <c r="BS164" i="185"/>
  <c r="BX164" i="185"/>
  <c r="CB164" i="185"/>
  <c r="D165" i="185"/>
  <c r="G165" i="185"/>
  <c r="J165" i="185"/>
  <c r="O165" i="185"/>
  <c r="T165" i="185"/>
  <c r="Y165" i="185"/>
  <c r="AE165" i="185"/>
  <c r="AS165" i="185"/>
  <c r="AW165" i="185"/>
  <c r="BC165" i="185"/>
  <c r="BF165" i="185"/>
  <c r="BK165" i="185"/>
  <c r="BO165" i="185"/>
  <c r="BS165" i="185"/>
  <c r="BX165" i="185"/>
  <c r="CB165" i="185"/>
  <c r="E166" i="185"/>
  <c r="F166" i="185"/>
  <c r="H166" i="185"/>
  <c r="I166" i="185"/>
  <c r="K166" i="185"/>
  <c r="L166" i="185"/>
  <c r="M166" i="185"/>
  <c r="N166" i="185"/>
  <c r="P166" i="185"/>
  <c r="Q166" i="185"/>
  <c r="R166" i="185"/>
  <c r="S166" i="185"/>
  <c r="U166" i="185"/>
  <c r="V166" i="185"/>
  <c r="W166" i="185"/>
  <c r="X166" i="185"/>
  <c r="Z166" i="185"/>
  <c r="AA166" i="185"/>
  <c r="AB166" i="185"/>
  <c r="AC166" i="185"/>
  <c r="AD166" i="185"/>
  <c r="AF166" i="185"/>
  <c r="AG166" i="185"/>
  <c r="AH166" i="185"/>
  <c r="AI166" i="185"/>
  <c r="AJ166" i="185"/>
  <c r="AK166" i="185"/>
  <c r="AL166" i="185"/>
  <c r="AM166" i="185"/>
  <c r="AN166" i="185"/>
  <c r="AO166" i="185"/>
  <c r="AP166" i="185"/>
  <c r="AQ166" i="185"/>
  <c r="AR166" i="185"/>
  <c r="AT166" i="185"/>
  <c r="AU166" i="185"/>
  <c r="AV166" i="185"/>
  <c r="AX166" i="185"/>
  <c r="AY166" i="185"/>
  <c r="AZ166" i="185"/>
  <c r="BA166" i="185"/>
  <c r="BB166" i="185"/>
  <c r="BD166" i="185"/>
  <c r="BE166" i="185"/>
  <c r="BG166" i="185"/>
  <c r="BH166" i="185"/>
  <c r="BI166" i="185"/>
  <c r="BJ166" i="185"/>
  <c r="BL166" i="185"/>
  <c r="BM166" i="185"/>
  <c r="BN166" i="185"/>
  <c r="BP166" i="185"/>
  <c r="BQ166" i="185"/>
  <c r="BR166" i="185"/>
  <c r="BT166" i="185"/>
  <c r="BU166" i="185"/>
  <c r="BV166" i="185"/>
  <c r="BW166" i="185"/>
  <c r="BY166" i="185"/>
  <c r="BZ166" i="185"/>
  <c r="CA166" i="185"/>
  <c r="CC166" i="185"/>
  <c r="CD166" i="185"/>
  <c r="CE166" i="185"/>
  <c r="D167" i="185"/>
  <c r="G167" i="185"/>
  <c r="J167" i="185"/>
  <c r="O167" i="185"/>
  <c r="T167" i="185"/>
  <c r="Y167" i="185"/>
  <c r="AE167" i="185"/>
  <c r="AS167" i="185"/>
  <c r="AW167" i="185"/>
  <c r="BC167" i="185"/>
  <c r="BF167" i="185"/>
  <c r="BK167" i="185"/>
  <c r="BO167" i="185"/>
  <c r="BS167" i="185"/>
  <c r="BX167" i="185"/>
  <c r="CB167" i="185"/>
  <c r="D168" i="185"/>
  <c r="G168" i="185"/>
  <c r="J168" i="185"/>
  <c r="O168" i="185"/>
  <c r="T168" i="185"/>
  <c r="Y168" i="185"/>
  <c r="AE168" i="185"/>
  <c r="AS168" i="185"/>
  <c r="AW168" i="185"/>
  <c r="BC168" i="185"/>
  <c r="BF168" i="185"/>
  <c r="BK168" i="185"/>
  <c r="BO168" i="185"/>
  <c r="BS168" i="185"/>
  <c r="BX168" i="185"/>
  <c r="CB168" i="185"/>
  <c r="D169" i="185"/>
  <c r="G169" i="185"/>
  <c r="J169" i="185"/>
  <c r="O169" i="185"/>
  <c r="T169" i="185"/>
  <c r="Y169" i="185"/>
  <c r="AE169" i="185"/>
  <c r="AS169" i="185"/>
  <c r="AW169" i="185"/>
  <c r="BC169" i="185"/>
  <c r="BF169" i="185"/>
  <c r="BK169" i="185"/>
  <c r="BO169" i="185"/>
  <c r="BS169" i="185"/>
  <c r="BX169" i="185"/>
  <c r="CB169" i="185"/>
  <c r="D170" i="185"/>
  <c r="G170" i="185"/>
  <c r="J170" i="185"/>
  <c r="O170" i="185"/>
  <c r="T170" i="185"/>
  <c r="T166" i="185" s="1"/>
  <c r="Y170" i="185"/>
  <c r="AE170" i="185"/>
  <c r="AS170" i="185"/>
  <c r="AW170" i="185"/>
  <c r="AW166" i="185" s="1"/>
  <c r="BC170" i="185"/>
  <c r="BF170" i="185"/>
  <c r="BK170" i="185"/>
  <c r="BO170" i="185"/>
  <c r="BS170" i="185"/>
  <c r="BX170" i="185"/>
  <c r="CB170" i="185"/>
  <c r="E171" i="185"/>
  <c r="F171" i="185"/>
  <c r="H171" i="185"/>
  <c r="I171" i="185"/>
  <c r="K171" i="185"/>
  <c r="L171" i="185"/>
  <c r="M171" i="185"/>
  <c r="N171" i="185"/>
  <c r="P171" i="185"/>
  <c r="Q171" i="185"/>
  <c r="R171" i="185"/>
  <c r="S171" i="185"/>
  <c r="U171" i="185"/>
  <c r="V171" i="185"/>
  <c r="W171" i="185"/>
  <c r="X171" i="185"/>
  <c r="Z171" i="185"/>
  <c r="AA171" i="185"/>
  <c r="AB171" i="185"/>
  <c r="AC171" i="185"/>
  <c r="AD171" i="185"/>
  <c r="AF171" i="185"/>
  <c r="AG171" i="185"/>
  <c r="AH171" i="185"/>
  <c r="AI171" i="185"/>
  <c r="AJ171" i="185"/>
  <c r="AK171" i="185"/>
  <c r="AL171" i="185"/>
  <c r="AM171" i="185"/>
  <c r="AN171" i="185"/>
  <c r="AO171" i="185"/>
  <c r="AP171" i="185"/>
  <c r="AQ171" i="185"/>
  <c r="AR171" i="185"/>
  <c r="AT171" i="185"/>
  <c r="AU171" i="185"/>
  <c r="AV171" i="185"/>
  <c r="AX171" i="185"/>
  <c r="AY171" i="185"/>
  <c r="AZ171" i="185"/>
  <c r="BA171" i="185"/>
  <c r="BB171" i="185"/>
  <c r="BD171" i="185"/>
  <c r="BE171" i="185"/>
  <c r="BG171" i="185"/>
  <c r="BH171" i="185"/>
  <c r="BI171" i="185"/>
  <c r="BJ171" i="185"/>
  <c r="BL171" i="185"/>
  <c r="BM171" i="185"/>
  <c r="BN171" i="185"/>
  <c r="BP171" i="185"/>
  <c r="BQ171" i="185"/>
  <c r="BR171" i="185"/>
  <c r="BT171" i="185"/>
  <c r="BU171" i="185"/>
  <c r="BV171" i="185"/>
  <c r="BW171" i="185"/>
  <c r="BY171" i="185"/>
  <c r="BZ171" i="185"/>
  <c r="CA171" i="185"/>
  <c r="CC171" i="185"/>
  <c r="CD171" i="185"/>
  <c r="CE171" i="185"/>
  <c r="D172" i="185"/>
  <c r="G172" i="185"/>
  <c r="J172" i="185"/>
  <c r="O172" i="185"/>
  <c r="T172" i="185"/>
  <c r="Y172" i="185"/>
  <c r="AE172" i="185"/>
  <c r="AS172" i="185"/>
  <c r="AW172" i="185"/>
  <c r="BC172" i="185"/>
  <c r="BF172" i="185"/>
  <c r="BK172" i="185"/>
  <c r="BO172" i="185"/>
  <c r="BS172" i="185"/>
  <c r="BX172" i="185"/>
  <c r="CB172" i="185"/>
  <c r="D173" i="185"/>
  <c r="G173" i="185"/>
  <c r="J173" i="185"/>
  <c r="O173" i="185"/>
  <c r="T173" i="185"/>
  <c r="Y173" i="185"/>
  <c r="AE173" i="185"/>
  <c r="AS173" i="185"/>
  <c r="AW173" i="185"/>
  <c r="BC173" i="185"/>
  <c r="BF173" i="185"/>
  <c r="BK173" i="185"/>
  <c r="BO173" i="185"/>
  <c r="BS173" i="185"/>
  <c r="BX173" i="185"/>
  <c r="CB173" i="185"/>
  <c r="D174" i="185"/>
  <c r="G174" i="185"/>
  <c r="J174" i="185"/>
  <c r="O174" i="185"/>
  <c r="T174" i="185"/>
  <c r="Y174" i="185"/>
  <c r="AE174" i="185"/>
  <c r="AS174" i="185"/>
  <c r="AW174" i="185"/>
  <c r="BC174" i="185"/>
  <c r="BF174" i="185"/>
  <c r="BK174" i="185"/>
  <c r="BO174" i="185"/>
  <c r="BS174" i="185"/>
  <c r="BX174" i="185"/>
  <c r="CB174" i="185"/>
  <c r="D175" i="185"/>
  <c r="G175" i="185"/>
  <c r="J175" i="185"/>
  <c r="O175" i="185"/>
  <c r="T175" i="185"/>
  <c r="Y175" i="185"/>
  <c r="AE175" i="185"/>
  <c r="AS175" i="185"/>
  <c r="AW175" i="185"/>
  <c r="BC175" i="185"/>
  <c r="BF175" i="185"/>
  <c r="BK175" i="185"/>
  <c r="BO175" i="185"/>
  <c r="BS175" i="185"/>
  <c r="BX175" i="185"/>
  <c r="CB175" i="185"/>
  <c r="D176" i="185"/>
  <c r="G176" i="185"/>
  <c r="J176" i="185"/>
  <c r="O176" i="185"/>
  <c r="T176" i="185"/>
  <c r="Y176" i="185"/>
  <c r="AE176" i="185"/>
  <c r="AS176" i="185"/>
  <c r="AW176" i="185"/>
  <c r="BC176" i="185"/>
  <c r="BF176" i="185"/>
  <c r="BK176" i="185"/>
  <c r="BO176" i="185"/>
  <c r="BS176" i="185"/>
  <c r="BX176" i="185"/>
  <c r="CB176" i="185"/>
  <c r="D177" i="185"/>
  <c r="G177" i="185"/>
  <c r="J177" i="185"/>
  <c r="O177" i="185"/>
  <c r="T177" i="185"/>
  <c r="Y177" i="185"/>
  <c r="AE177" i="185"/>
  <c r="AS177" i="185"/>
  <c r="AW177" i="185"/>
  <c r="BC177" i="185"/>
  <c r="BF177" i="185"/>
  <c r="BK177" i="185"/>
  <c r="BO177" i="185"/>
  <c r="BS177" i="185"/>
  <c r="BX177" i="185"/>
  <c r="CB177" i="185"/>
  <c r="D178" i="185"/>
  <c r="G178" i="185"/>
  <c r="J178" i="185"/>
  <c r="O178" i="185"/>
  <c r="T178" i="185"/>
  <c r="Y178" i="185"/>
  <c r="AE178" i="185"/>
  <c r="AS178" i="185"/>
  <c r="AW178" i="185"/>
  <c r="BC178" i="185"/>
  <c r="BF178" i="185"/>
  <c r="BK178" i="185"/>
  <c r="BO178" i="185"/>
  <c r="BS178" i="185"/>
  <c r="BX178" i="185"/>
  <c r="CB178" i="185"/>
  <c r="D179" i="185"/>
  <c r="G179" i="185"/>
  <c r="J179" i="185"/>
  <c r="O179" i="185"/>
  <c r="T179" i="185"/>
  <c r="Y179" i="185"/>
  <c r="AE179" i="185"/>
  <c r="AS179" i="185"/>
  <c r="AW179" i="185"/>
  <c r="BC179" i="185"/>
  <c r="BF179" i="185"/>
  <c r="BK179" i="185"/>
  <c r="BO179" i="185"/>
  <c r="BS179" i="185"/>
  <c r="BX179" i="185"/>
  <c r="CB179" i="185"/>
  <c r="E180" i="185"/>
  <c r="F180" i="185"/>
  <c r="H180" i="185"/>
  <c r="I180" i="185"/>
  <c r="K180" i="185"/>
  <c r="L180" i="185"/>
  <c r="M180" i="185"/>
  <c r="N180" i="185"/>
  <c r="P180" i="185"/>
  <c r="Q180" i="185"/>
  <c r="R180" i="185"/>
  <c r="S180" i="185"/>
  <c r="U180" i="185"/>
  <c r="V180" i="185"/>
  <c r="W180" i="185"/>
  <c r="X180" i="185"/>
  <c r="Z180" i="185"/>
  <c r="AA180" i="185"/>
  <c r="AB180" i="185"/>
  <c r="AC180" i="185"/>
  <c r="AD180" i="185"/>
  <c r="AF180" i="185"/>
  <c r="AG180" i="185"/>
  <c r="AH180" i="185"/>
  <c r="AI180" i="185"/>
  <c r="AJ180" i="185"/>
  <c r="AK180" i="185"/>
  <c r="AL180" i="185"/>
  <c r="AM180" i="185"/>
  <c r="AN180" i="185"/>
  <c r="AO180" i="185"/>
  <c r="AP180" i="185"/>
  <c r="AQ180" i="185"/>
  <c r="AR180" i="185"/>
  <c r="AT180" i="185"/>
  <c r="AU180" i="185"/>
  <c r="AV180" i="185"/>
  <c r="AX180" i="185"/>
  <c r="AY180" i="185"/>
  <c r="AZ180" i="185"/>
  <c r="BA180" i="185"/>
  <c r="BB180" i="185"/>
  <c r="BD180" i="185"/>
  <c r="BE180" i="185"/>
  <c r="BG180" i="185"/>
  <c r="BH180" i="185"/>
  <c r="BI180" i="185"/>
  <c r="BJ180" i="185"/>
  <c r="BK180" i="185"/>
  <c r="BL180" i="185"/>
  <c r="BM180" i="185"/>
  <c r="BN180" i="185"/>
  <c r="BP180" i="185"/>
  <c r="BQ180" i="185"/>
  <c r="BR180" i="185"/>
  <c r="BT180" i="185"/>
  <c r="BU180" i="185"/>
  <c r="BV180" i="185"/>
  <c r="BW180" i="185"/>
  <c r="BY180" i="185"/>
  <c r="BZ180" i="185"/>
  <c r="CA180" i="185"/>
  <c r="CC180" i="185"/>
  <c r="CD180" i="185"/>
  <c r="CE180" i="185"/>
  <c r="D181" i="185"/>
  <c r="G181" i="185"/>
  <c r="J181" i="185"/>
  <c r="O181" i="185"/>
  <c r="T181" i="185"/>
  <c r="Y181" i="185"/>
  <c r="AE181" i="185"/>
  <c r="AE180" i="185" s="1"/>
  <c r="AS181" i="185"/>
  <c r="AW181" i="185"/>
  <c r="BC181" i="185"/>
  <c r="BF181" i="185"/>
  <c r="BK181" i="185"/>
  <c r="BO181" i="185"/>
  <c r="BS181" i="185"/>
  <c r="BX181" i="185"/>
  <c r="CB181" i="185"/>
  <c r="D182" i="185"/>
  <c r="G182" i="185"/>
  <c r="J182" i="185"/>
  <c r="O182" i="185"/>
  <c r="T182" i="185"/>
  <c r="Y182" i="185"/>
  <c r="AE182" i="185"/>
  <c r="AS182" i="185"/>
  <c r="AS180" i="185" s="1"/>
  <c r="AW182" i="185"/>
  <c r="BC182" i="185"/>
  <c r="BF182" i="185"/>
  <c r="BK182" i="185"/>
  <c r="BO182" i="185"/>
  <c r="BO180" i="185" s="1"/>
  <c r="BS182" i="185"/>
  <c r="BX182" i="185"/>
  <c r="CB182" i="185"/>
  <c r="E183" i="185"/>
  <c r="F183" i="185"/>
  <c r="H183" i="185"/>
  <c r="I183" i="185"/>
  <c r="K183" i="185"/>
  <c r="L183" i="185"/>
  <c r="M183" i="185"/>
  <c r="N183" i="185"/>
  <c r="P183" i="185"/>
  <c r="Q183" i="185"/>
  <c r="R183" i="185"/>
  <c r="S183" i="185"/>
  <c r="U183" i="185"/>
  <c r="V183" i="185"/>
  <c r="W183" i="185"/>
  <c r="X183" i="185"/>
  <c r="Z183" i="185"/>
  <c r="AA183" i="185"/>
  <c r="AB183" i="185"/>
  <c r="AC183" i="185"/>
  <c r="AD183" i="185"/>
  <c r="AF183" i="185"/>
  <c r="AG183" i="185"/>
  <c r="AH183" i="185"/>
  <c r="AI183" i="185"/>
  <c r="AJ183" i="185"/>
  <c r="AK183" i="185"/>
  <c r="AL183" i="185"/>
  <c r="AM183" i="185"/>
  <c r="AN183" i="185"/>
  <c r="AO183" i="185"/>
  <c r="AP183" i="185"/>
  <c r="AQ183" i="185"/>
  <c r="AR183" i="185"/>
  <c r="AT183" i="185"/>
  <c r="AU183" i="185"/>
  <c r="AV183" i="185"/>
  <c r="AX183" i="185"/>
  <c r="AY183" i="185"/>
  <c r="AZ183" i="185"/>
  <c r="BA183" i="185"/>
  <c r="BB183" i="185"/>
  <c r="BD183" i="185"/>
  <c r="BE183" i="185"/>
  <c r="BG183" i="185"/>
  <c r="BH183" i="185"/>
  <c r="BI183" i="185"/>
  <c r="BJ183" i="185"/>
  <c r="BL183" i="185"/>
  <c r="BM183" i="185"/>
  <c r="BN183" i="185"/>
  <c r="BP183" i="185"/>
  <c r="BQ183" i="185"/>
  <c r="BR183" i="185"/>
  <c r="BS183" i="185"/>
  <c r="BT183" i="185"/>
  <c r="BU183" i="185"/>
  <c r="BV183" i="185"/>
  <c r="BW183" i="185"/>
  <c r="BY183" i="185"/>
  <c r="BZ183" i="185"/>
  <c r="CA183" i="185"/>
  <c r="CC183" i="185"/>
  <c r="CD183" i="185"/>
  <c r="CE183" i="185"/>
  <c r="D184" i="185"/>
  <c r="G184" i="185"/>
  <c r="G183" i="185" s="1"/>
  <c r="J184" i="185"/>
  <c r="O184" i="185"/>
  <c r="T184" i="185"/>
  <c r="Y184" i="185"/>
  <c r="AE184" i="185"/>
  <c r="AS184" i="185"/>
  <c r="AW184" i="185"/>
  <c r="BC184" i="185"/>
  <c r="BF184" i="185"/>
  <c r="BK184" i="185"/>
  <c r="BO184" i="185"/>
  <c r="BS184" i="185"/>
  <c r="BX184" i="185"/>
  <c r="BX183" i="185" s="1"/>
  <c r="CB184" i="185"/>
  <c r="D185" i="185"/>
  <c r="G185" i="185"/>
  <c r="J185" i="185"/>
  <c r="O185" i="185"/>
  <c r="T185" i="185"/>
  <c r="Y185" i="185"/>
  <c r="AE185" i="185"/>
  <c r="AS185" i="185"/>
  <c r="AW185" i="185"/>
  <c r="BC185" i="185"/>
  <c r="BF185" i="185"/>
  <c r="BK185" i="185"/>
  <c r="BO185" i="185"/>
  <c r="BS185" i="185"/>
  <c r="BX185" i="185"/>
  <c r="CB185" i="185"/>
  <c r="D186" i="185"/>
  <c r="G186" i="185"/>
  <c r="J186" i="185"/>
  <c r="O186" i="185"/>
  <c r="T186" i="185"/>
  <c r="Y186" i="185"/>
  <c r="AE186" i="185"/>
  <c r="AS186" i="185"/>
  <c r="AW186" i="185"/>
  <c r="BC186" i="185"/>
  <c r="BF186" i="185"/>
  <c r="BK186" i="185"/>
  <c r="BO186" i="185"/>
  <c r="BS186" i="185"/>
  <c r="BX186" i="185"/>
  <c r="CB186" i="185"/>
  <c r="D187" i="185"/>
  <c r="G187" i="185"/>
  <c r="J187" i="185"/>
  <c r="O187" i="185"/>
  <c r="T187" i="185"/>
  <c r="Y187" i="185"/>
  <c r="AE187" i="185"/>
  <c r="AS187" i="185"/>
  <c r="AW187" i="185"/>
  <c r="BC187" i="185"/>
  <c r="BF187" i="185"/>
  <c r="BK187" i="185"/>
  <c r="BO187" i="185"/>
  <c r="BS187" i="185"/>
  <c r="BX187" i="185"/>
  <c r="CB187" i="185"/>
  <c r="E188" i="185"/>
  <c r="F188" i="185"/>
  <c r="H188" i="185"/>
  <c r="I188" i="185"/>
  <c r="K188" i="185"/>
  <c r="L188" i="185"/>
  <c r="M188" i="185"/>
  <c r="N188" i="185"/>
  <c r="P188" i="185"/>
  <c r="Q188" i="185"/>
  <c r="R188" i="185"/>
  <c r="S188" i="185"/>
  <c r="U188" i="185"/>
  <c r="V188" i="185"/>
  <c r="W188" i="185"/>
  <c r="X188" i="185"/>
  <c r="Z188" i="185"/>
  <c r="AA188" i="185"/>
  <c r="AB188" i="185"/>
  <c r="AC188" i="185"/>
  <c r="AD188" i="185"/>
  <c r="AF188" i="185"/>
  <c r="AG188" i="185"/>
  <c r="AH188" i="185"/>
  <c r="AI188" i="185"/>
  <c r="AJ188" i="185"/>
  <c r="AK188" i="185"/>
  <c r="AL188" i="185"/>
  <c r="AM188" i="185"/>
  <c r="AN188" i="185"/>
  <c r="AO188" i="185"/>
  <c r="AP188" i="185"/>
  <c r="AQ188" i="185"/>
  <c r="AR188" i="185"/>
  <c r="AT188" i="185"/>
  <c r="AU188" i="185"/>
  <c r="AV188" i="185"/>
  <c r="AX188" i="185"/>
  <c r="AY188" i="185"/>
  <c r="AZ188" i="185"/>
  <c r="BA188" i="185"/>
  <c r="BB188" i="185"/>
  <c r="BD188" i="185"/>
  <c r="BE188" i="185"/>
  <c r="BG188" i="185"/>
  <c r="BH188" i="185"/>
  <c r="BI188" i="185"/>
  <c r="BJ188" i="185"/>
  <c r="BL188" i="185"/>
  <c r="BM188" i="185"/>
  <c r="BN188" i="185"/>
  <c r="BP188" i="185"/>
  <c r="BQ188" i="185"/>
  <c r="BR188" i="185"/>
  <c r="BT188" i="185"/>
  <c r="BU188" i="185"/>
  <c r="BV188" i="185"/>
  <c r="BW188" i="185"/>
  <c r="BY188" i="185"/>
  <c r="BZ188" i="185"/>
  <c r="CA188" i="185"/>
  <c r="CC188" i="185"/>
  <c r="CD188" i="185"/>
  <c r="CE188" i="185"/>
  <c r="D189" i="185"/>
  <c r="G189" i="185"/>
  <c r="J189" i="185"/>
  <c r="O189" i="185"/>
  <c r="T189" i="185"/>
  <c r="Y189" i="185"/>
  <c r="AE189" i="185"/>
  <c r="AS189" i="185"/>
  <c r="AW189" i="185"/>
  <c r="BC189" i="185"/>
  <c r="BF189" i="185"/>
  <c r="BK189" i="185"/>
  <c r="BO189" i="185"/>
  <c r="BS189" i="185"/>
  <c r="BX189" i="185"/>
  <c r="CB189" i="185"/>
  <c r="D190" i="185"/>
  <c r="G190" i="185"/>
  <c r="J190" i="185"/>
  <c r="O190" i="185"/>
  <c r="T190" i="185"/>
  <c r="Y190" i="185"/>
  <c r="AE190" i="185"/>
  <c r="AS190" i="185"/>
  <c r="AW190" i="185"/>
  <c r="BC190" i="185"/>
  <c r="BF190" i="185"/>
  <c r="BK190" i="185"/>
  <c r="BO190" i="185"/>
  <c r="BS190" i="185"/>
  <c r="BX190" i="185"/>
  <c r="CB190" i="185"/>
  <c r="D191" i="185"/>
  <c r="G191" i="185"/>
  <c r="J191" i="185"/>
  <c r="O191" i="185"/>
  <c r="T191" i="185"/>
  <c r="Y191" i="185"/>
  <c r="AE191" i="185"/>
  <c r="AS191" i="185"/>
  <c r="AW191" i="185"/>
  <c r="BC191" i="185"/>
  <c r="BF191" i="185"/>
  <c r="BK191" i="185"/>
  <c r="BO191" i="185"/>
  <c r="BS191" i="185"/>
  <c r="BX191" i="185"/>
  <c r="CB191" i="185"/>
  <c r="D192" i="185"/>
  <c r="G192" i="185"/>
  <c r="J192" i="185"/>
  <c r="O192" i="185"/>
  <c r="T192" i="185"/>
  <c r="Y192" i="185"/>
  <c r="AE192" i="185"/>
  <c r="AS192" i="185"/>
  <c r="AW192" i="185"/>
  <c r="BC192" i="185"/>
  <c r="BF192" i="185"/>
  <c r="BK192" i="185"/>
  <c r="BO192" i="185"/>
  <c r="BS192" i="185"/>
  <c r="BX192" i="185"/>
  <c r="CB192" i="185"/>
  <c r="D193" i="185"/>
  <c r="G193" i="185"/>
  <c r="J193" i="185"/>
  <c r="O193" i="185"/>
  <c r="T193" i="185"/>
  <c r="Y193" i="185"/>
  <c r="AE193" i="185"/>
  <c r="AS193" i="185"/>
  <c r="AW193" i="185"/>
  <c r="BC193" i="185"/>
  <c r="BF193" i="185"/>
  <c r="BK193" i="185"/>
  <c r="BO193" i="185"/>
  <c r="BS193" i="185"/>
  <c r="BX193" i="185"/>
  <c r="CB193" i="185"/>
  <c r="D194" i="185"/>
  <c r="G194" i="185"/>
  <c r="J194" i="185"/>
  <c r="O194" i="185"/>
  <c r="T194" i="185"/>
  <c r="Y194" i="185"/>
  <c r="AE194" i="185"/>
  <c r="AS194" i="185"/>
  <c r="AW194" i="185"/>
  <c r="BC194" i="185"/>
  <c r="BF194" i="185"/>
  <c r="BK194" i="185"/>
  <c r="BO194" i="185"/>
  <c r="BS194" i="185"/>
  <c r="BX194" i="185"/>
  <c r="CB194" i="185"/>
  <c r="D195" i="185"/>
  <c r="G195" i="185"/>
  <c r="J195" i="185"/>
  <c r="O195" i="185"/>
  <c r="T195" i="185"/>
  <c r="Y195" i="185"/>
  <c r="AE195" i="185"/>
  <c r="AS195" i="185"/>
  <c r="AW195" i="185"/>
  <c r="BC195" i="185"/>
  <c r="BF195" i="185"/>
  <c r="BK195" i="185"/>
  <c r="BO195" i="185"/>
  <c r="BS195" i="185"/>
  <c r="BX195" i="185"/>
  <c r="CB195" i="185"/>
  <c r="D196" i="185"/>
  <c r="G196" i="185"/>
  <c r="J196" i="185"/>
  <c r="O196" i="185"/>
  <c r="T196" i="185"/>
  <c r="Y196" i="185"/>
  <c r="AE196" i="185"/>
  <c r="AS196" i="185"/>
  <c r="AW196" i="185"/>
  <c r="BC196" i="185"/>
  <c r="BF196" i="185"/>
  <c r="BK196" i="185"/>
  <c r="BO196" i="185"/>
  <c r="BS196" i="185"/>
  <c r="BX196" i="185"/>
  <c r="CB196" i="185"/>
  <c r="E197" i="185"/>
  <c r="F197" i="185"/>
  <c r="H197" i="185"/>
  <c r="I197" i="185"/>
  <c r="K197" i="185"/>
  <c r="L197" i="185"/>
  <c r="M197" i="185"/>
  <c r="N197" i="185"/>
  <c r="P197" i="185"/>
  <c r="Q197" i="185"/>
  <c r="R197" i="185"/>
  <c r="S197" i="185"/>
  <c r="U197" i="185"/>
  <c r="V197" i="185"/>
  <c r="W197" i="185"/>
  <c r="X197" i="185"/>
  <c r="Z197" i="185"/>
  <c r="AA197" i="185"/>
  <c r="AB197" i="185"/>
  <c r="AC197" i="185"/>
  <c r="AD197" i="185"/>
  <c r="AF197" i="185"/>
  <c r="AG197" i="185"/>
  <c r="AH197" i="185"/>
  <c r="AI197" i="185"/>
  <c r="AJ197" i="185"/>
  <c r="AK197" i="185"/>
  <c r="AL197" i="185"/>
  <c r="AM197" i="185"/>
  <c r="AN197" i="185"/>
  <c r="AO197" i="185"/>
  <c r="AP197" i="185"/>
  <c r="AQ197" i="185"/>
  <c r="AR197" i="185"/>
  <c r="AT197" i="185"/>
  <c r="AU197" i="185"/>
  <c r="AV197" i="185"/>
  <c r="AX197" i="185"/>
  <c r="AY197" i="185"/>
  <c r="AZ197" i="185"/>
  <c r="BA197" i="185"/>
  <c r="BB197" i="185"/>
  <c r="BD197" i="185"/>
  <c r="BE197" i="185"/>
  <c r="BG197" i="185"/>
  <c r="BH197" i="185"/>
  <c r="BI197" i="185"/>
  <c r="BJ197" i="185"/>
  <c r="BL197" i="185"/>
  <c r="BM197" i="185"/>
  <c r="BN197" i="185"/>
  <c r="BP197" i="185"/>
  <c r="BQ197" i="185"/>
  <c r="BR197" i="185"/>
  <c r="BT197" i="185"/>
  <c r="BU197" i="185"/>
  <c r="BV197" i="185"/>
  <c r="BW197" i="185"/>
  <c r="BY197" i="185"/>
  <c r="BZ197" i="185"/>
  <c r="CA197" i="185"/>
  <c r="CC197" i="185"/>
  <c r="CD197" i="185"/>
  <c r="CE197" i="185"/>
  <c r="D198" i="185"/>
  <c r="G198" i="185"/>
  <c r="J198" i="185"/>
  <c r="O198" i="185"/>
  <c r="T198" i="185"/>
  <c r="Y198" i="185"/>
  <c r="AE198" i="185"/>
  <c r="AS198" i="185"/>
  <c r="AW198" i="185"/>
  <c r="BC198" i="185"/>
  <c r="BF198" i="185"/>
  <c r="BK198" i="185"/>
  <c r="BO198" i="185"/>
  <c r="BS198" i="185"/>
  <c r="BX198" i="185"/>
  <c r="CB198" i="185"/>
  <c r="D199" i="185"/>
  <c r="G199" i="185"/>
  <c r="J199" i="185"/>
  <c r="O199" i="185"/>
  <c r="T199" i="185"/>
  <c r="Y199" i="185"/>
  <c r="AE199" i="185"/>
  <c r="AS199" i="185"/>
  <c r="AW199" i="185"/>
  <c r="BC199" i="185"/>
  <c r="BF199" i="185"/>
  <c r="BK199" i="185"/>
  <c r="BO199" i="185"/>
  <c r="BS199" i="185"/>
  <c r="BX199" i="185"/>
  <c r="CB199" i="185"/>
  <c r="D200" i="185"/>
  <c r="G200" i="185"/>
  <c r="J200" i="185"/>
  <c r="O200" i="185"/>
  <c r="T200" i="185"/>
  <c r="Y200" i="185"/>
  <c r="AE200" i="185"/>
  <c r="AS200" i="185"/>
  <c r="AW200" i="185"/>
  <c r="BC200" i="185"/>
  <c r="BF200" i="185"/>
  <c r="BK200" i="185"/>
  <c r="BO200" i="185"/>
  <c r="BS200" i="185"/>
  <c r="BX200" i="185"/>
  <c r="CB200" i="185"/>
  <c r="D201" i="185"/>
  <c r="G201" i="185"/>
  <c r="J201" i="185"/>
  <c r="O201" i="185"/>
  <c r="T201" i="185"/>
  <c r="Y201" i="185"/>
  <c r="AE201" i="185"/>
  <c r="AS201" i="185"/>
  <c r="AW201" i="185"/>
  <c r="BC201" i="185"/>
  <c r="BF201" i="185"/>
  <c r="BK201" i="185"/>
  <c r="BO201" i="185"/>
  <c r="BS201" i="185"/>
  <c r="BX201" i="185"/>
  <c r="CB201" i="185"/>
  <c r="E202" i="185"/>
  <c r="F202" i="185"/>
  <c r="H202" i="185"/>
  <c r="I202" i="185"/>
  <c r="K202" i="185"/>
  <c r="L202" i="185"/>
  <c r="M202" i="185"/>
  <c r="N202" i="185"/>
  <c r="P202" i="185"/>
  <c r="Q202" i="185"/>
  <c r="R202" i="185"/>
  <c r="S202" i="185"/>
  <c r="U202" i="185"/>
  <c r="V202" i="185"/>
  <c r="W202" i="185"/>
  <c r="X202" i="185"/>
  <c r="Z202" i="185"/>
  <c r="AA202" i="185"/>
  <c r="AB202" i="185"/>
  <c r="AC202" i="185"/>
  <c r="AD202" i="185"/>
  <c r="AF202" i="185"/>
  <c r="AG202" i="185"/>
  <c r="AH202" i="185"/>
  <c r="AI202" i="185"/>
  <c r="AJ202" i="185"/>
  <c r="AK202" i="185"/>
  <c r="AL202" i="185"/>
  <c r="AM202" i="185"/>
  <c r="AN202" i="185"/>
  <c r="AO202" i="185"/>
  <c r="AP202" i="185"/>
  <c r="AQ202" i="185"/>
  <c r="AR202" i="185"/>
  <c r="AT202" i="185"/>
  <c r="AU202" i="185"/>
  <c r="AV202" i="185"/>
  <c r="AX202" i="185"/>
  <c r="AY202" i="185"/>
  <c r="AZ202" i="185"/>
  <c r="BA202" i="185"/>
  <c r="BB202" i="185"/>
  <c r="BD202" i="185"/>
  <c r="BE202" i="185"/>
  <c r="BG202" i="185"/>
  <c r="BH202" i="185"/>
  <c r="BI202" i="185"/>
  <c r="BJ202" i="185"/>
  <c r="BL202" i="185"/>
  <c r="BM202" i="185"/>
  <c r="BN202" i="185"/>
  <c r="BP202" i="185"/>
  <c r="BQ202" i="185"/>
  <c r="BR202" i="185"/>
  <c r="BT202" i="185"/>
  <c r="BU202" i="185"/>
  <c r="BV202" i="185"/>
  <c r="BW202" i="185"/>
  <c r="BY202" i="185"/>
  <c r="BZ202" i="185"/>
  <c r="CA202" i="185"/>
  <c r="CC202" i="185"/>
  <c r="CD202" i="185"/>
  <c r="CE202" i="185"/>
  <c r="D203" i="185"/>
  <c r="G203" i="185"/>
  <c r="J203" i="185"/>
  <c r="O203" i="185"/>
  <c r="T203" i="185"/>
  <c r="Y203" i="185"/>
  <c r="AE203" i="185"/>
  <c r="AS203" i="185"/>
  <c r="AW203" i="185"/>
  <c r="BC203" i="185"/>
  <c r="BF203" i="185"/>
  <c r="BK203" i="185"/>
  <c r="BO203" i="185"/>
  <c r="BS203" i="185"/>
  <c r="BX203" i="185"/>
  <c r="CB203" i="185"/>
  <c r="D204" i="185"/>
  <c r="G204" i="185"/>
  <c r="G202" i="185" s="1"/>
  <c r="J204" i="185"/>
  <c r="O204" i="185"/>
  <c r="T204" i="185"/>
  <c r="Y204" i="185"/>
  <c r="AE204" i="185"/>
  <c r="AS204" i="185"/>
  <c r="AW204" i="185"/>
  <c r="BC204" i="185"/>
  <c r="BC202" i="185" s="1"/>
  <c r="BF204" i="185"/>
  <c r="BK204" i="185"/>
  <c r="BO204" i="185"/>
  <c r="BS204" i="185"/>
  <c r="BS202" i="185" s="1"/>
  <c r="BX204" i="185"/>
  <c r="BX202" i="185" s="1"/>
  <c r="CB204" i="185"/>
  <c r="E205" i="185"/>
  <c r="F205" i="185"/>
  <c r="H205" i="185"/>
  <c r="I205" i="185"/>
  <c r="K205" i="185"/>
  <c r="L205" i="185"/>
  <c r="M205" i="185"/>
  <c r="N205" i="185"/>
  <c r="P205" i="185"/>
  <c r="Q205" i="185"/>
  <c r="R205" i="185"/>
  <c r="S205" i="185"/>
  <c r="U205" i="185"/>
  <c r="V205" i="185"/>
  <c r="W205" i="185"/>
  <c r="X205" i="185"/>
  <c r="Z205" i="185"/>
  <c r="AA205" i="185"/>
  <c r="AB205" i="185"/>
  <c r="AC205" i="185"/>
  <c r="AD205" i="185"/>
  <c r="AF205" i="185"/>
  <c r="AG205" i="185"/>
  <c r="AH205" i="185"/>
  <c r="AI205" i="185"/>
  <c r="AJ205" i="185"/>
  <c r="AK205" i="185"/>
  <c r="AL205" i="185"/>
  <c r="AM205" i="185"/>
  <c r="AN205" i="185"/>
  <c r="AO205" i="185"/>
  <c r="AP205" i="185"/>
  <c r="AQ205" i="185"/>
  <c r="AR205" i="185"/>
  <c r="AT205" i="185"/>
  <c r="AU205" i="185"/>
  <c r="AV205" i="185"/>
  <c r="AX205" i="185"/>
  <c r="AY205" i="185"/>
  <c r="AZ205" i="185"/>
  <c r="BA205" i="185"/>
  <c r="BB205" i="185"/>
  <c r="BD205" i="185"/>
  <c r="BE205" i="185"/>
  <c r="BG205" i="185"/>
  <c r="BH205" i="185"/>
  <c r="BI205" i="185"/>
  <c r="BJ205" i="185"/>
  <c r="BL205" i="185"/>
  <c r="BM205" i="185"/>
  <c r="BN205" i="185"/>
  <c r="BP205" i="185"/>
  <c r="BQ205" i="185"/>
  <c r="BR205" i="185"/>
  <c r="BT205" i="185"/>
  <c r="BU205" i="185"/>
  <c r="BV205" i="185"/>
  <c r="BW205" i="185"/>
  <c r="BY205" i="185"/>
  <c r="BZ205" i="185"/>
  <c r="CA205" i="185"/>
  <c r="CC205" i="185"/>
  <c r="CD205" i="185"/>
  <c r="CE205" i="185"/>
  <c r="D206" i="185"/>
  <c r="G206" i="185"/>
  <c r="J206" i="185"/>
  <c r="O206" i="185"/>
  <c r="T206" i="185"/>
  <c r="Y206" i="185"/>
  <c r="AE206" i="185"/>
  <c r="AS206" i="185"/>
  <c r="AW206" i="185"/>
  <c r="BC206" i="185"/>
  <c r="BF206" i="185"/>
  <c r="BK206" i="185"/>
  <c r="BO206" i="185"/>
  <c r="BS206" i="185"/>
  <c r="BX206" i="185"/>
  <c r="CB206" i="185"/>
  <c r="D207" i="185"/>
  <c r="G207" i="185"/>
  <c r="J207" i="185"/>
  <c r="O207" i="185"/>
  <c r="T207" i="185"/>
  <c r="Y207" i="185"/>
  <c r="AE207" i="185"/>
  <c r="AS207" i="185"/>
  <c r="AW207" i="185"/>
  <c r="BC207" i="185"/>
  <c r="BF207" i="185"/>
  <c r="BK207" i="185"/>
  <c r="BO207" i="185"/>
  <c r="BS207" i="185"/>
  <c r="BX207" i="185"/>
  <c r="CB207" i="185"/>
  <c r="D208" i="185"/>
  <c r="G208" i="185"/>
  <c r="J208" i="185"/>
  <c r="O208" i="185"/>
  <c r="T208" i="185"/>
  <c r="Y208" i="185"/>
  <c r="AE208" i="185"/>
  <c r="AS208" i="185"/>
  <c r="AW208" i="185"/>
  <c r="BC208" i="185"/>
  <c r="BF208" i="185"/>
  <c r="BK208" i="185"/>
  <c r="BO208" i="185"/>
  <c r="BS208" i="185"/>
  <c r="BX208" i="185"/>
  <c r="CB208" i="185"/>
  <c r="D209" i="185"/>
  <c r="G209" i="185"/>
  <c r="J209" i="185"/>
  <c r="O209" i="185"/>
  <c r="T209" i="185"/>
  <c r="Y209" i="185"/>
  <c r="AE209" i="185"/>
  <c r="AS209" i="185"/>
  <c r="AW209" i="185"/>
  <c r="BC209" i="185"/>
  <c r="BF209" i="185"/>
  <c r="BK209" i="185"/>
  <c r="BO209" i="185"/>
  <c r="BS209" i="185"/>
  <c r="BX209" i="185"/>
  <c r="CB209" i="185"/>
  <c r="D210" i="185"/>
  <c r="G210" i="185"/>
  <c r="J210" i="185"/>
  <c r="O210" i="185"/>
  <c r="T210" i="185"/>
  <c r="Y210" i="185"/>
  <c r="AE210" i="185"/>
  <c r="AS210" i="185"/>
  <c r="AW210" i="185"/>
  <c r="BC210" i="185"/>
  <c r="BF210" i="185"/>
  <c r="BK210" i="185"/>
  <c r="BO210" i="185"/>
  <c r="BS210" i="185"/>
  <c r="BX210" i="185"/>
  <c r="CB210" i="185"/>
  <c r="D211" i="185"/>
  <c r="G211" i="185"/>
  <c r="J211" i="185"/>
  <c r="O211" i="185"/>
  <c r="T211" i="185"/>
  <c r="Y211" i="185"/>
  <c r="AE211" i="185"/>
  <c r="AS211" i="185"/>
  <c r="AW211" i="185"/>
  <c r="BC211" i="185"/>
  <c r="BF211" i="185"/>
  <c r="BK211" i="185"/>
  <c r="BO211" i="185"/>
  <c r="BS211" i="185"/>
  <c r="BX211" i="185"/>
  <c r="CB211" i="185"/>
  <c r="D212" i="185"/>
  <c r="G212" i="185"/>
  <c r="J212" i="185"/>
  <c r="O212" i="185"/>
  <c r="T212" i="185"/>
  <c r="Y212" i="185"/>
  <c r="AE212" i="185"/>
  <c r="AS212" i="185"/>
  <c r="AW212" i="185"/>
  <c r="BC212" i="185"/>
  <c r="BF212" i="185"/>
  <c r="BK212" i="185"/>
  <c r="BO212" i="185"/>
  <c r="BS212" i="185"/>
  <c r="BX212" i="185"/>
  <c r="CB212" i="185"/>
  <c r="D213" i="185"/>
  <c r="G213" i="185"/>
  <c r="J213" i="185"/>
  <c r="O213" i="185"/>
  <c r="T213" i="185"/>
  <c r="Y213" i="185"/>
  <c r="AE213" i="185"/>
  <c r="AS213" i="185"/>
  <c r="AW213" i="185"/>
  <c r="BC213" i="185"/>
  <c r="BF213" i="185"/>
  <c r="BK213" i="185"/>
  <c r="BO213" i="185"/>
  <c r="BS213" i="185"/>
  <c r="BX213" i="185"/>
  <c r="CB213" i="185"/>
  <c r="D214" i="185"/>
  <c r="G214" i="185"/>
  <c r="J214" i="185"/>
  <c r="O214" i="185"/>
  <c r="T214" i="185"/>
  <c r="Y214" i="185"/>
  <c r="AE214" i="185"/>
  <c r="AS214" i="185"/>
  <c r="AW214" i="185"/>
  <c r="BC214" i="185"/>
  <c r="BF214" i="185"/>
  <c r="BK214" i="185"/>
  <c r="BO214" i="185"/>
  <c r="BS214" i="185"/>
  <c r="BX214" i="185"/>
  <c r="CB214" i="185"/>
  <c r="D215" i="185"/>
  <c r="G215" i="185"/>
  <c r="J215" i="185"/>
  <c r="O215" i="185"/>
  <c r="T215" i="185"/>
  <c r="Y215" i="185"/>
  <c r="AE215" i="185"/>
  <c r="AS215" i="185"/>
  <c r="AW215" i="185"/>
  <c r="BC215" i="185"/>
  <c r="BF215" i="185"/>
  <c r="BK215" i="185"/>
  <c r="BO215" i="185"/>
  <c r="BS215" i="185"/>
  <c r="BX215" i="185"/>
  <c r="CB215" i="185"/>
  <c r="D216" i="185"/>
  <c r="G216" i="185"/>
  <c r="J216" i="185"/>
  <c r="O216" i="185"/>
  <c r="T216" i="185"/>
  <c r="Y216" i="185"/>
  <c r="AE216" i="185"/>
  <c r="AS216" i="185"/>
  <c r="AW216" i="185"/>
  <c r="BC216" i="185"/>
  <c r="BF216" i="185"/>
  <c r="BK216" i="185"/>
  <c r="BO216" i="185"/>
  <c r="BS216" i="185"/>
  <c r="BX216" i="185"/>
  <c r="CB216" i="185"/>
  <c r="D217" i="185"/>
  <c r="G217" i="185"/>
  <c r="J217" i="185"/>
  <c r="O217" i="185"/>
  <c r="T217" i="185"/>
  <c r="Y217" i="185"/>
  <c r="AE217" i="185"/>
  <c r="AS217" i="185"/>
  <c r="AW217" i="185"/>
  <c r="BC217" i="185"/>
  <c r="BF217" i="185"/>
  <c r="BK217" i="185"/>
  <c r="BO217" i="185"/>
  <c r="BS217" i="185"/>
  <c r="BX217" i="185"/>
  <c r="CB217" i="185"/>
  <c r="D218" i="185"/>
  <c r="G218" i="185"/>
  <c r="J218" i="185"/>
  <c r="O218" i="185"/>
  <c r="T218" i="185"/>
  <c r="Y218" i="185"/>
  <c r="AE218" i="185"/>
  <c r="AS218" i="185"/>
  <c r="AW218" i="185"/>
  <c r="BC218" i="185"/>
  <c r="BF218" i="185"/>
  <c r="BK218" i="185"/>
  <c r="BO218" i="185"/>
  <c r="BS218" i="185"/>
  <c r="BX218" i="185"/>
  <c r="CB218" i="185"/>
  <c r="D219" i="185"/>
  <c r="G219" i="185"/>
  <c r="J219" i="185"/>
  <c r="O219" i="185"/>
  <c r="T219" i="185"/>
  <c r="Y219" i="185"/>
  <c r="AE219" i="185"/>
  <c r="AS219" i="185"/>
  <c r="AW219" i="185"/>
  <c r="BC219" i="185"/>
  <c r="BF219" i="185"/>
  <c r="BK219" i="185"/>
  <c r="BO219" i="185"/>
  <c r="BS219" i="185"/>
  <c r="BX219" i="185"/>
  <c r="CB219" i="185"/>
  <c r="D220" i="185"/>
  <c r="G220" i="185"/>
  <c r="J220" i="185"/>
  <c r="O220" i="185"/>
  <c r="T220" i="185"/>
  <c r="Y220" i="185"/>
  <c r="AE220" i="185"/>
  <c r="AS220" i="185"/>
  <c r="AW220" i="185"/>
  <c r="BC220" i="185"/>
  <c r="BF220" i="185"/>
  <c r="BK220" i="185"/>
  <c r="BO220" i="185"/>
  <c r="BS220" i="185"/>
  <c r="BX220" i="185"/>
  <c r="CB220" i="185"/>
  <c r="D221" i="185"/>
  <c r="G221" i="185"/>
  <c r="J221" i="185"/>
  <c r="O221" i="185"/>
  <c r="T221" i="185"/>
  <c r="Y221" i="185"/>
  <c r="AE221" i="185"/>
  <c r="AS221" i="185"/>
  <c r="AW221" i="185"/>
  <c r="BC221" i="185"/>
  <c r="BF221" i="185"/>
  <c r="BK221" i="185"/>
  <c r="BO221" i="185"/>
  <c r="BS221" i="185"/>
  <c r="BX221" i="185"/>
  <c r="CB221" i="185"/>
  <c r="D222" i="185"/>
  <c r="G222" i="185"/>
  <c r="J222" i="185"/>
  <c r="O222" i="185"/>
  <c r="T222" i="185"/>
  <c r="Y222" i="185"/>
  <c r="AE222" i="185"/>
  <c r="AS222" i="185"/>
  <c r="AW222" i="185"/>
  <c r="BC222" i="185"/>
  <c r="BF222" i="185"/>
  <c r="BK222" i="185"/>
  <c r="BO222" i="185"/>
  <c r="BS222" i="185"/>
  <c r="BX222" i="185"/>
  <c r="CB222" i="185"/>
  <c r="D223" i="185"/>
  <c r="G223" i="185"/>
  <c r="J223" i="185"/>
  <c r="O223" i="185"/>
  <c r="T223" i="185"/>
  <c r="Y223" i="185"/>
  <c r="AE223" i="185"/>
  <c r="AS223" i="185"/>
  <c r="AW223" i="185"/>
  <c r="BC223" i="185"/>
  <c r="BF223" i="185"/>
  <c r="BK223" i="185"/>
  <c r="BO223" i="185"/>
  <c r="BS223" i="185"/>
  <c r="BX223" i="185"/>
  <c r="CB223" i="185"/>
  <c r="D224" i="185"/>
  <c r="G224" i="185"/>
  <c r="J224" i="185"/>
  <c r="O224" i="185"/>
  <c r="T224" i="185"/>
  <c r="Y224" i="185"/>
  <c r="AE224" i="185"/>
  <c r="AS224" i="185"/>
  <c r="AW224" i="185"/>
  <c r="BC224" i="185"/>
  <c r="BF224" i="185"/>
  <c r="BK224" i="185"/>
  <c r="BO224" i="185"/>
  <c r="BS224" i="185"/>
  <c r="BX224" i="185"/>
  <c r="CB224" i="185"/>
  <c r="D225" i="185"/>
  <c r="G225" i="185"/>
  <c r="J225" i="185"/>
  <c r="O225" i="185"/>
  <c r="T225" i="185"/>
  <c r="Y225" i="185"/>
  <c r="AE225" i="185"/>
  <c r="AS225" i="185"/>
  <c r="AW225" i="185"/>
  <c r="BC225" i="185"/>
  <c r="BF225" i="185"/>
  <c r="BK225" i="185"/>
  <c r="BO225" i="185"/>
  <c r="BS225" i="185"/>
  <c r="BX225" i="185"/>
  <c r="CB225" i="185"/>
  <c r="D226" i="185"/>
  <c r="G226" i="185"/>
  <c r="J226" i="185"/>
  <c r="O226" i="185"/>
  <c r="T226" i="185"/>
  <c r="Y226" i="185"/>
  <c r="AE226" i="185"/>
  <c r="AS226" i="185"/>
  <c r="AW226" i="185"/>
  <c r="BC226" i="185"/>
  <c r="BF226" i="185"/>
  <c r="BK226" i="185"/>
  <c r="BO226" i="185"/>
  <c r="BS226" i="185"/>
  <c r="BX226" i="185"/>
  <c r="CB226" i="185"/>
  <c r="D227" i="185"/>
  <c r="G227" i="185"/>
  <c r="J227" i="185"/>
  <c r="O227" i="185"/>
  <c r="T227" i="185"/>
  <c r="Y227" i="185"/>
  <c r="AE227" i="185"/>
  <c r="AS227" i="185"/>
  <c r="AW227" i="185"/>
  <c r="BC227" i="185"/>
  <c r="BF227" i="185"/>
  <c r="BK227" i="185"/>
  <c r="BO227" i="185"/>
  <c r="BS227" i="185"/>
  <c r="BX227" i="185"/>
  <c r="CB227" i="185"/>
  <c r="D228" i="185"/>
  <c r="G228" i="185"/>
  <c r="J228" i="185"/>
  <c r="O228" i="185"/>
  <c r="T228" i="185"/>
  <c r="Y228" i="185"/>
  <c r="AE228" i="185"/>
  <c r="AS228" i="185"/>
  <c r="AW228" i="185"/>
  <c r="AW205" i="185" s="1"/>
  <c r="BC228" i="185"/>
  <c r="BF228" i="185"/>
  <c r="BK228" i="185"/>
  <c r="BO228" i="185"/>
  <c r="BS228" i="185"/>
  <c r="BX228" i="185"/>
  <c r="CB228" i="185"/>
  <c r="E229" i="185"/>
  <c r="F229" i="185"/>
  <c r="H229" i="185"/>
  <c r="I229" i="185"/>
  <c r="K229" i="185"/>
  <c r="L229" i="185"/>
  <c r="M229" i="185"/>
  <c r="N229" i="185"/>
  <c r="P229" i="185"/>
  <c r="Q229" i="185"/>
  <c r="R229" i="185"/>
  <c r="S229" i="185"/>
  <c r="U229" i="185"/>
  <c r="V229" i="185"/>
  <c r="W229" i="185"/>
  <c r="X229" i="185"/>
  <c r="Z229" i="185"/>
  <c r="AA229" i="185"/>
  <c r="AB229" i="185"/>
  <c r="AC229" i="185"/>
  <c r="AD229" i="185"/>
  <c r="AF229" i="185"/>
  <c r="AG229" i="185"/>
  <c r="AH229" i="185"/>
  <c r="AI229" i="185"/>
  <c r="AJ229" i="185"/>
  <c r="AK229" i="185"/>
  <c r="AL229" i="185"/>
  <c r="AM229" i="185"/>
  <c r="AN229" i="185"/>
  <c r="AO229" i="185"/>
  <c r="AP229" i="185"/>
  <c r="AQ229" i="185"/>
  <c r="AR229" i="185"/>
  <c r="AT229" i="185"/>
  <c r="AU229" i="185"/>
  <c r="AV229" i="185"/>
  <c r="AX229" i="185"/>
  <c r="AY229" i="185"/>
  <c r="AZ229" i="185"/>
  <c r="BA229" i="185"/>
  <c r="BB229" i="185"/>
  <c r="BD229" i="185"/>
  <c r="BE229" i="185"/>
  <c r="BG229" i="185"/>
  <c r="BH229" i="185"/>
  <c r="BI229" i="185"/>
  <c r="BJ229" i="185"/>
  <c r="BL229" i="185"/>
  <c r="BM229" i="185"/>
  <c r="BN229" i="185"/>
  <c r="BP229" i="185"/>
  <c r="BQ229" i="185"/>
  <c r="BR229" i="185"/>
  <c r="BT229" i="185"/>
  <c r="BU229" i="185"/>
  <c r="BV229" i="185"/>
  <c r="BW229" i="185"/>
  <c r="BY229" i="185"/>
  <c r="BZ229" i="185"/>
  <c r="CA229" i="185"/>
  <c r="CC229" i="185"/>
  <c r="CD229" i="185"/>
  <c r="CE229" i="185"/>
  <c r="D230" i="185"/>
  <c r="G230" i="185"/>
  <c r="J230" i="185"/>
  <c r="O230" i="185"/>
  <c r="T230" i="185"/>
  <c r="Y230" i="185"/>
  <c r="AE230" i="185"/>
  <c r="AS230" i="185"/>
  <c r="AW230" i="185"/>
  <c r="BC230" i="185"/>
  <c r="BF230" i="185"/>
  <c r="BK230" i="185"/>
  <c r="BO230" i="185"/>
  <c r="BS230" i="185"/>
  <c r="BX230" i="185"/>
  <c r="CB230" i="185"/>
  <c r="D231" i="185"/>
  <c r="G231" i="185"/>
  <c r="J231" i="185"/>
  <c r="O231" i="185"/>
  <c r="T231" i="185"/>
  <c r="Y231" i="185"/>
  <c r="AE231" i="185"/>
  <c r="AS231" i="185"/>
  <c r="AW231" i="185"/>
  <c r="BC231" i="185"/>
  <c r="BF231" i="185"/>
  <c r="BK231" i="185"/>
  <c r="BO231" i="185"/>
  <c r="BS231" i="185"/>
  <c r="BX231" i="185"/>
  <c r="CB231" i="185"/>
  <c r="D232" i="185"/>
  <c r="G232" i="185"/>
  <c r="J232" i="185"/>
  <c r="O232" i="185"/>
  <c r="T232" i="185"/>
  <c r="Y232" i="185"/>
  <c r="AE232" i="185"/>
  <c r="AS232" i="185"/>
  <c r="AW232" i="185"/>
  <c r="BC232" i="185"/>
  <c r="BF232" i="185"/>
  <c r="BK232" i="185"/>
  <c r="BO232" i="185"/>
  <c r="BS232" i="185"/>
  <c r="BX232" i="185"/>
  <c r="CB232" i="185"/>
  <c r="D233" i="185"/>
  <c r="G233" i="185"/>
  <c r="J233" i="185"/>
  <c r="O233" i="185"/>
  <c r="T233" i="185"/>
  <c r="Y233" i="185"/>
  <c r="AE233" i="185"/>
  <c r="AS233" i="185"/>
  <c r="AW233" i="185"/>
  <c r="BC233" i="185"/>
  <c r="BF233" i="185"/>
  <c r="BK233" i="185"/>
  <c r="BO233" i="185"/>
  <c r="BS233" i="185"/>
  <c r="BX233" i="185"/>
  <c r="CB233" i="185"/>
  <c r="D234" i="185"/>
  <c r="G234" i="185"/>
  <c r="J234" i="185"/>
  <c r="O234" i="185"/>
  <c r="T234" i="185"/>
  <c r="Y234" i="185"/>
  <c r="AE234" i="185"/>
  <c r="AS234" i="185"/>
  <c r="AW234" i="185"/>
  <c r="BC234" i="185"/>
  <c r="BF234" i="185"/>
  <c r="BK234" i="185"/>
  <c r="BO234" i="185"/>
  <c r="BS234" i="185"/>
  <c r="BX234" i="185"/>
  <c r="CB234" i="185"/>
  <c r="D235" i="185"/>
  <c r="G235" i="185"/>
  <c r="J235" i="185"/>
  <c r="O235" i="185"/>
  <c r="T235" i="185"/>
  <c r="Y235" i="185"/>
  <c r="AE235" i="185"/>
  <c r="AS235" i="185"/>
  <c r="AW235" i="185"/>
  <c r="BC235" i="185"/>
  <c r="BF235" i="185"/>
  <c r="BK235" i="185"/>
  <c r="BO235" i="185"/>
  <c r="BS235" i="185"/>
  <c r="BX235" i="185"/>
  <c r="CB235" i="185"/>
  <c r="D236" i="185"/>
  <c r="G236" i="185"/>
  <c r="J236" i="185"/>
  <c r="O236" i="185"/>
  <c r="T236" i="185"/>
  <c r="Y236" i="185"/>
  <c r="AE236" i="185"/>
  <c r="AS236" i="185"/>
  <c r="AW236" i="185"/>
  <c r="BC236" i="185"/>
  <c r="BF236" i="185"/>
  <c r="BK236" i="185"/>
  <c r="BO236" i="185"/>
  <c r="BS236" i="185"/>
  <c r="BX236" i="185"/>
  <c r="CB236" i="185"/>
  <c r="D237" i="185"/>
  <c r="G237" i="185"/>
  <c r="J237" i="185"/>
  <c r="O237" i="185"/>
  <c r="T237" i="185"/>
  <c r="Y237" i="185"/>
  <c r="AE237" i="185"/>
  <c r="AS237" i="185"/>
  <c r="AW237" i="185"/>
  <c r="BC237" i="185"/>
  <c r="BF237" i="185"/>
  <c r="BK237" i="185"/>
  <c r="BO237" i="185"/>
  <c r="BS237" i="185"/>
  <c r="BX237" i="185"/>
  <c r="CB237" i="185"/>
  <c r="D238" i="185"/>
  <c r="G238" i="185"/>
  <c r="J238" i="185"/>
  <c r="O238" i="185"/>
  <c r="T238" i="185"/>
  <c r="Y238" i="185"/>
  <c r="AE238" i="185"/>
  <c r="AS238" i="185"/>
  <c r="AW238" i="185"/>
  <c r="BC238" i="185"/>
  <c r="BF238" i="185"/>
  <c r="BK238" i="185"/>
  <c r="BO238" i="185"/>
  <c r="BS238" i="185"/>
  <c r="BX238" i="185"/>
  <c r="CB238" i="185"/>
  <c r="D239" i="185"/>
  <c r="G239" i="185"/>
  <c r="J239" i="185"/>
  <c r="O239" i="185"/>
  <c r="T239" i="185"/>
  <c r="Y239" i="185"/>
  <c r="AE239" i="185"/>
  <c r="AS239" i="185"/>
  <c r="AW239" i="185"/>
  <c r="BC239" i="185"/>
  <c r="BF239" i="185"/>
  <c r="BK239" i="185"/>
  <c r="BO239" i="185"/>
  <c r="BS239" i="185"/>
  <c r="BX239" i="185"/>
  <c r="CB239" i="185"/>
  <c r="D240" i="185"/>
  <c r="G240" i="185"/>
  <c r="J240" i="185"/>
  <c r="O240" i="185"/>
  <c r="T240" i="185"/>
  <c r="Y240" i="185"/>
  <c r="AE240" i="185"/>
  <c r="AS240" i="185"/>
  <c r="AW240" i="185"/>
  <c r="BC240" i="185"/>
  <c r="BF240" i="185"/>
  <c r="BK240" i="185"/>
  <c r="BO240" i="185"/>
  <c r="BS240" i="185"/>
  <c r="BX240" i="185"/>
  <c r="CB240" i="185"/>
  <c r="D241" i="185"/>
  <c r="G241" i="185"/>
  <c r="J241" i="185"/>
  <c r="O241" i="185"/>
  <c r="T241" i="185"/>
  <c r="Y241" i="185"/>
  <c r="AE241" i="185"/>
  <c r="AS241" i="185"/>
  <c r="AW241" i="185"/>
  <c r="BC241" i="185"/>
  <c r="BF241" i="185"/>
  <c r="BK241" i="185"/>
  <c r="BO241" i="185"/>
  <c r="BS241" i="185"/>
  <c r="BX241" i="185"/>
  <c r="CB241" i="185"/>
  <c r="D242" i="185"/>
  <c r="G242" i="185"/>
  <c r="J242" i="185"/>
  <c r="O242" i="185"/>
  <c r="T242" i="185"/>
  <c r="Y242" i="185"/>
  <c r="AE242" i="185"/>
  <c r="AS242" i="185"/>
  <c r="AW242" i="185"/>
  <c r="BC242" i="185"/>
  <c r="BF242" i="185"/>
  <c r="BK242" i="185"/>
  <c r="BO242" i="185"/>
  <c r="BS242" i="185"/>
  <c r="BX242" i="185"/>
  <c r="CB242" i="185"/>
  <c r="D243" i="185"/>
  <c r="G243" i="185"/>
  <c r="J243" i="185"/>
  <c r="O243" i="185"/>
  <c r="T243" i="185"/>
  <c r="Y243" i="185"/>
  <c r="AE243" i="185"/>
  <c r="AS243" i="185"/>
  <c r="AW243" i="185"/>
  <c r="BC243" i="185"/>
  <c r="BF243" i="185"/>
  <c r="BK243" i="185"/>
  <c r="BO243" i="185"/>
  <c r="BS243" i="185"/>
  <c r="BX243" i="185"/>
  <c r="CB243" i="185"/>
  <c r="D244" i="185"/>
  <c r="G244" i="185"/>
  <c r="J244" i="185"/>
  <c r="O244" i="185"/>
  <c r="T244" i="185"/>
  <c r="Y244" i="185"/>
  <c r="AE244" i="185"/>
  <c r="AS244" i="185"/>
  <c r="AW244" i="185"/>
  <c r="BC244" i="185"/>
  <c r="BF244" i="185"/>
  <c r="BK244" i="185"/>
  <c r="BO244" i="185"/>
  <c r="BS244" i="185"/>
  <c r="BX244" i="185"/>
  <c r="CB244" i="185"/>
  <c r="D245" i="185"/>
  <c r="G245" i="185"/>
  <c r="J245" i="185"/>
  <c r="O245" i="185"/>
  <c r="T245" i="185"/>
  <c r="Y245" i="185"/>
  <c r="AE245" i="185"/>
  <c r="AS245" i="185"/>
  <c r="AW245" i="185"/>
  <c r="BC245" i="185"/>
  <c r="BF245" i="185"/>
  <c r="BK245" i="185"/>
  <c r="BO245" i="185"/>
  <c r="BS245" i="185"/>
  <c r="BX245" i="185"/>
  <c r="CB245" i="185"/>
  <c r="D246" i="185"/>
  <c r="G246" i="185"/>
  <c r="J246" i="185"/>
  <c r="O246" i="185"/>
  <c r="T246" i="185"/>
  <c r="Y246" i="185"/>
  <c r="AE246" i="185"/>
  <c r="AS246" i="185"/>
  <c r="AW246" i="185"/>
  <c r="BC246" i="185"/>
  <c r="BF246" i="185"/>
  <c r="BK246" i="185"/>
  <c r="BO246" i="185"/>
  <c r="BS246" i="185"/>
  <c r="BX246" i="185"/>
  <c r="CB246" i="185"/>
  <c r="D247" i="185"/>
  <c r="G247" i="185"/>
  <c r="J247" i="185"/>
  <c r="O247" i="185"/>
  <c r="T247" i="185"/>
  <c r="Y247" i="185"/>
  <c r="AE247" i="185"/>
  <c r="AS247" i="185"/>
  <c r="AW247" i="185"/>
  <c r="BC247" i="185"/>
  <c r="BF247" i="185"/>
  <c r="BK247" i="185"/>
  <c r="BO247" i="185"/>
  <c r="BS247" i="185"/>
  <c r="BX247" i="185"/>
  <c r="CB247" i="185"/>
  <c r="D248" i="185"/>
  <c r="G248" i="185"/>
  <c r="J248" i="185"/>
  <c r="O248" i="185"/>
  <c r="T248" i="185"/>
  <c r="Y248" i="185"/>
  <c r="AE248" i="185"/>
  <c r="AS248" i="185"/>
  <c r="AW248" i="185"/>
  <c r="BC248" i="185"/>
  <c r="BF248" i="185"/>
  <c r="BK248" i="185"/>
  <c r="BO248" i="185"/>
  <c r="BS248" i="185"/>
  <c r="BX248" i="185"/>
  <c r="CB248" i="185"/>
  <c r="D249" i="185"/>
  <c r="G249" i="185"/>
  <c r="J249" i="185"/>
  <c r="O249" i="185"/>
  <c r="T249" i="185"/>
  <c r="Y249" i="185"/>
  <c r="AE249" i="185"/>
  <c r="AS249" i="185"/>
  <c r="AW249" i="185"/>
  <c r="BC249" i="185"/>
  <c r="BF249" i="185"/>
  <c r="BK249" i="185"/>
  <c r="BO249" i="185"/>
  <c r="BS249" i="185"/>
  <c r="BX249" i="185"/>
  <c r="CB249" i="185"/>
  <c r="D250" i="185"/>
  <c r="G250" i="185"/>
  <c r="J250" i="185"/>
  <c r="O250" i="185"/>
  <c r="T250" i="185"/>
  <c r="Y250" i="185"/>
  <c r="AE250" i="185"/>
  <c r="AS250" i="185"/>
  <c r="AW250" i="185"/>
  <c r="BC250" i="185"/>
  <c r="BF250" i="185"/>
  <c r="BK250" i="185"/>
  <c r="BO250" i="185"/>
  <c r="BS250" i="185"/>
  <c r="BX250" i="185"/>
  <c r="CB250" i="185"/>
  <c r="D251" i="185"/>
  <c r="G251" i="185"/>
  <c r="J251" i="185"/>
  <c r="O251" i="185"/>
  <c r="T251" i="185"/>
  <c r="Y251" i="185"/>
  <c r="AE251" i="185"/>
  <c r="AS251" i="185"/>
  <c r="AW251" i="185"/>
  <c r="BC251" i="185"/>
  <c r="BF251" i="185"/>
  <c r="BK251" i="185"/>
  <c r="BO251" i="185"/>
  <c r="BS251" i="185"/>
  <c r="BX251" i="185"/>
  <c r="CB251" i="185"/>
  <c r="D252" i="185"/>
  <c r="G252" i="185"/>
  <c r="J252" i="185"/>
  <c r="O252" i="185"/>
  <c r="T252" i="185"/>
  <c r="Y252" i="185"/>
  <c r="AE252" i="185"/>
  <c r="AS252" i="185"/>
  <c r="AW252" i="185"/>
  <c r="BC252" i="185"/>
  <c r="BF252" i="185"/>
  <c r="BK252" i="185"/>
  <c r="BO252" i="185"/>
  <c r="BS252" i="185"/>
  <c r="BX252" i="185"/>
  <c r="CB252" i="185"/>
  <c r="D253" i="185"/>
  <c r="G253" i="185"/>
  <c r="J253" i="185"/>
  <c r="O253" i="185"/>
  <c r="T253" i="185"/>
  <c r="Y253" i="185"/>
  <c r="AE253" i="185"/>
  <c r="AS253" i="185"/>
  <c r="AW253" i="185"/>
  <c r="BC253" i="185"/>
  <c r="BF253" i="185"/>
  <c r="BK253" i="185"/>
  <c r="BO253" i="185"/>
  <c r="BS253" i="185"/>
  <c r="BX253" i="185"/>
  <c r="CB253" i="185"/>
  <c r="D254" i="185"/>
  <c r="G254" i="185"/>
  <c r="J254" i="185"/>
  <c r="O254" i="185"/>
  <c r="T254" i="185"/>
  <c r="Y254" i="185"/>
  <c r="AE254" i="185"/>
  <c r="AS254" i="185"/>
  <c r="AW254" i="185"/>
  <c r="BC254" i="185"/>
  <c r="BF254" i="185"/>
  <c r="BK254" i="185"/>
  <c r="BO254" i="185"/>
  <c r="BS254" i="185"/>
  <c r="BX254" i="185"/>
  <c r="CB254" i="185"/>
  <c r="D255" i="185"/>
  <c r="G255" i="185"/>
  <c r="J255" i="185"/>
  <c r="O255" i="185"/>
  <c r="T255" i="185"/>
  <c r="Y255" i="185"/>
  <c r="AE255" i="185"/>
  <c r="AS255" i="185"/>
  <c r="AW255" i="185"/>
  <c r="BC255" i="185"/>
  <c r="BF255" i="185"/>
  <c r="BK255" i="185"/>
  <c r="BO255" i="185"/>
  <c r="BS255" i="185"/>
  <c r="BX255" i="185"/>
  <c r="CB255" i="185"/>
  <c r="D256" i="185"/>
  <c r="G256" i="185"/>
  <c r="J256" i="185"/>
  <c r="O256" i="185"/>
  <c r="T256" i="185"/>
  <c r="Y256" i="185"/>
  <c r="AE256" i="185"/>
  <c r="AS256" i="185"/>
  <c r="AW256" i="185"/>
  <c r="BC256" i="185"/>
  <c r="BF256" i="185"/>
  <c r="BK256" i="185"/>
  <c r="BO256" i="185"/>
  <c r="BS256" i="185"/>
  <c r="BX256" i="185"/>
  <c r="CB256" i="185"/>
  <c r="D257" i="185"/>
  <c r="G257" i="185"/>
  <c r="J257" i="185"/>
  <c r="O257" i="185"/>
  <c r="T257" i="185"/>
  <c r="Y257" i="185"/>
  <c r="AE257" i="185"/>
  <c r="AS257" i="185"/>
  <c r="AW257" i="185"/>
  <c r="BC257" i="185"/>
  <c r="BF257" i="185"/>
  <c r="BK257" i="185"/>
  <c r="BO257" i="185"/>
  <c r="BS257" i="185"/>
  <c r="BX257" i="185"/>
  <c r="CB257" i="185"/>
  <c r="D258" i="185"/>
  <c r="G258" i="185"/>
  <c r="J258" i="185"/>
  <c r="O258" i="185"/>
  <c r="T258" i="185"/>
  <c r="Y258" i="185"/>
  <c r="AE258" i="185"/>
  <c r="AS258" i="185"/>
  <c r="AW258" i="185"/>
  <c r="BC258" i="185"/>
  <c r="BF258" i="185"/>
  <c r="BK258" i="185"/>
  <c r="BO258" i="185"/>
  <c r="BS258" i="185"/>
  <c r="BX258" i="185"/>
  <c r="CB258" i="185"/>
  <c r="D259" i="185"/>
  <c r="G259" i="185"/>
  <c r="J259" i="185"/>
  <c r="O259" i="185"/>
  <c r="T259" i="185"/>
  <c r="Y259" i="185"/>
  <c r="AE259" i="185"/>
  <c r="AS259" i="185"/>
  <c r="AW259" i="185"/>
  <c r="BC259" i="185"/>
  <c r="BF259" i="185"/>
  <c r="BK259" i="185"/>
  <c r="BO259" i="185"/>
  <c r="BS259" i="185"/>
  <c r="BX259" i="185"/>
  <c r="CB259" i="185"/>
  <c r="D260" i="185"/>
  <c r="G260" i="185"/>
  <c r="J260" i="185"/>
  <c r="O260" i="185"/>
  <c r="T260" i="185"/>
  <c r="Y260" i="185"/>
  <c r="AE260" i="185"/>
  <c r="AS260" i="185"/>
  <c r="AW260" i="185"/>
  <c r="BC260" i="185"/>
  <c r="BF260" i="185"/>
  <c r="BK260" i="185"/>
  <c r="BO260" i="185"/>
  <c r="BS260" i="185"/>
  <c r="BX260" i="185"/>
  <c r="CB260" i="185"/>
  <c r="D261" i="185"/>
  <c r="G261" i="185"/>
  <c r="J261" i="185"/>
  <c r="O261" i="185"/>
  <c r="T261" i="185"/>
  <c r="Y261" i="185"/>
  <c r="AE261" i="185"/>
  <c r="AS261" i="185"/>
  <c r="AW261" i="185"/>
  <c r="BC261" i="185"/>
  <c r="BF261" i="185"/>
  <c r="BK261" i="185"/>
  <c r="BO261" i="185"/>
  <c r="BS261" i="185"/>
  <c r="BX261" i="185"/>
  <c r="CB261" i="185"/>
  <c r="D262" i="185"/>
  <c r="G262" i="185"/>
  <c r="J262" i="185"/>
  <c r="O262" i="185"/>
  <c r="T262" i="185"/>
  <c r="Y262" i="185"/>
  <c r="AE262" i="185"/>
  <c r="AS262" i="185"/>
  <c r="AW262" i="185"/>
  <c r="BC262" i="185"/>
  <c r="BF262" i="185"/>
  <c r="BK262" i="185"/>
  <c r="BO262" i="185"/>
  <c r="BS262" i="185"/>
  <c r="BX262" i="185"/>
  <c r="CB262" i="185"/>
  <c r="D263" i="185"/>
  <c r="G263" i="185"/>
  <c r="J263" i="185"/>
  <c r="O263" i="185"/>
  <c r="T263" i="185"/>
  <c r="Y263" i="185"/>
  <c r="AE263" i="185"/>
  <c r="AS263" i="185"/>
  <c r="AW263" i="185"/>
  <c r="BC263" i="185"/>
  <c r="BF263" i="185"/>
  <c r="BK263" i="185"/>
  <c r="BO263" i="185"/>
  <c r="BS263" i="185"/>
  <c r="BX263" i="185"/>
  <c r="CB263" i="185"/>
  <c r="D264" i="185"/>
  <c r="G264" i="185"/>
  <c r="J264" i="185"/>
  <c r="O264" i="185"/>
  <c r="T264" i="185"/>
  <c r="Y264" i="185"/>
  <c r="AE264" i="185"/>
  <c r="AS264" i="185"/>
  <c r="AW264" i="185"/>
  <c r="BC264" i="185"/>
  <c r="BF264" i="185"/>
  <c r="BK264" i="185"/>
  <c r="BO264" i="185"/>
  <c r="BS264" i="185"/>
  <c r="BX264" i="185"/>
  <c r="CB264" i="185"/>
  <c r="D265" i="185"/>
  <c r="G265" i="185"/>
  <c r="J265" i="185"/>
  <c r="O265" i="185"/>
  <c r="T265" i="185"/>
  <c r="Y265" i="185"/>
  <c r="AE265" i="185"/>
  <c r="AS265" i="185"/>
  <c r="AW265" i="185"/>
  <c r="BC265" i="185"/>
  <c r="BF265" i="185"/>
  <c r="BK265" i="185"/>
  <c r="BO265" i="185"/>
  <c r="BS265" i="185"/>
  <c r="BX265" i="185"/>
  <c r="CB265" i="185"/>
  <c r="D266" i="185"/>
  <c r="G266" i="185"/>
  <c r="J266" i="185"/>
  <c r="O266" i="185"/>
  <c r="T266" i="185"/>
  <c r="Y266" i="185"/>
  <c r="AE266" i="185"/>
  <c r="AS266" i="185"/>
  <c r="AW266" i="185"/>
  <c r="BC266" i="185"/>
  <c r="BF266" i="185"/>
  <c r="BK266" i="185"/>
  <c r="BO266" i="185"/>
  <c r="BS266" i="185"/>
  <c r="BX266" i="185"/>
  <c r="CB266" i="185"/>
  <c r="D267" i="185"/>
  <c r="G267" i="185"/>
  <c r="J267" i="185"/>
  <c r="O267" i="185"/>
  <c r="T267" i="185"/>
  <c r="Y267" i="185"/>
  <c r="AE267" i="185"/>
  <c r="AS267" i="185"/>
  <c r="AW267" i="185"/>
  <c r="BC267" i="185"/>
  <c r="BF267" i="185"/>
  <c r="BK267" i="185"/>
  <c r="BO267" i="185"/>
  <c r="BS267" i="185"/>
  <c r="BX267" i="185"/>
  <c r="CB267" i="185"/>
  <c r="D268" i="185"/>
  <c r="G268" i="185"/>
  <c r="J268" i="185"/>
  <c r="O268" i="185"/>
  <c r="T268" i="185"/>
  <c r="Y268" i="185"/>
  <c r="AE268" i="185"/>
  <c r="AS268" i="185"/>
  <c r="AW268" i="185"/>
  <c r="BC268" i="185"/>
  <c r="BF268" i="185"/>
  <c r="BK268" i="185"/>
  <c r="BO268" i="185"/>
  <c r="BS268" i="185"/>
  <c r="BX268" i="185"/>
  <c r="CB268" i="185"/>
  <c r="D269" i="185"/>
  <c r="G269" i="185"/>
  <c r="J269" i="185"/>
  <c r="O269" i="185"/>
  <c r="T269" i="185"/>
  <c r="Y269" i="185"/>
  <c r="AE269" i="185"/>
  <c r="AS269" i="185"/>
  <c r="AW269" i="185"/>
  <c r="BC269" i="185"/>
  <c r="BF269" i="185"/>
  <c r="BK269" i="185"/>
  <c r="BO269" i="185"/>
  <c r="BS269" i="185"/>
  <c r="BX269" i="185"/>
  <c r="CB269" i="185"/>
  <c r="D270" i="185"/>
  <c r="G270" i="185"/>
  <c r="J270" i="185"/>
  <c r="O270" i="185"/>
  <c r="T270" i="185"/>
  <c r="Y270" i="185"/>
  <c r="AE270" i="185"/>
  <c r="AS270" i="185"/>
  <c r="AW270" i="185"/>
  <c r="BC270" i="185"/>
  <c r="BF270" i="185"/>
  <c r="BK270" i="185"/>
  <c r="BO270" i="185"/>
  <c r="BS270" i="185"/>
  <c r="BX270" i="185"/>
  <c r="CB270" i="185"/>
  <c r="D271" i="185"/>
  <c r="G271" i="185"/>
  <c r="J271" i="185"/>
  <c r="O271" i="185"/>
  <c r="T271" i="185"/>
  <c r="Y271" i="185"/>
  <c r="AE271" i="185"/>
  <c r="AS271" i="185"/>
  <c r="AW271" i="185"/>
  <c r="BC271" i="185"/>
  <c r="BF271" i="185"/>
  <c r="BK271" i="185"/>
  <c r="BO271" i="185"/>
  <c r="BS271" i="185"/>
  <c r="BX271" i="185"/>
  <c r="CB271" i="185"/>
  <c r="E272" i="185"/>
  <c r="F272" i="185"/>
  <c r="H272" i="185"/>
  <c r="I272" i="185"/>
  <c r="K272" i="185"/>
  <c r="L272" i="185"/>
  <c r="M272" i="185"/>
  <c r="N272" i="185"/>
  <c r="P272" i="185"/>
  <c r="Q272" i="185"/>
  <c r="R272" i="185"/>
  <c r="S272" i="185"/>
  <c r="U272" i="185"/>
  <c r="V272" i="185"/>
  <c r="W272" i="185"/>
  <c r="X272" i="185"/>
  <c r="Z272" i="185"/>
  <c r="AA272" i="185"/>
  <c r="AB272" i="185"/>
  <c r="AC272" i="185"/>
  <c r="AD272" i="185"/>
  <c r="AF272" i="185"/>
  <c r="AG272" i="185"/>
  <c r="AH272" i="185"/>
  <c r="AI272" i="185"/>
  <c r="AJ272" i="185"/>
  <c r="AK272" i="185"/>
  <c r="AL272" i="185"/>
  <c r="AM272" i="185"/>
  <c r="AN272" i="185"/>
  <c r="AO272" i="185"/>
  <c r="AP272" i="185"/>
  <c r="AQ272" i="185"/>
  <c r="AR272" i="185"/>
  <c r="AT272" i="185"/>
  <c r="AU272" i="185"/>
  <c r="AV272" i="185"/>
  <c r="AX272" i="185"/>
  <c r="AY272" i="185"/>
  <c r="AZ272" i="185"/>
  <c r="BA272" i="185"/>
  <c r="BB272" i="185"/>
  <c r="BD272" i="185"/>
  <c r="BE272" i="185"/>
  <c r="BG272" i="185"/>
  <c r="BH272" i="185"/>
  <c r="BI272" i="185"/>
  <c r="BJ272" i="185"/>
  <c r="BK272" i="185"/>
  <c r="BL272" i="185"/>
  <c r="BM272" i="185"/>
  <c r="BN272" i="185"/>
  <c r="BO272" i="185"/>
  <c r="BP272" i="185"/>
  <c r="BQ272" i="185"/>
  <c r="BR272" i="185"/>
  <c r="BT272" i="185"/>
  <c r="BU272" i="185"/>
  <c r="BV272" i="185"/>
  <c r="BW272" i="185"/>
  <c r="BY272" i="185"/>
  <c r="BZ272" i="185"/>
  <c r="CA272" i="185"/>
  <c r="CC272" i="185"/>
  <c r="CD272" i="185"/>
  <c r="CE272" i="185"/>
  <c r="D273" i="185"/>
  <c r="G273" i="185"/>
  <c r="J273" i="185"/>
  <c r="O273" i="185"/>
  <c r="T273" i="185"/>
  <c r="Y273" i="185"/>
  <c r="AE273" i="185"/>
  <c r="AS273" i="185"/>
  <c r="AW273" i="185"/>
  <c r="BC273" i="185"/>
  <c r="BF273" i="185"/>
  <c r="BK273" i="185"/>
  <c r="BO273" i="185"/>
  <c r="BS273" i="185"/>
  <c r="BX273" i="185"/>
  <c r="CB273" i="185"/>
  <c r="D274" i="185"/>
  <c r="G274" i="185"/>
  <c r="J274" i="185"/>
  <c r="O274" i="185"/>
  <c r="T274" i="185"/>
  <c r="Y274" i="185"/>
  <c r="AE274" i="185"/>
  <c r="AS274" i="185"/>
  <c r="AS272" i="185" s="1"/>
  <c r="AW274" i="185"/>
  <c r="BC274" i="185"/>
  <c r="BF274" i="185"/>
  <c r="BK274" i="185"/>
  <c r="BO274" i="185"/>
  <c r="BS274" i="185"/>
  <c r="BX274" i="185"/>
  <c r="CB274" i="185"/>
  <c r="E275" i="185"/>
  <c r="F275" i="185"/>
  <c r="H275" i="185"/>
  <c r="I275" i="185"/>
  <c r="K275" i="185"/>
  <c r="L275" i="185"/>
  <c r="M275" i="185"/>
  <c r="N275" i="185"/>
  <c r="P275" i="185"/>
  <c r="Q275" i="185"/>
  <c r="R275" i="185"/>
  <c r="S275" i="185"/>
  <c r="T275" i="185"/>
  <c r="U275" i="185"/>
  <c r="V275" i="185"/>
  <c r="W275" i="185"/>
  <c r="X275" i="185"/>
  <c r="Z275" i="185"/>
  <c r="AA275" i="185"/>
  <c r="AB275" i="185"/>
  <c r="AC275" i="185"/>
  <c r="AD275" i="185"/>
  <c r="AF275" i="185"/>
  <c r="AG275" i="185"/>
  <c r="AH275" i="185"/>
  <c r="AI275" i="185"/>
  <c r="AJ275" i="185"/>
  <c r="AK275" i="185"/>
  <c r="AL275" i="185"/>
  <c r="AM275" i="185"/>
  <c r="AN275" i="185"/>
  <c r="AO275" i="185"/>
  <c r="AP275" i="185"/>
  <c r="AQ275" i="185"/>
  <c r="AR275" i="185"/>
  <c r="AT275" i="185"/>
  <c r="AU275" i="185"/>
  <c r="AV275" i="185"/>
  <c r="AX275" i="185"/>
  <c r="AY275" i="185"/>
  <c r="AZ275" i="185"/>
  <c r="BA275" i="185"/>
  <c r="BB275" i="185"/>
  <c r="BD275" i="185"/>
  <c r="BE275" i="185"/>
  <c r="BG275" i="185"/>
  <c r="BH275" i="185"/>
  <c r="BI275" i="185"/>
  <c r="BJ275" i="185"/>
  <c r="BK275" i="185"/>
  <c r="BL275" i="185"/>
  <c r="BM275" i="185"/>
  <c r="BN275" i="185"/>
  <c r="BP275" i="185"/>
  <c r="BQ275" i="185"/>
  <c r="BR275" i="185"/>
  <c r="BT275" i="185"/>
  <c r="BU275" i="185"/>
  <c r="BV275" i="185"/>
  <c r="BW275" i="185"/>
  <c r="BY275" i="185"/>
  <c r="BZ275" i="185"/>
  <c r="CA275" i="185"/>
  <c r="CC275" i="185"/>
  <c r="CD275" i="185"/>
  <c r="CE275" i="185"/>
  <c r="D276" i="185"/>
  <c r="G276" i="185"/>
  <c r="J276" i="185"/>
  <c r="O276" i="185"/>
  <c r="T276" i="185"/>
  <c r="Y276" i="185"/>
  <c r="AE276" i="185"/>
  <c r="AS276" i="185"/>
  <c r="AW276" i="185"/>
  <c r="BC276" i="185"/>
  <c r="BF276" i="185"/>
  <c r="BK276" i="185"/>
  <c r="BO276" i="185"/>
  <c r="BO275" i="185" s="1"/>
  <c r="BS276" i="185"/>
  <c r="BX276" i="185"/>
  <c r="CB276" i="185"/>
  <c r="D277" i="185"/>
  <c r="G277" i="185"/>
  <c r="G275" i="185" s="1"/>
  <c r="J277" i="185"/>
  <c r="O277" i="185"/>
  <c r="T277" i="185"/>
  <c r="Y277" i="185"/>
  <c r="AE277" i="185"/>
  <c r="AS277" i="185"/>
  <c r="AW277" i="185"/>
  <c r="BC277" i="185"/>
  <c r="BC275" i="185" s="1"/>
  <c r="BF277" i="185"/>
  <c r="BK277" i="185"/>
  <c r="BO277" i="185"/>
  <c r="BS277" i="185"/>
  <c r="BX277" i="185"/>
  <c r="CB277" i="185"/>
  <c r="E278" i="185"/>
  <c r="F278" i="185"/>
  <c r="H278" i="185"/>
  <c r="I278" i="185"/>
  <c r="K278" i="185"/>
  <c r="L278" i="185"/>
  <c r="M278" i="185"/>
  <c r="N278" i="185"/>
  <c r="P278" i="185"/>
  <c r="Q278" i="185"/>
  <c r="R278" i="185"/>
  <c r="S278" i="185"/>
  <c r="U278" i="185"/>
  <c r="V278" i="185"/>
  <c r="W278" i="185"/>
  <c r="X278" i="185"/>
  <c r="Z278" i="185"/>
  <c r="AA278" i="185"/>
  <c r="AB278" i="185"/>
  <c r="AC278" i="185"/>
  <c r="AD278" i="185"/>
  <c r="AF278" i="185"/>
  <c r="AG278" i="185"/>
  <c r="AH278" i="185"/>
  <c r="AI278" i="185"/>
  <c r="AJ278" i="185"/>
  <c r="AK278" i="185"/>
  <c r="AL278" i="185"/>
  <c r="AM278" i="185"/>
  <c r="AN278" i="185"/>
  <c r="AO278" i="185"/>
  <c r="AP278" i="185"/>
  <c r="AQ278" i="185"/>
  <c r="AR278" i="185"/>
  <c r="AT278" i="185"/>
  <c r="AU278" i="185"/>
  <c r="AV278" i="185"/>
  <c r="AW278" i="185"/>
  <c r="AX278" i="185"/>
  <c r="AY278" i="185"/>
  <c r="AZ278" i="185"/>
  <c r="BA278" i="185"/>
  <c r="BB278" i="185"/>
  <c r="BD278" i="185"/>
  <c r="BE278" i="185"/>
  <c r="BG278" i="185"/>
  <c r="BH278" i="185"/>
  <c r="BI278" i="185"/>
  <c r="BJ278" i="185"/>
  <c r="BL278" i="185"/>
  <c r="BM278" i="185"/>
  <c r="BN278" i="185"/>
  <c r="BP278" i="185"/>
  <c r="BQ278" i="185"/>
  <c r="BR278" i="185"/>
  <c r="BS278" i="185"/>
  <c r="BT278" i="185"/>
  <c r="BU278" i="185"/>
  <c r="BV278" i="185"/>
  <c r="BW278" i="185"/>
  <c r="BY278" i="185"/>
  <c r="BZ278" i="185"/>
  <c r="CA278" i="185"/>
  <c r="CC278" i="185"/>
  <c r="CD278" i="185"/>
  <c r="CE278" i="185"/>
  <c r="D279" i="185"/>
  <c r="D278" i="185" s="1"/>
  <c r="G279" i="185"/>
  <c r="G278" i="185" s="1"/>
  <c r="J279" i="185"/>
  <c r="J278" i="185" s="1"/>
  <c r="O279" i="185"/>
  <c r="O278" i="185" s="1"/>
  <c r="T279" i="185"/>
  <c r="T278" i="185" s="1"/>
  <c r="Y279" i="185"/>
  <c r="Y278" i="185" s="1"/>
  <c r="AE279" i="185"/>
  <c r="AE278" i="185" s="1"/>
  <c r="AS279" i="185"/>
  <c r="AS278" i="185" s="1"/>
  <c r="AW279" i="185"/>
  <c r="BC279" i="185"/>
  <c r="BC278" i="185" s="1"/>
  <c r="BF279" i="185"/>
  <c r="BF278" i="185" s="1"/>
  <c r="BK279" i="185"/>
  <c r="BK278" i="185" s="1"/>
  <c r="BO279" i="185"/>
  <c r="BO278" i="185" s="1"/>
  <c r="BS279" i="185"/>
  <c r="BX279" i="185"/>
  <c r="BX278" i="185" s="1"/>
  <c r="CB279" i="185"/>
  <c r="CB278" i="185" s="1"/>
  <c r="E280" i="185"/>
  <c r="F280" i="185"/>
  <c r="H280" i="185"/>
  <c r="I280" i="185"/>
  <c r="K280" i="185"/>
  <c r="L280" i="185"/>
  <c r="M280" i="185"/>
  <c r="N280" i="185"/>
  <c r="P280" i="185"/>
  <c r="Q280" i="185"/>
  <c r="R280" i="185"/>
  <c r="S280" i="185"/>
  <c r="U280" i="185"/>
  <c r="V280" i="185"/>
  <c r="W280" i="185"/>
  <c r="X280" i="185"/>
  <c r="Z280" i="185"/>
  <c r="AA280" i="185"/>
  <c r="AB280" i="185"/>
  <c r="AC280" i="185"/>
  <c r="AD280" i="185"/>
  <c r="AF280" i="185"/>
  <c r="AG280" i="185"/>
  <c r="AH280" i="185"/>
  <c r="AI280" i="185"/>
  <c r="AJ280" i="185"/>
  <c r="AK280" i="185"/>
  <c r="AL280" i="185"/>
  <c r="AM280" i="185"/>
  <c r="AN280" i="185"/>
  <c r="AO280" i="185"/>
  <c r="AP280" i="185"/>
  <c r="AQ280" i="185"/>
  <c r="AR280" i="185"/>
  <c r="AT280" i="185"/>
  <c r="AU280" i="185"/>
  <c r="AV280" i="185"/>
  <c r="AX280" i="185"/>
  <c r="AY280" i="185"/>
  <c r="AZ280" i="185"/>
  <c r="BA280" i="185"/>
  <c r="BB280" i="185"/>
  <c r="BD280" i="185"/>
  <c r="BE280" i="185"/>
  <c r="BG280" i="185"/>
  <c r="BH280" i="185"/>
  <c r="BI280" i="185"/>
  <c r="BJ280" i="185"/>
  <c r="BL280" i="185"/>
  <c r="BM280" i="185"/>
  <c r="BN280" i="185"/>
  <c r="BP280" i="185"/>
  <c r="BQ280" i="185"/>
  <c r="BR280" i="185"/>
  <c r="BT280" i="185"/>
  <c r="BU280" i="185"/>
  <c r="BV280" i="185"/>
  <c r="BW280" i="185"/>
  <c r="BY280" i="185"/>
  <c r="BZ280" i="185"/>
  <c r="CA280" i="185"/>
  <c r="CC280" i="185"/>
  <c r="CD280" i="185"/>
  <c r="CE280" i="185"/>
  <c r="D281" i="185"/>
  <c r="G281" i="185"/>
  <c r="J281" i="185"/>
  <c r="O281" i="185"/>
  <c r="T281" i="185"/>
  <c r="Y281" i="185"/>
  <c r="AE281" i="185"/>
  <c r="AS281" i="185"/>
  <c r="AW281" i="185"/>
  <c r="BC281" i="185"/>
  <c r="BF281" i="185"/>
  <c r="BK281" i="185"/>
  <c r="BO281" i="185"/>
  <c r="BS281" i="185"/>
  <c r="BX281" i="185"/>
  <c r="CB281" i="185"/>
  <c r="D282" i="185"/>
  <c r="G282" i="185"/>
  <c r="J282" i="185"/>
  <c r="O282" i="185"/>
  <c r="T282" i="185"/>
  <c r="Y282" i="185"/>
  <c r="AE282" i="185"/>
  <c r="AS282" i="185"/>
  <c r="AW282" i="185"/>
  <c r="BC282" i="185"/>
  <c r="BF282" i="185"/>
  <c r="BK282" i="185"/>
  <c r="BO282" i="185"/>
  <c r="BS282" i="185"/>
  <c r="BX282" i="185"/>
  <c r="CB282" i="185"/>
  <c r="D283" i="185"/>
  <c r="G283" i="185"/>
  <c r="J283" i="185"/>
  <c r="O283" i="185"/>
  <c r="T283" i="185"/>
  <c r="Y283" i="185"/>
  <c r="AE283" i="185"/>
  <c r="AS283" i="185"/>
  <c r="AW283" i="185"/>
  <c r="BC283" i="185"/>
  <c r="BF283" i="185"/>
  <c r="BK283" i="185"/>
  <c r="BO283" i="185"/>
  <c r="BS283" i="185"/>
  <c r="BX283" i="185"/>
  <c r="CB283" i="185"/>
  <c r="D284" i="185"/>
  <c r="G284" i="185"/>
  <c r="J284" i="185"/>
  <c r="O284" i="185"/>
  <c r="T284" i="185"/>
  <c r="Y284" i="185"/>
  <c r="AE284" i="185"/>
  <c r="AS284" i="185"/>
  <c r="AW284" i="185"/>
  <c r="BC284" i="185"/>
  <c r="BF284" i="185"/>
  <c r="BK284" i="185"/>
  <c r="BO284" i="185"/>
  <c r="BS284" i="185"/>
  <c r="BX284" i="185"/>
  <c r="CB284" i="185"/>
  <c r="D285" i="185"/>
  <c r="G285" i="185"/>
  <c r="J285" i="185"/>
  <c r="O285" i="185"/>
  <c r="T285" i="185"/>
  <c r="Y285" i="185"/>
  <c r="AE285" i="185"/>
  <c r="AS285" i="185"/>
  <c r="AW285" i="185"/>
  <c r="BC285" i="185"/>
  <c r="BF285" i="185"/>
  <c r="BK285" i="185"/>
  <c r="BO285" i="185"/>
  <c r="BS285" i="185"/>
  <c r="BX285" i="185"/>
  <c r="CB285" i="185"/>
  <c r="D286" i="185"/>
  <c r="G286" i="185"/>
  <c r="J286" i="185"/>
  <c r="O286" i="185"/>
  <c r="T286" i="185"/>
  <c r="Y286" i="185"/>
  <c r="AE286" i="185"/>
  <c r="AS286" i="185"/>
  <c r="AW286" i="185"/>
  <c r="BC286" i="185"/>
  <c r="BF286" i="185"/>
  <c r="BK286" i="185"/>
  <c r="BO286" i="185"/>
  <c r="BS286" i="185"/>
  <c r="BX286" i="185"/>
  <c r="CB286" i="185"/>
  <c r="D287" i="185"/>
  <c r="G287" i="185"/>
  <c r="J287" i="185"/>
  <c r="O287" i="185"/>
  <c r="T287" i="185"/>
  <c r="Y287" i="185"/>
  <c r="AE287" i="185"/>
  <c r="AS287" i="185"/>
  <c r="AW287" i="185"/>
  <c r="BC287" i="185"/>
  <c r="BF287" i="185"/>
  <c r="BK287" i="185"/>
  <c r="BO287" i="185"/>
  <c r="BS287" i="185"/>
  <c r="BX287" i="185"/>
  <c r="CB287" i="185"/>
  <c r="D288" i="185"/>
  <c r="G288" i="185"/>
  <c r="J288" i="185"/>
  <c r="O288" i="185"/>
  <c r="T288" i="185"/>
  <c r="Y288" i="185"/>
  <c r="AE288" i="185"/>
  <c r="AS288" i="185"/>
  <c r="AW288" i="185"/>
  <c r="BC288" i="185"/>
  <c r="BF288" i="185"/>
  <c r="BK288" i="185"/>
  <c r="BO288" i="185"/>
  <c r="BS288" i="185"/>
  <c r="BX288" i="185"/>
  <c r="CB288" i="185"/>
  <c r="D289" i="185"/>
  <c r="G289" i="185"/>
  <c r="J289" i="185"/>
  <c r="O289" i="185"/>
  <c r="T289" i="185"/>
  <c r="Y289" i="185"/>
  <c r="AE289" i="185"/>
  <c r="AS289" i="185"/>
  <c r="AW289" i="185"/>
  <c r="BC289" i="185"/>
  <c r="BF289" i="185"/>
  <c r="BK289" i="185"/>
  <c r="BO289" i="185"/>
  <c r="BS289" i="185"/>
  <c r="BX289" i="185"/>
  <c r="CB289" i="185"/>
  <c r="D290" i="185"/>
  <c r="G290" i="185"/>
  <c r="J290" i="185"/>
  <c r="O290" i="185"/>
  <c r="T290" i="185"/>
  <c r="Y290" i="185"/>
  <c r="AE290" i="185"/>
  <c r="AS290" i="185"/>
  <c r="AW290" i="185"/>
  <c r="BC290" i="185"/>
  <c r="BF290" i="185"/>
  <c r="BK290" i="185"/>
  <c r="BO290" i="185"/>
  <c r="BS290" i="185"/>
  <c r="BX290" i="185"/>
  <c r="CB290" i="185"/>
  <c r="D291" i="185"/>
  <c r="G291" i="185"/>
  <c r="J291" i="185"/>
  <c r="O291" i="185"/>
  <c r="T291" i="185"/>
  <c r="Y291" i="185"/>
  <c r="AE291" i="185"/>
  <c r="AS291" i="185"/>
  <c r="AW291" i="185"/>
  <c r="BC291" i="185"/>
  <c r="BF291" i="185"/>
  <c r="BK291" i="185"/>
  <c r="BO291" i="185"/>
  <c r="BS291" i="185"/>
  <c r="BX291" i="185"/>
  <c r="CB291" i="185"/>
  <c r="D292" i="185"/>
  <c r="G292" i="185"/>
  <c r="J292" i="185"/>
  <c r="O292" i="185"/>
  <c r="T292" i="185"/>
  <c r="Y292" i="185"/>
  <c r="AE292" i="185"/>
  <c r="AS292" i="185"/>
  <c r="AW292" i="185"/>
  <c r="BC292" i="185"/>
  <c r="BF292" i="185"/>
  <c r="BK292" i="185"/>
  <c r="BO292" i="185"/>
  <c r="BS292" i="185"/>
  <c r="BX292" i="185"/>
  <c r="CB292" i="185"/>
  <c r="D293" i="185"/>
  <c r="G293" i="185"/>
  <c r="J293" i="185"/>
  <c r="O293" i="185"/>
  <c r="T293" i="185"/>
  <c r="Y293" i="185"/>
  <c r="AE293" i="185"/>
  <c r="AS293" i="185"/>
  <c r="AW293" i="185"/>
  <c r="BC293" i="185"/>
  <c r="BF293" i="185"/>
  <c r="BK293" i="185"/>
  <c r="BO293" i="185"/>
  <c r="BS293" i="185"/>
  <c r="BX293" i="185"/>
  <c r="CB293" i="185"/>
  <c r="D294" i="185"/>
  <c r="G294" i="185"/>
  <c r="J294" i="185"/>
  <c r="O294" i="185"/>
  <c r="T294" i="185"/>
  <c r="Y294" i="185"/>
  <c r="AE294" i="185"/>
  <c r="AS294" i="185"/>
  <c r="AW294" i="185"/>
  <c r="BC294" i="185"/>
  <c r="BF294" i="185"/>
  <c r="BK294" i="185"/>
  <c r="BO294" i="185"/>
  <c r="BS294" i="185"/>
  <c r="BX294" i="185"/>
  <c r="CB294" i="185"/>
  <c r="D295" i="185"/>
  <c r="G295" i="185"/>
  <c r="J295" i="185"/>
  <c r="O295" i="185"/>
  <c r="T295" i="185"/>
  <c r="Y295" i="185"/>
  <c r="AE295" i="185"/>
  <c r="AS295" i="185"/>
  <c r="AW295" i="185"/>
  <c r="BC295" i="185"/>
  <c r="BF295" i="185"/>
  <c r="BK295" i="185"/>
  <c r="BO295" i="185"/>
  <c r="BS295" i="185"/>
  <c r="BX295" i="185"/>
  <c r="CB295" i="185"/>
  <c r="D296" i="185"/>
  <c r="G296" i="185"/>
  <c r="J296" i="185"/>
  <c r="O296" i="185"/>
  <c r="T296" i="185"/>
  <c r="Y296" i="185"/>
  <c r="AE296" i="185"/>
  <c r="AS296" i="185"/>
  <c r="AW296" i="185"/>
  <c r="BC296" i="185"/>
  <c r="BF296" i="185"/>
  <c r="BK296" i="185"/>
  <c r="BO296" i="185"/>
  <c r="BS296" i="185"/>
  <c r="BX296" i="185"/>
  <c r="CB296" i="185"/>
  <c r="E297" i="185"/>
  <c r="F297" i="185"/>
  <c r="H297" i="185"/>
  <c r="I297" i="185"/>
  <c r="K297" i="185"/>
  <c r="L297" i="185"/>
  <c r="M297" i="185"/>
  <c r="N297" i="185"/>
  <c r="P297" i="185"/>
  <c r="Q297" i="185"/>
  <c r="R297" i="185"/>
  <c r="S297" i="185"/>
  <c r="U297" i="185"/>
  <c r="V297" i="185"/>
  <c r="W297" i="185"/>
  <c r="X297" i="185"/>
  <c r="Z297" i="185"/>
  <c r="AA297" i="185"/>
  <c r="AB297" i="185"/>
  <c r="AC297" i="185"/>
  <c r="AD297" i="185"/>
  <c r="AF297" i="185"/>
  <c r="AG297" i="185"/>
  <c r="AH297" i="185"/>
  <c r="AI297" i="185"/>
  <c r="AJ297" i="185"/>
  <c r="AK297" i="185"/>
  <c r="AL297" i="185"/>
  <c r="AM297" i="185"/>
  <c r="AN297" i="185"/>
  <c r="AO297" i="185"/>
  <c r="AP297" i="185"/>
  <c r="AQ297" i="185"/>
  <c r="AR297" i="185"/>
  <c r="AT297" i="185"/>
  <c r="AU297" i="185"/>
  <c r="AV297" i="185"/>
  <c r="AX297" i="185"/>
  <c r="AY297" i="185"/>
  <c r="AZ297" i="185"/>
  <c r="BA297" i="185"/>
  <c r="BB297" i="185"/>
  <c r="BD297" i="185"/>
  <c r="BE297" i="185"/>
  <c r="BF297" i="185"/>
  <c r="BG297" i="185"/>
  <c r="BH297" i="185"/>
  <c r="BI297" i="185"/>
  <c r="BJ297" i="185"/>
  <c r="BL297" i="185"/>
  <c r="BM297" i="185"/>
  <c r="BN297" i="185"/>
  <c r="BP297" i="185"/>
  <c r="BQ297" i="185"/>
  <c r="BR297" i="185"/>
  <c r="BT297" i="185"/>
  <c r="BU297" i="185"/>
  <c r="BV297" i="185"/>
  <c r="BW297" i="185"/>
  <c r="BY297" i="185"/>
  <c r="BZ297" i="185"/>
  <c r="CA297" i="185"/>
  <c r="CC297" i="185"/>
  <c r="CD297" i="185"/>
  <c r="CE297" i="185"/>
  <c r="D298" i="185"/>
  <c r="G298" i="185"/>
  <c r="J298" i="185"/>
  <c r="O298" i="185"/>
  <c r="T298" i="185"/>
  <c r="Y298" i="185"/>
  <c r="AE298" i="185"/>
  <c r="AS298" i="185"/>
  <c r="AW298" i="185"/>
  <c r="BC298" i="185"/>
  <c r="BF298" i="185"/>
  <c r="BK298" i="185"/>
  <c r="BO298" i="185"/>
  <c r="BS298" i="185"/>
  <c r="BX298" i="185"/>
  <c r="CB298" i="185"/>
  <c r="D299" i="185"/>
  <c r="G299" i="185"/>
  <c r="J299" i="185"/>
  <c r="J297" i="185" s="1"/>
  <c r="O299" i="185"/>
  <c r="T299" i="185"/>
  <c r="Y299" i="185"/>
  <c r="AE299" i="185"/>
  <c r="AS299" i="185"/>
  <c r="AS297" i="185" s="1"/>
  <c r="AW299" i="185"/>
  <c r="BC299" i="185"/>
  <c r="BF299" i="185"/>
  <c r="BK299" i="185"/>
  <c r="BO299" i="185"/>
  <c r="BS299" i="185"/>
  <c r="BX299" i="185"/>
  <c r="CB299" i="185"/>
  <c r="E300" i="185"/>
  <c r="F300" i="185"/>
  <c r="H300" i="185"/>
  <c r="I300" i="185"/>
  <c r="K300" i="185"/>
  <c r="L300" i="185"/>
  <c r="M300" i="185"/>
  <c r="N300" i="185"/>
  <c r="P300" i="185"/>
  <c r="Q300" i="185"/>
  <c r="R300" i="185"/>
  <c r="S300" i="185"/>
  <c r="U300" i="185"/>
  <c r="V300" i="185"/>
  <c r="W300" i="185"/>
  <c r="X300" i="185"/>
  <c r="Z300" i="185"/>
  <c r="AA300" i="185"/>
  <c r="AB300" i="185"/>
  <c r="AC300" i="185"/>
  <c r="AD300" i="185"/>
  <c r="AF300" i="185"/>
  <c r="AG300" i="185"/>
  <c r="AH300" i="185"/>
  <c r="AI300" i="185"/>
  <c r="AJ300" i="185"/>
  <c r="AK300" i="185"/>
  <c r="AL300" i="185"/>
  <c r="AM300" i="185"/>
  <c r="AN300" i="185"/>
  <c r="AO300" i="185"/>
  <c r="AP300" i="185"/>
  <c r="AQ300" i="185"/>
  <c r="AR300" i="185"/>
  <c r="AT300" i="185"/>
  <c r="AU300" i="185"/>
  <c r="AV300" i="185"/>
  <c r="AX300" i="185"/>
  <c r="AY300" i="185"/>
  <c r="AZ300" i="185"/>
  <c r="BA300" i="185"/>
  <c r="BB300" i="185"/>
  <c r="BD300" i="185"/>
  <c r="BE300" i="185"/>
  <c r="BG300" i="185"/>
  <c r="BH300" i="185"/>
  <c r="BI300" i="185"/>
  <c r="BJ300" i="185"/>
  <c r="BL300" i="185"/>
  <c r="BM300" i="185"/>
  <c r="BN300" i="185"/>
  <c r="BP300" i="185"/>
  <c r="BQ300" i="185"/>
  <c r="BR300" i="185"/>
  <c r="BT300" i="185"/>
  <c r="BU300" i="185"/>
  <c r="BV300" i="185"/>
  <c r="BW300" i="185"/>
  <c r="BY300" i="185"/>
  <c r="BZ300" i="185"/>
  <c r="CA300" i="185"/>
  <c r="CC300" i="185"/>
  <c r="CD300" i="185"/>
  <c r="CE300" i="185"/>
  <c r="D301" i="185"/>
  <c r="G301" i="185"/>
  <c r="J301" i="185"/>
  <c r="O301" i="185"/>
  <c r="T301" i="185"/>
  <c r="Y301" i="185"/>
  <c r="AE301" i="185"/>
  <c r="AS301" i="185"/>
  <c r="AW301" i="185"/>
  <c r="BC301" i="185"/>
  <c r="BF301" i="185"/>
  <c r="BK301" i="185"/>
  <c r="BO301" i="185"/>
  <c r="BS301" i="185"/>
  <c r="BX301" i="185"/>
  <c r="CB301" i="185"/>
  <c r="D302" i="185"/>
  <c r="G302" i="185"/>
  <c r="J302" i="185"/>
  <c r="O302" i="185"/>
  <c r="T302" i="185"/>
  <c r="Y302" i="185"/>
  <c r="AE302" i="185"/>
  <c r="AS302" i="185"/>
  <c r="AW302" i="185"/>
  <c r="BC302" i="185"/>
  <c r="BF302" i="185"/>
  <c r="BK302" i="185"/>
  <c r="BO302" i="185"/>
  <c r="BO300" i="185" s="1"/>
  <c r="BS302" i="185"/>
  <c r="BX302" i="185"/>
  <c r="CB302" i="185"/>
  <c r="D305" i="185"/>
  <c r="G305" i="185"/>
  <c r="J305" i="185"/>
  <c r="O305" i="185"/>
  <c r="T305" i="185"/>
  <c r="Y305" i="185"/>
  <c r="AE305" i="185"/>
  <c r="AS305" i="185"/>
  <c r="AW305" i="185"/>
  <c r="BC305" i="185"/>
  <c r="BF305" i="185"/>
  <c r="BK305" i="185"/>
  <c r="BO305" i="185"/>
  <c r="BS305" i="185"/>
  <c r="BX305" i="185"/>
  <c r="CB305" i="185"/>
  <c r="D306" i="185"/>
  <c r="G306" i="185"/>
  <c r="J306" i="185"/>
  <c r="O306" i="185"/>
  <c r="T306" i="185"/>
  <c r="Y306" i="185"/>
  <c r="AE306" i="185"/>
  <c r="AS306" i="185"/>
  <c r="AW306" i="185"/>
  <c r="BC306" i="185"/>
  <c r="BF306" i="185"/>
  <c r="BK306" i="185"/>
  <c r="BO306" i="185"/>
  <c r="BS306" i="185"/>
  <c r="BX306" i="185"/>
  <c r="CB306" i="185"/>
  <c r="D307" i="185"/>
  <c r="G307" i="185"/>
  <c r="J307" i="185"/>
  <c r="O307" i="185"/>
  <c r="T307" i="185"/>
  <c r="Y307" i="185"/>
  <c r="AE307" i="185"/>
  <c r="AS307" i="185"/>
  <c r="AW307" i="185"/>
  <c r="BC307" i="185"/>
  <c r="BF307" i="185"/>
  <c r="BK307" i="185"/>
  <c r="BO307" i="185"/>
  <c r="BS307" i="185"/>
  <c r="BX307" i="185"/>
  <c r="CB307" i="185"/>
  <c r="D308" i="185"/>
  <c r="G308" i="185"/>
  <c r="J308" i="185"/>
  <c r="O308" i="185"/>
  <c r="T308" i="185"/>
  <c r="Y308" i="185"/>
  <c r="AE308" i="185"/>
  <c r="AS308" i="185"/>
  <c r="AW308" i="185"/>
  <c r="BC308" i="185"/>
  <c r="BF308" i="185"/>
  <c r="BK308" i="185"/>
  <c r="BO308" i="185"/>
  <c r="BS308" i="185"/>
  <c r="BX308" i="185"/>
  <c r="CB308" i="185"/>
  <c r="D309" i="185"/>
  <c r="G309" i="185"/>
  <c r="J309" i="185"/>
  <c r="O309" i="185"/>
  <c r="T309" i="185"/>
  <c r="Y309" i="185"/>
  <c r="AE309" i="185"/>
  <c r="AS309" i="185"/>
  <c r="AW309" i="185"/>
  <c r="BC309" i="185"/>
  <c r="BF309" i="185"/>
  <c r="BK309" i="185"/>
  <c r="BO309" i="185"/>
  <c r="BS309" i="185"/>
  <c r="BX309" i="185"/>
  <c r="CB309" i="185"/>
  <c r="D310" i="185"/>
  <c r="G310" i="185"/>
  <c r="J310" i="185"/>
  <c r="O310" i="185"/>
  <c r="T310" i="185"/>
  <c r="Y310" i="185"/>
  <c r="AE310" i="185"/>
  <c r="AS310" i="185"/>
  <c r="AW310" i="185"/>
  <c r="BC310" i="185"/>
  <c r="BF310" i="185"/>
  <c r="BK310" i="185"/>
  <c r="BO310" i="185"/>
  <c r="BS310" i="185"/>
  <c r="BX310" i="185"/>
  <c r="CB310" i="185"/>
  <c r="D311" i="185"/>
  <c r="G311" i="185"/>
  <c r="J311" i="185"/>
  <c r="O311" i="185"/>
  <c r="T311" i="185"/>
  <c r="Y311" i="185"/>
  <c r="AE311" i="185"/>
  <c r="AS311" i="185"/>
  <c r="AW311" i="185"/>
  <c r="BC311" i="185"/>
  <c r="BF311" i="185"/>
  <c r="BK311" i="185"/>
  <c r="BO311" i="185"/>
  <c r="BS311" i="185"/>
  <c r="BX311" i="185"/>
  <c r="CB311" i="185"/>
  <c r="D312" i="185"/>
  <c r="G312" i="185"/>
  <c r="J312" i="185"/>
  <c r="O312" i="185"/>
  <c r="T312" i="185"/>
  <c r="Y312" i="185"/>
  <c r="AE312" i="185"/>
  <c r="AS312" i="185"/>
  <c r="AW312" i="185"/>
  <c r="BC312" i="185"/>
  <c r="BF312" i="185"/>
  <c r="BK312" i="185"/>
  <c r="BO312" i="185"/>
  <c r="BS312" i="185"/>
  <c r="BX312" i="185"/>
  <c r="CB312" i="185"/>
  <c r="D313" i="185"/>
  <c r="G313" i="185"/>
  <c r="J313" i="185"/>
  <c r="O313" i="185"/>
  <c r="T313" i="185"/>
  <c r="Y313" i="185"/>
  <c r="AE313" i="185"/>
  <c r="AS313" i="185"/>
  <c r="AW313" i="185"/>
  <c r="BC313" i="185"/>
  <c r="BF313" i="185"/>
  <c r="BK313" i="185"/>
  <c r="BO313" i="185"/>
  <c r="BS313" i="185"/>
  <c r="BX313" i="185"/>
  <c r="CB313" i="185"/>
  <c r="D314" i="185"/>
  <c r="G314" i="185"/>
  <c r="J314" i="185"/>
  <c r="O314" i="185"/>
  <c r="T314" i="185"/>
  <c r="Y314" i="185"/>
  <c r="AE314" i="185"/>
  <c r="AS314" i="185"/>
  <c r="AW314" i="185"/>
  <c r="BC314" i="185"/>
  <c r="BF314" i="185"/>
  <c r="BK314" i="185"/>
  <c r="BO314" i="185"/>
  <c r="BS314" i="185"/>
  <c r="BX314" i="185"/>
  <c r="CB314" i="185"/>
  <c r="D315" i="185"/>
  <c r="G315" i="185"/>
  <c r="J315" i="185"/>
  <c r="O315" i="185"/>
  <c r="T315" i="185"/>
  <c r="Y315" i="185"/>
  <c r="AE315" i="185"/>
  <c r="AS315" i="185"/>
  <c r="AW315" i="185"/>
  <c r="BC315" i="185"/>
  <c r="BF315" i="185"/>
  <c r="BK315" i="185"/>
  <c r="BO315" i="185"/>
  <c r="BS315" i="185"/>
  <c r="BX315" i="185"/>
  <c r="CB315" i="185"/>
  <c r="D316" i="185"/>
  <c r="G316" i="185"/>
  <c r="J316" i="185"/>
  <c r="O316" i="185"/>
  <c r="T316" i="185"/>
  <c r="Y316" i="185"/>
  <c r="AE316" i="185"/>
  <c r="AS316" i="185"/>
  <c r="AW316" i="185"/>
  <c r="BC316" i="185"/>
  <c r="BF316" i="185"/>
  <c r="BK316" i="185"/>
  <c r="BO316" i="185"/>
  <c r="BS316" i="185"/>
  <c r="BX316" i="185"/>
  <c r="CB316" i="185"/>
  <c r="D317" i="185"/>
  <c r="G317" i="185"/>
  <c r="J317" i="185"/>
  <c r="O317" i="185"/>
  <c r="T317" i="185"/>
  <c r="Y317" i="185"/>
  <c r="AE317" i="185"/>
  <c r="AS317" i="185"/>
  <c r="AW317" i="185"/>
  <c r="BC317" i="185"/>
  <c r="BF317" i="185"/>
  <c r="BK317" i="185"/>
  <c r="BO317" i="185"/>
  <c r="BS317" i="185"/>
  <c r="BX317" i="185"/>
  <c r="CB317" i="185"/>
  <c r="E318" i="185"/>
  <c r="E303" i="185" s="1"/>
  <c r="F318" i="185"/>
  <c r="F303" i="185" s="1"/>
  <c r="H318" i="185"/>
  <c r="H303" i="185" s="1"/>
  <c r="I318" i="185"/>
  <c r="I303" i="185" s="1"/>
  <c r="K318" i="185"/>
  <c r="K303" i="185" s="1"/>
  <c r="L318" i="185"/>
  <c r="L303" i="185" s="1"/>
  <c r="M318" i="185"/>
  <c r="M303" i="185" s="1"/>
  <c r="N318" i="185"/>
  <c r="N303" i="185" s="1"/>
  <c r="P318" i="185"/>
  <c r="P303" i="185" s="1"/>
  <c r="Q318" i="185"/>
  <c r="Q303" i="185" s="1"/>
  <c r="R318" i="185"/>
  <c r="R303" i="185" s="1"/>
  <c r="S318" i="185"/>
  <c r="S303" i="185" s="1"/>
  <c r="U318" i="185"/>
  <c r="U303" i="185" s="1"/>
  <c r="V318" i="185"/>
  <c r="V303" i="185" s="1"/>
  <c r="W318" i="185"/>
  <c r="W303" i="185" s="1"/>
  <c r="X318" i="185"/>
  <c r="X303" i="185" s="1"/>
  <c r="Z318" i="185"/>
  <c r="Z303" i="185" s="1"/>
  <c r="AA318" i="185"/>
  <c r="AA303" i="185" s="1"/>
  <c r="AB318" i="185"/>
  <c r="AB303" i="185" s="1"/>
  <c r="AC318" i="185"/>
  <c r="AC303" i="185" s="1"/>
  <c r="AD318" i="185"/>
  <c r="AD303" i="185" s="1"/>
  <c r="AF318" i="185"/>
  <c r="AF303" i="185" s="1"/>
  <c r="AG318" i="185"/>
  <c r="AG303" i="185" s="1"/>
  <c r="AH318" i="185"/>
  <c r="AH303" i="185" s="1"/>
  <c r="AI318" i="185"/>
  <c r="AI303" i="185" s="1"/>
  <c r="AJ318" i="185"/>
  <c r="AJ303" i="185" s="1"/>
  <c r="AK318" i="185"/>
  <c r="AK303" i="185" s="1"/>
  <c r="AL318" i="185"/>
  <c r="AL303" i="185" s="1"/>
  <c r="AM318" i="185"/>
  <c r="AM303" i="185" s="1"/>
  <c r="AN318" i="185"/>
  <c r="AN303" i="185" s="1"/>
  <c r="AO318" i="185"/>
  <c r="AO303" i="185" s="1"/>
  <c r="AP318" i="185"/>
  <c r="AP303" i="185" s="1"/>
  <c r="AQ318" i="185"/>
  <c r="AQ303" i="185" s="1"/>
  <c r="AR318" i="185"/>
  <c r="AR303" i="185" s="1"/>
  <c r="AT318" i="185"/>
  <c r="AT303" i="185" s="1"/>
  <c r="AU318" i="185"/>
  <c r="AU303" i="185" s="1"/>
  <c r="AV318" i="185"/>
  <c r="AV303" i="185" s="1"/>
  <c r="AX318" i="185"/>
  <c r="AX303" i="185" s="1"/>
  <c r="AY318" i="185"/>
  <c r="AY303" i="185" s="1"/>
  <c r="AZ318" i="185"/>
  <c r="AZ303" i="185" s="1"/>
  <c r="BA318" i="185"/>
  <c r="BA303" i="185" s="1"/>
  <c r="BB318" i="185"/>
  <c r="BB303" i="185" s="1"/>
  <c r="BD318" i="185"/>
  <c r="BD303" i="185" s="1"/>
  <c r="BE318" i="185"/>
  <c r="BE303" i="185" s="1"/>
  <c r="BG318" i="185"/>
  <c r="BG303" i="185" s="1"/>
  <c r="BH318" i="185"/>
  <c r="BH303" i="185" s="1"/>
  <c r="BI318" i="185"/>
  <c r="BI303" i="185" s="1"/>
  <c r="BJ318" i="185"/>
  <c r="BJ303" i="185" s="1"/>
  <c r="BL318" i="185"/>
  <c r="BL303" i="185" s="1"/>
  <c r="BM318" i="185"/>
  <c r="BM303" i="185" s="1"/>
  <c r="BN318" i="185"/>
  <c r="BN303" i="185" s="1"/>
  <c r="BP318" i="185"/>
  <c r="BP303" i="185" s="1"/>
  <c r="BQ318" i="185"/>
  <c r="BQ303" i="185" s="1"/>
  <c r="BR318" i="185"/>
  <c r="BR303" i="185" s="1"/>
  <c r="BT318" i="185"/>
  <c r="BT303" i="185" s="1"/>
  <c r="BU318" i="185"/>
  <c r="BU303" i="185" s="1"/>
  <c r="BV318" i="185"/>
  <c r="BV303" i="185" s="1"/>
  <c r="BW318" i="185"/>
  <c r="BW303" i="185" s="1"/>
  <c r="BY318" i="185"/>
  <c r="BY303" i="185" s="1"/>
  <c r="BZ318" i="185"/>
  <c r="BZ303" i="185" s="1"/>
  <c r="CA318" i="185"/>
  <c r="CA303" i="185" s="1"/>
  <c r="CC318" i="185"/>
  <c r="CC303" i="185" s="1"/>
  <c r="CD318" i="185"/>
  <c r="CD303" i="185" s="1"/>
  <c r="CE318" i="185"/>
  <c r="CE303" i="185" s="1"/>
  <c r="D319" i="185"/>
  <c r="G319" i="185"/>
  <c r="G318" i="185" s="1"/>
  <c r="J319" i="185"/>
  <c r="O319" i="185"/>
  <c r="T319" i="185"/>
  <c r="Y319" i="185"/>
  <c r="AE319" i="185"/>
  <c r="AS319" i="185"/>
  <c r="AW319" i="185"/>
  <c r="BC319" i="185"/>
  <c r="BF319" i="185"/>
  <c r="BK319" i="185"/>
  <c r="BO319" i="185"/>
  <c r="BS319" i="185"/>
  <c r="BX319" i="185"/>
  <c r="CB319" i="185"/>
  <c r="D320" i="185"/>
  <c r="G320" i="185"/>
  <c r="J320" i="185"/>
  <c r="O320" i="185"/>
  <c r="T320" i="185"/>
  <c r="Y320" i="185"/>
  <c r="AE320" i="185"/>
  <c r="AS320" i="185"/>
  <c r="AW320" i="185"/>
  <c r="BC320" i="185"/>
  <c r="BF320" i="185"/>
  <c r="BK320" i="185"/>
  <c r="BO320" i="185"/>
  <c r="BS320" i="185"/>
  <c r="BX320" i="185"/>
  <c r="CB320" i="185"/>
  <c r="D321" i="185"/>
  <c r="G321" i="185"/>
  <c r="J321" i="185"/>
  <c r="O321" i="185"/>
  <c r="T321" i="185"/>
  <c r="Y321" i="185"/>
  <c r="AE321" i="185"/>
  <c r="AE318" i="185" s="1"/>
  <c r="AS321" i="185"/>
  <c r="AW321" i="185"/>
  <c r="BC321" i="185"/>
  <c r="BF321" i="185"/>
  <c r="BK321" i="185"/>
  <c r="BO321" i="185"/>
  <c r="BS321" i="185"/>
  <c r="BX321" i="185"/>
  <c r="CB321" i="185"/>
  <c r="D322" i="185"/>
  <c r="G322" i="185"/>
  <c r="J322" i="185"/>
  <c r="O322" i="185"/>
  <c r="T322" i="185"/>
  <c r="Y322" i="185"/>
  <c r="AE322" i="185"/>
  <c r="AS322" i="185"/>
  <c r="AW322" i="185"/>
  <c r="BC322" i="185"/>
  <c r="BF322" i="185"/>
  <c r="BK322" i="185"/>
  <c r="BO322" i="185"/>
  <c r="BS322" i="185"/>
  <c r="BX322" i="185"/>
  <c r="CB322" i="185"/>
  <c r="D323" i="185"/>
  <c r="G323" i="185"/>
  <c r="J323" i="185"/>
  <c r="O323" i="185"/>
  <c r="T323" i="185"/>
  <c r="Y323" i="185"/>
  <c r="AE323" i="185"/>
  <c r="AS323" i="185"/>
  <c r="AW323" i="185"/>
  <c r="BC323" i="185"/>
  <c r="BF323" i="185"/>
  <c r="BK323" i="185"/>
  <c r="BO323" i="185"/>
  <c r="BS323" i="185"/>
  <c r="BX323" i="185"/>
  <c r="CB323" i="185"/>
  <c r="D324" i="185"/>
  <c r="G324" i="185"/>
  <c r="J324" i="185"/>
  <c r="O324" i="185"/>
  <c r="T324" i="185"/>
  <c r="Y324" i="185"/>
  <c r="AE324" i="185"/>
  <c r="AS324" i="185"/>
  <c r="AW324" i="185"/>
  <c r="BC324" i="185"/>
  <c r="BF324" i="185"/>
  <c r="BK324" i="185"/>
  <c r="BO324" i="185"/>
  <c r="BS324" i="185"/>
  <c r="BX324" i="185"/>
  <c r="CB324" i="185"/>
  <c r="D325" i="185"/>
  <c r="G325" i="185"/>
  <c r="J325" i="185"/>
  <c r="O325" i="185"/>
  <c r="T325" i="185"/>
  <c r="Y325" i="185"/>
  <c r="AE325" i="185"/>
  <c r="AS325" i="185"/>
  <c r="AW325" i="185"/>
  <c r="BC325" i="185"/>
  <c r="BF325" i="185"/>
  <c r="BK325" i="185"/>
  <c r="BO325" i="185"/>
  <c r="BS325" i="185"/>
  <c r="BX325" i="185"/>
  <c r="CB325" i="185"/>
  <c r="C26" i="184"/>
  <c r="B4" i="183"/>
  <c r="D5" i="182"/>
  <c r="E5" i="182"/>
  <c r="F5" i="182"/>
  <c r="G5" i="182"/>
  <c r="H5" i="182"/>
  <c r="I5" i="182"/>
  <c r="I4" i="182" s="1"/>
  <c r="J5" i="182"/>
  <c r="C6" i="182"/>
  <c r="C5" i="182" s="1"/>
  <c r="D7" i="182"/>
  <c r="E7" i="182"/>
  <c r="F7" i="182"/>
  <c r="G7" i="182"/>
  <c r="H7" i="182"/>
  <c r="I7" i="182"/>
  <c r="J7" i="182"/>
  <c r="C8" i="182"/>
  <c r="C9" i="182"/>
  <c r="C10" i="182"/>
  <c r="C11" i="182"/>
  <c r="C12" i="182"/>
  <c r="C13" i="182"/>
  <c r="C14" i="182"/>
  <c r="C15" i="182"/>
  <c r="C16" i="182"/>
  <c r="C17" i="182"/>
  <c r="C18" i="182"/>
  <c r="C19" i="182"/>
  <c r="C20" i="182"/>
  <c r="C21" i="182"/>
  <c r="C22" i="182"/>
  <c r="C23" i="182"/>
  <c r="C24" i="182"/>
  <c r="C25" i="182"/>
  <c r="C26" i="182"/>
  <c r="C27" i="182"/>
  <c r="D28" i="182"/>
  <c r="E28" i="182"/>
  <c r="F28" i="182"/>
  <c r="G28" i="182"/>
  <c r="H28" i="182"/>
  <c r="I28" i="182"/>
  <c r="J28" i="182"/>
  <c r="C29" i="182"/>
  <c r="C30" i="182"/>
  <c r="C31" i="182"/>
  <c r="C32" i="182"/>
  <c r="C33" i="182"/>
  <c r="C34" i="182"/>
  <c r="C35" i="182"/>
  <c r="C36" i="182"/>
  <c r="C37" i="182"/>
  <c r="C38" i="182"/>
  <c r="C39" i="182"/>
  <c r="D40" i="182"/>
  <c r="E40" i="182"/>
  <c r="F40" i="182"/>
  <c r="G40" i="182"/>
  <c r="H40" i="182"/>
  <c r="I40" i="182"/>
  <c r="J40" i="182"/>
  <c r="C41" i="182"/>
  <c r="C42" i="182"/>
  <c r="C43" i="182"/>
  <c r="C44" i="182"/>
  <c r="C45" i="182"/>
  <c r="C46" i="182"/>
  <c r="C47" i="182"/>
  <c r="C48" i="182"/>
  <c r="C49" i="182"/>
  <c r="C50" i="182"/>
  <c r="C51" i="182"/>
  <c r="C52" i="182"/>
  <c r="C53" i="182"/>
  <c r="C54" i="182"/>
  <c r="C55" i="182"/>
  <c r="C56" i="182"/>
  <c r="C57" i="182"/>
  <c r="C58" i="182"/>
  <c r="C59" i="182"/>
  <c r="D60" i="182"/>
  <c r="E60" i="182"/>
  <c r="F60" i="182"/>
  <c r="G60" i="182"/>
  <c r="H60" i="182"/>
  <c r="I60" i="182"/>
  <c r="J60" i="182"/>
  <c r="C61" i="182"/>
  <c r="C62" i="182"/>
  <c r="C63" i="182"/>
  <c r="C64" i="182"/>
  <c r="C65" i="182"/>
  <c r="C66" i="182"/>
  <c r="C67" i="182"/>
  <c r="C68" i="182"/>
  <c r="C69" i="182"/>
  <c r="C70" i="182"/>
  <c r="C71" i="182"/>
  <c r="C72" i="182"/>
  <c r="C73" i="182"/>
  <c r="C74" i="182"/>
  <c r="C75" i="182"/>
  <c r="C76" i="182"/>
  <c r="C77" i="182"/>
  <c r="C78" i="182"/>
  <c r="C79" i="182"/>
  <c r="C80" i="182"/>
  <c r="C81" i="182"/>
  <c r="C82" i="182"/>
  <c r="C83" i="182"/>
  <c r="D84" i="182"/>
  <c r="E84" i="182"/>
  <c r="F84" i="182"/>
  <c r="G84" i="182"/>
  <c r="H84" i="182"/>
  <c r="I84" i="182"/>
  <c r="J84" i="182"/>
  <c r="C85" i="182"/>
  <c r="C86" i="182"/>
  <c r="C87" i="182"/>
  <c r="C88" i="182"/>
  <c r="C89" i="182"/>
  <c r="C90" i="182"/>
  <c r="C91" i="182"/>
  <c r="C92" i="182"/>
  <c r="C93" i="182"/>
  <c r="C94" i="182"/>
  <c r="C95" i="182"/>
  <c r="C96" i="182"/>
  <c r="C97" i="182"/>
  <c r="C98" i="182"/>
  <c r="C99" i="182"/>
  <c r="C100" i="182"/>
  <c r="C101" i="182"/>
  <c r="C102" i="182"/>
  <c r="C103" i="182"/>
  <c r="C104" i="182"/>
  <c r="C105" i="182"/>
  <c r="C106" i="182"/>
  <c r="C107" i="182"/>
  <c r="C108" i="182"/>
  <c r="C109" i="182"/>
  <c r="C110" i="182"/>
  <c r="C111" i="182"/>
  <c r="D112" i="182"/>
  <c r="E112" i="182"/>
  <c r="F112" i="182"/>
  <c r="G112" i="182"/>
  <c r="H112" i="182"/>
  <c r="I112" i="182"/>
  <c r="J112" i="182"/>
  <c r="C113" i="182"/>
  <c r="C114" i="182"/>
  <c r="C115" i="182"/>
  <c r="C116" i="182"/>
  <c r="C117" i="182"/>
  <c r="C118" i="182"/>
  <c r="C119" i="182"/>
  <c r="C120" i="182"/>
  <c r="C121" i="182"/>
  <c r="C122" i="182"/>
  <c r="C123" i="182"/>
  <c r="C124" i="182"/>
  <c r="C125" i="182"/>
  <c r="C126" i="182"/>
  <c r="C127" i="182"/>
  <c r="C128" i="182"/>
  <c r="C129" i="182"/>
  <c r="C130" i="182"/>
  <c r="C131" i="182"/>
  <c r="C132" i="182"/>
  <c r="C133" i="182"/>
  <c r="C134" i="182"/>
  <c r="C135" i="182"/>
  <c r="D136" i="182"/>
  <c r="E136" i="182"/>
  <c r="F136" i="182"/>
  <c r="G136" i="182"/>
  <c r="H136" i="182"/>
  <c r="I136" i="182"/>
  <c r="J136" i="182"/>
  <c r="C137" i="182"/>
  <c r="C138" i="182"/>
  <c r="C139" i="182"/>
  <c r="C140" i="182"/>
  <c r="C141" i="182"/>
  <c r="C142" i="182"/>
  <c r="C143" i="182"/>
  <c r="C144" i="182"/>
  <c r="C145" i="182"/>
  <c r="C146" i="182"/>
  <c r="C147" i="182"/>
  <c r="C148" i="182"/>
  <c r="C149" i="182"/>
  <c r="C150" i="182"/>
  <c r="C151" i="182"/>
  <c r="C152" i="182"/>
  <c r="C153" i="182"/>
  <c r="C154" i="182"/>
  <c r="C155" i="182"/>
  <c r="C156" i="182"/>
  <c r="C157" i="182"/>
  <c r="C158" i="182"/>
  <c r="C159" i="182"/>
  <c r="C160" i="182"/>
  <c r="C161" i="182"/>
  <c r="C162" i="182"/>
  <c r="C163" i="182"/>
  <c r="C164" i="182"/>
  <c r="C165" i="182"/>
  <c r="C166" i="182"/>
  <c r="C167" i="182"/>
  <c r="C168" i="182"/>
  <c r="C169" i="182"/>
  <c r="C170" i="182"/>
  <c r="C171" i="182"/>
  <c r="C172" i="182"/>
  <c r="C173" i="182"/>
  <c r="C174" i="182"/>
  <c r="C175" i="182"/>
  <c r="C176" i="182"/>
  <c r="C177" i="182"/>
  <c r="C178" i="182"/>
  <c r="C179" i="182"/>
  <c r="C180" i="182"/>
  <c r="C181" i="182"/>
  <c r="C182" i="182"/>
  <c r="D183" i="182"/>
  <c r="E183" i="182"/>
  <c r="F183" i="182"/>
  <c r="G183" i="182"/>
  <c r="H183" i="182"/>
  <c r="I183" i="182"/>
  <c r="J183" i="182"/>
  <c r="C184" i="182"/>
  <c r="C185" i="182"/>
  <c r="C186" i="182"/>
  <c r="C187" i="182"/>
  <c r="C188" i="182"/>
  <c r="D189" i="182"/>
  <c r="E189" i="182"/>
  <c r="F189" i="182"/>
  <c r="G189" i="182"/>
  <c r="H189" i="182"/>
  <c r="I189" i="182"/>
  <c r="J189" i="182"/>
  <c r="C190" i="182"/>
  <c r="C189" i="182" s="1"/>
  <c r="C191" i="182"/>
  <c r="C192" i="182"/>
  <c r="C193" i="182"/>
  <c r="C194" i="182"/>
  <c r="C195" i="182"/>
  <c r="D197" i="182"/>
  <c r="E197" i="182"/>
  <c r="F197" i="182"/>
  <c r="G197" i="182"/>
  <c r="H197" i="182"/>
  <c r="I197" i="182"/>
  <c r="J197" i="182"/>
  <c r="C198" i="182"/>
  <c r="C199" i="182"/>
  <c r="D200" i="182"/>
  <c r="E200" i="182"/>
  <c r="F200" i="182"/>
  <c r="G200" i="182"/>
  <c r="H200" i="182"/>
  <c r="I200" i="182"/>
  <c r="J200" i="182"/>
  <c r="C201" i="182"/>
  <c r="C202" i="182"/>
  <c r="C203" i="182"/>
  <c r="D204" i="182"/>
  <c r="E204" i="182"/>
  <c r="F204" i="182"/>
  <c r="G204" i="182"/>
  <c r="H204" i="182"/>
  <c r="I204" i="182"/>
  <c r="J204" i="182"/>
  <c r="C205" i="182"/>
  <c r="C204" i="182" s="1"/>
  <c r="C206" i="182"/>
  <c r="C207" i="182"/>
  <c r="C208" i="182"/>
  <c r="C209" i="182"/>
  <c r="D210" i="182"/>
  <c r="E210" i="182"/>
  <c r="F210" i="182"/>
  <c r="G210" i="182"/>
  <c r="H210" i="182"/>
  <c r="I210" i="182"/>
  <c r="J210" i="182"/>
  <c r="C211" i="182"/>
  <c r="C212" i="182"/>
  <c r="C213" i="182"/>
  <c r="C214" i="182"/>
  <c r="C215" i="182"/>
  <c r="C216" i="182"/>
  <c r="D217" i="182"/>
  <c r="E217" i="182"/>
  <c r="F217" i="182"/>
  <c r="G217" i="182"/>
  <c r="H217" i="182"/>
  <c r="I217" i="182"/>
  <c r="J217" i="182"/>
  <c r="C218" i="182"/>
  <c r="C219" i="182"/>
  <c r="C220" i="182"/>
  <c r="C221" i="182"/>
  <c r="C222" i="182"/>
  <c r="C223" i="182"/>
  <c r="C224" i="182"/>
  <c r="C225" i="182"/>
  <c r="C226" i="182"/>
  <c r="C227" i="182"/>
  <c r="C228" i="182"/>
  <c r="C229" i="182"/>
  <c r="D230" i="182"/>
  <c r="E230" i="182"/>
  <c r="F230" i="182"/>
  <c r="G230" i="182"/>
  <c r="H230" i="182"/>
  <c r="I230" i="182"/>
  <c r="J230" i="182"/>
  <c r="C231" i="182"/>
  <c r="C230" i="182" s="1"/>
  <c r="C232" i="182"/>
  <c r="D233" i="182"/>
  <c r="E233" i="182"/>
  <c r="F233" i="182"/>
  <c r="G233" i="182"/>
  <c r="H233" i="182"/>
  <c r="I233" i="182"/>
  <c r="J233" i="182"/>
  <c r="C234" i="182"/>
  <c r="C235" i="182"/>
  <c r="C236" i="182"/>
  <c r="C237" i="182"/>
  <c r="D238" i="182"/>
  <c r="E238" i="182"/>
  <c r="F238" i="182"/>
  <c r="G238" i="182"/>
  <c r="H238" i="182"/>
  <c r="I238" i="182"/>
  <c r="J238" i="182"/>
  <c r="C239" i="182"/>
  <c r="C238" i="182" s="1"/>
  <c r="C240" i="182"/>
  <c r="C241" i="182"/>
  <c r="C242" i="182"/>
  <c r="C243" i="182"/>
  <c r="C244" i="182"/>
  <c r="C245" i="182"/>
  <c r="C246" i="182"/>
  <c r="C247" i="182"/>
  <c r="C248" i="182"/>
  <c r="D249" i="182"/>
  <c r="E249" i="182"/>
  <c r="F249" i="182"/>
  <c r="G249" i="182"/>
  <c r="H249" i="182"/>
  <c r="I249" i="182"/>
  <c r="J249" i="182"/>
  <c r="C250" i="182"/>
  <c r="C251" i="182"/>
  <c r="C252" i="182"/>
  <c r="C253" i="182"/>
  <c r="D254" i="182"/>
  <c r="E254" i="182"/>
  <c r="F254" i="182"/>
  <c r="G254" i="182"/>
  <c r="H254" i="182"/>
  <c r="I254" i="182"/>
  <c r="J254" i="182"/>
  <c r="C255" i="182"/>
  <c r="C254" i="182" s="1"/>
  <c r="C256" i="182"/>
  <c r="D257" i="182"/>
  <c r="E257" i="182"/>
  <c r="F257" i="182"/>
  <c r="G257" i="182"/>
  <c r="H257" i="182"/>
  <c r="I257" i="182"/>
  <c r="J257" i="182"/>
  <c r="C258" i="182"/>
  <c r="C259" i="182"/>
  <c r="C260" i="182"/>
  <c r="C261" i="182"/>
  <c r="C262" i="182"/>
  <c r="C263" i="182"/>
  <c r="C264" i="182"/>
  <c r="C265" i="182"/>
  <c r="C266" i="182"/>
  <c r="C267" i="182"/>
  <c r="C268" i="182"/>
  <c r="C269" i="182"/>
  <c r="C270" i="182"/>
  <c r="C271" i="182"/>
  <c r="C272" i="182"/>
  <c r="C273" i="182"/>
  <c r="C274" i="182"/>
  <c r="C275" i="182"/>
  <c r="C276" i="182"/>
  <c r="C277" i="182"/>
  <c r="C278" i="182"/>
  <c r="C279" i="182"/>
  <c r="D280" i="182"/>
  <c r="E280" i="182"/>
  <c r="F280" i="182"/>
  <c r="G280" i="182"/>
  <c r="H280" i="182"/>
  <c r="I280" i="182"/>
  <c r="J280" i="182"/>
  <c r="C281" i="182"/>
  <c r="C282" i="182"/>
  <c r="C283" i="182"/>
  <c r="C284" i="182"/>
  <c r="C285" i="182"/>
  <c r="C286" i="182"/>
  <c r="C287" i="182"/>
  <c r="C288" i="182"/>
  <c r="C289" i="182"/>
  <c r="C290" i="182"/>
  <c r="C291" i="182"/>
  <c r="C292" i="182"/>
  <c r="C293" i="182"/>
  <c r="C294" i="182"/>
  <c r="C295" i="182"/>
  <c r="C296" i="182"/>
  <c r="C297" i="182"/>
  <c r="C298" i="182"/>
  <c r="C299" i="182"/>
  <c r="C300" i="182"/>
  <c r="C301" i="182"/>
  <c r="C302" i="182"/>
  <c r="C303" i="182"/>
  <c r="C304" i="182"/>
  <c r="C305" i="182"/>
  <c r="C306" i="182"/>
  <c r="C307" i="182"/>
  <c r="C308" i="182"/>
  <c r="C309" i="182"/>
  <c r="C310" i="182"/>
  <c r="C311" i="182"/>
  <c r="C312" i="182"/>
  <c r="C313" i="182"/>
  <c r="C314" i="182"/>
  <c r="C315" i="182"/>
  <c r="C316" i="182"/>
  <c r="C317" i="182"/>
  <c r="C318" i="182"/>
  <c r="C319" i="182"/>
  <c r="C320" i="182"/>
  <c r="C321" i="182"/>
  <c r="C322" i="182"/>
  <c r="C323" i="182"/>
  <c r="C324" i="182"/>
  <c r="C325" i="182"/>
  <c r="C326" i="182"/>
  <c r="C327" i="182"/>
  <c r="C328" i="182"/>
  <c r="C329" i="182"/>
  <c r="C330" i="182"/>
  <c r="C331" i="182"/>
  <c r="C332" i="182"/>
  <c r="C333" i="182"/>
  <c r="C334" i="182"/>
  <c r="C335" i="182"/>
  <c r="C336" i="182"/>
  <c r="C337" i="182"/>
  <c r="D338" i="182"/>
  <c r="E338" i="182"/>
  <c r="F338" i="182"/>
  <c r="G338" i="182"/>
  <c r="H338" i="182"/>
  <c r="I338" i="182"/>
  <c r="J338" i="182"/>
  <c r="C339" i="182"/>
  <c r="C338" i="182" s="1"/>
  <c r="C340" i="182"/>
  <c r="C341" i="182"/>
  <c r="C342" i="182"/>
  <c r="C343" i="182"/>
  <c r="D344" i="182"/>
  <c r="E344" i="182"/>
  <c r="F344" i="182"/>
  <c r="G344" i="182"/>
  <c r="H344" i="182"/>
  <c r="I344" i="182"/>
  <c r="J344" i="182"/>
  <c r="C345" i="182"/>
  <c r="C346" i="182"/>
  <c r="C347" i="182"/>
  <c r="C348" i="182"/>
  <c r="D349" i="182"/>
  <c r="E349" i="182"/>
  <c r="F349" i="182"/>
  <c r="G349" i="182"/>
  <c r="H349" i="182"/>
  <c r="I349" i="182"/>
  <c r="J349" i="182"/>
  <c r="C350" i="182"/>
  <c r="C349" i="182" s="1"/>
  <c r="D351" i="182"/>
  <c r="E351" i="182"/>
  <c r="F351" i="182"/>
  <c r="G351" i="182"/>
  <c r="H351" i="182"/>
  <c r="I351" i="182"/>
  <c r="J351" i="182"/>
  <c r="C352" i="182"/>
  <c r="C353" i="182"/>
  <c r="C354" i="182"/>
  <c r="C355" i="182"/>
  <c r="C356" i="182"/>
  <c r="C357" i="182"/>
  <c r="C358" i="182"/>
  <c r="C359" i="182"/>
  <c r="C360" i="182"/>
  <c r="C361" i="182"/>
  <c r="C362" i="182"/>
  <c r="C363" i="182"/>
  <c r="C364" i="182"/>
  <c r="C365" i="182"/>
  <c r="C366" i="182"/>
  <c r="C367" i="182"/>
  <c r="C368" i="182"/>
  <c r="C369" i="182"/>
  <c r="D370" i="182"/>
  <c r="E370" i="182"/>
  <c r="F370" i="182"/>
  <c r="G370" i="182"/>
  <c r="H370" i="182"/>
  <c r="I370" i="182"/>
  <c r="J370" i="182"/>
  <c r="C371" i="182"/>
  <c r="C370" i="182" s="1"/>
  <c r="C372" i="182"/>
  <c r="D373" i="182"/>
  <c r="E373" i="182"/>
  <c r="F373" i="182"/>
  <c r="G373" i="182"/>
  <c r="H373" i="182"/>
  <c r="I373" i="182"/>
  <c r="J373" i="182"/>
  <c r="C374" i="182"/>
  <c r="C375" i="182"/>
  <c r="C378" i="182"/>
  <c r="C379" i="182"/>
  <c r="C380" i="182"/>
  <c r="C381" i="182"/>
  <c r="C382" i="182"/>
  <c r="C383" i="182"/>
  <c r="C384" i="182"/>
  <c r="C385" i="182"/>
  <c r="C386" i="182"/>
  <c r="C387" i="182"/>
  <c r="C388" i="182"/>
  <c r="C389" i="182"/>
  <c r="C390" i="182"/>
  <c r="C391" i="182"/>
  <c r="C392" i="182"/>
  <c r="C393" i="182"/>
  <c r="C394" i="182"/>
  <c r="C395" i="182"/>
  <c r="D396" i="182"/>
  <c r="D376" i="182" s="1"/>
  <c r="E396" i="182"/>
  <c r="E376" i="182" s="1"/>
  <c r="F396" i="182"/>
  <c r="F376" i="182" s="1"/>
  <c r="G396" i="182"/>
  <c r="G376" i="182" s="1"/>
  <c r="H396" i="182"/>
  <c r="H376" i="182" s="1"/>
  <c r="I396" i="182"/>
  <c r="I376" i="182" s="1"/>
  <c r="J396" i="182"/>
  <c r="J376" i="182" s="1"/>
  <c r="C397" i="182"/>
  <c r="C398" i="182"/>
  <c r="C399" i="182"/>
  <c r="C400" i="182"/>
  <c r="C401" i="182"/>
  <c r="C402" i="182"/>
  <c r="C403" i="182"/>
  <c r="C404" i="182"/>
  <c r="C4" i="181"/>
  <c r="C5" i="181"/>
  <c r="C6" i="181"/>
  <c r="C7" i="181"/>
  <c r="C8" i="181"/>
  <c r="C9" i="181"/>
  <c r="C10" i="181"/>
  <c r="C11" i="181"/>
  <c r="C3" i="181"/>
  <c r="I8" i="180"/>
  <c r="B3" i="180"/>
  <c r="B4" i="180"/>
  <c r="H196" i="182" l="1"/>
  <c r="C5" i="183"/>
  <c r="C4" i="183"/>
  <c r="BO183" i="185"/>
  <c r="T183" i="185"/>
  <c r="F4" i="182"/>
  <c r="F3" i="182" s="1"/>
  <c r="T202" i="185"/>
  <c r="C249" i="182"/>
  <c r="G196" i="182"/>
  <c r="C204" i="185"/>
  <c r="AW158" i="185"/>
  <c r="BK149" i="185"/>
  <c r="O149" i="185"/>
  <c r="F6" i="187"/>
  <c r="BS275" i="185"/>
  <c r="J197" i="185"/>
  <c r="I196" i="182"/>
  <c r="H4" i="182"/>
  <c r="CB272" i="185"/>
  <c r="CE154" i="185"/>
  <c r="BC183" i="185"/>
  <c r="E5" i="187"/>
  <c r="F196" i="182"/>
  <c r="BF197" i="185"/>
  <c r="C396" i="182"/>
  <c r="C344" i="182"/>
  <c r="C200" i="182"/>
  <c r="J4" i="182"/>
  <c r="O275" i="185"/>
  <c r="BX272" i="185"/>
  <c r="AE272" i="185"/>
  <c r="AW202" i="185"/>
  <c r="AW197" i="185"/>
  <c r="C184" i="185"/>
  <c r="O180" i="185"/>
  <c r="AS158" i="185"/>
  <c r="D196" i="182"/>
  <c r="G4" i="182"/>
  <c r="C377" i="182"/>
  <c r="C376" i="182" s="1"/>
  <c r="C233" i="182"/>
  <c r="C196" i="182" s="1"/>
  <c r="C197" i="182"/>
  <c r="BX300" i="185"/>
  <c r="AE297" i="185"/>
  <c r="AS202" i="185"/>
  <c r="AS197" i="185"/>
  <c r="BF180" i="185"/>
  <c r="J180" i="185"/>
  <c r="J196" i="182"/>
  <c r="C183" i="182"/>
  <c r="O318" i="185"/>
  <c r="BS300" i="185"/>
  <c r="G180" i="185"/>
  <c r="AG5" i="185"/>
  <c r="G300" i="185"/>
  <c r="E4" i="182"/>
  <c r="BK318" i="185"/>
  <c r="C373" i="182"/>
  <c r="E196" i="182"/>
  <c r="D4" i="182"/>
  <c r="D275" i="185"/>
  <c r="O272" i="185"/>
  <c r="Y202" i="185"/>
  <c r="Y144" i="185"/>
  <c r="E16" i="192"/>
  <c r="F9" i="192"/>
  <c r="F13" i="192"/>
  <c r="E8" i="192"/>
  <c r="D4" i="192"/>
  <c r="C5" i="192" s="1"/>
  <c r="F17" i="192"/>
  <c r="F21" i="192"/>
  <c r="E12" i="192"/>
  <c r="C4" i="197"/>
  <c r="D25" i="184"/>
  <c r="C4" i="186"/>
  <c r="E4" i="186"/>
  <c r="E3" i="187"/>
  <c r="F7" i="192"/>
  <c r="E7" i="192"/>
  <c r="F18" i="192"/>
  <c r="F14" i="192"/>
  <c r="F10" i="192"/>
  <c r="C8" i="195"/>
  <c r="B8" i="195"/>
  <c r="C12" i="195"/>
  <c r="B4" i="195"/>
  <c r="C4" i="195"/>
  <c r="AW297" i="185"/>
  <c r="G280" i="185"/>
  <c r="CB197" i="185"/>
  <c r="CB158" i="185"/>
  <c r="BX197" i="185"/>
  <c r="AE158" i="185"/>
  <c r="CB275" i="185"/>
  <c r="C182" i="185"/>
  <c r="Y166" i="185"/>
  <c r="BS161" i="185"/>
  <c r="Y161" i="185"/>
  <c r="AX154" i="185"/>
  <c r="BI154" i="185"/>
  <c r="BC155" i="185"/>
  <c r="G155" i="185"/>
  <c r="AT154" i="185"/>
  <c r="BO144" i="185"/>
  <c r="T144" i="185"/>
  <c r="J205" i="185"/>
  <c r="BX297" i="185"/>
  <c r="AS275" i="185"/>
  <c r="BS272" i="185"/>
  <c r="BC318" i="185"/>
  <c r="C310" i="185"/>
  <c r="C306" i="185"/>
  <c r="BK304" i="185"/>
  <c r="BK303" i="185" s="1"/>
  <c r="O304" i="185"/>
  <c r="O303" i="185" s="1"/>
  <c r="BK300" i="185"/>
  <c r="O300" i="185"/>
  <c r="BS297" i="185"/>
  <c r="Y297" i="185"/>
  <c r="C266" i="185"/>
  <c r="C265" i="185"/>
  <c r="C257" i="185"/>
  <c r="C249" i="185"/>
  <c r="C241" i="185"/>
  <c r="C235" i="185"/>
  <c r="C228" i="185"/>
  <c r="C203" i="185"/>
  <c r="C187" i="185"/>
  <c r="CB180" i="185"/>
  <c r="R154" i="185"/>
  <c r="AM154" i="185"/>
  <c r="T161" i="185"/>
  <c r="AD154" i="185"/>
  <c r="C157" i="185"/>
  <c r="AW155" i="185"/>
  <c r="C146" i="185"/>
  <c r="BE5" i="185"/>
  <c r="AL5" i="185"/>
  <c r="AL4" i="185" s="1"/>
  <c r="Y304" i="185"/>
  <c r="AE171" i="185"/>
  <c r="T304" i="185"/>
  <c r="C324" i="185"/>
  <c r="C321" i="185"/>
  <c r="C320" i="185"/>
  <c r="BF304" i="185"/>
  <c r="J304" i="185"/>
  <c r="BO297" i="185"/>
  <c r="T297" i="185"/>
  <c r="AS205" i="185"/>
  <c r="CB202" i="185"/>
  <c r="C200" i="185"/>
  <c r="BK197" i="185"/>
  <c r="O197" i="185"/>
  <c r="CB183" i="185"/>
  <c r="AS183" i="185"/>
  <c r="BX180" i="185"/>
  <c r="BK166" i="185"/>
  <c r="O166" i="185"/>
  <c r="C164" i="185"/>
  <c r="AC154" i="185"/>
  <c r="C153" i="185"/>
  <c r="J8" i="185"/>
  <c r="AE304" i="185"/>
  <c r="AE303" i="185" s="1"/>
  <c r="I154" i="185"/>
  <c r="AS166" i="185"/>
  <c r="AS161" i="185"/>
  <c r="BS304" i="185"/>
  <c r="AE197" i="185"/>
  <c r="BC304" i="185"/>
  <c r="G304" i="185"/>
  <c r="G303" i="185" s="1"/>
  <c r="BC300" i="185"/>
  <c r="C299" i="185"/>
  <c r="BF272" i="185"/>
  <c r="J272" i="185"/>
  <c r="AE183" i="185"/>
  <c r="BS180" i="185"/>
  <c r="C168" i="185"/>
  <c r="BF161" i="185"/>
  <c r="BF158" i="185"/>
  <c r="J158" i="185"/>
  <c r="AH154" i="185"/>
  <c r="CB149" i="185"/>
  <c r="Q5" i="185"/>
  <c r="BK183" i="185"/>
  <c r="BX144" i="185"/>
  <c r="AW275" i="185"/>
  <c r="BF205" i="185"/>
  <c r="BX158" i="185"/>
  <c r="C317" i="185"/>
  <c r="C316" i="185"/>
  <c r="C315" i="185"/>
  <c r="C311" i="185"/>
  <c r="AW304" i="185"/>
  <c r="D304" i="185"/>
  <c r="AW300" i="185"/>
  <c r="BC272" i="185"/>
  <c r="G272" i="185"/>
  <c r="BC161" i="185"/>
  <c r="G161" i="185"/>
  <c r="BS155" i="185"/>
  <c r="Y155" i="185"/>
  <c r="AE149" i="185"/>
  <c r="AW144" i="185"/>
  <c r="C145" i="185"/>
  <c r="BO318" i="185"/>
  <c r="BX304" i="185"/>
  <c r="O183" i="185"/>
  <c r="CB166" i="185"/>
  <c r="Y300" i="185"/>
  <c r="BC180" i="185"/>
  <c r="BX166" i="185"/>
  <c r="BO304" i="185"/>
  <c r="C322" i="185"/>
  <c r="BS318" i="185"/>
  <c r="C314" i="185"/>
  <c r="CB304" i="185"/>
  <c r="AS304" i="185"/>
  <c r="CB300" i="185"/>
  <c r="AS300" i="185"/>
  <c r="BC297" i="185"/>
  <c r="G297" i="185"/>
  <c r="BO202" i="185"/>
  <c r="C199" i="185"/>
  <c r="N154" i="185"/>
  <c r="N4" i="185" s="1"/>
  <c r="AI154" i="185"/>
  <c r="D166" i="185"/>
  <c r="C163" i="185"/>
  <c r="AW161" i="185"/>
  <c r="T155" i="185"/>
  <c r="BS149" i="185"/>
  <c r="CB144" i="185"/>
  <c r="BU5" i="185"/>
  <c r="AP5" i="185"/>
  <c r="AH5" i="185"/>
  <c r="AH4" i="185" s="1"/>
  <c r="N5" i="185"/>
  <c r="BS280" i="185"/>
  <c r="C295" i="185"/>
  <c r="C290" i="185"/>
  <c r="C287" i="185"/>
  <c r="BK280" i="185"/>
  <c r="C284" i="185"/>
  <c r="C223" i="185"/>
  <c r="C215" i="185"/>
  <c r="C207" i="185"/>
  <c r="BO188" i="185"/>
  <c r="C179" i="185"/>
  <c r="C175" i="185"/>
  <c r="C143" i="185"/>
  <c r="C135" i="185"/>
  <c r="C133" i="185"/>
  <c r="C126" i="185"/>
  <c r="C113" i="185"/>
  <c r="C97" i="185"/>
  <c r="C89" i="185"/>
  <c r="AW84" i="185"/>
  <c r="D84" i="185"/>
  <c r="C76" i="185"/>
  <c r="C68" i="185"/>
  <c r="C64" i="185"/>
  <c r="C57" i="185"/>
  <c r="C53" i="185"/>
  <c r="C29" i="185"/>
  <c r="AW21" i="185"/>
  <c r="C17" i="185"/>
  <c r="AE188" i="185"/>
  <c r="C267" i="185"/>
  <c r="C234" i="185"/>
  <c r="G171" i="185"/>
  <c r="C79" i="185"/>
  <c r="C52" i="185"/>
  <c r="C48" i="185"/>
  <c r="C288" i="185"/>
  <c r="Y229" i="185"/>
  <c r="CB205" i="185"/>
  <c r="C196" i="185"/>
  <c r="BK188" i="185"/>
  <c r="O188" i="185"/>
  <c r="C176" i="185"/>
  <c r="CB171" i="185"/>
  <c r="AS33" i="185"/>
  <c r="CB33" i="185"/>
  <c r="AS21" i="185"/>
  <c r="BO280" i="185"/>
  <c r="BS188" i="185"/>
  <c r="BX205" i="185"/>
  <c r="BX171" i="185"/>
  <c r="BX8" i="185"/>
  <c r="AE8" i="185"/>
  <c r="C296" i="185"/>
  <c r="BC280" i="185"/>
  <c r="C286" i="185"/>
  <c r="C283" i="185"/>
  <c r="C271" i="185"/>
  <c r="C263" i="185"/>
  <c r="C259" i="185"/>
  <c r="C255" i="185"/>
  <c r="C251" i="185"/>
  <c r="C247" i="185"/>
  <c r="C243" i="185"/>
  <c r="C239" i="185"/>
  <c r="BC188" i="185"/>
  <c r="G188" i="185"/>
  <c r="BS171" i="185"/>
  <c r="Y21" i="185"/>
  <c r="BF8" i="185"/>
  <c r="C233" i="185"/>
  <c r="C264" i="185"/>
  <c r="C256" i="185"/>
  <c r="C248" i="185"/>
  <c r="C240" i="185"/>
  <c r="C231" i="185"/>
  <c r="C195" i="185"/>
  <c r="C190" i="185"/>
  <c r="BO171" i="185"/>
  <c r="T171" i="185"/>
  <c r="BO84" i="185"/>
  <c r="T84" i="185"/>
  <c r="BO21" i="185"/>
  <c r="T21" i="185"/>
  <c r="BC171" i="185"/>
  <c r="C224" i="185"/>
  <c r="C220" i="185"/>
  <c r="C216" i="185"/>
  <c r="C212" i="185"/>
  <c r="C208" i="185"/>
  <c r="BK205" i="185"/>
  <c r="O205" i="185"/>
  <c r="BK171" i="185"/>
  <c r="O171" i="185"/>
  <c r="C142" i="185"/>
  <c r="C137" i="185"/>
  <c r="C134" i="185"/>
  <c r="C129" i="185"/>
  <c r="C125" i="185"/>
  <c r="C123" i="185"/>
  <c r="C118" i="185"/>
  <c r="C114" i="185"/>
  <c r="C109" i="185"/>
  <c r="C106" i="185"/>
  <c r="C102" i="185"/>
  <c r="C98" i="185"/>
  <c r="C93" i="185"/>
  <c r="C90" i="185"/>
  <c r="C86" i="185"/>
  <c r="C82" i="185"/>
  <c r="C75" i="185"/>
  <c r="C70" i="185"/>
  <c r="C67" i="185"/>
  <c r="C59" i="185"/>
  <c r="C55" i="185"/>
  <c r="C51" i="185"/>
  <c r="C47" i="185"/>
  <c r="C43" i="185"/>
  <c r="C39" i="185"/>
  <c r="C35" i="185"/>
  <c r="BK33" i="185"/>
  <c r="O33" i="185"/>
  <c r="C31" i="185"/>
  <c r="C27" i="185"/>
  <c r="C23" i="185"/>
  <c r="C19" i="185"/>
  <c r="C15" i="185"/>
  <c r="C136" i="182"/>
  <c r="C40" i="182"/>
  <c r="C257" i="182"/>
  <c r="C28" i="182"/>
  <c r="C210" i="182"/>
  <c r="C84" i="182"/>
  <c r="C280" i="182"/>
  <c r="C7" i="182"/>
  <c r="C351" i="182"/>
  <c r="C217" i="182"/>
  <c r="C112" i="182"/>
  <c r="C60" i="182"/>
  <c r="C8" i="198"/>
  <c r="C11" i="198"/>
  <c r="C7" i="198"/>
  <c r="C10" i="198"/>
  <c r="C6" i="198"/>
  <c r="C9" i="198"/>
  <c r="C15" i="195"/>
  <c r="C18" i="195"/>
  <c r="C17" i="195"/>
  <c r="C13" i="195"/>
  <c r="C14" i="195"/>
  <c r="C11" i="195"/>
  <c r="C16" i="195"/>
  <c r="C7" i="194"/>
  <c r="C14" i="194"/>
  <c r="C10" i="194"/>
  <c r="C6" i="194"/>
  <c r="C11" i="194"/>
  <c r="C13" i="194"/>
  <c r="C9" i="194"/>
  <c r="C5" i="194"/>
  <c r="C3" i="194"/>
  <c r="C12" i="194"/>
  <c r="C8" i="194"/>
  <c r="C8" i="193"/>
  <c r="C15" i="193"/>
  <c r="C11" i="193"/>
  <c r="C7" i="193"/>
  <c r="C12" i="193"/>
  <c r="C14" i="193"/>
  <c r="C10" i="193"/>
  <c r="C6" i="193"/>
  <c r="C4" i="193"/>
  <c r="C13" i="193"/>
  <c r="C9" i="193"/>
  <c r="B5" i="192"/>
  <c r="D5" i="192" s="1"/>
  <c r="F19" i="192"/>
  <c r="F15" i="192"/>
  <c r="F11" i="192"/>
  <c r="F4" i="187"/>
  <c r="T318" i="185"/>
  <c r="D318" i="185"/>
  <c r="AW229" i="185"/>
  <c r="BU154" i="185"/>
  <c r="AO154" i="185"/>
  <c r="BF300" i="185"/>
  <c r="AE300" i="185"/>
  <c r="J300" i="185"/>
  <c r="D297" i="185"/>
  <c r="C298" i="185"/>
  <c r="C297" i="185" s="1"/>
  <c r="C292" i="185"/>
  <c r="O280" i="185"/>
  <c r="C268" i="185"/>
  <c r="C258" i="185"/>
  <c r="AS229" i="185"/>
  <c r="C227" i="185"/>
  <c r="BF188" i="185"/>
  <c r="C192" i="185"/>
  <c r="J188" i="185"/>
  <c r="BJ154" i="185"/>
  <c r="AW318" i="185"/>
  <c r="C301" i="185"/>
  <c r="C244" i="185"/>
  <c r="C191" i="185"/>
  <c r="AS318" i="185"/>
  <c r="CB318" i="185"/>
  <c r="C313" i="185"/>
  <c r="C312" i="185"/>
  <c r="BX318" i="185"/>
  <c r="BF318" i="185"/>
  <c r="J318" i="185"/>
  <c r="C309" i="185"/>
  <c r="C308" i="185"/>
  <c r="C307" i="185"/>
  <c r="CB297" i="185"/>
  <c r="C294" i="185"/>
  <c r="C291" i="185"/>
  <c r="BF280" i="185"/>
  <c r="AE280" i="185"/>
  <c r="J280" i="185"/>
  <c r="S154" i="185"/>
  <c r="C260" i="185"/>
  <c r="C250" i="185"/>
  <c r="BF229" i="185"/>
  <c r="J229" i="185"/>
  <c r="AE229" i="185"/>
  <c r="C219" i="185"/>
  <c r="Y205" i="185"/>
  <c r="Y197" i="185"/>
  <c r="BZ154" i="185"/>
  <c r="C236" i="185"/>
  <c r="C325" i="185"/>
  <c r="C323" i="185"/>
  <c r="Y318" i="185"/>
  <c r="C305" i="185"/>
  <c r="C302" i="185"/>
  <c r="C289" i="185"/>
  <c r="Y280" i="185"/>
  <c r="C279" i="185"/>
  <c r="C278" i="185" s="1"/>
  <c r="BX275" i="185"/>
  <c r="BF275" i="185"/>
  <c r="AE275" i="185"/>
  <c r="J275" i="185"/>
  <c r="C276" i="185"/>
  <c r="C252" i="185"/>
  <c r="C242" i="185"/>
  <c r="C211" i="185"/>
  <c r="C202" i="185"/>
  <c r="AY154" i="185"/>
  <c r="W154" i="185"/>
  <c r="M154" i="185"/>
  <c r="BN154" i="185"/>
  <c r="BE154" i="185"/>
  <c r="CD154" i="185"/>
  <c r="BY154" i="185"/>
  <c r="T188" i="185"/>
  <c r="T180" i="185"/>
  <c r="Y171" i="185"/>
  <c r="C167" i="185"/>
  <c r="AA154" i="185"/>
  <c r="C138" i="185"/>
  <c r="BK297" i="185"/>
  <c r="O297" i="185"/>
  <c r="C293" i="185"/>
  <c r="C282" i="185"/>
  <c r="AW280" i="185"/>
  <c r="T280" i="185"/>
  <c r="D280" i="185"/>
  <c r="Y275" i="185"/>
  <c r="C232" i="185"/>
  <c r="BS229" i="185"/>
  <c r="BC229" i="185"/>
  <c r="G229" i="185"/>
  <c r="C226" i="185"/>
  <c r="C225" i="185"/>
  <c r="C218" i="185"/>
  <c r="C217" i="185"/>
  <c r="C210" i="185"/>
  <c r="C209" i="185"/>
  <c r="AE205" i="185"/>
  <c r="D202" i="185"/>
  <c r="C201" i="185"/>
  <c r="AS188" i="185"/>
  <c r="CB188" i="185"/>
  <c r="BF183" i="185"/>
  <c r="J183" i="185"/>
  <c r="C174" i="185"/>
  <c r="C173" i="185"/>
  <c r="AW171" i="185"/>
  <c r="D171" i="185"/>
  <c r="BS166" i="185"/>
  <c r="BC166" i="185"/>
  <c r="G166" i="185"/>
  <c r="BF166" i="185"/>
  <c r="AE166" i="185"/>
  <c r="J166" i="185"/>
  <c r="BO161" i="185"/>
  <c r="C162" i="185"/>
  <c r="BS158" i="185"/>
  <c r="BC158" i="185"/>
  <c r="BW154" i="185"/>
  <c r="BM154" i="185"/>
  <c r="AU154" i="185"/>
  <c r="AQ154" i="185"/>
  <c r="CC154" i="185"/>
  <c r="Z154" i="185"/>
  <c r="H154" i="185"/>
  <c r="BX149" i="185"/>
  <c r="BF149" i="185"/>
  <c r="J149" i="185"/>
  <c r="D144" i="185"/>
  <c r="C128" i="185"/>
  <c r="C105" i="185"/>
  <c r="AW103" i="185"/>
  <c r="C99" i="185"/>
  <c r="BX84" i="185"/>
  <c r="CB84" i="185"/>
  <c r="C36" i="185"/>
  <c r="BX33" i="185"/>
  <c r="BF33" i="185"/>
  <c r="J33" i="185"/>
  <c r="AE33" i="185"/>
  <c r="C28" i="185"/>
  <c r="AW188" i="185"/>
  <c r="AW180" i="185"/>
  <c r="BR154" i="185"/>
  <c r="C119" i="185"/>
  <c r="C94" i="185"/>
  <c r="C85" i="185"/>
  <c r="BE4" i="185"/>
  <c r="AS280" i="185"/>
  <c r="CB280" i="185"/>
  <c r="C277" i="185"/>
  <c r="Y272" i="185"/>
  <c r="C270" i="185"/>
  <c r="C269" i="185"/>
  <c r="C262" i="185"/>
  <c r="C261" i="185"/>
  <c r="C254" i="185"/>
  <c r="C253" i="185"/>
  <c r="C246" i="185"/>
  <c r="C245" i="185"/>
  <c r="C238" i="185"/>
  <c r="C237" i="185"/>
  <c r="BO229" i="185"/>
  <c r="T229" i="185"/>
  <c r="D229" i="185"/>
  <c r="C230" i="185"/>
  <c r="BS205" i="185"/>
  <c r="BC205" i="185"/>
  <c r="G205" i="185"/>
  <c r="BK202" i="185"/>
  <c r="O202" i="185"/>
  <c r="BS197" i="185"/>
  <c r="BC197" i="185"/>
  <c r="G197" i="185"/>
  <c r="C194" i="185"/>
  <c r="C193" i="185"/>
  <c r="BX188" i="185"/>
  <c r="Y183" i="185"/>
  <c r="AS171" i="185"/>
  <c r="C172" i="185"/>
  <c r="C170" i="185"/>
  <c r="C169" i="185"/>
  <c r="BX161" i="185"/>
  <c r="CB161" i="185"/>
  <c r="BK161" i="185"/>
  <c r="O161" i="185"/>
  <c r="D161" i="185"/>
  <c r="C160" i="185"/>
  <c r="CA154" i="185"/>
  <c r="BO155" i="185"/>
  <c r="D155" i="185"/>
  <c r="C156" i="185"/>
  <c r="C155" i="185" s="1"/>
  <c r="BV154" i="185"/>
  <c r="BQ154" i="185"/>
  <c r="BL154" i="185"/>
  <c r="BB154" i="185"/>
  <c r="AP154" i="185"/>
  <c r="AP4" i="185" s="1"/>
  <c r="AL154" i="185"/>
  <c r="U154" i="185"/>
  <c r="Q154" i="185"/>
  <c r="L154" i="185"/>
  <c r="F154" i="185"/>
  <c r="BC149" i="185"/>
  <c r="Y149" i="185"/>
  <c r="G149" i="185"/>
  <c r="C150" i="185"/>
  <c r="BK144" i="185"/>
  <c r="AS144" i="185"/>
  <c r="O144" i="185"/>
  <c r="C141" i="185"/>
  <c r="C130" i="185"/>
  <c r="C124" i="185"/>
  <c r="BF103" i="185"/>
  <c r="J103" i="185"/>
  <c r="AS103" i="185"/>
  <c r="C101" i="185"/>
  <c r="C69" i="185"/>
  <c r="T62" i="185"/>
  <c r="D188" i="185"/>
  <c r="D180" i="185"/>
  <c r="C319" i="185"/>
  <c r="T300" i="185"/>
  <c r="D300" i="185"/>
  <c r="C285" i="185"/>
  <c r="BX280" i="185"/>
  <c r="C274" i="185"/>
  <c r="AW272" i="185"/>
  <c r="T272" i="185"/>
  <c r="D272" i="185"/>
  <c r="BX229" i="185"/>
  <c r="CB229" i="185"/>
  <c r="BK229" i="185"/>
  <c r="O229" i="185"/>
  <c r="C222" i="185"/>
  <c r="C221" i="185"/>
  <c r="C214" i="185"/>
  <c r="C213" i="185"/>
  <c r="BO205" i="185"/>
  <c r="T205" i="185"/>
  <c r="D205" i="185"/>
  <c r="C206" i="185"/>
  <c r="BF202" i="185"/>
  <c r="AE202" i="185"/>
  <c r="J202" i="185"/>
  <c r="BO197" i="185"/>
  <c r="T197" i="185"/>
  <c r="D197" i="185"/>
  <c r="C198" i="185"/>
  <c r="Y188" i="185"/>
  <c r="C186" i="185"/>
  <c r="C185" i="185"/>
  <c r="AW183" i="185"/>
  <c r="D183" i="185"/>
  <c r="Y180" i="185"/>
  <c r="C178" i="185"/>
  <c r="C177" i="185"/>
  <c r="BF171" i="185"/>
  <c r="J171" i="185"/>
  <c r="BO166" i="185"/>
  <c r="C165" i="185"/>
  <c r="AE161" i="185"/>
  <c r="J161" i="185"/>
  <c r="V154" i="185"/>
  <c r="BG154" i="185"/>
  <c r="K154" i="185"/>
  <c r="CB155" i="185"/>
  <c r="BP154" i="185"/>
  <c r="BA154" i="185"/>
  <c r="AK154" i="185"/>
  <c r="AG154" i="185"/>
  <c r="AG4" i="185" s="1"/>
  <c r="AB154" i="185"/>
  <c r="X154" i="185"/>
  <c r="P154" i="185"/>
  <c r="E154" i="185"/>
  <c r="C152" i="185"/>
  <c r="T149" i="185"/>
  <c r="C136" i="185"/>
  <c r="C117" i="185"/>
  <c r="C111" i="185"/>
  <c r="C92" i="185"/>
  <c r="CC5" i="185"/>
  <c r="C78" i="185"/>
  <c r="C54" i="185"/>
  <c r="BS44" i="185"/>
  <c r="BC44" i="185"/>
  <c r="Y44" i="185"/>
  <c r="G44" i="185"/>
  <c r="BK155" i="185"/>
  <c r="O155" i="185"/>
  <c r="BT154" i="185"/>
  <c r="AZ154" i="185"/>
  <c r="AV154" i="185"/>
  <c r="AR154" i="185"/>
  <c r="AN154" i="185"/>
  <c r="AJ154" i="185"/>
  <c r="AF154" i="185"/>
  <c r="C151" i="185"/>
  <c r="AW149" i="185"/>
  <c r="D149" i="185"/>
  <c r="BS144" i="185"/>
  <c r="BC144" i="185"/>
  <c r="G144" i="185"/>
  <c r="BF144" i="185"/>
  <c r="AE144" i="185"/>
  <c r="J144" i="185"/>
  <c r="C140" i="185"/>
  <c r="C139" i="185"/>
  <c r="C132" i="185"/>
  <c r="C131" i="185"/>
  <c r="C122" i="185"/>
  <c r="C121" i="185"/>
  <c r="C112" i="185"/>
  <c r="C110" i="185"/>
  <c r="BX103" i="185"/>
  <c r="AE103" i="185"/>
  <c r="C100" i="185"/>
  <c r="BF84" i="185"/>
  <c r="J84" i="185"/>
  <c r="BK84" i="185"/>
  <c r="AS84" i="185"/>
  <c r="O84" i="185"/>
  <c r="C81" i="185"/>
  <c r="BX62" i="185"/>
  <c r="J44" i="185"/>
  <c r="C50" i="185"/>
  <c r="C49" i="185"/>
  <c r="C281" i="185"/>
  <c r="C273" i="185"/>
  <c r="C272" i="185" s="1"/>
  <c r="C189" i="185"/>
  <c r="C181" i="185"/>
  <c r="T158" i="185"/>
  <c r="D158" i="185"/>
  <c r="C159" i="185"/>
  <c r="AE155" i="185"/>
  <c r="BH154" i="185"/>
  <c r="BD154" i="185"/>
  <c r="AS149" i="185"/>
  <c r="C148" i="185"/>
  <c r="C147" i="185"/>
  <c r="C127" i="185"/>
  <c r="C115" i="185"/>
  <c r="C108" i="185"/>
  <c r="BS103" i="185"/>
  <c r="BC103" i="185"/>
  <c r="Y103" i="185"/>
  <c r="G103" i="185"/>
  <c r="C91" i="185"/>
  <c r="Y84" i="185"/>
  <c r="BM5" i="185"/>
  <c r="C74" i="185"/>
  <c r="BS62" i="185"/>
  <c r="BC62" i="185"/>
  <c r="G62" i="185"/>
  <c r="Y62" i="185"/>
  <c r="D21" i="185"/>
  <c r="C22" i="185"/>
  <c r="BQ5" i="185"/>
  <c r="BA5" i="185"/>
  <c r="BA4" i="185" s="1"/>
  <c r="AO5" i="185"/>
  <c r="AO4" i="185" s="1"/>
  <c r="AK5" i="185"/>
  <c r="M5" i="185"/>
  <c r="CD5" i="185"/>
  <c r="CD4" i="185" s="1"/>
  <c r="BN5" i="185"/>
  <c r="BN4" i="185" s="1"/>
  <c r="C116" i="185"/>
  <c r="BK103" i="185"/>
  <c r="O103" i="185"/>
  <c r="BO103" i="185"/>
  <c r="T103" i="185"/>
  <c r="D103" i="185"/>
  <c r="C104" i="185"/>
  <c r="C95" i="185"/>
  <c r="C87" i="185"/>
  <c r="AE84" i="185"/>
  <c r="C80" i="185"/>
  <c r="C71" i="185"/>
  <c r="C66" i="185"/>
  <c r="D62" i="185"/>
  <c r="BO62" i="185"/>
  <c r="C65" i="185"/>
  <c r="AW62" i="185"/>
  <c r="C60" i="185"/>
  <c r="Y33" i="185"/>
  <c r="BY5" i="185"/>
  <c r="BI5" i="185"/>
  <c r="BI4" i="185" s="1"/>
  <c r="U5" i="185"/>
  <c r="U4" i="185" s="1"/>
  <c r="E5" i="185"/>
  <c r="BL5" i="185"/>
  <c r="BG5" i="185"/>
  <c r="AV5" i="185"/>
  <c r="AV4" i="185" s="1"/>
  <c r="AQ5" i="185"/>
  <c r="AM5" i="185"/>
  <c r="AM4" i="185" s="1"/>
  <c r="AI5" i="185"/>
  <c r="AI4" i="185" s="1"/>
  <c r="H5" i="185"/>
  <c r="H4" i="185" s="1"/>
  <c r="C120" i="185"/>
  <c r="C107" i="185"/>
  <c r="CB103" i="185"/>
  <c r="C96" i="185"/>
  <c r="C88" i="185"/>
  <c r="BS84" i="185"/>
  <c r="BC84" i="185"/>
  <c r="G84" i="185"/>
  <c r="C83" i="185"/>
  <c r="C77" i="185"/>
  <c r="CB62" i="185"/>
  <c r="BF44" i="185"/>
  <c r="BX44" i="185"/>
  <c r="AE44" i="185"/>
  <c r="C42" i="185"/>
  <c r="C41" i="185"/>
  <c r="AW33" i="185"/>
  <c r="AC5" i="185"/>
  <c r="I5" i="185"/>
  <c r="I4" i="185" s="1"/>
  <c r="C18" i="185"/>
  <c r="C73" i="185"/>
  <c r="C72" i="185"/>
  <c r="BK62" i="185"/>
  <c r="AS62" i="185"/>
  <c r="O62" i="185"/>
  <c r="C63" i="185"/>
  <c r="C61" i="185"/>
  <c r="C56" i="185"/>
  <c r="C46" i="185"/>
  <c r="BO44" i="185"/>
  <c r="AW44" i="185"/>
  <c r="T44" i="185"/>
  <c r="D44" i="185"/>
  <c r="C38" i="185"/>
  <c r="C37" i="185"/>
  <c r="BS33" i="185"/>
  <c r="BC33" i="185"/>
  <c r="G33" i="185"/>
  <c r="BF21" i="185"/>
  <c r="J21" i="185"/>
  <c r="C24" i="185"/>
  <c r="BX21" i="185"/>
  <c r="CB21" i="185"/>
  <c r="BK21" i="185"/>
  <c r="O21" i="185"/>
  <c r="C20" i="185"/>
  <c r="C14" i="185"/>
  <c r="C13" i="185"/>
  <c r="BS8" i="185"/>
  <c r="BC8" i="185"/>
  <c r="Y8" i="185"/>
  <c r="G8" i="185"/>
  <c r="BR5" i="185"/>
  <c r="BR4" i="185" s="1"/>
  <c r="AT5" i="185"/>
  <c r="R5" i="185"/>
  <c r="R4" i="185" s="1"/>
  <c r="C7" i="185"/>
  <c r="C6" i="185" s="1"/>
  <c r="BT5" i="185"/>
  <c r="BP5" i="185"/>
  <c r="AZ5" i="185"/>
  <c r="AU5" i="185"/>
  <c r="L5" i="185"/>
  <c r="L4" i="185" s="1"/>
  <c r="BF62" i="185"/>
  <c r="AE62" i="185"/>
  <c r="J62" i="185"/>
  <c r="C58" i="185"/>
  <c r="BK44" i="185"/>
  <c r="AS44" i="185"/>
  <c r="O44" i="185"/>
  <c r="CB44" i="185"/>
  <c r="C40" i="185"/>
  <c r="BO33" i="185"/>
  <c r="T33" i="185"/>
  <c r="D33" i="185"/>
  <c r="C34" i="185"/>
  <c r="C30" i="185"/>
  <c r="AE21" i="185"/>
  <c r="C16" i="185"/>
  <c r="BK8" i="185"/>
  <c r="O8" i="185"/>
  <c r="C11" i="185"/>
  <c r="BO8" i="185"/>
  <c r="C10" i="185"/>
  <c r="AW8" i="185"/>
  <c r="T8" i="185"/>
  <c r="D8" i="185"/>
  <c r="BV5" i="185"/>
  <c r="BB5" i="185"/>
  <c r="AX5" i="185"/>
  <c r="AX4" i="185" s="1"/>
  <c r="V5" i="185"/>
  <c r="V4" i="185" s="1"/>
  <c r="CE5" i="185"/>
  <c r="CE4" i="185" s="1"/>
  <c r="CA5" i="185"/>
  <c r="BW5" i="185"/>
  <c r="BW4" i="185" s="1"/>
  <c r="BD5" i="185"/>
  <c r="AY5" i="185"/>
  <c r="AY4" i="185" s="1"/>
  <c r="AB5" i="185"/>
  <c r="AB4" i="185" s="1"/>
  <c r="X5" i="185"/>
  <c r="P5" i="185"/>
  <c r="P4" i="185" s="1"/>
  <c r="K5" i="185"/>
  <c r="C32" i="185"/>
  <c r="C26" i="185"/>
  <c r="C25" i="185"/>
  <c r="BS21" i="185"/>
  <c r="BC21" i="185"/>
  <c r="G21" i="185"/>
  <c r="C12" i="185"/>
  <c r="CB8" i="185"/>
  <c r="AS8" i="185"/>
  <c r="BZ5" i="185"/>
  <c r="BZ4" i="185" s="1"/>
  <c r="BJ5" i="185"/>
  <c r="AD5" i="185"/>
  <c r="AD4" i="185" s="1"/>
  <c r="Z5" i="185"/>
  <c r="Z4" i="185" s="1"/>
  <c r="F5" i="185"/>
  <c r="BH5" i="185"/>
  <c r="AR5" i="185"/>
  <c r="AR4" i="185" s="1"/>
  <c r="AN5" i="185"/>
  <c r="AN4" i="185" s="1"/>
  <c r="AJ5" i="185"/>
  <c r="AF5" i="185"/>
  <c r="AA5" i="185"/>
  <c r="AA4" i="185" s="1"/>
  <c r="W5" i="185"/>
  <c r="W4" i="185" s="1"/>
  <c r="S5" i="185"/>
  <c r="C45" i="185"/>
  <c r="C9" i="185"/>
  <c r="C8" i="183"/>
  <c r="C7" i="183"/>
  <c r="C10" i="183"/>
  <c r="C6" i="183"/>
  <c r="C11" i="183"/>
  <c r="C9" i="183"/>
  <c r="G3" i="182"/>
  <c r="I3" i="182"/>
  <c r="E3" i="182"/>
  <c r="H3" i="182"/>
  <c r="D3" i="182"/>
  <c r="E4" i="178"/>
  <c r="D4" i="178"/>
  <c r="C4" i="178"/>
  <c r="C5" i="178" s="1"/>
  <c r="B4" i="178"/>
  <c r="BK5" i="185" l="1"/>
  <c r="CB303" i="185"/>
  <c r="BS303" i="185"/>
  <c r="BJ4" i="185"/>
  <c r="J3" i="182"/>
  <c r="C3" i="182" s="1"/>
  <c r="C4" i="182"/>
  <c r="E5" i="178"/>
  <c r="C183" i="185"/>
  <c r="T5" i="185"/>
  <c r="AQ4" i="185"/>
  <c r="CC4" i="185"/>
  <c r="BU4" i="185"/>
  <c r="BX303" i="185"/>
  <c r="T303" i="185"/>
  <c r="BD4" i="185"/>
  <c r="BC4" i="185" s="1"/>
  <c r="AT4" i="185"/>
  <c r="C197" i="185"/>
  <c r="Q4" i="185"/>
  <c r="BG4" i="185"/>
  <c r="BO303" i="185"/>
  <c r="BQ4" i="185"/>
  <c r="BK154" i="185"/>
  <c r="BK4" i="185" s="1"/>
  <c r="BT4" i="185"/>
  <c r="AC4" i="185"/>
  <c r="BL4" i="185"/>
  <c r="C144" i="185"/>
  <c r="C275" i="185"/>
  <c r="Y303" i="185"/>
  <c r="X4" i="185"/>
  <c r="C180" i="185"/>
  <c r="C318" i="185"/>
  <c r="BS154" i="185"/>
  <c r="C304" i="185"/>
  <c r="D303" i="185"/>
  <c r="J303" i="185"/>
  <c r="F4" i="185"/>
  <c r="BC5" i="185"/>
  <c r="G4" i="185"/>
  <c r="AS303" i="185"/>
  <c r="AW303" i="185"/>
  <c r="BC303" i="185"/>
  <c r="BF303" i="185"/>
  <c r="J5" i="185"/>
  <c r="O5" i="185"/>
  <c r="BO5" i="185"/>
  <c r="T154" i="185"/>
  <c r="J154" i="185"/>
  <c r="BC154" i="185"/>
  <c r="BF5" i="185"/>
  <c r="AS154" i="185"/>
  <c r="AW154" i="185"/>
  <c r="D5" i="185"/>
  <c r="C280" i="185"/>
  <c r="CB154" i="185"/>
  <c r="Y154" i="185"/>
  <c r="C205" i="185"/>
  <c r="BX154" i="185"/>
  <c r="BX5" i="185"/>
  <c r="AE5" i="185"/>
  <c r="CB5" i="185"/>
  <c r="G5" i="185"/>
  <c r="BS5" i="185"/>
  <c r="BF154" i="185"/>
  <c r="AS5" i="185"/>
  <c r="C44" i="185"/>
  <c r="G154" i="185"/>
  <c r="AF4" i="185"/>
  <c r="Y4" i="185"/>
  <c r="AU4" i="185"/>
  <c r="AS4" i="185" s="1"/>
  <c r="BF4" i="185"/>
  <c r="AE154" i="185"/>
  <c r="CB4" i="185"/>
  <c r="C171" i="185"/>
  <c r="C161" i="185"/>
  <c r="C166" i="185"/>
  <c r="S4" i="185"/>
  <c r="O4" i="185" s="1"/>
  <c r="AJ4" i="185"/>
  <c r="K4" i="185"/>
  <c r="BB4" i="185"/>
  <c r="AW4" i="185" s="1"/>
  <c r="AW5" i="185"/>
  <c r="AZ4" i="185"/>
  <c r="C62" i="185"/>
  <c r="BY4" i="185"/>
  <c r="M4" i="185"/>
  <c r="BM4" i="185"/>
  <c r="C158" i="185"/>
  <c r="C188" i="185"/>
  <c r="D154" i="185"/>
  <c r="C84" i="185"/>
  <c r="C300" i="185"/>
  <c r="T4" i="185"/>
  <c r="BH4" i="185"/>
  <c r="Y5" i="185"/>
  <c r="C8" i="185"/>
  <c r="CA4" i="185"/>
  <c r="BV4" i="185"/>
  <c r="C33" i="185"/>
  <c r="BP4" i="185"/>
  <c r="BO4" i="185" s="1"/>
  <c r="E4" i="185"/>
  <c r="C103" i="185"/>
  <c r="AK4" i="185"/>
  <c r="C21" i="185"/>
  <c r="O154" i="185"/>
  <c r="C149" i="185"/>
  <c r="BO154" i="185"/>
  <c r="C229" i="185"/>
  <c r="D5" i="178"/>
  <c r="D4" i="185" l="1"/>
  <c r="BS4" i="185"/>
  <c r="C303" i="185"/>
  <c r="C5" i="185"/>
  <c r="C154" i="185"/>
  <c r="J4" i="185"/>
  <c r="BX4" i="185"/>
  <c r="AE4" i="185"/>
  <c r="C4" i="185" s="1"/>
  <c r="B6" i="177" l="1"/>
  <c r="C6" i="177" s="1"/>
  <c r="C9" i="177" l="1"/>
  <c r="C17" i="177"/>
  <c r="C10" i="177"/>
  <c r="C7" i="177"/>
  <c r="C16" i="177"/>
  <c r="C11" i="177"/>
  <c r="C12" i="177"/>
  <c r="C13" i="177"/>
  <c r="C14" i="177"/>
  <c r="C15" i="177"/>
  <c r="C8" i="177"/>
  <c r="B15" i="128"/>
  <c r="B14" i="128"/>
  <c r="B13" i="128"/>
  <c r="B12" i="128"/>
  <c r="B11" i="128"/>
  <c r="B10" i="128"/>
  <c r="B9" i="128"/>
  <c r="B8" i="128"/>
  <c r="B7" i="128"/>
  <c r="B6" i="128"/>
  <c r="B5" i="128"/>
  <c r="B4" i="128"/>
  <c r="B3" i="128" s="1"/>
  <c r="M3" i="128"/>
  <c r="L3" i="128"/>
  <c r="K3" i="128"/>
  <c r="J3" i="128"/>
  <c r="I3" i="128"/>
  <c r="H3" i="128"/>
  <c r="G3" i="128"/>
  <c r="F3" i="128"/>
  <c r="E3" i="128"/>
  <c r="D3" i="128"/>
  <c r="C3" i="128"/>
  <c r="C324" i="98"/>
  <c r="C323" i="98"/>
  <c r="C322" i="98"/>
  <c r="C321" i="98"/>
  <c r="C320" i="98"/>
  <c r="C319" i="98"/>
  <c r="C318" i="98"/>
  <c r="J317" i="98"/>
  <c r="J302" i="98" s="1"/>
  <c r="I317" i="98"/>
  <c r="I302" i="98" s="1"/>
  <c r="H317" i="98"/>
  <c r="H302" i="98" s="1"/>
  <c r="G317" i="98"/>
  <c r="G302" i="98" s="1"/>
  <c r="F317" i="98"/>
  <c r="F302" i="98" s="1"/>
  <c r="E317" i="98"/>
  <c r="E302" i="98" s="1"/>
  <c r="D317" i="98"/>
  <c r="D302" i="98" s="1"/>
  <c r="C316" i="98"/>
  <c r="C315" i="98"/>
  <c r="C314" i="98"/>
  <c r="C313" i="98"/>
  <c r="C312" i="98"/>
  <c r="C311" i="98"/>
  <c r="C310" i="98"/>
  <c r="C309" i="98"/>
  <c r="C308" i="98"/>
  <c r="C307" i="98"/>
  <c r="C306" i="98"/>
  <c r="C305" i="98"/>
  <c r="C304" i="98"/>
  <c r="C301" i="98"/>
  <c r="C300" i="98"/>
  <c r="C299" i="98" s="1"/>
  <c r="C298" i="98"/>
  <c r="C297" i="98"/>
  <c r="J296" i="98"/>
  <c r="I296" i="98"/>
  <c r="H296" i="98"/>
  <c r="G296" i="98"/>
  <c r="F296" i="98"/>
  <c r="E296" i="98"/>
  <c r="D296" i="98"/>
  <c r="C296" i="98"/>
  <c r="C295" i="98"/>
  <c r="C294" i="98"/>
  <c r="C293" i="98"/>
  <c r="C292" i="98"/>
  <c r="C291" i="98"/>
  <c r="C290" i="98"/>
  <c r="C289" i="98"/>
  <c r="C288" i="98"/>
  <c r="C287" i="98"/>
  <c r="C286" i="98"/>
  <c r="C285" i="98"/>
  <c r="C284" i="98"/>
  <c r="C283" i="98"/>
  <c r="C282" i="98"/>
  <c r="C281" i="98"/>
  <c r="C280" i="98"/>
  <c r="J279" i="98"/>
  <c r="I279" i="98"/>
  <c r="H279" i="98"/>
  <c r="G279" i="98"/>
  <c r="F279" i="98"/>
  <c r="E279" i="98"/>
  <c r="D279" i="98"/>
  <c r="C278" i="98"/>
  <c r="J277" i="98"/>
  <c r="I277" i="98"/>
  <c r="H277" i="98"/>
  <c r="G277" i="98"/>
  <c r="F277" i="98"/>
  <c r="F153" i="98" s="1"/>
  <c r="E277" i="98"/>
  <c r="D277" i="98"/>
  <c r="C277" i="98"/>
  <c r="C276" i="98"/>
  <c r="C275" i="98"/>
  <c r="J274" i="98"/>
  <c r="I274" i="98"/>
  <c r="H274" i="98"/>
  <c r="G274" i="98"/>
  <c r="F274" i="98"/>
  <c r="E274" i="98"/>
  <c r="D274" i="98"/>
  <c r="C273" i="98"/>
  <c r="C272" i="98"/>
  <c r="J271" i="98"/>
  <c r="I271" i="98"/>
  <c r="H271" i="98"/>
  <c r="G271" i="98"/>
  <c r="F271" i="98"/>
  <c r="E271" i="98"/>
  <c r="D271" i="98"/>
  <c r="C270" i="98"/>
  <c r="C269" i="98"/>
  <c r="C268" i="98"/>
  <c r="C267" i="98"/>
  <c r="C266" i="98"/>
  <c r="C265" i="98"/>
  <c r="C264" i="98"/>
  <c r="C263" i="98"/>
  <c r="C262" i="98"/>
  <c r="C261" i="98"/>
  <c r="C260" i="98"/>
  <c r="C259" i="98"/>
  <c r="C258" i="98"/>
  <c r="C257" i="98"/>
  <c r="C256" i="98"/>
  <c r="C255" i="98"/>
  <c r="C254" i="98"/>
  <c r="C253" i="98"/>
  <c r="C252" i="98"/>
  <c r="C251" i="98"/>
  <c r="C250" i="98"/>
  <c r="C249" i="98"/>
  <c r="C248" i="98"/>
  <c r="C247" i="98"/>
  <c r="C246" i="98"/>
  <c r="C245" i="98"/>
  <c r="C244" i="98"/>
  <c r="C243" i="98"/>
  <c r="C242" i="98"/>
  <c r="C241" i="98"/>
  <c r="C240" i="98"/>
  <c r="C239" i="98"/>
  <c r="C238" i="98"/>
  <c r="C237" i="98"/>
  <c r="C236" i="98"/>
  <c r="C235" i="98"/>
  <c r="C234" i="98"/>
  <c r="C233" i="98"/>
  <c r="C232" i="98"/>
  <c r="C231" i="98"/>
  <c r="C230" i="98"/>
  <c r="C229" i="98"/>
  <c r="J228" i="98"/>
  <c r="I228" i="98"/>
  <c r="H228" i="98"/>
  <c r="G228" i="98"/>
  <c r="F228" i="98"/>
  <c r="E228" i="98"/>
  <c r="D228" i="98"/>
  <c r="C227" i="98"/>
  <c r="C226" i="98"/>
  <c r="C225" i="98"/>
  <c r="C224" i="98"/>
  <c r="C223" i="98"/>
  <c r="C222" i="98"/>
  <c r="C221" i="98"/>
  <c r="C220" i="98"/>
  <c r="C219" i="98"/>
  <c r="C218" i="98"/>
  <c r="C217" i="98"/>
  <c r="C216" i="98"/>
  <c r="C215" i="98"/>
  <c r="C214" i="98"/>
  <c r="C213" i="98"/>
  <c r="C212" i="98"/>
  <c r="C211" i="98"/>
  <c r="C210" i="98"/>
  <c r="C209" i="98"/>
  <c r="C208" i="98"/>
  <c r="C207" i="98"/>
  <c r="C206" i="98"/>
  <c r="C205" i="98"/>
  <c r="J204" i="98"/>
  <c r="I204" i="98"/>
  <c r="H204" i="98"/>
  <c r="G204" i="98"/>
  <c r="F204" i="98"/>
  <c r="E204" i="98"/>
  <c r="D204" i="98"/>
  <c r="C203" i="98"/>
  <c r="C202" i="98"/>
  <c r="J201" i="98"/>
  <c r="I201" i="98"/>
  <c r="H201" i="98"/>
  <c r="G201" i="98"/>
  <c r="F201" i="98"/>
  <c r="E201" i="98"/>
  <c r="D201" i="98"/>
  <c r="C201" i="98"/>
  <c r="C200" i="98"/>
  <c r="C199" i="98"/>
  <c r="C198" i="98"/>
  <c r="C197" i="98"/>
  <c r="J196" i="98"/>
  <c r="I196" i="98"/>
  <c r="H196" i="98"/>
  <c r="G196" i="98"/>
  <c r="F196" i="98"/>
  <c r="E196" i="98"/>
  <c r="D196" i="98"/>
  <c r="C195" i="98"/>
  <c r="C194" i="98"/>
  <c r="C193" i="98"/>
  <c r="C192" i="98"/>
  <c r="C191" i="98"/>
  <c r="C190" i="98"/>
  <c r="C189" i="98"/>
  <c r="C187" i="98" s="1"/>
  <c r="C188" i="98"/>
  <c r="J187" i="98"/>
  <c r="I187" i="98"/>
  <c r="H187" i="98"/>
  <c r="G187" i="98"/>
  <c r="F187" i="98"/>
  <c r="E187" i="98"/>
  <c r="D187" i="98"/>
  <c r="D153" i="98" s="1"/>
  <c r="C186" i="98"/>
  <c r="C185" i="98"/>
  <c r="C184" i="98"/>
  <c r="C183" i="98"/>
  <c r="J182" i="98"/>
  <c r="I182" i="98"/>
  <c r="H182" i="98"/>
  <c r="G182" i="98"/>
  <c r="G153" i="98" s="1"/>
  <c r="F182" i="98"/>
  <c r="E182" i="98"/>
  <c r="D182" i="98"/>
  <c r="C182" i="98"/>
  <c r="C181" i="98"/>
  <c r="C180" i="98"/>
  <c r="J179" i="98"/>
  <c r="I179" i="98"/>
  <c r="H179" i="98"/>
  <c r="G179" i="98"/>
  <c r="F179" i="98"/>
  <c r="E179" i="98"/>
  <c r="D179" i="98"/>
  <c r="C179" i="98"/>
  <c r="C178" i="98"/>
  <c r="C177" i="98"/>
  <c r="C170" i="98" s="1"/>
  <c r="C176" i="98"/>
  <c r="C175" i="98"/>
  <c r="C174" i="98"/>
  <c r="C173" i="98"/>
  <c r="C172" i="98"/>
  <c r="C171" i="98"/>
  <c r="J170" i="98"/>
  <c r="I170" i="98"/>
  <c r="H170" i="98"/>
  <c r="G170" i="98"/>
  <c r="F170" i="98"/>
  <c r="E170" i="98"/>
  <c r="D170" i="98"/>
  <c r="C169" i="98"/>
  <c r="C168" i="98"/>
  <c r="C167" i="98"/>
  <c r="C166" i="98"/>
  <c r="J165" i="98"/>
  <c r="I165" i="98"/>
  <c r="H165" i="98"/>
  <c r="G165" i="98"/>
  <c r="F165" i="98"/>
  <c r="E165" i="98"/>
  <c r="E153" i="98" s="1"/>
  <c r="D165" i="98"/>
  <c r="C164" i="98"/>
  <c r="C163" i="98"/>
  <c r="C162" i="98"/>
  <c r="C161" i="98"/>
  <c r="C160" i="98" s="1"/>
  <c r="J160" i="98"/>
  <c r="I160" i="98"/>
  <c r="H160" i="98"/>
  <c r="H153" i="98" s="1"/>
  <c r="G160" i="98"/>
  <c r="F160" i="98"/>
  <c r="E160" i="98"/>
  <c r="D160" i="98"/>
  <c r="C159" i="98"/>
  <c r="C157" i="98" s="1"/>
  <c r="C158" i="98"/>
  <c r="J157" i="98"/>
  <c r="I157" i="98"/>
  <c r="I153" i="98" s="1"/>
  <c r="H157" i="98"/>
  <c r="G157" i="98"/>
  <c r="F157" i="98"/>
  <c r="E157" i="98"/>
  <c r="D157" i="98"/>
  <c r="C156" i="98"/>
  <c r="C155" i="98"/>
  <c r="J154" i="98"/>
  <c r="I154" i="98"/>
  <c r="H154" i="98"/>
  <c r="G154" i="98"/>
  <c r="F154" i="98"/>
  <c r="E154" i="98"/>
  <c r="D154" i="98"/>
  <c r="C154" i="98"/>
  <c r="J153" i="98"/>
  <c r="C152" i="98"/>
  <c r="C151" i="98"/>
  <c r="C150" i="98"/>
  <c r="C149" i="98"/>
  <c r="J148" i="98"/>
  <c r="I148" i="98"/>
  <c r="H148" i="98"/>
  <c r="G148" i="98"/>
  <c r="F148" i="98"/>
  <c r="E148" i="98"/>
  <c r="D148" i="98"/>
  <c r="C147" i="98"/>
  <c r="C143" i="98" s="1"/>
  <c r="C146" i="98"/>
  <c r="C145" i="98"/>
  <c r="C144" i="98"/>
  <c r="J143" i="98"/>
  <c r="I143" i="98"/>
  <c r="H143" i="98"/>
  <c r="G143" i="98"/>
  <c r="F143" i="98"/>
  <c r="E143" i="98"/>
  <c r="D143" i="98"/>
  <c r="C142" i="98"/>
  <c r="C141" i="98"/>
  <c r="C140" i="98"/>
  <c r="C139" i="98"/>
  <c r="C138" i="98"/>
  <c r="C137" i="98"/>
  <c r="C136" i="98"/>
  <c r="C135" i="98"/>
  <c r="C134" i="98"/>
  <c r="C133" i="98"/>
  <c r="C132" i="98"/>
  <c r="C131" i="98"/>
  <c r="C130" i="98"/>
  <c r="C129" i="98"/>
  <c r="C128" i="98"/>
  <c r="C127" i="98"/>
  <c r="C126" i="98"/>
  <c r="C125" i="98"/>
  <c r="C124" i="98"/>
  <c r="C123" i="98"/>
  <c r="C122" i="98"/>
  <c r="C121" i="98"/>
  <c r="C120" i="98"/>
  <c r="C119" i="98"/>
  <c r="C118" i="98"/>
  <c r="C117" i="98"/>
  <c r="C116" i="98"/>
  <c r="C115" i="98"/>
  <c r="C114" i="98"/>
  <c r="C113" i="98"/>
  <c r="C112" i="98"/>
  <c r="C111" i="98"/>
  <c r="C110" i="98"/>
  <c r="C109" i="98"/>
  <c r="C108" i="98"/>
  <c r="C107" i="98"/>
  <c r="C106" i="98"/>
  <c r="C105" i="98"/>
  <c r="C104" i="98"/>
  <c r="C103" i="98"/>
  <c r="J102" i="98"/>
  <c r="I102" i="98"/>
  <c r="H102" i="98"/>
  <c r="G102" i="98"/>
  <c r="F102" i="98"/>
  <c r="E102" i="98"/>
  <c r="D102" i="98"/>
  <c r="C101" i="98"/>
  <c r="C100" i="98"/>
  <c r="C99" i="98"/>
  <c r="C98" i="98"/>
  <c r="C97" i="98"/>
  <c r="C96" i="98"/>
  <c r="C95" i="98"/>
  <c r="C94" i="98"/>
  <c r="C93" i="98"/>
  <c r="C92" i="98"/>
  <c r="C91" i="98"/>
  <c r="C90" i="98"/>
  <c r="C89" i="98"/>
  <c r="C88" i="98"/>
  <c r="C87" i="98"/>
  <c r="C86" i="98"/>
  <c r="C85" i="98"/>
  <c r="C84" i="98"/>
  <c r="J83" i="98"/>
  <c r="I83" i="98"/>
  <c r="H83" i="98"/>
  <c r="H4" i="98" s="1"/>
  <c r="H3" i="98" s="1"/>
  <c r="G83" i="98"/>
  <c r="F83" i="98"/>
  <c r="E83" i="98"/>
  <c r="D83" i="98"/>
  <c r="C82" i="98"/>
  <c r="C81" i="98"/>
  <c r="C80" i="98"/>
  <c r="C79" i="98"/>
  <c r="C78" i="98"/>
  <c r="C77" i="98"/>
  <c r="C76" i="98"/>
  <c r="C75" i="98"/>
  <c r="C74" i="98"/>
  <c r="C73" i="98"/>
  <c r="C72" i="98"/>
  <c r="C71" i="98"/>
  <c r="C70" i="98"/>
  <c r="C69" i="98"/>
  <c r="C68" i="98"/>
  <c r="C67" i="98"/>
  <c r="C66" i="98"/>
  <c r="C65" i="98"/>
  <c r="C64" i="98"/>
  <c r="C63" i="98"/>
  <c r="C62" i="98"/>
  <c r="J61" i="98"/>
  <c r="I61" i="98"/>
  <c r="H61" i="98"/>
  <c r="G61" i="98"/>
  <c r="F61" i="98"/>
  <c r="E61" i="98"/>
  <c r="D61" i="98"/>
  <c r="C60" i="98"/>
  <c r="C59" i="98"/>
  <c r="C58" i="98"/>
  <c r="C57" i="98"/>
  <c r="C56" i="98"/>
  <c r="C55" i="98"/>
  <c r="C54" i="98"/>
  <c r="C53" i="98"/>
  <c r="C52" i="98"/>
  <c r="C51" i="98"/>
  <c r="C50" i="98"/>
  <c r="C49" i="98"/>
  <c r="C48" i="98"/>
  <c r="C47" i="98"/>
  <c r="C46" i="98"/>
  <c r="C45" i="98"/>
  <c r="C43" i="98" s="1"/>
  <c r="C44" i="98"/>
  <c r="J43" i="98"/>
  <c r="I43" i="98"/>
  <c r="H43" i="98"/>
  <c r="G43" i="98"/>
  <c r="F43" i="98"/>
  <c r="E43" i="98"/>
  <c r="D43" i="98"/>
  <c r="C42" i="98"/>
  <c r="C41" i="98"/>
  <c r="C40" i="98"/>
  <c r="C39" i="98"/>
  <c r="C38" i="98"/>
  <c r="C37" i="98"/>
  <c r="C36" i="98"/>
  <c r="C35" i="98"/>
  <c r="C34" i="98"/>
  <c r="C33" i="98"/>
  <c r="J32" i="98"/>
  <c r="I32" i="98"/>
  <c r="H32" i="98"/>
  <c r="G32" i="98"/>
  <c r="F32" i="98"/>
  <c r="E32" i="98"/>
  <c r="E4" i="98" s="1"/>
  <c r="E3" i="98" s="1"/>
  <c r="D32" i="98"/>
  <c r="C31" i="98"/>
  <c r="C30" i="98"/>
  <c r="C29" i="98"/>
  <c r="C28" i="98"/>
  <c r="C27" i="98"/>
  <c r="C26" i="98"/>
  <c r="C25" i="98"/>
  <c r="C24" i="98"/>
  <c r="C23" i="98"/>
  <c r="C22" i="98"/>
  <c r="C21" i="98"/>
  <c r="J20" i="98"/>
  <c r="I20" i="98"/>
  <c r="H20" i="98"/>
  <c r="G20" i="98"/>
  <c r="G4" i="98" s="1"/>
  <c r="G3" i="98" s="1"/>
  <c r="F20" i="98"/>
  <c r="E20" i="98"/>
  <c r="D20" i="98"/>
  <c r="C19" i="98"/>
  <c r="C18" i="98"/>
  <c r="C17" i="98"/>
  <c r="C16" i="98"/>
  <c r="C15" i="98"/>
  <c r="C14" i="98"/>
  <c r="C13" i="98"/>
  <c r="C12" i="98"/>
  <c r="C11" i="98"/>
  <c r="C10" i="98"/>
  <c r="C9" i="98"/>
  <c r="C8" i="98"/>
  <c r="J7" i="98"/>
  <c r="J4" i="98" s="1"/>
  <c r="J3" i="98" s="1"/>
  <c r="I7" i="98"/>
  <c r="H7" i="98"/>
  <c r="G7" i="98"/>
  <c r="F7" i="98"/>
  <c r="E7" i="98"/>
  <c r="D7" i="98"/>
  <c r="D4" i="98" s="1"/>
  <c r="D3" i="98" s="1"/>
  <c r="C6" i="98"/>
  <c r="C5" i="98"/>
  <c r="I4" i="98"/>
  <c r="I3" i="98" s="1"/>
  <c r="F4" i="98"/>
  <c r="F3" i="98" s="1"/>
  <c r="C324" i="97"/>
  <c r="C323" i="97"/>
  <c r="C322" i="97"/>
  <c r="C321" i="97"/>
  <c r="C320" i="97"/>
  <c r="C319" i="97"/>
  <c r="C318" i="97"/>
  <c r="N317" i="97"/>
  <c r="N302" i="97" s="1"/>
  <c r="M317" i="97"/>
  <c r="M302" i="97" s="1"/>
  <c r="L317" i="97"/>
  <c r="L302" i="97" s="1"/>
  <c r="K317" i="97"/>
  <c r="K302" i="97" s="1"/>
  <c r="J317" i="97"/>
  <c r="J302" i="97" s="1"/>
  <c r="I317" i="97"/>
  <c r="I302" i="97" s="1"/>
  <c r="H317" i="97"/>
  <c r="H302" i="97" s="1"/>
  <c r="G317" i="97"/>
  <c r="G302" i="97" s="1"/>
  <c r="F317" i="97"/>
  <c r="F302" i="97" s="1"/>
  <c r="E317" i="97"/>
  <c r="E302" i="97" s="1"/>
  <c r="D317" i="97"/>
  <c r="D302" i="97" s="1"/>
  <c r="C316" i="97"/>
  <c r="C315" i="97"/>
  <c r="C314" i="97"/>
  <c r="C313" i="97"/>
  <c r="C312" i="97"/>
  <c r="C311" i="97"/>
  <c r="C310" i="97"/>
  <c r="C309" i="97"/>
  <c r="C308" i="97"/>
  <c r="C307" i="97"/>
  <c r="C306" i="97"/>
  <c r="C305" i="97"/>
  <c r="C304" i="97"/>
  <c r="C301" i="97"/>
  <c r="C300" i="97"/>
  <c r="C299" i="97" s="1"/>
  <c r="N299" i="97"/>
  <c r="M299" i="97"/>
  <c r="L299" i="97"/>
  <c r="K299" i="97"/>
  <c r="J299" i="97"/>
  <c r="I299" i="97"/>
  <c r="H299" i="97"/>
  <c r="G299" i="97"/>
  <c r="F299" i="97"/>
  <c r="E299" i="97"/>
  <c r="D299" i="97"/>
  <c r="C298" i="97"/>
  <c r="C297" i="97"/>
  <c r="C296" i="97" s="1"/>
  <c r="N296" i="97"/>
  <c r="M296" i="97"/>
  <c r="L296" i="97"/>
  <c r="K296" i="97"/>
  <c r="J296" i="97"/>
  <c r="I296" i="97"/>
  <c r="H296" i="97"/>
  <c r="G296" i="97"/>
  <c r="F296" i="97"/>
  <c r="E296" i="97"/>
  <c r="D296" i="97"/>
  <c r="C295" i="97"/>
  <c r="C294" i="97"/>
  <c r="C293" i="97"/>
  <c r="C292" i="97"/>
  <c r="C291" i="97"/>
  <c r="C290" i="97"/>
  <c r="C289" i="97"/>
  <c r="C288" i="97"/>
  <c r="C287" i="97"/>
  <c r="C286" i="97"/>
  <c r="C285" i="97"/>
  <c r="C284" i="97"/>
  <c r="C283" i="97"/>
  <c r="C282" i="97"/>
  <c r="C281" i="97"/>
  <c r="C280" i="97"/>
  <c r="N279" i="97"/>
  <c r="M279" i="97"/>
  <c r="L279" i="97"/>
  <c r="K279" i="97"/>
  <c r="J279" i="97"/>
  <c r="I279" i="97"/>
  <c r="H279" i="97"/>
  <c r="G279" i="97"/>
  <c r="F279" i="97"/>
  <c r="E279" i="97"/>
  <c r="D279" i="97"/>
  <c r="C278" i="97"/>
  <c r="N277" i="97"/>
  <c r="M277" i="97"/>
  <c r="L277" i="97"/>
  <c r="K277" i="97"/>
  <c r="J277" i="97"/>
  <c r="I277" i="97"/>
  <c r="H277" i="97"/>
  <c r="G277" i="97"/>
  <c r="F277" i="97"/>
  <c r="E277" i="97"/>
  <c r="D277" i="97"/>
  <c r="C277" i="97"/>
  <c r="C276" i="97"/>
  <c r="C274" i="97" s="1"/>
  <c r="C275" i="97"/>
  <c r="N274" i="97"/>
  <c r="M274" i="97"/>
  <c r="L274" i="97"/>
  <c r="K274" i="97"/>
  <c r="J274" i="97"/>
  <c r="I274" i="97"/>
  <c r="H274" i="97"/>
  <c r="G274" i="97"/>
  <c r="F274" i="97"/>
  <c r="E274" i="97"/>
  <c r="D274" i="97"/>
  <c r="C273" i="97"/>
  <c r="C272" i="97"/>
  <c r="C271" i="97" s="1"/>
  <c r="N271" i="97"/>
  <c r="M271" i="97"/>
  <c r="L271" i="97"/>
  <c r="K271" i="97"/>
  <c r="J271" i="97"/>
  <c r="I271" i="97"/>
  <c r="H271" i="97"/>
  <c r="G271" i="97"/>
  <c r="F271" i="97"/>
  <c r="E271" i="97"/>
  <c r="D271" i="97"/>
  <c r="C270" i="97"/>
  <c r="C269" i="97"/>
  <c r="C268" i="97"/>
  <c r="C267" i="97"/>
  <c r="C266" i="97"/>
  <c r="C265" i="97"/>
  <c r="C264" i="97"/>
  <c r="C263" i="97"/>
  <c r="C262" i="97"/>
  <c r="C261" i="97"/>
  <c r="C260" i="97"/>
  <c r="C259" i="97"/>
  <c r="C258" i="97"/>
  <c r="C257" i="97"/>
  <c r="C256" i="97"/>
  <c r="C255" i="97"/>
  <c r="C254" i="97"/>
  <c r="C253" i="97"/>
  <c r="C252" i="97"/>
  <c r="C251" i="97"/>
  <c r="C250" i="97"/>
  <c r="C249" i="97"/>
  <c r="C248" i="97"/>
  <c r="C247" i="97"/>
  <c r="C246" i="97"/>
  <c r="C245" i="97"/>
  <c r="C244" i="97"/>
  <c r="C243" i="97"/>
  <c r="C242" i="97"/>
  <c r="C241" i="97"/>
  <c r="C240" i="97"/>
  <c r="C239" i="97"/>
  <c r="C238" i="97"/>
  <c r="C237" i="97"/>
  <c r="C236" i="97"/>
  <c r="C235" i="97"/>
  <c r="C234" i="97"/>
  <c r="C233" i="97"/>
  <c r="C232" i="97"/>
  <c r="C231" i="97"/>
  <c r="C230" i="97"/>
  <c r="C229" i="97"/>
  <c r="N228" i="97"/>
  <c r="M228" i="97"/>
  <c r="L228" i="97"/>
  <c r="K228" i="97"/>
  <c r="J228" i="97"/>
  <c r="I228" i="97"/>
  <c r="H228" i="97"/>
  <c r="G228" i="97"/>
  <c r="F228" i="97"/>
  <c r="E228" i="97"/>
  <c r="D228" i="97"/>
  <c r="C227" i="97"/>
  <c r="C226" i="97"/>
  <c r="C225" i="97"/>
  <c r="C224" i="97"/>
  <c r="C223" i="97"/>
  <c r="C222" i="97"/>
  <c r="C221" i="97"/>
  <c r="C220" i="97"/>
  <c r="C219" i="97"/>
  <c r="C218" i="97"/>
  <c r="C217" i="97"/>
  <c r="C216" i="97"/>
  <c r="C215" i="97"/>
  <c r="C214" i="97"/>
  <c r="C213" i="97"/>
  <c r="C212" i="97"/>
  <c r="C211" i="97"/>
  <c r="C210" i="97"/>
  <c r="C209" i="97"/>
  <c r="C208" i="97"/>
  <c r="C207" i="97"/>
  <c r="C206" i="97"/>
  <c r="C205" i="97"/>
  <c r="N204" i="97"/>
  <c r="M204" i="97"/>
  <c r="L204" i="97"/>
  <c r="K204" i="97"/>
  <c r="J204" i="97"/>
  <c r="I204" i="97"/>
  <c r="H204" i="97"/>
  <c r="G204" i="97"/>
  <c r="F204" i="97"/>
  <c r="E204" i="97"/>
  <c r="D204" i="97"/>
  <c r="C203" i="97"/>
  <c r="C202" i="97"/>
  <c r="C201" i="97" s="1"/>
  <c r="N201" i="97"/>
  <c r="M201" i="97"/>
  <c r="L201" i="97"/>
  <c r="K201" i="97"/>
  <c r="J201" i="97"/>
  <c r="I201" i="97"/>
  <c r="H201" i="97"/>
  <c r="G201" i="97"/>
  <c r="F201" i="97"/>
  <c r="E201" i="97"/>
  <c r="D201" i="97"/>
  <c r="C200" i="97"/>
  <c r="C199" i="97"/>
  <c r="C198" i="97"/>
  <c r="C197" i="97"/>
  <c r="N196" i="97"/>
  <c r="M196" i="97"/>
  <c r="L196" i="97"/>
  <c r="K196" i="97"/>
  <c r="J196" i="97"/>
  <c r="I196" i="97"/>
  <c r="H196" i="97"/>
  <c r="G196" i="97"/>
  <c r="F196" i="97"/>
  <c r="E196" i="97"/>
  <c r="D196" i="97"/>
  <c r="C195" i="97"/>
  <c r="C194" i="97"/>
  <c r="C193" i="97"/>
  <c r="C192" i="97"/>
  <c r="C191" i="97"/>
  <c r="C190" i="97"/>
  <c r="C189" i="97"/>
  <c r="C188" i="97"/>
  <c r="N187" i="97"/>
  <c r="M187" i="97"/>
  <c r="M153" i="97" s="1"/>
  <c r="L187" i="97"/>
  <c r="K187" i="97"/>
  <c r="J187" i="97"/>
  <c r="I187" i="97"/>
  <c r="H187" i="97"/>
  <c r="G187" i="97"/>
  <c r="F187" i="97"/>
  <c r="E187" i="97"/>
  <c r="E153" i="97" s="1"/>
  <c r="D187" i="97"/>
  <c r="C186" i="97"/>
  <c r="C185" i="97"/>
  <c r="C184" i="97"/>
  <c r="C183" i="97"/>
  <c r="N182" i="97"/>
  <c r="M182" i="97"/>
  <c r="L182" i="97"/>
  <c r="K182" i="97"/>
  <c r="J182" i="97"/>
  <c r="I182" i="97"/>
  <c r="H182" i="97"/>
  <c r="G182" i="97"/>
  <c r="F182" i="97"/>
  <c r="E182" i="97"/>
  <c r="D182" i="97"/>
  <c r="C181" i="97"/>
  <c r="C179" i="97" s="1"/>
  <c r="C180" i="97"/>
  <c r="N179" i="97"/>
  <c r="M179" i="97"/>
  <c r="L179" i="97"/>
  <c r="K179" i="97"/>
  <c r="J179" i="97"/>
  <c r="I179" i="97"/>
  <c r="H179" i="97"/>
  <c r="G179" i="97"/>
  <c r="F179" i="97"/>
  <c r="E179" i="97"/>
  <c r="D179" i="97"/>
  <c r="C178" i="97"/>
  <c r="C177" i="97"/>
  <c r="C176" i="97"/>
  <c r="C175" i="97"/>
  <c r="C174" i="97"/>
  <c r="C173" i="97"/>
  <c r="C172" i="97"/>
  <c r="C171" i="97"/>
  <c r="N170" i="97"/>
  <c r="M170" i="97"/>
  <c r="L170" i="97"/>
  <c r="K170" i="97"/>
  <c r="J170" i="97"/>
  <c r="I170" i="97"/>
  <c r="H170" i="97"/>
  <c r="G170" i="97"/>
  <c r="F170" i="97"/>
  <c r="E170" i="97"/>
  <c r="D170" i="97"/>
  <c r="C169" i="97"/>
  <c r="C168" i="97"/>
  <c r="C167" i="97"/>
  <c r="C166" i="97"/>
  <c r="N165" i="97"/>
  <c r="M165" i="97"/>
  <c r="L165" i="97"/>
  <c r="K165" i="97"/>
  <c r="J165" i="97"/>
  <c r="I165" i="97"/>
  <c r="H165" i="97"/>
  <c r="G165" i="97"/>
  <c r="F165" i="97"/>
  <c r="E165" i="97"/>
  <c r="D165" i="97"/>
  <c r="C164" i="97"/>
  <c r="C163" i="97"/>
  <c r="C162" i="97"/>
  <c r="C161" i="97"/>
  <c r="N160" i="97"/>
  <c r="M160" i="97"/>
  <c r="L160" i="97"/>
  <c r="K160" i="97"/>
  <c r="J160" i="97"/>
  <c r="J153" i="97" s="1"/>
  <c r="I160" i="97"/>
  <c r="I153" i="97" s="1"/>
  <c r="H160" i="97"/>
  <c r="G160" i="97"/>
  <c r="F160" i="97"/>
  <c r="E160" i="97"/>
  <c r="D160" i="97"/>
  <c r="C159" i="97"/>
  <c r="C158" i="97"/>
  <c r="C157" i="97" s="1"/>
  <c r="N157" i="97"/>
  <c r="M157" i="97"/>
  <c r="L157" i="97"/>
  <c r="K157" i="97"/>
  <c r="J157" i="97"/>
  <c r="I157" i="97"/>
  <c r="H157" i="97"/>
  <c r="G157" i="97"/>
  <c r="F157" i="97"/>
  <c r="E157" i="97"/>
  <c r="D157" i="97"/>
  <c r="C156" i="97"/>
  <c r="C155" i="97"/>
  <c r="C154" i="97" s="1"/>
  <c r="N154" i="97"/>
  <c r="M154" i="97"/>
  <c r="L154" i="97"/>
  <c r="L153" i="97" s="1"/>
  <c r="K154" i="97"/>
  <c r="K153" i="97" s="1"/>
  <c r="J154" i="97"/>
  <c r="I154" i="97"/>
  <c r="H154" i="97"/>
  <c r="H153" i="97" s="1"/>
  <c r="G154" i="97"/>
  <c r="F154" i="97"/>
  <c r="E154" i="97"/>
  <c r="D154" i="97"/>
  <c r="D153" i="97" s="1"/>
  <c r="N153" i="97"/>
  <c r="G153" i="97"/>
  <c r="F153" i="97"/>
  <c r="C152" i="97"/>
  <c r="C151" i="97"/>
  <c r="C150" i="97"/>
  <c r="C148" i="97" s="1"/>
  <c r="C149" i="97"/>
  <c r="N148" i="97"/>
  <c r="M148" i="97"/>
  <c r="L148" i="97"/>
  <c r="K148" i="97"/>
  <c r="J148" i="97"/>
  <c r="I148" i="97"/>
  <c r="H148" i="97"/>
  <c r="G148" i="97"/>
  <c r="F148" i="97"/>
  <c r="E148" i="97"/>
  <c r="D148" i="97"/>
  <c r="C147" i="97"/>
  <c r="C146" i="97"/>
  <c r="C145" i="97"/>
  <c r="C143" i="97" s="1"/>
  <c r="C144" i="97"/>
  <c r="N143" i="97"/>
  <c r="M143" i="97"/>
  <c r="L143" i="97"/>
  <c r="K143" i="97"/>
  <c r="J143" i="97"/>
  <c r="I143" i="97"/>
  <c r="H143" i="97"/>
  <c r="G143" i="97"/>
  <c r="F143" i="97"/>
  <c r="E143" i="97"/>
  <c r="D143" i="97"/>
  <c r="C142" i="97"/>
  <c r="C141" i="97"/>
  <c r="C140" i="97"/>
  <c r="C139" i="97"/>
  <c r="C138" i="97"/>
  <c r="C137" i="97"/>
  <c r="C136" i="97"/>
  <c r="C135" i="97"/>
  <c r="C134" i="97"/>
  <c r="C133" i="97"/>
  <c r="C132" i="97"/>
  <c r="C131" i="97"/>
  <c r="C130" i="97"/>
  <c r="C129" i="97"/>
  <c r="C128" i="97"/>
  <c r="C127" i="97"/>
  <c r="C126" i="97"/>
  <c r="C125" i="97"/>
  <c r="C124" i="97"/>
  <c r="C123" i="97"/>
  <c r="C122" i="97"/>
  <c r="C121" i="97"/>
  <c r="C120" i="97"/>
  <c r="C119" i="97"/>
  <c r="C118" i="97"/>
  <c r="C117" i="97"/>
  <c r="C116" i="97"/>
  <c r="C115" i="97"/>
  <c r="C114" i="97"/>
  <c r="C113" i="97"/>
  <c r="C112" i="97"/>
  <c r="C111" i="97"/>
  <c r="C110" i="97"/>
  <c r="C109" i="97"/>
  <c r="C108" i="97"/>
  <c r="C107" i="97"/>
  <c r="C106" i="97"/>
  <c r="C105" i="97"/>
  <c r="C104" i="97"/>
  <c r="C103" i="97"/>
  <c r="N102" i="97"/>
  <c r="M102" i="97"/>
  <c r="L102" i="97"/>
  <c r="K102" i="97"/>
  <c r="J102" i="97"/>
  <c r="I102" i="97"/>
  <c r="H102" i="97"/>
  <c r="G102" i="97"/>
  <c r="F102" i="97"/>
  <c r="E102" i="97"/>
  <c r="D102" i="97"/>
  <c r="C101" i="97"/>
  <c r="C100" i="97"/>
  <c r="C99" i="97"/>
  <c r="C98" i="97"/>
  <c r="C97" i="97"/>
  <c r="C96" i="97"/>
  <c r="C95" i="97"/>
  <c r="C94" i="97"/>
  <c r="C93" i="97"/>
  <c r="C92" i="97"/>
  <c r="C91" i="97"/>
  <c r="C90" i="97"/>
  <c r="C89" i="97"/>
  <c r="C88" i="97"/>
  <c r="C87" i="97"/>
  <c r="C86" i="97"/>
  <c r="C85" i="97"/>
  <c r="C84" i="97"/>
  <c r="N83" i="97"/>
  <c r="M83" i="97"/>
  <c r="L83" i="97"/>
  <c r="K83" i="97"/>
  <c r="J83" i="97"/>
  <c r="I83" i="97"/>
  <c r="H83" i="97"/>
  <c r="G83" i="97"/>
  <c r="F83" i="97"/>
  <c r="E83" i="97"/>
  <c r="D83" i="97"/>
  <c r="C82" i="97"/>
  <c r="C81" i="97"/>
  <c r="C80" i="97"/>
  <c r="C79" i="97"/>
  <c r="C78" i="97"/>
  <c r="C77" i="97"/>
  <c r="C76" i="97"/>
  <c r="C75" i="97"/>
  <c r="C74" i="97"/>
  <c r="C73" i="97"/>
  <c r="C72" i="97"/>
  <c r="C71" i="97"/>
  <c r="C70" i="97"/>
  <c r="C69" i="97"/>
  <c r="C68" i="97"/>
  <c r="C67" i="97"/>
  <c r="C66" i="97"/>
  <c r="C65" i="97"/>
  <c r="C64" i="97"/>
  <c r="C63" i="97"/>
  <c r="C62" i="97"/>
  <c r="N61" i="97"/>
  <c r="M61" i="97"/>
  <c r="L61" i="97"/>
  <c r="L4" i="97" s="1"/>
  <c r="K61" i="97"/>
  <c r="J61" i="97"/>
  <c r="I61" i="97"/>
  <c r="H61" i="97"/>
  <c r="G61" i="97"/>
  <c r="F61" i="97"/>
  <c r="E61" i="97"/>
  <c r="D61" i="97"/>
  <c r="D4" i="97" s="1"/>
  <c r="C60" i="97"/>
  <c r="C59" i="97"/>
  <c r="C58" i="97"/>
  <c r="C57" i="97"/>
  <c r="C56" i="97"/>
  <c r="C55" i="97"/>
  <c r="C54" i="97"/>
  <c r="C53" i="97"/>
  <c r="C52" i="97"/>
  <c r="C51" i="97"/>
  <c r="C50" i="97"/>
  <c r="C49" i="97"/>
  <c r="C48" i="97"/>
  <c r="C47" i="97"/>
  <c r="C46" i="97"/>
  <c r="C45" i="97"/>
  <c r="C44" i="97"/>
  <c r="N43" i="97"/>
  <c r="M43" i="97"/>
  <c r="L43" i="97"/>
  <c r="K43" i="97"/>
  <c r="J43" i="97"/>
  <c r="I43" i="97"/>
  <c r="I4" i="97" s="1"/>
  <c r="I3" i="97" s="1"/>
  <c r="H43" i="97"/>
  <c r="G43" i="97"/>
  <c r="F43" i="97"/>
  <c r="E43" i="97"/>
  <c r="D43" i="97"/>
  <c r="C42" i="97"/>
  <c r="C41" i="97"/>
  <c r="C40" i="97"/>
  <c r="C39" i="97"/>
  <c r="C38" i="97"/>
  <c r="C37" i="97"/>
  <c r="C36" i="97"/>
  <c r="C35" i="97"/>
  <c r="C34" i="97"/>
  <c r="C33" i="97"/>
  <c r="N32" i="97"/>
  <c r="M32" i="97"/>
  <c r="L32" i="97"/>
  <c r="K32" i="97"/>
  <c r="J32" i="97"/>
  <c r="I32" i="97"/>
  <c r="H32" i="97"/>
  <c r="G32" i="97"/>
  <c r="F32" i="97"/>
  <c r="E32" i="97"/>
  <c r="D32" i="97"/>
  <c r="C31" i="97"/>
  <c r="C30" i="97"/>
  <c r="C29" i="97"/>
  <c r="C28" i="97"/>
  <c r="C27" i="97"/>
  <c r="C26" i="97"/>
  <c r="C25" i="97"/>
  <c r="C24" i="97"/>
  <c r="C23" i="97"/>
  <c r="C22" i="97"/>
  <c r="C21" i="97"/>
  <c r="N20" i="97"/>
  <c r="M20" i="97"/>
  <c r="L20" i="97"/>
  <c r="K20" i="97"/>
  <c r="J20" i="97"/>
  <c r="I20" i="97"/>
  <c r="H20" i="97"/>
  <c r="G20" i="97"/>
  <c r="F20" i="97"/>
  <c r="E20" i="97"/>
  <c r="D20" i="97"/>
  <c r="C20" i="97"/>
  <c r="C19" i="97"/>
  <c r="C18" i="97"/>
  <c r="C17" i="97"/>
  <c r="C16" i="97"/>
  <c r="C15" i="97"/>
  <c r="C14" i="97"/>
  <c r="C13" i="97"/>
  <c r="C12" i="97"/>
  <c r="C7" i="97" s="1"/>
  <c r="C11" i="97"/>
  <c r="C10" i="97"/>
  <c r="C9" i="97"/>
  <c r="C8" i="97"/>
  <c r="N7" i="97"/>
  <c r="M7" i="97"/>
  <c r="L7" i="97"/>
  <c r="K7" i="97"/>
  <c r="J7" i="97"/>
  <c r="I7" i="97"/>
  <c r="H7" i="97"/>
  <c r="G7" i="97"/>
  <c r="F7" i="97"/>
  <c r="E7" i="97"/>
  <c r="D7" i="97"/>
  <c r="C6" i="97"/>
  <c r="C5" i="97" s="1"/>
  <c r="N5" i="97"/>
  <c r="N4" i="97" s="1"/>
  <c r="N3" i="97" s="1"/>
  <c r="M5" i="97"/>
  <c r="M4" i="97" s="1"/>
  <c r="L5" i="97"/>
  <c r="K5" i="97"/>
  <c r="J5" i="97"/>
  <c r="I5" i="97"/>
  <c r="H5" i="97"/>
  <c r="H4" i="97" s="1"/>
  <c r="H3" i="97" s="1"/>
  <c r="G5" i="97"/>
  <c r="G4" i="97" s="1"/>
  <c r="G3" i="97" s="1"/>
  <c r="F5" i="97"/>
  <c r="F4" i="97" s="1"/>
  <c r="F3" i="97" s="1"/>
  <c r="E5" i="97"/>
  <c r="E4" i="97" s="1"/>
  <c r="D5" i="97"/>
  <c r="K4" i="97"/>
  <c r="K3" i="97" s="1"/>
  <c r="J4" i="97"/>
  <c r="C324" i="96"/>
  <c r="C323" i="96"/>
  <c r="C322" i="96"/>
  <c r="C321" i="96"/>
  <c r="C320" i="96"/>
  <c r="C319" i="96"/>
  <c r="C318" i="96"/>
  <c r="K317" i="96"/>
  <c r="K302" i="96" s="1"/>
  <c r="J317" i="96"/>
  <c r="J302" i="96" s="1"/>
  <c r="I317" i="96"/>
  <c r="I302" i="96" s="1"/>
  <c r="H317" i="96"/>
  <c r="H302" i="96" s="1"/>
  <c r="G317" i="96"/>
  <c r="G302" i="96" s="1"/>
  <c r="F317" i="96"/>
  <c r="F302" i="96" s="1"/>
  <c r="E317" i="96"/>
  <c r="E302" i="96" s="1"/>
  <c r="D317" i="96"/>
  <c r="D302" i="96" s="1"/>
  <c r="C316" i="96"/>
  <c r="C315" i="96"/>
  <c r="C314" i="96"/>
  <c r="C313" i="96"/>
  <c r="C312" i="96"/>
  <c r="C311" i="96"/>
  <c r="C310" i="96"/>
  <c r="C309" i="96"/>
  <c r="C308" i="96"/>
  <c r="C307" i="96"/>
  <c r="C306" i="96"/>
  <c r="C305" i="96"/>
  <c r="C304" i="96"/>
  <c r="C301" i="96"/>
  <c r="C300" i="96"/>
  <c r="C299" i="96" s="1"/>
  <c r="K299" i="96"/>
  <c r="J299" i="96"/>
  <c r="I299" i="96"/>
  <c r="H299" i="96"/>
  <c r="G299" i="96"/>
  <c r="F299" i="96"/>
  <c r="E299" i="96"/>
  <c r="D299" i="96"/>
  <c r="C298" i="96"/>
  <c r="C296" i="96" s="1"/>
  <c r="C297" i="96"/>
  <c r="K296" i="96"/>
  <c r="J296" i="96"/>
  <c r="I296" i="96"/>
  <c r="H296" i="96"/>
  <c r="G296" i="96"/>
  <c r="F296" i="96"/>
  <c r="E296" i="96"/>
  <c r="D296" i="96"/>
  <c r="C295" i="96"/>
  <c r="C294" i="96"/>
  <c r="C293" i="96"/>
  <c r="C292" i="96"/>
  <c r="C291" i="96"/>
  <c r="C290" i="96"/>
  <c r="C289" i="96"/>
  <c r="C288" i="96"/>
  <c r="C287" i="96"/>
  <c r="C286" i="96"/>
  <c r="C285" i="96"/>
  <c r="C284" i="96"/>
  <c r="C283" i="96"/>
  <c r="C282" i="96"/>
  <c r="C281" i="96"/>
  <c r="C280" i="96"/>
  <c r="K279" i="96"/>
  <c r="J279" i="96"/>
  <c r="I279" i="96"/>
  <c r="H279" i="96"/>
  <c r="G279" i="96"/>
  <c r="F279" i="96"/>
  <c r="E279" i="96"/>
  <c r="D279" i="96"/>
  <c r="C278" i="96"/>
  <c r="C277" i="96" s="1"/>
  <c r="K277" i="96"/>
  <c r="J277" i="96"/>
  <c r="I277" i="96"/>
  <c r="H277" i="96"/>
  <c r="G277" i="96"/>
  <c r="F277" i="96"/>
  <c r="E277" i="96"/>
  <c r="D277" i="96"/>
  <c r="C276" i="96"/>
  <c r="C275" i="96"/>
  <c r="C274" i="96" s="1"/>
  <c r="K274" i="96"/>
  <c r="J274" i="96"/>
  <c r="J153" i="96" s="1"/>
  <c r="J3" i="96" s="1"/>
  <c r="I274" i="96"/>
  <c r="H274" i="96"/>
  <c r="G274" i="96"/>
  <c r="F274" i="96"/>
  <c r="E274" i="96"/>
  <c r="D274" i="96"/>
  <c r="C273" i="96"/>
  <c r="C272" i="96"/>
  <c r="C271" i="96" s="1"/>
  <c r="K271" i="96"/>
  <c r="J271" i="96"/>
  <c r="I271" i="96"/>
  <c r="H271" i="96"/>
  <c r="G271" i="96"/>
  <c r="F271" i="96"/>
  <c r="E271" i="96"/>
  <c r="D271" i="96"/>
  <c r="C270" i="96"/>
  <c r="C269" i="96"/>
  <c r="C268" i="96"/>
  <c r="C267" i="96"/>
  <c r="C266" i="96"/>
  <c r="C265" i="96"/>
  <c r="C264" i="96"/>
  <c r="C263" i="96"/>
  <c r="C262" i="96"/>
  <c r="C261" i="96"/>
  <c r="C260" i="96"/>
  <c r="C259" i="96"/>
  <c r="C258" i="96"/>
  <c r="C257" i="96"/>
  <c r="C256" i="96"/>
  <c r="C255" i="96"/>
  <c r="C254" i="96"/>
  <c r="C253" i="96"/>
  <c r="C252" i="96"/>
  <c r="C251" i="96"/>
  <c r="C250" i="96"/>
  <c r="C249" i="96"/>
  <c r="C248" i="96"/>
  <c r="C247" i="96"/>
  <c r="C246" i="96"/>
  <c r="C245" i="96"/>
  <c r="C244" i="96"/>
  <c r="C243" i="96"/>
  <c r="C242" i="96"/>
  <c r="C241" i="96"/>
  <c r="C240" i="96"/>
  <c r="C239" i="96"/>
  <c r="C238" i="96"/>
  <c r="C237" i="96"/>
  <c r="C236" i="96"/>
  <c r="C235" i="96"/>
  <c r="C234" i="96"/>
  <c r="C233" i="96"/>
  <c r="C232" i="96"/>
  <c r="C231" i="96"/>
  <c r="C230" i="96"/>
  <c r="C229" i="96"/>
  <c r="K228" i="96"/>
  <c r="J228" i="96"/>
  <c r="I228" i="96"/>
  <c r="H228" i="96"/>
  <c r="G228" i="96"/>
  <c r="F228" i="96"/>
  <c r="F153" i="96" s="1"/>
  <c r="E228" i="96"/>
  <c r="D228" i="96"/>
  <c r="C227" i="96"/>
  <c r="C226" i="96"/>
  <c r="C225" i="96"/>
  <c r="C224" i="96"/>
  <c r="C223" i="96"/>
  <c r="C222" i="96"/>
  <c r="C221" i="96"/>
  <c r="C220" i="96"/>
  <c r="C219" i="96"/>
  <c r="C218" i="96"/>
  <c r="C217" i="96"/>
  <c r="C216" i="96"/>
  <c r="C215" i="96"/>
  <c r="C214" i="96"/>
  <c r="C213" i="96"/>
  <c r="C212" i="96"/>
  <c r="C211" i="96"/>
  <c r="C210" i="96"/>
  <c r="C209" i="96"/>
  <c r="C208" i="96"/>
  <c r="C207" i="96"/>
  <c r="C206" i="96"/>
  <c r="C204" i="96" s="1"/>
  <c r="C205" i="96"/>
  <c r="K204" i="96"/>
  <c r="J204" i="96"/>
  <c r="I204" i="96"/>
  <c r="H204" i="96"/>
  <c r="G204" i="96"/>
  <c r="F204" i="96"/>
  <c r="E204" i="96"/>
  <c r="D204" i="96"/>
  <c r="C203" i="96"/>
  <c r="C202" i="96"/>
  <c r="K201" i="96"/>
  <c r="J201" i="96"/>
  <c r="I201" i="96"/>
  <c r="H201" i="96"/>
  <c r="G201" i="96"/>
  <c r="G153" i="96" s="1"/>
  <c r="G3" i="96" s="1"/>
  <c r="F201" i="96"/>
  <c r="E201" i="96"/>
  <c r="D201" i="96"/>
  <c r="C201" i="96"/>
  <c r="C200" i="96"/>
  <c r="C199" i="96"/>
  <c r="C198" i="96"/>
  <c r="C197" i="96"/>
  <c r="C196" i="96" s="1"/>
  <c r="K196" i="96"/>
  <c r="J196" i="96"/>
  <c r="I196" i="96"/>
  <c r="H196" i="96"/>
  <c r="G196" i="96"/>
  <c r="F196" i="96"/>
  <c r="E196" i="96"/>
  <c r="D196" i="96"/>
  <c r="C195" i="96"/>
  <c r="C194" i="96"/>
  <c r="C193" i="96"/>
  <c r="C192" i="96"/>
  <c r="C191" i="96"/>
  <c r="C190" i="96"/>
  <c r="C189" i="96"/>
  <c r="C188" i="96"/>
  <c r="C187" i="96" s="1"/>
  <c r="K187" i="96"/>
  <c r="J187" i="96"/>
  <c r="I187" i="96"/>
  <c r="H187" i="96"/>
  <c r="G187" i="96"/>
  <c r="F187" i="96"/>
  <c r="E187" i="96"/>
  <c r="D187" i="96"/>
  <c r="C186" i="96"/>
  <c r="C185" i="96"/>
  <c r="C184" i="96"/>
  <c r="C182" i="96" s="1"/>
  <c r="C183" i="96"/>
  <c r="K182" i="96"/>
  <c r="J182" i="96"/>
  <c r="I182" i="96"/>
  <c r="H182" i="96"/>
  <c r="G182" i="96"/>
  <c r="F182" i="96"/>
  <c r="E182" i="96"/>
  <c r="D182" i="96"/>
  <c r="C181" i="96"/>
  <c r="C180" i="96"/>
  <c r="K179" i="96"/>
  <c r="J179" i="96"/>
  <c r="I179" i="96"/>
  <c r="H179" i="96"/>
  <c r="G179" i="96"/>
  <c r="F179" i="96"/>
  <c r="E179" i="96"/>
  <c r="D179" i="96"/>
  <c r="C179" i="96"/>
  <c r="C178" i="96"/>
  <c r="C177" i="96"/>
  <c r="C176" i="96"/>
  <c r="C175" i="96"/>
  <c r="C174" i="96"/>
  <c r="C173" i="96"/>
  <c r="C172" i="96"/>
  <c r="C171" i="96"/>
  <c r="K170" i="96"/>
  <c r="J170" i="96"/>
  <c r="I170" i="96"/>
  <c r="H170" i="96"/>
  <c r="G170" i="96"/>
  <c r="F170" i="96"/>
  <c r="E170" i="96"/>
  <c r="D170" i="96"/>
  <c r="C169" i="96"/>
  <c r="C168" i="96"/>
  <c r="C167" i="96"/>
  <c r="C165" i="96" s="1"/>
  <c r="C166" i="96"/>
  <c r="K165" i="96"/>
  <c r="J165" i="96"/>
  <c r="I165" i="96"/>
  <c r="H165" i="96"/>
  <c r="G165" i="96"/>
  <c r="F165" i="96"/>
  <c r="E165" i="96"/>
  <c r="D165" i="96"/>
  <c r="C164" i="96"/>
  <c r="C163" i="96"/>
  <c r="C162" i="96"/>
  <c r="C161" i="96"/>
  <c r="C160" i="96" s="1"/>
  <c r="K160" i="96"/>
  <c r="J160" i="96"/>
  <c r="I160" i="96"/>
  <c r="H160" i="96"/>
  <c r="G160" i="96"/>
  <c r="F160" i="96"/>
  <c r="E160" i="96"/>
  <c r="E153" i="96" s="1"/>
  <c r="D160" i="96"/>
  <c r="C159" i="96"/>
  <c r="C158" i="96"/>
  <c r="K157" i="96"/>
  <c r="J157" i="96"/>
  <c r="I157" i="96"/>
  <c r="H157" i="96"/>
  <c r="H153" i="96" s="1"/>
  <c r="G157" i="96"/>
  <c r="F157" i="96"/>
  <c r="E157" i="96"/>
  <c r="D157" i="96"/>
  <c r="C157" i="96"/>
  <c r="C156" i="96"/>
  <c r="C155" i="96"/>
  <c r="K154" i="96"/>
  <c r="K153" i="96" s="1"/>
  <c r="K3" i="96" s="1"/>
  <c r="J154" i="96"/>
  <c r="I154" i="96"/>
  <c r="H154" i="96"/>
  <c r="G154" i="96"/>
  <c r="F154" i="96"/>
  <c r="E154" i="96"/>
  <c r="D154" i="96"/>
  <c r="C154" i="96"/>
  <c r="I153" i="96"/>
  <c r="D153" i="96"/>
  <c r="C152" i="96"/>
  <c r="C151" i="96"/>
  <c r="C150" i="96"/>
  <c r="C148" i="96" s="1"/>
  <c r="C149" i="96"/>
  <c r="K148" i="96"/>
  <c r="J148" i="96"/>
  <c r="I148" i="96"/>
  <c r="H148" i="96"/>
  <c r="G148" i="96"/>
  <c r="F148" i="96"/>
  <c r="E148" i="96"/>
  <c r="D148" i="96"/>
  <c r="C147" i="96"/>
  <c r="C146" i="96"/>
  <c r="C145" i="96"/>
  <c r="C143" i="96" s="1"/>
  <c r="C144" i="96"/>
  <c r="K143" i="96"/>
  <c r="J143" i="96"/>
  <c r="I143" i="96"/>
  <c r="H143" i="96"/>
  <c r="G143" i="96"/>
  <c r="F143" i="96"/>
  <c r="E143" i="96"/>
  <c r="D143" i="96"/>
  <c r="C142" i="96"/>
  <c r="C141" i="96"/>
  <c r="C140" i="96"/>
  <c r="C139" i="96"/>
  <c r="C138" i="96"/>
  <c r="C137" i="96"/>
  <c r="C136" i="96"/>
  <c r="C135" i="96"/>
  <c r="C134" i="96"/>
  <c r="C133" i="96"/>
  <c r="C132" i="96"/>
  <c r="C131" i="96"/>
  <c r="C130" i="96"/>
  <c r="C129" i="96"/>
  <c r="C128" i="96"/>
  <c r="C127" i="96"/>
  <c r="C126" i="96"/>
  <c r="C125" i="96"/>
  <c r="C124" i="96"/>
  <c r="C123" i="96"/>
  <c r="C122" i="96"/>
  <c r="C121" i="96"/>
  <c r="C120" i="96"/>
  <c r="C119" i="96"/>
  <c r="C118" i="96"/>
  <c r="C117" i="96"/>
  <c r="C116" i="96"/>
  <c r="C115" i="96"/>
  <c r="C114" i="96"/>
  <c r="C113" i="96"/>
  <c r="C112" i="96"/>
  <c r="C111" i="96"/>
  <c r="C110" i="96"/>
  <c r="C109" i="96"/>
  <c r="C108" i="96"/>
  <c r="C107" i="96"/>
  <c r="C106" i="96"/>
  <c r="C105" i="96"/>
  <c r="C104" i="96"/>
  <c r="C103" i="96"/>
  <c r="K102" i="96"/>
  <c r="J102" i="96"/>
  <c r="I102" i="96"/>
  <c r="H102" i="96"/>
  <c r="G102" i="96"/>
  <c r="F102" i="96"/>
  <c r="E102" i="96"/>
  <c r="D102" i="96"/>
  <c r="C101" i="96"/>
  <c r="C100" i="96"/>
  <c r="C99" i="96"/>
  <c r="C98" i="96"/>
  <c r="C97" i="96"/>
  <c r="C96" i="96"/>
  <c r="C95" i="96"/>
  <c r="C94" i="96"/>
  <c r="C93" i="96"/>
  <c r="C92" i="96"/>
  <c r="C91" i="96"/>
  <c r="C90" i="96"/>
  <c r="C89" i="96"/>
  <c r="C88" i="96"/>
  <c r="C87" i="96"/>
  <c r="C86" i="96"/>
  <c r="C85" i="96"/>
  <c r="C84" i="96"/>
  <c r="K83" i="96"/>
  <c r="J83" i="96"/>
  <c r="I83" i="96"/>
  <c r="H83" i="96"/>
  <c r="G83" i="96"/>
  <c r="F83" i="96"/>
  <c r="E83" i="96"/>
  <c r="D83" i="96"/>
  <c r="C82" i="96"/>
  <c r="C81" i="96"/>
  <c r="C80" i="96"/>
  <c r="C79" i="96"/>
  <c r="C78" i="96"/>
  <c r="C77" i="96"/>
  <c r="C76" i="96"/>
  <c r="C75" i="96"/>
  <c r="C74" i="96"/>
  <c r="C73" i="96"/>
  <c r="C72" i="96"/>
  <c r="C71" i="96"/>
  <c r="C70" i="96"/>
  <c r="C69" i="96"/>
  <c r="C68" i="96"/>
  <c r="C67" i="96"/>
  <c r="C66" i="96"/>
  <c r="C65" i="96"/>
  <c r="C64" i="96"/>
  <c r="C63" i="96"/>
  <c r="C62" i="96"/>
  <c r="K61" i="96"/>
  <c r="J61" i="96"/>
  <c r="I61" i="96"/>
  <c r="H61" i="96"/>
  <c r="G61" i="96"/>
  <c r="F61" i="96"/>
  <c r="E61" i="96"/>
  <c r="E4" i="96" s="1"/>
  <c r="E3" i="96" s="1"/>
  <c r="D61" i="96"/>
  <c r="C60" i="96"/>
  <c r="C59" i="96"/>
  <c r="C58" i="96"/>
  <c r="C57" i="96"/>
  <c r="C56" i="96"/>
  <c r="C55" i="96"/>
  <c r="C54" i="96"/>
  <c r="C53" i="96"/>
  <c r="C52" i="96"/>
  <c r="C51" i="96"/>
  <c r="C50" i="96"/>
  <c r="C49" i="96"/>
  <c r="C48" i="96"/>
  <c r="C47" i="96"/>
  <c r="C46" i="96"/>
  <c r="C45" i="96"/>
  <c r="C44" i="96"/>
  <c r="K43" i="96"/>
  <c r="J43" i="96"/>
  <c r="I43" i="96"/>
  <c r="H43" i="96"/>
  <c r="G43" i="96"/>
  <c r="F43" i="96"/>
  <c r="F4" i="96" s="1"/>
  <c r="F3" i="96" s="1"/>
  <c r="E43" i="96"/>
  <c r="D43" i="96"/>
  <c r="C42" i="96"/>
  <c r="C41" i="96"/>
  <c r="C40" i="96"/>
  <c r="C39" i="96"/>
  <c r="C38" i="96"/>
  <c r="C37" i="96"/>
  <c r="C32" i="96" s="1"/>
  <c r="C36" i="96"/>
  <c r="C35" i="96"/>
  <c r="C34" i="96"/>
  <c r="C33" i="96"/>
  <c r="K32" i="96"/>
  <c r="J32" i="96"/>
  <c r="I32" i="96"/>
  <c r="H32" i="96"/>
  <c r="G32" i="96"/>
  <c r="F32" i="96"/>
  <c r="E32" i="96"/>
  <c r="D32" i="96"/>
  <c r="C31" i="96"/>
  <c r="C30" i="96"/>
  <c r="C29" i="96"/>
  <c r="C28" i="96"/>
  <c r="C27" i="96"/>
  <c r="C26" i="96"/>
  <c r="C25" i="96"/>
  <c r="C24" i="96"/>
  <c r="C23" i="96"/>
  <c r="C22" i="96"/>
  <c r="C21" i="96"/>
  <c r="K20" i="96"/>
  <c r="J20" i="96"/>
  <c r="I20" i="96"/>
  <c r="H20" i="96"/>
  <c r="G20" i="96"/>
  <c r="F20" i="96"/>
  <c r="E20" i="96"/>
  <c r="D20" i="96"/>
  <c r="D4" i="96" s="1"/>
  <c r="D3" i="96" s="1"/>
  <c r="C19" i="96"/>
  <c r="C18" i="96"/>
  <c r="C17" i="96"/>
  <c r="C16" i="96"/>
  <c r="C15" i="96"/>
  <c r="C14" i="96"/>
  <c r="C13" i="96"/>
  <c r="C12" i="96"/>
  <c r="C11" i="96"/>
  <c r="C10" i="96"/>
  <c r="C9" i="96"/>
  <c r="C8" i="96"/>
  <c r="K7" i="96"/>
  <c r="J7" i="96"/>
  <c r="I7" i="96"/>
  <c r="H7" i="96"/>
  <c r="H4" i="96" s="1"/>
  <c r="G7" i="96"/>
  <c r="F7" i="96"/>
  <c r="E7" i="96"/>
  <c r="D7" i="96"/>
  <c r="C6" i="96"/>
  <c r="K5" i="96"/>
  <c r="J5" i="96"/>
  <c r="I5" i="96"/>
  <c r="I4" i="96" s="1"/>
  <c r="I3" i="96" s="1"/>
  <c r="H5" i="96"/>
  <c r="G5" i="96"/>
  <c r="F5" i="96"/>
  <c r="E5" i="96"/>
  <c r="D5" i="96"/>
  <c r="C5" i="96"/>
  <c r="K4" i="96"/>
  <c r="J4" i="96"/>
  <c r="G4" i="96"/>
  <c r="C325" i="127"/>
  <c r="C324" i="127"/>
  <c r="C318" i="127" s="1"/>
  <c r="C323" i="127"/>
  <c r="C322" i="127"/>
  <c r="C321" i="127"/>
  <c r="C320" i="127"/>
  <c r="C319" i="127"/>
  <c r="N318" i="127"/>
  <c r="N303" i="127" s="1"/>
  <c r="M318" i="127"/>
  <c r="M303" i="127" s="1"/>
  <c r="L318" i="127"/>
  <c r="L303" i="127" s="1"/>
  <c r="K318" i="127"/>
  <c r="K303" i="127" s="1"/>
  <c r="J318" i="127"/>
  <c r="J303" i="127" s="1"/>
  <c r="I318" i="127"/>
  <c r="I303" i="127" s="1"/>
  <c r="H318" i="127"/>
  <c r="H303" i="127" s="1"/>
  <c r="G318" i="127"/>
  <c r="G303" i="127" s="1"/>
  <c r="F318" i="127"/>
  <c r="F303" i="127" s="1"/>
  <c r="E318" i="127"/>
  <c r="E303" i="127" s="1"/>
  <c r="D318" i="127"/>
  <c r="D303" i="127" s="1"/>
  <c r="C317" i="127"/>
  <c r="C316" i="127"/>
  <c r="C315" i="127"/>
  <c r="C314" i="127"/>
  <c r="C313" i="127"/>
  <c r="C312" i="127"/>
  <c r="C311" i="127"/>
  <c r="C310" i="127"/>
  <c r="C309" i="127"/>
  <c r="C308" i="127"/>
  <c r="C307" i="127"/>
  <c r="C306" i="127"/>
  <c r="C305" i="127"/>
  <c r="C302" i="127"/>
  <c r="C301" i="127"/>
  <c r="N300" i="127"/>
  <c r="M300" i="127"/>
  <c r="L300" i="127"/>
  <c r="K300" i="127"/>
  <c r="J300" i="127"/>
  <c r="I300" i="127"/>
  <c r="H300" i="127"/>
  <c r="G300" i="127"/>
  <c r="F300" i="127"/>
  <c r="E300" i="127"/>
  <c r="D300" i="127"/>
  <c r="C300" i="127"/>
  <c r="C299" i="127"/>
  <c r="C298" i="127"/>
  <c r="C297" i="127" s="1"/>
  <c r="N297" i="127"/>
  <c r="M297" i="127"/>
  <c r="L297" i="127"/>
  <c r="K297" i="127"/>
  <c r="J297" i="127"/>
  <c r="I297" i="127"/>
  <c r="H297" i="127"/>
  <c r="G297" i="127"/>
  <c r="F297" i="127"/>
  <c r="E297" i="127"/>
  <c r="D297" i="127"/>
  <c r="C296" i="127"/>
  <c r="C295" i="127"/>
  <c r="C294" i="127"/>
  <c r="C293" i="127"/>
  <c r="C292" i="127"/>
  <c r="C291" i="127"/>
  <c r="C290" i="127"/>
  <c r="C289" i="127"/>
  <c r="C288" i="127"/>
  <c r="C287" i="127"/>
  <c r="C286" i="127"/>
  <c r="C285" i="127"/>
  <c r="C284" i="127"/>
  <c r="C283" i="127"/>
  <c r="C282" i="127"/>
  <c r="C281" i="127"/>
  <c r="N280" i="127"/>
  <c r="M280" i="127"/>
  <c r="L280" i="127"/>
  <c r="K280" i="127"/>
  <c r="J280" i="127"/>
  <c r="I280" i="127"/>
  <c r="H280" i="127"/>
  <c r="G280" i="127"/>
  <c r="F280" i="127"/>
  <c r="E280" i="127"/>
  <c r="D280" i="127"/>
  <c r="C279" i="127"/>
  <c r="N278" i="127"/>
  <c r="M278" i="127"/>
  <c r="L278" i="127"/>
  <c r="K278" i="127"/>
  <c r="J278" i="127"/>
  <c r="I278" i="127"/>
  <c r="H278" i="127"/>
  <c r="G278" i="127"/>
  <c r="F278" i="127"/>
  <c r="E278" i="127"/>
  <c r="D278" i="127"/>
  <c r="C278" i="127"/>
  <c r="C277" i="127"/>
  <c r="C276" i="127"/>
  <c r="N275" i="127"/>
  <c r="M275" i="127"/>
  <c r="L275" i="127"/>
  <c r="K275" i="127"/>
  <c r="J275" i="127"/>
  <c r="I275" i="127"/>
  <c r="H275" i="127"/>
  <c r="G275" i="127"/>
  <c r="F275" i="127"/>
  <c r="E275" i="127"/>
  <c r="D275" i="127"/>
  <c r="C274" i="127"/>
  <c r="C273" i="127"/>
  <c r="N272" i="127"/>
  <c r="N154" i="127" s="1"/>
  <c r="M272" i="127"/>
  <c r="L272" i="127"/>
  <c r="K272" i="127"/>
  <c r="J272" i="127"/>
  <c r="I272" i="127"/>
  <c r="H272" i="127"/>
  <c r="G272" i="127"/>
  <c r="F272" i="127"/>
  <c r="F154" i="127" s="1"/>
  <c r="E272" i="127"/>
  <c r="D272" i="127"/>
  <c r="C271" i="127"/>
  <c r="C270" i="127"/>
  <c r="C269" i="127"/>
  <c r="C268" i="127"/>
  <c r="C267" i="127"/>
  <c r="C266" i="127"/>
  <c r="C265" i="127"/>
  <c r="C264" i="127"/>
  <c r="C263" i="127"/>
  <c r="C262" i="127"/>
  <c r="C261" i="127"/>
  <c r="C260" i="127"/>
  <c r="C259" i="127"/>
  <c r="C258" i="127"/>
  <c r="C257" i="127"/>
  <c r="C256" i="127"/>
  <c r="C255" i="127"/>
  <c r="C254" i="127"/>
  <c r="C253" i="127"/>
  <c r="C252" i="127"/>
  <c r="C251" i="127"/>
  <c r="C250" i="127"/>
  <c r="C249" i="127"/>
  <c r="C248" i="127"/>
  <c r="C247" i="127"/>
  <c r="C246" i="127"/>
  <c r="C245" i="127"/>
  <c r="C244" i="127"/>
  <c r="C243" i="127"/>
  <c r="C242" i="127"/>
  <c r="C241" i="127"/>
  <c r="C240" i="127"/>
  <c r="C239" i="127"/>
  <c r="C238" i="127"/>
  <c r="C237" i="127"/>
  <c r="C236" i="127"/>
  <c r="C235" i="127"/>
  <c r="C234" i="127"/>
  <c r="C233" i="127"/>
  <c r="C232" i="127"/>
  <c r="C231" i="127"/>
  <c r="C230" i="127"/>
  <c r="N229" i="127"/>
  <c r="M229" i="127"/>
  <c r="L229" i="127"/>
  <c r="K229" i="127"/>
  <c r="J229" i="127"/>
  <c r="I229" i="127"/>
  <c r="H229" i="127"/>
  <c r="G229" i="127"/>
  <c r="F229" i="127"/>
  <c r="E229" i="127"/>
  <c r="D229" i="127"/>
  <c r="C228" i="127"/>
  <c r="C227" i="127"/>
  <c r="C226" i="127"/>
  <c r="C225" i="127"/>
  <c r="C224" i="127"/>
  <c r="C223" i="127"/>
  <c r="C222" i="127"/>
  <c r="C221" i="127"/>
  <c r="C220" i="127"/>
  <c r="C219" i="127"/>
  <c r="C218" i="127"/>
  <c r="C217" i="127"/>
  <c r="C216" i="127"/>
  <c r="C215" i="127"/>
  <c r="C214" i="127"/>
  <c r="C213" i="127"/>
  <c r="C212" i="127"/>
  <c r="C211" i="127"/>
  <c r="C210" i="127"/>
  <c r="C209" i="127"/>
  <c r="C208" i="127"/>
  <c r="C207" i="127"/>
  <c r="C206" i="127"/>
  <c r="N205" i="127"/>
  <c r="M205" i="127"/>
  <c r="M154" i="127" s="1"/>
  <c r="L205" i="127"/>
  <c r="K205" i="127"/>
  <c r="J205" i="127"/>
  <c r="I205" i="127"/>
  <c r="H205" i="127"/>
  <c r="G205" i="127"/>
  <c r="F205" i="127"/>
  <c r="E205" i="127"/>
  <c r="E154" i="127" s="1"/>
  <c r="D205" i="127"/>
  <c r="C204" i="127"/>
  <c r="C203" i="127"/>
  <c r="C202" i="127" s="1"/>
  <c r="N202" i="127"/>
  <c r="M202" i="127"/>
  <c r="L202" i="127"/>
  <c r="K202" i="127"/>
  <c r="J202" i="127"/>
  <c r="I202" i="127"/>
  <c r="H202" i="127"/>
  <c r="G202" i="127"/>
  <c r="F202" i="127"/>
  <c r="E202" i="127"/>
  <c r="D202" i="127"/>
  <c r="C201" i="127"/>
  <c r="C200" i="127"/>
  <c r="C199" i="127"/>
  <c r="C198" i="127"/>
  <c r="N197" i="127"/>
  <c r="M197" i="127"/>
  <c r="L197" i="127"/>
  <c r="K197" i="127"/>
  <c r="J197" i="127"/>
  <c r="I197" i="127"/>
  <c r="H197" i="127"/>
  <c r="G197" i="127"/>
  <c r="F197" i="127"/>
  <c r="E197" i="127"/>
  <c r="D197" i="127"/>
  <c r="C196" i="127"/>
  <c r="C195" i="127"/>
  <c r="C194" i="127"/>
  <c r="C193" i="127"/>
  <c r="C192" i="127"/>
  <c r="C191" i="127"/>
  <c r="C190" i="127"/>
  <c r="C189" i="127"/>
  <c r="N188" i="127"/>
  <c r="M188" i="127"/>
  <c r="L188" i="127"/>
  <c r="K188" i="127"/>
  <c r="J188" i="127"/>
  <c r="I188" i="127"/>
  <c r="H188" i="127"/>
  <c r="G188" i="127"/>
  <c r="F188" i="127"/>
  <c r="E188" i="127"/>
  <c r="D188" i="127"/>
  <c r="C187" i="127"/>
  <c r="C186" i="127"/>
  <c r="C185" i="127"/>
  <c r="C184" i="127"/>
  <c r="N183" i="127"/>
  <c r="M183" i="127"/>
  <c r="L183" i="127"/>
  <c r="K183" i="127"/>
  <c r="J183" i="127"/>
  <c r="I183" i="127"/>
  <c r="H183" i="127"/>
  <c r="G183" i="127"/>
  <c r="F183" i="127"/>
  <c r="E183" i="127"/>
  <c r="D183" i="127"/>
  <c r="C182" i="127"/>
  <c r="C181" i="127"/>
  <c r="N180" i="127"/>
  <c r="M180" i="127"/>
  <c r="L180" i="127"/>
  <c r="K180" i="127"/>
  <c r="J180" i="127"/>
  <c r="I180" i="127"/>
  <c r="H180" i="127"/>
  <c r="H154" i="127" s="1"/>
  <c r="G180" i="127"/>
  <c r="F180" i="127"/>
  <c r="E180" i="127"/>
  <c r="D180" i="127"/>
  <c r="C179" i="127"/>
  <c r="C178" i="127"/>
  <c r="C177" i="127"/>
  <c r="C176" i="127"/>
  <c r="C175" i="127"/>
  <c r="C174" i="127"/>
  <c r="C173" i="127"/>
  <c r="C172" i="127"/>
  <c r="N171" i="127"/>
  <c r="M171" i="127"/>
  <c r="L171" i="127"/>
  <c r="K171" i="127"/>
  <c r="J171" i="127"/>
  <c r="I171" i="127"/>
  <c r="H171" i="127"/>
  <c r="G171" i="127"/>
  <c r="F171" i="127"/>
  <c r="E171" i="127"/>
  <c r="D171" i="127"/>
  <c r="C171" i="127"/>
  <c r="C170" i="127"/>
  <c r="C169" i="127"/>
  <c r="C168" i="127"/>
  <c r="C167" i="127"/>
  <c r="N166" i="127"/>
  <c r="M166" i="127"/>
  <c r="L166" i="127"/>
  <c r="K166" i="127"/>
  <c r="J166" i="127"/>
  <c r="I166" i="127"/>
  <c r="H166" i="127"/>
  <c r="G166" i="127"/>
  <c r="F166" i="127"/>
  <c r="E166" i="127"/>
  <c r="D166" i="127"/>
  <c r="C166" i="127"/>
  <c r="C165" i="127"/>
  <c r="C164" i="127"/>
  <c r="C163" i="127"/>
  <c r="C162" i="127"/>
  <c r="N161" i="127"/>
  <c r="M161" i="127"/>
  <c r="L161" i="127"/>
  <c r="K161" i="127"/>
  <c r="K154" i="127" s="1"/>
  <c r="K4" i="127" s="1"/>
  <c r="J161" i="127"/>
  <c r="I161" i="127"/>
  <c r="H161" i="127"/>
  <c r="G161" i="127"/>
  <c r="F161" i="127"/>
  <c r="E161" i="127"/>
  <c r="D161" i="127"/>
  <c r="C161" i="127"/>
  <c r="C160" i="127"/>
  <c r="C159" i="127"/>
  <c r="N158" i="127"/>
  <c r="M158" i="127"/>
  <c r="L158" i="127"/>
  <c r="K158" i="127"/>
  <c r="J158" i="127"/>
  <c r="I158" i="127"/>
  <c r="I154" i="127" s="1"/>
  <c r="H158" i="127"/>
  <c r="G158" i="127"/>
  <c r="F158" i="127"/>
  <c r="E158" i="127"/>
  <c r="D158" i="127"/>
  <c r="C158" i="127"/>
  <c r="C157" i="127"/>
  <c r="C156" i="127"/>
  <c r="C155" i="127" s="1"/>
  <c r="N155" i="127"/>
  <c r="M155" i="127"/>
  <c r="L155" i="127"/>
  <c r="L154" i="127" s="1"/>
  <c r="K155" i="127"/>
  <c r="J155" i="127"/>
  <c r="I155" i="127"/>
  <c r="H155" i="127"/>
  <c r="G155" i="127"/>
  <c r="G154" i="127" s="1"/>
  <c r="F155" i="127"/>
  <c r="E155" i="127"/>
  <c r="D155" i="127"/>
  <c r="D154" i="127" s="1"/>
  <c r="J154" i="127"/>
  <c r="C153" i="127"/>
  <c r="C152" i="127"/>
  <c r="C149" i="127" s="1"/>
  <c r="C151" i="127"/>
  <c r="C150" i="127"/>
  <c r="N149" i="127"/>
  <c r="M149" i="127"/>
  <c r="L149" i="127"/>
  <c r="K149" i="127"/>
  <c r="J149" i="127"/>
  <c r="I149" i="127"/>
  <c r="H149" i="127"/>
  <c r="G149" i="127"/>
  <c r="F149" i="127"/>
  <c r="E149" i="127"/>
  <c r="D149" i="127"/>
  <c r="C148" i="127"/>
  <c r="C147" i="127"/>
  <c r="C144" i="127" s="1"/>
  <c r="C146" i="127"/>
  <c r="C145" i="127"/>
  <c r="N144" i="127"/>
  <c r="M144" i="127"/>
  <c r="L144" i="127"/>
  <c r="K144" i="127"/>
  <c r="J144" i="127"/>
  <c r="I144" i="127"/>
  <c r="H144" i="127"/>
  <c r="G144" i="127"/>
  <c r="F144" i="127"/>
  <c r="E144" i="127"/>
  <c r="D144" i="127"/>
  <c r="C143" i="127"/>
  <c r="C142" i="127"/>
  <c r="C141" i="127"/>
  <c r="C140" i="127"/>
  <c r="C139" i="127"/>
  <c r="C138" i="127"/>
  <c r="C137" i="127"/>
  <c r="C136" i="127"/>
  <c r="C135" i="127"/>
  <c r="C134" i="127"/>
  <c r="C133" i="127"/>
  <c r="C132" i="127"/>
  <c r="C131" i="127"/>
  <c r="C130" i="127"/>
  <c r="C129" i="127"/>
  <c r="C128" i="127"/>
  <c r="C127" i="127"/>
  <c r="C126" i="127"/>
  <c r="C125" i="127"/>
  <c r="C124" i="127"/>
  <c r="C123" i="127"/>
  <c r="C122" i="127"/>
  <c r="C121" i="127"/>
  <c r="C120" i="127"/>
  <c r="C119" i="127"/>
  <c r="C118" i="127"/>
  <c r="C117" i="127"/>
  <c r="C116" i="127"/>
  <c r="C115" i="127"/>
  <c r="C114" i="127"/>
  <c r="C113" i="127"/>
  <c r="C112" i="127"/>
  <c r="C111" i="127"/>
  <c r="C110" i="127"/>
  <c r="C109" i="127"/>
  <c r="C108" i="127"/>
  <c r="C107" i="127"/>
  <c r="C106" i="127"/>
  <c r="C105" i="127"/>
  <c r="C104" i="127"/>
  <c r="N103" i="127"/>
  <c r="M103" i="127"/>
  <c r="L103" i="127"/>
  <c r="K103" i="127"/>
  <c r="J103" i="127"/>
  <c r="I103" i="127"/>
  <c r="H103" i="127"/>
  <c r="G103" i="127"/>
  <c r="F103" i="127"/>
  <c r="E103" i="127"/>
  <c r="D103" i="127"/>
  <c r="C102" i="127"/>
  <c r="C101" i="127"/>
  <c r="C100" i="127"/>
  <c r="C99" i="127"/>
  <c r="C98" i="127"/>
  <c r="C97" i="127"/>
  <c r="C96" i="127"/>
  <c r="C95" i="127"/>
  <c r="C94" i="127"/>
  <c r="C93" i="127"/>
  <c r="C92" i="127"/>
  <c r="C91" i="127"/>
  <c r="C90" i="127"/>
  <c r="C89" i="127"/>
  <c r="C88" i="127"/>
  <c r="C87" i="127"/>
  <c r="C86" i="127"/>
  <c r="C85" i="127"/>
  <c r="N84" i="127"/>
  <c r="M84" i="127"/>
  <c r="L84" i="127"/>
  <c r="K84" i="127"/>
  <c r="J84" i="127"/>
  <c r="I84" i="127"/>
  <c r="H84" i="127"/>
  <c r="G84" i="127"/>
  <c r="F84" i="127"/>
  <c r="E84" i="127"/>
  <c r="D84" i="127"/>
  <c r="C83" i="127"/>
  <c r="C82" i="127"/>
  <c r="C81" i="127"/>
  <c r="C80" i="127"/>
  <c r="C79" i="127"/>
  <c r="C78" i="127"/>
  <c r="C77" i="127"/>
  <c r="C76" i="127"/>
  <c r="C75" i="127"/>
  <c r="C74" i="127"/>
  <c r="C73" i="127"/>
  <c r="C72" i="127"/>
  <c r="C71" i="127"/>
  <c r="C70" i="127"/>
  <c r="C69" i="127"/>
  <c r="C68" i="127"/>
  <c r="C67" i="127"/>
  <c r="C66" i="127"/>
  <c r="C65" i="127"/>
  <c r="C64" i="127"/>
  <c r="C63" i="127"/>
  <c r="N62" i="127"/>
  <c r="M62" i="127"/>
  <c r="L62" i="127"/>
  <c r="K62" i="127"/>
  <c r="J62" i="127"/>
  <c r="I62" i="127"/>
  <c r="H62" i="127"/>
  <c r="G62" i="127"/>
  <c r="F62" i="127"/>
  <c r="E62" i="127"/>
  <c r="D62" i="127"/>
  <c r="C61" i="127"/>
  <c r="C60" i="127"/>
  <c r="C59" i="127"/>
  <c r="C58" i="127"/>
  <c r="C57" i="127"/>
  <c r="C56" i="127"/>
  <c r="C55" i="127"/>
  <c r="C54" i="127"/>
  <c r="C53" i="127"/>
  <c r="C52" i="127"/>
  <c r="C44" i="127" s="1"/>
  <c r="C51" i="127"/>
  <c r="C50" i="127"/>
  <c r="C49" i="127"/>
  <c r="C48" i="127"/>
  <c r="C47" i="127"/>
  <c r="C46" i="127"/>
  <c r="C45" i="127"/>
  <c r="N44" i="127"/>
  <c r="N5" i="127" s="1"/>
  <c r="M44" i="127"/>
  <c r="L44" i="127"/>
  <c r="K44" i="127"/>
  <c r="J44" i="127"/>
  <c r="I44" i="127"/>
  <c r="H44" i="127"/>
  <c r="G44" i="127"/>
  <c r="F44" i="127"/>
  <c r="F5" i="127" s="1"/>
  <c r="E44" i="127"/>
  <c r="D44" i="127"/>
  <c r="C43" i="127"/>
  <c r="C42" i="127"/>
  <c r="C41" i="127"/>
  <c r="C40" i="127"/>
  <c r="C39" i="127"/>
  <c r="C38" i="127"/>
  <c r="C37" i="127"/>
  <c r="C36" i="127"/>
  <c r="C35" i="127"/>
  <c r="C34" i="127"/>
  <c r="N33" i="127"/>
  <c r="M33" i="127"/>
  <c r="L33" i="127"/>
  <c r="L5" i="127" s="1"/>
  <c r="L4" i="127" s="1"/>
  <c r="K33" i="127"/>
  <c r="J33" i="127"/>
  <c r="I33" i="127"/>
  <c r="H33" i="127"/>
  <c r="G33" i="127"/>
  <c r="F33" i="127"/>
  <c r="E33" i="127"/>
  <c r="D33" i="127"/>
  <c r="D5" i="127" s="1"/>
  <c r="D4" i="127" s="1"/>
  <c r="C32" i="127"/>
  <c r="C31" i="127"/>
  <c r="C30" i="127"/>
  <c r="C29" i="127"/>
  <c r="C28" i="127"/>
  <c r="C27" i="127"/>
  <c r="C26" i="127"/>
  <c r="C25" i="127"/>
  <c r="C24" i="127"/>
  <c r="C23" i="127"/>
  <c r="C22" i="127"/>
  <c r="N21" i="127"/>
  <c r="M21" i="127"/>
  <c r="L21" i="127"/>
  <c r="K21" i="127"/>
  <c r="J21" i="127"/>
  <c r="I21" i="127"/>
  <c r="H21" i="127"/>
  <c r="G21" i="127"/>
  <c r="F21" i="127"/>
  <c r="E21" i="127"/>
  <c r="D21" i="127"/>
  <c r="C20" i="127"/>
  <c r="C19" i="127"/>
  <c r="C18" i="127"/>
  <c r="C17" i="127"/>
  <c r="C16" i="127"/>
  <c r="C15" i="127"/>
  <c r="C14" i="127"/>
  <c r="C13" i="127"/>
  <c r="C12" i="127"/>
  <c r="C11" i="127"/>
  <c r="C8" i="127" s="1"/>
  <c r="C10" i="127"/>
  <c r="C9" i="127"/>
  <c r="N8" i="127"/>
  <c r="M8" i="127"/>
  <c r="L8" i="127"/>
  <c r="K8" i="127"/>
  <c r="J8" i="127"/>
  <c r="I8" i="127"/>
  <c r="H8" i="127"/>
  <c r="G8" i="127"/>
  <c r="F8" i="127"/>
  <c r="E8" i="127"/>
  <c r="D8" i="127"/>
  <c r="C7" i="127"/>
  <c r="N6" i="127"/>
  <c r="M6" i="127"/>
  <c r="M5" i="127" s="1"/>
  <c r="L6" i="127"/>
  <c r="K6" i="127"/>
  <c r="J6" i="127"/>
  <c r="J5" i="127" s="1"/>
  <c r="J4" i="127" s="1"/>
  <c r="I6" i="127"/>
  <c r="H6" i="127"/>
  <c r="G6" i="127"/>
  <c r="F6" i="127"/>
  <c r="E6" i="127"/>
  <c r="E5" i="127" s="1"/>
  <c r="D6" i="127"/>
  <c r="C6" i="127"/>
  <c r="K5" i="127"/>
  <c r="I5" i="127"/>
  <c r="H5" i="127"/>
  <c r="H4" i="127" s="1"/>
  <c r="G5" i="127"/>
  <c r="C324" i="92"/>
  <c r="C323" i="92"/>
  <c r="C322" i="92"/>
  <c r="C321" i="92"/>
  <c r="C320" i="92"/>
  <c r="C319" i="92"/>
  <c r="C318" i="92"/>
  <c r="S317" i="92"/>
  <c r="S302" i="92" s="1"/>
  <c r="R317" i="92"/>
  <c r="R302" i="92" s="1"/>
  <c r="Q317" i="92"/>
  <c r="Q302" i="92" s="1"/>
  <c r="P317" i="92"/>
  <c r="P302" i="92" s="1"/>
  <c r="O317" i="92"/>
  <c r="O302" i="92" s="1"/>
  <c r="N317" i="92"/>
  <c r="N302" i="92" s="1"/>
  <c r="M317" i="92"/>
  <c r="M302" i="92" s="1"/>
  <c r="L317" i="92"/>
  <c r="L302" i="92" s="1"/>
  <c r="K317" i="92"/>
  <c r="K302" i="92" s="1"/>
  <c r="J317" i="92"/>
  <c r="J302" i="92" s="1"/>
  <c r="I317" i="92"/>
  <c r="I302" i="92" s="1"/>
  <c r="H317" i="92"/>
  <c r="H302" i="92" s="1"/>
  <c r="G317" i="92"/>
  <c r="G302" i="92" s="1"/>
  <c r="F317" i="92"/>
  <c r="F302" i="92" s="1"/>
  <c r="E317" i="92"/>
  <c r="E302" i="92" s="1"/>
  <c r="D317" i="92"/>
  <c r="D302" i="92" s="1"/>
  <c r="C316" i="92"/>
  <c r="C315" i="92"/>
  <c r="C314" i="92"/>
  <c r="C313" i="92"/>
  <c r="C312" i="92"/>
  <c r="C311" i="92"/>
  <c r="C310" i="92"/>
  <c r="C309" i="92"/>
  <c r="C308" i="92"/>
  <c r="C307" i="92"/>
  <c r="C306" i="92"/>
  <c r="C305" i="92"/>
  <c r="C301" i="92"/>
  <c r="C300" i="92"/>
  <c r="C299" i="92" s="1"/>
  <c r="S299" i="92"/>
  <c r="R299" i="92"/>
  <c r="Q299" i="92"/>
  <c r="P299" i="92"/>
  <c r="O299" i="92"/>
  <c r="N299" i="92"/>
  <c r="M299" i="92"/>
  <c r="L299" i="92"/>
  <c r="K299" i="92"/>
  <c r="J299" i="92"/>
  <c r="I299" i="92"/>
  <c r="H299" i="92"/>
  <c r="G299" i="92"/>
  <c r="F299" i="92"/>
  <c r="E299" i="92"/>
  <c r="D299" i="92"/>
  <c r="C298" i="92"/>
  <c r="C297" i="92"/>
  <c r="S296" i="92"/>
  <c r="R296" i="92"/>
  <c r="Q296" i="92"/>
  <c r="P296" i="92"/>
  <c r="O296" i="92"/>
  <c r="N296" i="92"/>
  <c r="M296" i="92"/>
  <c r="L296" i="92"/>
  <c r="K296" i="92"/>
  <c r="J296" i="92"/>
  <c r="I296" i="92"/>
  <c r="H296" i="92"/>
  <c r="G296" i="92"/>
  <c r="F296" i="92"/>
  <c r="E296" i="92"/>
  <c r="D296" i="92"/>
  <c r="C295" i="92"/>
  <c r="C294" i="92"/>
  <c r="C293" i="92"/>
  <c r="C292" i="92"/>
  <c r="C291" i="92"/>
  <c r="C290" i="92"/>
  <c r="C289" i="92"/>
  <c r="C288" i="92"/>
  <c r="C287" i="92"/>
  <c r="C286" i="92"/>
  <c r="C285" i="92"/>
  <c r="C284" i="92"/>
  <c r="C283" i="92"/>
  <c r="C282" i="92"/>
  <c r="C281" i="92"/>
  <c r="C280" i="92"/>
  <c r="S279" i="92"/>
  <c r="R279" i="92"/>
  <c r="Q279" i="92"/>
  <c r="P279" i="92"/>
  <c r="O279" i="92"/>
  <c r="N279" i="92"/>
  <c r="M279" i="92"/>
  <c r="L279" i="92"/>
  <c r="K279" i="92"/>
  <c r="J279" i="92"/>
  <c r="I279" i="92"/>
  <c r="H279" i="92"/>
  <c r="G279" i="92"/>
  <c r="F279" i="92"/>
  <c r="E279" i="92"/>
  <c r="D279" i="92"/>
  <c r="C278" i="92"/>
  <c r="C277" i="92" s="1"/>
  <c r="S277" i="92"/>
  <c r="R277" i="92"/>
  <c r="Q277" i="92"/>
  <c r="P277" i="92"/>
  <c r="O277" i="92"/>
  <c r="N277" i="92"/>
  <c r="M277" i="92"/>
  <c r="L277" i="92"/>
  <c r="K277" i="92"/>
  <c r="J277" i="92"/>
  <c r="I277" i="92"/>
  <c r="H277" i="92"/>
  <c r="G277" i="92"/>
  <c r="F277" i="92"/>
  <c r="E277" i="92"/>
  <c r="D277" i="92"/>
  <c r="C276" i="92"/>
  <c r="C275" i="92"/>
  <c r="C273" i="92"/>
  <c r="C272" i="92"/>
  <c r="S271" i="92"/>
  <c r="R271" i="92"/>
  <c r="Q271" i="92"/>
  <c r="P271" i="92"/>
  <c r="O271" i="92"/>
  <c r="N271" i="92"/>
  <c r="M271" i="92"/>
  <c r="L271" i="92"/>
  <c r="K271" i="92"/>
  <c r="J271" i="92"/>
  <c r="I271" i="92"/>
  <c r="H271" i="92"/>
  <c r="G271" i="92"/>
  <c r="F271" i="92"/>
  <c r="E271" i="92"/>
  <c r="D271" i="92"/>
  <c r="C270" i="92"/>
  <c r="C269" i="92"/>
  <c r="C268" i="92"/>
  <c r="C267" i="92"/>
  <c r="C266" i="92"/>
  <c r="C265" i="92"/>
  <c r="C264" i="92"/>
  <c r="C263" i="92"/>
  <c r="C262" i="92"/>
  <c r="C261" i="92"/>
  <c r="C260" i="92"/>
  <c r="C259" i="92"/>
  <c r="C258" i="92"/>
  <c r="C257" i="92"/>
  <c r="C256" i="92"/>
  <c r="C255" i="92"/>
  <c r="C254" i="92"/>
  <c r="C253" i="92"/>
  <c r="C252" i="92"/>
  <c r="C251" i="92"/>
  <c r="C250" i="92"/>
  <c r="C249" i="92"/>
  <c r="C248" i="92"/>
  <c r="C247" i="92"/>
  <c r="C246" i="92"/>
  <c r="C245" i="92"/>
  <c r="C244" i="92"/>
  <c r="C243" i="92"/>
  <c r="C242" i="92"/>
  <c r="C241" i="92"/>
  <c r="C240" i="92"/>
  <c r="C239" i="92"/>
  <c r="C238" i="92"/>
  <c r="C237" i="92"/>
  <c r="C236" i="92"/>
  <c r="C235" i="92"/>
  <c r="C234" i="92"/>
  <c r="C233" i="92"/>
  <c r="C232" i="92"/>
  <c r="C231" i="92"/>
  <c r="C230" i="92"/>
  <c r="C229" i="92"/>
  <c r="S228" i="92"/>
  <c r="R228" i="92"/>
  <c r="Q228" i="92"/>
  <c r="P228" i="92"/>
  <c r="O228" i="92"/>
  <c r="N228" i="92"/>
  <c r="M228" i="92"/>
  <c r="L228" i="92"/>
  <c r="K228" i="92"/>
  <c r="J228" i="92"/>
  <c r="I228" i="92"/>
  <c r="H228" i="92"/>
  <c r="G228" i="92"/>
  <c r="F228" i="92"/>
  <c r="E228" i="92"/>
  <c r="D228" i="92"/>
  <c r="C227" i="92"/>
  <c r="C226" i="92"/>
  <c r="C225" i="92"/>
  <c r="C224" i="92"/>
  <c r="C223" i="92"/>
  <c r="C222" i="92"/>
  <c r="C221" i="92"/>
  <c r="C220" i="92"/>
  <c r="C219" i="92"/>
  <c r="C218" i="92"/>
  <c r="C217" i="92"/>
  <c r="C216" i="92"/>
  <c r="C215" i="92"/>
  <c r="C214" i="92"/>
  <c r="C213" i="92"/>
  <c r="C212" i="92"/>
  <c r="C211" i="92"/>
  <c r="C210" i="92"/>
  <c r="C209" i="92"/>
  <c r="C208" i="92"/>
  <c r="C207" i="92"/>
  <c r="C206" i="92"/>
  <c r="C205" i="92"/>
  <c r="S204" i="92"/>
  <c r="R204" i="92"/>
  <c r="Q204" i="92"/>
  <c r="P204" i="92"/>
  <c r="O204" i="92"/>
  <c r="N204" i="92"/>
  <c r="M204" i="92"/>
  <c r="L204" i="92"/>
  <c r="K204" i="92"/>
  <c r="J204" i="92"/>
  <c r="I204" i="92"/>
  <c r="H204" i="92"/>
  <c r="G204" i="92"/>
  <c r="F204" i="92"/>
  <c r="E204" i="92"/>
  <c r="D204" i="92"/>
  <c r="C203" i="92"/>
  <c r="C202" i="92"/>
  <c r="C201" i="92" s="1"/>
  <c r="S201" i="92"/>
  <c r="R201" i="92"/>
  <c r="Q201" i="92"/>
  <c r="P201" i="92"/>
  <c r="O201" i="92"/>
  <c r="N201" i="92"/>
  <c r="M201" i="92"/>
  <c r="L201" i="92"/>
  <c r="K201" i="92"/>
  <c r="J201" i="92"/>
  <c r="I201" i="92"/>
  <c r="H201" i="92"/>
  <c r="G201" i="92"/>
  <c r="F201" i="92"/>
  <c r="E201" i="92"/>
  <c r="D201" i="92"/>
  <c r="C200" i="92"/>
  <c r="C199" i="92"/>
  <c r="C198" i="92"/>
  <c r="C197" i="92"/>
  <c r="S196" i="92"/>
  <c r="R196" i="92"/>
  <c r="Q196" i="92"/>
  <c r="P196" i="92"/>
  <c r="O196" i="92"/>
  <c r="N196" i="92"/>
  <c r="M196" i="92"/>
  <c r="L196" i="92"/>
  <c r="K196" i="92"/>
  <c r="J196" i="92"/>
  <c r="I196" i="92"/>
  <c r="H196" i="92"/>
  <c r="G196" i="92"/>
  <c r="F196" i="92"/>
  <c r="E196" i="92"/>
  <c r="D196" i="92"/>
  <c r="C195" i="92"/>
  <c r="C194" i="92"/>
  <c r="C193" i="92"/>
  <c r="C192" i="92"/>
  <c r="C191" i="92"/>
  <c r="C190" i="92"/>
  <c r="C189" i="92"/>
  <c r="C188" i="92"/>
  <c r="S187" i="92"/>
  <c r="R187" i="92"/>
  <c r="Q187" i="92"/>
  <c r="P187" i="92"/>
  <c r="O187" i="92"/>
  <c r="N187" i="92"/>
  <c r="M187" i="92"/>
  <c r="L187" i="92"/>
  <c r="K187" i="92"/>
  <c r="J187" i="92"/>
  <c r="I187" i="92"/>
  <c r="H187" i="92"/>
  <c r="G187" i="92"/>
  <c r="F187" i="92"/>
  <c r="E187" i="92"/>
  <c r="D187" i="92"/>
  <c r="C186" i="92"/>
  <c r="C185" i="92"/>
  <c r="C184" i="92"/>
  <c r="C183" i="92"/>
  <c r="S182" i="92"/>
  <c r="R182" i="92"/>
  <c r="Q182" i="92"/>
  <c r="P182" i="92"/>
  <c r="O182" i="92"/>
  <c r="N182" i="92"/>
  <c r="M182" i="92"/>
  <c r="L182" i="92"/>
  <c r="K182" i="92"/>
  <c r="J182" i="92"/>
  <c r="I182" i="92"/>
  <c r="H182" i="92"/>
  <c r="G182" i="92"/>
  <c r="F182" i="92"/>
  <c r="E182" i="92"/>
  <c r="D182" i="92"/>
  <c r="C181" i="92"/>
  <c r="C180" i="92"/>
  <c r="S179" i="92"/>
  <c r="R179" i="92"/>
  <c r="Q179" i="92"/>
  <c r="P179" i="92"/>
  <c r="O179" i="92"/>
  <c r="N179" i="92"/>
  <c r="M179" i="92"/>
  <c r="L179" i="92"/>
  <c r="K179" i="92"/>
  <c r="J179" i="92"/>
  <c r="I179" i="92"/>
  <c r="H179" i="92"/>
  <c r="G179" i="92"/>
  <c r="F179" i="92"/>
  <c r="E179" i="92"/>
  <c r="D179" i="92"/>
  <c r="C178" i="92"/>
  <c r="C177" i="92"/>
  <c r="C176" i="92"/>
  <c r="C175" i="92"/>
  <c r="C174" i="92"/>
  <c r="C173" i="92"/>
  <c r="C172" i="92"/>
  <c r="C171" i="92"/>
  <c r="S170" i="92"/>
  <c r="R170" i="92"/>
  <c r="Q170" i="92"/>
  <c r="P170" i="92"/>
  <c r="O170" i="92"/>
  <c r="N170" i="92"/>
  <c r="M170" i="92"/>
  <c r="L170" i="92"/>
  <c r="K170" i="92"/>
  <c r="J170" i="92"/>
  <c r="I170" i="92"/>
  <c r="H170" i="92"/>
  <c r="G170" i="92"/>
  <c r="F170" i="92"/>
  <c r="E170" i="92"/>
  <c r="D170" i="92"/>
  <c r="C169" i="92"/>
  <c r="C168" i="92"/>
  <c r="C167" i="92"/>
  <c r="C166" i="92"/>
  <c r="S165" i="92"/>
  <c r="R165" i="92"/>
  <c r="Q165" i="92"/>
  <c r="P165" i="92"/>
  <c r="O165" i="92"/>
  <c r="N165" i="92"/>
  <c r="M165" i="92"/>
  <c r="L165" i="92"/>
  <c r="K165" i="92"/>
  <c r="J165" i="92"/>
  <c r="I165" i="92"/>
  <c r="H165" i="92"/>
  <c r="G165" i="92"/>
  <c r="F165" i="92"/>
  <c r="E165" i="92"/>
  <c r="D165" i="92"/>
  <c r="C164" i="92"/>
  <c r="C163" i="92"/>
  <c r="C162" i="92"/>
  <c r="C161" i="92"/>
  <c r="S160" i="92"/>
  <c r="R160" i="92"/>
  <c r="Q160" i="92"/>
  <c r="P160" i="92"/>
  <c r="O160" i="92"/>
  <c r="N160" i="92"/>
  <c r="M160" i="92"/>
  <c r="L160" i="92"/>
  <c r="K160" i="92"/>
  <c r="J160" i="92"/>
  <c r="I160" i="92"/>
  <c r="H160" i="92"/>
  <c r="G160" i="92"/>
  <c r="F160" i="92"/>
  <c r="E160" i="92"/>
  <c r="D160" i="92"/>
  <c r="C159" i="92"/>
  <c r="C158" i="92"/>
  <c r="S157" i="92"/>
  <c r="R157" i="92"/>
  <c r="Q157" i="92"/>
  <c r="P157" i="92"/>
  <c r="O157" i="92"/>
  <c r="N157" i="92"/>
  <c r="M157" i="92"/>
  <c r="L157" i="92"/>
  <c r="K157" i="92"/>
  <c r="J157" i="92"/>
  <c r="I157" i="92"/>
  <c r="H157" i="92"/>
  <c r="G157" i="92"/>
  <c r="F157" i="92"/>
  <c r="E157" i="92"/>
  <c r="D157" i="92"/>
  <c r="C156" i="92"/>
  <c r="C155" i="92"/>
  <c r="S154" i="92"/>
  <c r="R154" i="92"/>
  <c r="Q154" i="92"/>
  <c r="P154" i="92"/>
  <c r="O154" i="92"/>
  <c r="N154" i="92"/>
  <c r="M154" i="92"/>
  <c r="L154" i="92"/>
  <c r="K154" i="92"/>
  <c r="J154" i="92"/>
  <c r="I154" i="92"/>
  <c r="H154" i="92"/>
  <c r="G154" i="92"/>
  <c r="F154" i="92"/>
  <c r="E154" i="92"/>
  <c r="D154" i="92"/>
  <c r="C152" i="92"/>
  <c r="C151" i="92"/>
  <c r="C150" i="92"/>
  <c r="C148" i="92" s="1"/>
  <c r="C149" i="92"/>
  <c r="S148" i="92"/>
  <c r="R148" i="92"/>
  <c r="Q148" i="92"/>
  <c r="P148" i="92"/>
  <c r="O148" i="92"/>
  <c r="N148" i="92"/>
  <c r="M148" i="92"/>
  <c r="L148" i="92"/>
  <c r="K148" i="92"/>
  <c r="J148" i="92"/>
  <c r="I148" i="92"/>
  <c r="H148" i="92"/>
  <c r="G148" i="92"/>
  <c r="F148" i="92"/>
  <c r="E148" i="92"/>
  <c r="D148" i="92"/>
  <c r="C147" i="92"/>
  <c r="C146" i="92"/>
  <c r="C145" i="92"/>
  <c r="C144" i="92"/>
  <c r="S143" i="92"/>
  <c r="R143" i="92"/>
  <c r="Q143" i="92"/>
  <c r="P143" i="92"/>
  <c r="O143" i="92"/>
  <c r="N143" i="92"/>
  <c r="M143" i="92"/>
  <c r="L143" i="92"/>
  <c r="K143" i="92"/>
  <c r="J143" i="92"/>
  <c r="I143" i="92"/>
  <c r="H143" i="92"/>
  <c r="G143" i="92"/>
  <c r="F143" i="92"/>
  <c r="E143" i="92"/>
  <c r="D143" i="92"/>
  <c r="C142" i="92"/>
  <c r="C141" i="92"/>
  <c r="C140" i="92"/>
  <c r="C139" i="92"/>
  <c r="C138" i="92"/>
  <c r="C137" i="92"/>
  <c r="C136" i="92"/>
  <c r="C135" i="92"/>
  <c r="C134" i="92"/>
  <c r="C133" i="92"/>
  <c r="C132" i="92"/>
  <c r="C131" i="92"/>
  <c r="C130" i="92"/>
  <c r="C129" i="92"/>
  <c r="C128" i="92"/>
  <c r="C127" i="92"/>
  <c r="C126" i="92"/>
  <c r="C125" i="92"/>
  <c r="C124" i="92"/>
  <c r="C123" i="92"/>
  <c r="C122" i="92"/>
  <c r="C121" i="92"/>
  <c r="C120" i="92"/>
  <c r="C119" i="92"/>
  <c r="C118" i="92"/>
  <c r="C117" i="92"/>
  <c r="C116" i="92"/>
  <c r="C115" i="92"/>
  <c r="C114" i="92"/>
  <c r="C113" i="92"/>
  <c r="C112" i="92"/>
  <c r="C111" i="92"/>
  <c r="C110" i="92"/>
  <c r="C109" i="92"/>
  <c r="C108" i="92"/>
  <c r="C107" i="92"/>
  <c r="C106" i="92"/>
  <c r="C105" i="92"/>
  <c r="C104" i="92"/>
  <c r="C103" i="92"/>
  <c r="S102" i="92"/>
  <c r="R102" i="92"/>
  <c r="Q102" i="92"/>
  <c r="P102" i="92"/>
  <c r="O102" i="92"/>
  <c r="N102" i="92"/>
  <c r="M102" i="92"/>
  <c r="L102" i="92"/>
  <c r="K102" i="92"/>
  <c r="J102" i="92"/>
  <c r="I102" i="92"/>
  <c r="H102" i="92"/>
  <c r="G102" i="92"/>
  <c r="F102" i="92"/>
  <c r="E102" i="92"/>
  <c r="D102" i="92"/>
  <c r="C101" i="92"/>
  <c r="C100" i="92"/>
  <c r="C99" i="92"/>
  <c r="C98" i="92"/>
  <c r="C97" i="92"/>
  <c r="C96" i="92"/>
  <c r="C95" i="92"/>
  <c r="C94" i="92"/>
  <c r="C93" i="92"/>
  <c r="C92" i="92"/>
  <c r="C91" i="92"/>
  <c r="C90" i="92"/>
  <c r="C89" i="92"/>
  <c r="C88" i="92"/>
  <c r="C87" i="92"/>
  <c r="C86" i="92"/>
  <c r="C85" i="92"/>
  <c r="C84" i="92"/>
  <c r="S83" i="92"/>
  <c r="R83" i="92"/>
  <c r="Q83" i="92"/>
  <c r="P83" i="92"/>
  <c r="O83" i="92"/>
  <c r="N83" i="92"/>
  <c r="M83" i="92"/>
  <c r="L83" i="92"/>
  <c r="K83" i="92"/>
  <c r="J83" i="92"/>
  <c r="I83" i="92"/>
  <c r="H83" i="92"/>
  <c r="G83" i="92"/>
  <c r="F83" i="92"/>
  <c r="E83" i="92"/>
  <c r="D83" i="92"/>
  <c r="C82" i="92"/>
  <c r="C81" i="92"/>
  <c r="C80" i="92"/>
  <c r="C79" i="92"/>
  <c r="C78" i="92"/>
  <c r="C77" i="92"/>
  <c r="C76" i="92"/>
  <c r="C75" i="92"/>
  <c r="C74" i="92"/>
  <c r="C73" i="92"/>
  <c r="C72" i="92"/>
  <c r="C71" i="92"/>
  <c r="C70" i="92"/>
  <c r="C69" i="92"/>
  <c r="C68" i="92"/>
  <c r="C67" i="92"/>
  <c r="C66" i="92"/>
  <c r="C65" i="92"/>
  <c r="C64" i="92"/>
  <c r="C63" i="92"/>
  <c r="C62" i="92"/>
  <c r="S61" i="92"/>
  <c r="R61" i="92"/>
  <c r="Q61" i="92"/>
  <c r="P61" i="92"/>
  <c r="O61" i="92"/>
  <c r="N61" i="92"/>
  <c r="M61" i="92"/>
  <c r="L61" i="92"/>
  <c r="K61" i="92"/>
  <c r="J61" i="92"/>
  <c r="I61" i="92"/>
  <c r="H61" i="92"/>
  <c r="G61" i="92"/>
  <c r="F61" i="92"/>
  <c r="E61" i="92"/>
  <c r="D61" i="92"/>
  <c r="C60" i="92"/>
  <c r="C59" i="92"/>
  <c r="C58" i="92"/>
  <c r="C57" i="92"/>
  <c r="C56" i="92"/>
  <c r="C55" i="92"/>
  <c r="C54" i="92"/>
  <c r="C53" i="92"/>
  <c r="C52" i="92"/>
  <c r="C51" i="92"/>
  <c r="C50" i="92"/>
  <c r="C49" i="92"/>
  <c r="C48" i="92"/>
  <c r="C47" i="92"/>
  <c r="C46" i="92"/>
  <c r="C45" i="92"/>
  <c r="C44" i="92"/>
  <c r="S43" i="92"/>
  <c r="R43" i="92"/>
  <c r="Q43" i="92"/>
  <c r="P43" i="92"/>
  <c r="O43" i="92"/>
  <c r="N43" i="92"/>
  <c r="M43" i="92"/>
  <c r="L43" i="92"/>
  <c r="K43" i="92"/>
  <c r="J43" i="92"/>
  <c r="I43" i="92"/>
  <c r="H43" i="92"/>
  <c r="G43" i="92"/>
  <c r="F43" i="92"/>
  <c r="E43" i="92"/>
  <c r="D43" i="92"/>
  <c r="C42" i="92"/>
  <c r="C41" i="92"/>
  <c r="C40" i="92"/>
  <c r="C39" i="92"/>
  <c r="C38" i="92"/>
  <c r="C37" i="92"/>
  <c r="C36" i="92"/>
  <c r="C35" i="92"/>
  <c r="C34" i="92"/>
  <c r="C33" i="92"/>
  <c r="S32" i="92"/>
  <c r="R32" i="92"/>
  <c r="Q32" i="92"/>
  <c r="P32" i="92"/>
  <c r="O32" i="92"/>
  <c r="N32" i="92"/>
  <c r="M32" i="92"/>
  <c r="L32" i="92"/>
  <c r="K32" i="92"/>
  <c r="J32" i="92"/>
  <c r="I32" i="92"/>
  <c r="H32" i="92"/>
  <c r="G32" i="92"/>
  <c r="F32" i="92"/>
  <c r="E32" i="92"/>
  <c r="D32" i="92"/>
  <c r="C31" i="92"/>
  <c r="C30" i="92"/>
  <c r="C29" i="92"/>
  <c r="C28" i="92"/>
  <c r="C27" i="92"/>
  <c r="C26" i="92"/>
  <c r="C25" i="92"/>
  <c r="C24" i="92"/>
  <c r="C23" i="92"/>
  <c r="C22" i="92"/>
  <c r="C21" i="92"/>
  <c r="S20" i="92"/>
  <c r="R20" i="92"/>
  <c r="Q20" i="92"/>
  <c r="P20" i="92"/>
  <c r="O20" i="92"/>
  <c r="N20" i="92"/>
  <c r="M20" i="92"/>
  <c r="L20" i="92"/>
  <c r="K20" i="92"/>
  <c r="J20" i="92"/>
  <c r="I20" i="92"/>
  <c r="H20" i="92"/>
  <c r="G20" i="92"/>
  <c r="F20" i="92"/>
  <c r="E20" i="92"/>
  <c r="D20" i="92"/>
  <c r="C19" i="92"/>
  <c r="C18" i="92"/>
  <c r="C17" i="92"/>
  <c r="C16" i="92"/>
  <c r="C15" i="92"/>
  <c r="C14" i="92"/>
  <c r="C13" i="92"/>
  <c r="C12" i="92"/>
  <c r="C11" i="92"/>
  <c r="C10" i="92"/>
  <c r="C9" i="92"/>
  <c r="C8" i="92"/>
  <c r="S7" i="92"/>
  <c r="R7" i="92"/>
  <c r="Q7" i="92"/>
  <c r="P7" i="92"/>
  <c r="O7" i="92"/>
  <c r="N7" i="92"/>
  <c r="M7" i="92"/>
  <c r="L7" i="92"/>
  <c r="K7" i="92"/>
  <c r="J7" i="92"/>
  <c r="I7" i="92"/>
  <c r="H7" i="92"/>
  <c r="G7" i="92"/>
  <c r="F7" i="92"/>
  <c r="E7" i="92"/>
  <c r="D7" i="92"/>
  <c r="C6" i="92"/>
  <c r="C5" i="92" s="1"/>
  <c r="S5" i="92"/>
  <c r="R5" i="92"/>
  <c r="Q5" i="92"/>
  <c r="P5" i="92"/>
  <c r="O5" i="92"/>
  <c r="N5" i="92"/>
  <c r="M5" i="92"/>
  <c r="L5" i="92"/>
  <c r="K5" i="92"/>
  <c r="K4" i="92" s="1"/>
  <c r="J5" i="92"/>
  <c r="I5" i="92"/>
  <c r="H5" i="92"/>
  <c r="G5" i="92"/>
  <c r="F5" i="92"/>
  <c r="E5" i="92"/>
  <c r="D5" i="92"/>
  <c r="P4" i="92"/>
  <c r="C324" i="93"/>
  <c r="C323" i="93"/>
  <c r="C322" i="93"/>
  <c r="C321" i="93"/>
  <c r="C320" i="93"/>
  <c r="C319" i="93"/>
  <c r="C318" i="93"/>
  <c r="C317" i="93" s="1"/>
  <c r="S317" i="93"/>
  <c r="S302" i="93" s="1"/>
  <c r="R317" i="93"/>
  <c r="R302" i="93" s="1"/>
  <c r="Q317" i="93"/>
  <c r="Q302" i="93" s="1"/>
  <c r="P317" i="93"/>
  <c r="P302" i="93" s="1"/>
  <c r="O317" i="93"/>
  <c r="O302" i="93" s="1"/>
  <c r="N317" i="93"/>
  <c r="N302" i="93" s="1"/>
  <c r="M317" i="93"/>
  <c r="M302" i="93" s="1"/>
  <c r="L317" i="93"/>
  <c r="L302" i="93" s="1"/>
  <c r="K317" i="93"/>
  <c r="K302" i="93" s="1"/>
  <c r="J317" i="93"/>
  <c r="J302" i="93" s="1"/>
  <c r="I317" i="93"/>
  <c r="I302" i="93" s="1"/>
  <c r="H317" i="93"/>
  <c r="H302" i="93" s="1"/>
  <c r="G317" i="93"/>
  <c r="G302" i="93" s="1"/>
  <c r="F317" i="93"/>
  <c r="F302" i="93" s="1"/>
  <c r="E317" i="93"/>
  <c r="E302" i="93" s="1"/>
  <c r="D317" i="93"/>
  <c r="D302" i="93" s="1"/>
  <c r="C316" i="93"/>
  <c r="C314" i="93"/>
  <c r="C313" i="93"/>
  <c r="C312" i="93"/>
  <c r="C311" i="93"/>
  <c r="C310" i="93"/>
  <c r="C309" i="93"/>
  <c r="C308" i="93"/>
  <c r="C307" i="93"/>
  <c r="C306" i="93"/>
  <c r="C305" i="93"/>
  <c r="C304" i="93"/>
  <c r="C301" i="93"/>
  <c r="C300" i="93"/>
  <c r="C299" i="93" s="1"/>
  <c r="S299" i="93"/>
  <c r="R299" i="93"/>
  <c r="Q299" i="93"/>
  <c r="P299" i="93"/>
  <c r="O299" i="93"/>
  <c r="N299" i="93"/>
  <c r="M299" i="93"/>
  <c r="L299" i="93"/>
  <c r="K299" i="93"/>
  <c r="J299" i="93"/>
  <c r="I299" i="93"/>
  <c r="H299" i="93"/>
  <c r="G299" i="93"/>
  <c r="F299" i="93"/>
  <c r="E299" i="93"/>
  <c r="D299" i="93"/>
  <c r="C298" i="93"/>
  <c r="C296" i="93" s="1"/>
  <c r="C297" i="93"/>
  <c r="S296" i="93"/>
  <c r="R296" i="93"/>
  <c r="Q296" i="93"/>
  <c r="P296" i="93"/>
  <c r="O296" i="93"/>
  <c r="N296" i="93"/>
  <c r="M296" i="93"/>
  <c r="M153" i="93" s="1"/>
  <c r="M3" i="93" s="1"/>
  <c r="L296" i="93"/>
  <c r="K296" i="93"/>
  <c r="J296" i="93"/>
  <c r="I296" i="93"/>
  <c r="H296" i="93"/>
  <c r="G296" i="93"/>
  <c r="F296" i="93"/>
  <c r="E296" i="93"/>
  <c r="E153" i="93" s="1"/>
  <c r="E3" i="93" s="1"/>
  <c r="D296" i="93"/>
  <c r="C295" i="93"/>
  <c r="C294" i="93"/>
  <c r="C293" i="93"/>
  <c r="C292" i="93"/>
  <c r="C291" i="93"/>
  <c r="C290" i="93"/>
  <c r="C289" i="93"/>
  <c r="C288" i="93"/>
  <c r="C287" i="93"/>
  <c r="C286" i="93"/>
  <c r="C285" i="93"/>
  <c r="C284" i="93"/>
  <c r="C283" i="93"/>
  <c r="C282" i="93"/>
  <c r="C281" i="93"/>
  <c r="C280" i="93"/>
  <c r="S279" i="93"/>
  <c r="R279" i="93"/>
  <c r="Q279" i="93"/>
  <c r="P279" i="93"/>
  <c r="O279" i="93"/>
  <c r="N279" i="93"/>
  <c r="M279" i="93"/>
  <c r="L279" i="93"/>
  <c r="K279" i="93"/>
  <c r="J279" i="93"/>
  <c r="I279" i="93"/>
  <c r="H279" i="93"/>
  <c r="G279" i="93"/>
  <c r="F279" i="93"/>
  <c r="E279" i="93"/>
  <c r="D279" i="93"/>
  <c r="C278" i="93"/>
  <c r="C277" i="93" s="1"/>
  <c r="S277" i="93"/>
  <c r="R277" i="93"/>
  <c r="Q277" i="93"/>
  <c r="P277" i="93"/>
  <c r="O277" i="93"/>
  <c r="N277" i="93"/>
  <c r="M277" i="93"/>
  <c r="L277" i="93"/>
  <c r="K277" i="93"/>
  <c r="J277" i="93"/>
  <c r="I277" i="93"/>
  <c r="H277" i="93"/>
  <c r="G277" i="93"/>
  <c r="F277" i="93"/>
  <c r="E277" i="93"/>
  <c r="D277" i="93"/>
  <c r="C276" i="93"/>
  <c r="C275" i="93"/>
  <c r="S274" i="93"/>
  <c r="R274" i="93"/>
  <c r="Q274" i="93"/>
  <c r="P274" i="93"/>
  <c r="O274" i="93"/>
  <c r="N274" i="93"/>
  <c r="M274" i="93"/>
  <c r="L274" i="93"/>
  <c r="K274" i="93"/>
  <c r="J274" i="93"/>
  <c r="I274" i="93"/>
  <c r="H274" i="93"/>
  <c r="G274" i="93"/>
  <c r="F274" i="93"/>
  <c r="E274" i="93"/>
  <c r="D274" i="93"/>
  <c r="C274" i="93"/>
  <c r="C273" i="93"/>
  <c r="C272" i="93"/>
  <c r="C271" i="93" s="1"/>
  <c r="S271" i="93"/>
  <c r="R271" i="93"/>
  <c r="Q271" i="93"/>
  <c r="P271" i="93"/>
  <c r="O271" i="93"/>
  <c r="N271" i="93"/>
  <c r="M271" i="93"/>
  <c r="L271" i="93"/>
  <c r="K271" i="93"/>
  <c r="J271" i="93"/>
  <c r="I271" i="93"/>
  <c r="H271" i="93"/>
  <c r="G271" i="93"/>
  <c r="F271" i="93"/>
  <c r="E271" i="93"/>
  <c r="D271" i="93"/>
  <c r="C270" i="93"/>
  <c r="C269" i="93"/>
  <c r="C268" i="93"/>
  <c r="C267" i="93"/>
  <c r="C266" i="93"/>
  <c r="C265" i="93"/>
  <c r="C264" i="93"/>
  <c r="C263" i="93"/>
  <c r="C262" i="93"/>
  <c r="C261" i="93"/>
  <c r="C260" i="93"/>
  <c r="C259" i="93"/>
  <c r="C258" i="93"/>
  <c r="C257" i="93"/>
  <c r="C256" i="93"/>
  <c r="C255" i="93"/>
  <c r="C254" i="93"/>
  <c r="C253" i="93"/>
  <c r="C252" i="93"/>
  <c r="C251" i="93"/>
  <c r="C250" i="93"/>
  <c r="C249" i="93"/>
  <c r="C248" i="93"/>
  <c r="C247" i="93"/>
  <c r="C246" i="93"/>
  <c r="C245" i="93"/>
  <c r="C244" i="93"/>
  <c r="C243" i="93"/>
  <c r="C242" i="93"/>
  <c r="C241" i="93"/>
  <c r="C240" i="93"/>
  <c r="C239" i="93"/>
  <c r="C238" i="93"/>
  <c r="C237" i="93"/>
  <c r="C236" i="93"/>
  <c r="C235" i="93"/>
  <c r="C234" i="93"/>
  <c r="C233" i="93"/>
  <c r="C232" i="93"/>
  <c r="C231" i="93"/>
  <c r="C230" i="93"/>
  <c r="C229" i="93"/>
  <c r="S228" i="93"/>
  <c r="R228" i="93"/>
  <c r="Q228" i="93"/>
  <c r="P228" i="93"/>
  <c r="O228" i="93"/>
  <c r="O153" i="93" s="1"/>
  <c r="N228" i="93"/>
  <c r="M228" i="93"/>
  <c r="L228" i="93"/>
  <c r="K228" i="93"/>
  <c r="J228" i="93"/>
  <c r="I228" i="93"/>
  <c r="H228" i="93"/>
  <c r="G228" i="93"/>
  <c r="G153" i="93" s="1"/>
  <c r="F228" i="93"/>
  <c r="E228" i="93"/>
  <c r="D228" i="93"/>
  <c r="C227" i="93"/>
  <c r="C226" i="93"/>
  <c r="C225" i="93"/>
  <c r="C224" i="93"/>
  <c r="C223" i="93"/>
  <c r="C222" i="93"/>
  <c r="C221" i="93"/>
  <c r="C220" i="93"/>
  <c r="C219" i="93"/>
  <c r="C218" i="93"/>
  <c r="C217" i="93"/>
  <c r="C216" i="93"/>
  <c r="C215" i="93"/>
  <c r="C214" i="93"/>
  <c r="C213" i="93"/>
  <c r="C212" i="93"/>
  <c r="C211" i="93"/>
  <c r="C210" i="93"/>
  <c r="C209" i="93"/>
  <c r="C208" i="93"/>
  <c r="C207" i="93"/>
  <c r="C206" i="93"/>
  <c r="C205" i="93"/>
  <c r="S204" i="93"/>
  <c r="R204" i="93"/>
  <c r="Q204" i="93"/>
  <c r="P204" i="93"/>
  <c r="O204" i="93"/>
  <c r="N204" i="93"/>
  <c r="M204" i="93"/>
  <c r="L204" i="93"/>
  <c r="K204" i="93"/>
  <c r="J204" i="93"/>
  <c r="I204" i="93"/>
  <c r="H204" i="93"/>
  <c r="G204" i="93"/>
  <c r="F204" i="93"/>
  <c r="E204" i="93"/>
  <c r="D204" i="93"/>
  <c r="C203" i="93"/>
  <c r="C202" i="93"/>
  <c r="S201" i="93"/>
  <c r="R201" i="93"/>
  <c r="Q201" i="93"/>
  <c r="P201" i="93"/>
  <c r="O201" i="93"/>
  <c r="N201" i="93"/>
  <c r="M201" i="93"/>
  <c r="L201" i="93"/>
  <c r="K201" i="93"/>
  <c r="J201" i="93"/>
  <c r="I201" i="93"/>
  <c r="H201" i="93"/>
  <c r="G201" i="93"/>
  <c r="F201" i="93"/>
  <c r="E201" i="93"/>
  <c r="D201" i="93"/>
  <c r="C200" i="93"/>
  <c r="C199" i="93"/>
  <c r="C198" i="93"/>
  <c r="C197" i="93"/>
  <c r="S196" i="93"/>
  <c r="R196" i="93"/>
  <c r="Q196" i="93"/>
  <c r="P196" i="93"/>
  <c r="O196" i="93"/>
  <c r="N196" i="93"/>
  <c r="M196" i="93"/>
  <c r="L196" i="93"/>
  <c r="K196" i="93"/>
  <c r="J196" i="93"/>
  <c r="I196" i="93"/>
  <c r="H196" i="93"/>
  <c r="G196" i="93"/>
  <c r="F196" i="93"/>
  <c r="E196" i="93"/>
  <c r="D196" i="93"/>
  <c r="C195" i="93"/>
  <c r="C194" i="93"/>
  <c r="C193" i="93"/>
  <c r="C192" i="93"/>
  <c r="C191" i="93"/>
  <c r="C190" i="93"/>
  <c r="C189" i="93"/>
  <c r="C188" i="93"/>
  <c r="C187" i="93" s="1"/>
  <c r="S187" i="93"/>
  <c r="R187" i="93"/>
  <c r="Q187" i="93"/>
  <c r="P187" i="93"/>
  <c r="O187" i="93"/>
  <c r="N187" i="93"/>
  <c r="M187" i="93"/>
  <c r="L187" i="93"/>
  <c r="L153" i="93" s="1"/>
  <c r="K187" i="93"/>
  <c r="J187" i="93"/>
  <c r="I187" i="93"/>
  <c r="H187" i="93"/>
  <c r="G187" i="93"/>
  <c r="F187" i="93"/>
  <c r="E187" i="93"/>
  <c r="D187" i="93"/>
  <c r="D153" i="93" s="1"/>
  <c r="C186" i="93"/>
  <c r="C185" i="93"/>
  <c r="C184" i="93"/>
  <c r="C183" i="93"/>
  <c r="S182" i="93"/>
  <c r="R182" i="93"/>
  <c r="Q182" i="93"/>
  <c r="P182" i="93"/>
  <c r="O182" i="93"/>
  <c r="N182" i="93"/>
  <c r="M182" i="93"/>
  <c r="L182" i="93"/>
  <c r="K182" i="93"/>
  <c r="J182" i="93"/>
  <c r="I182" i="93"/>
  <c r="H182" i="93"/>
  <c r="G182" i="93"/>
  <c r="F182" i="93"/>
  <c r="E182" i="93"/>
  <c r="D182" i="93"/>
  <c r="C181" i="93"/>
  <c r="C180" i="93"/>
  <c r="C179" i="93" s="1"/>
  <c r="S179" i="93"/>
  <c r="R179" i="93"/>
  <c r="Q179" i="93"/>
  <c r="P179" i="93"/>
  <c r="O179" i="93"/>
  <c r="N179" i="93"/>
  <c r="M179" i="93"/>
  <c r="L179" i="93"/>
  <c r="K179" i="93"/>
  <c r="J179" i="93"/>
  <c r="I179" i="93"/>
  <c r="H179" i="93"/>
  <c r="G179" i="93"/>
  <c r="F179" i="93"/>
  <c r="E179" i="93"/>
  <c r="D179" i="93"/>
  <c r="C178" i="93"/>
  <c r="C177" i="93"/>
  <c r="C176" i="93"/>
  <c r="C175" i="93"/>
  <c r="C174" i="93"/>
  <c r="C173" i="93"/>
  <c r="C172" i="93"/>
  <c r="C171" i="93"/>
  <c r="S170" i="93"/>
  <c r="R170" i="93"/>
  <c r="Q170" i="93"/>
  <c r="P170" i="93"/>
  <c r="O170" i="93"/>
  <c r="N170" i="93"/>
  <c r="M170" i="93"/>
  <c r="L170" i="93"/>
  <c r="K170" i="93"/>
  <c r="J170" i="93"/>
  <c r="I170" i="93"/>
  <c r="H170" i="93"/>
  <c r="G170" i="93"/>
  <c r="F170" i="93"/>
  <c r="E170" i="93"/>
  <c r="D170" i="93"/>
  <c r="C169" i="93"/>
  <c r="C168" i="93"/>
  <c r="C165" i="93" s="1"/>
  <c r="C167" i="93"/>
  <c r="C166" i="93"/>
  <c r="S165" i="93"/>
  <c r="R165" i="93"/>
  <c r="Q165" i="93"/>
  <c r="P165" i="93"/>
  <c r="O165" i="93"/>
  <c r="N165" i="93"/>
  <c r="M165" i="93"/>
  <c r="L165" i="93"/>
  <c r="K165" i="93"/>
  <c r="J165" i="93"/>
  <c r="I165" i="93"/>
  <c r="H165" i="93"/>
  <c r="G165" i="93"/>
  <c r="F165" i="93"/>
  <c r="E165" i="93"/>
  <c r="D165" i="93"/>
  <c r="C164" i="93"/>
  <c r="C163" i="93"/>
  <c r="C162" i="93"/>
  <c r="C161" i="93"/>
  <c r="S160" i="93"/>
  <c r="R160" i="93"/>
  <c r="Q160" i="93"/>
  <c r="P160" i="93"/>
  <c r="P153" i="93" s="1"/>
  <c r="O160" i="93"/>
  <c r="N160" i="93"/>
  <c r="M160" i="93"/>
  <c r="L160" i="93"/>
  <c r="K160" i="93"/>
  <c r="J160" i="93"/>
  <c r="I160" i="93"/>
  <c r="H160" i="93"/>
  <c r="H153" i="93" s="1"/>
  <c r="G160" i="93"/>
  <c r="F160" i="93"/>
  <c r="E160" i="93"/>
  <c r="D160" i="93"/>
  <c r="C160" i="93"/>
  <c r="C159" i="93"/>
  <c r="C158" i="93"/>
  <c r="S157" i="93"/>
  <c r="S153" i="93" s="1"/>
  <c r="R157" i="93"/>
  <c r="Q157" i="93"/>
  <c r="P157" i="93"/>
  <c r="O157" i="93"/>
  <c r="N157" i="93"/>
  <c r="M157" i="93"/>
  <c r="L157" i="93"/>
  <c r="K157" i="93"/>
  <c r="K153" i="93" s="1"/>
  <c r="J157" i="93"/>
  <c r="I157" i="93"/>
  <c r="H157" i="93"/>
  <c r="G157" i="93"/>
  <c r="F157" i="93"/>
  <c r="E157" i="93"/>
  <c r="D157" i="93"/>
  <c r="C157" i="93"/>
  <c r="C156" i="93"/>
  <c r="C155" i="93"/>
  <c r="S154" i="93"/>
  <c r="R154" i="93"/>
  <c r="Q154" i="93"/>
  <c r="Q153" i="93" s="1"/>
  <c r="P154" i="93"/>
  <c r="O154" i="93"/>
  <c r="N154" i="93"/>
  <c r="N153" i="93" s="1"/>
  <c r="M154" i="93"/>
  <c r="L154" i="93"/>
  <c r="K154" i="93"/>
  <c r="J154" i="93"/>
  <c r="I154" i="93"/>
  <c r="I153" i="93" s="1"/>
  <c r="H154" i="93"/>
  <c r="G154" i="93"/>
  <c r="F154" i="93"/>
  <c r="F153" i="93" s="1"/>
  <c r="E154" i="93"/>
  <c r="D154" i="93"/>
  <c r="C154" i="93"/>
  <c r="R153" i="93"/>
  <c r="J153" i="93"/>
  <c r="C152" i="93"/>
  <c r="C151" i="93"/>
  <c r="C150" i="93"/>
  <c r="C149" i="93"/>
  <c r="S148" i="93"/>
  <c r="R148" i="93"/>
  <c r="Q148" i="93"/>
  <c r="P148" i="93"/>
  <c r="O148" i="93"/>
  <c r="N148" i="93"/>
  <c r="N4" i="93" s="1"/>
  <c r="N3" i="93" s="1"/>
  <c r="M148" i="93"/>
  <c r="L148" i="93"/>
  <c r="K148" i="93"/>
  <c r="J148" i="93"/>
  <c r="I148" i="93"/>
  <c r="H148" i="93"/>
  <c r="G148" i="93"/>
  <c r="F148" i="93"/>
  <c r="F4" i="93" s="1"/>
  <c r="F3" i="93" s="1"/>
  <c r="E148" i="93"/>
  <c r="D148" i="93"/>
  <c r="C147" i="93"/>
  <c r="C146" i="93"/>
  <c r="C145" i="93"/>
  <c r="C144" i="93"/>
  <c r="C143" i="93" s="1"/>
  <c r="S143" i="93"/>
  <c r="R143" i="93"/>
  <c r="Q143" i="93"/>
  <c r="P143" i="93"/>
  <c r="O143" i="93"/>
  <c r="N143" i="93"/>
  <c r="M143" i="93"/>
  <c r="L143" i="93"/>
  <c r="K143" i="93"/>
  <c r="J143" i="93"/>
  <c r="I143" i="93"/>
  <c r="H143" i="93"/>
  <c r="G143" i="93"/>
  <c r="F143" i="93"/>
  <c r="E143" i="93"/>
  <c r="D143" i="93"/>
  <c r="C142" i="93"/>
  <c r="C141" i="93"/>
  <c r="C140" i="93"/>
  <c r="C139" i="93"/>
  <c r="C138" i="93"/>
  <c r="C137" i="93"/>
  <c r="C136" i="93"/>
  <c r="C135" i="93"/>
  <c r="C134" i="93"/>
  <c r="C133" i="93"/>
  <c r="C132" i="93"/>
  <c r="C131" i="93"/>
  <c r="C130" i="93"/>
  <c r="C129" i="93"/>
  <c r="C128" i="93"/>
  <c r="C127" i="93"/>
  <c r="C126" i="93"/>
  <c r="C125" i="93"/>
  <c r="C124" i="93"/>
  <c r="C123" i="93"/>
  <c r="C122" i="93"/>
  <c r="C121" i="93"/>
  <c r="C120" i="93"/>
  <c r="C119" i="93"/>
  <c r="C118" i="93"/>
  <c r="C117" i="93"/>
  <c r="C116" i="93"/>
  <c r="C115" i="93"/>
  <c r="C114" i="93"/>
  <c r="C113" i="93"/>
  <c r="C112" i="93"/>
  <c r="C111" i="93"/>
  <c r="C110" i="93"/>
  <c r="C109" i="93"/>
  <c r="C108" i="93"/>
  <c r="C107" i="93"/>
  <c r="C106" i="93"/>
  <c r="C105" i="93"/>
  <c r="C104" i="93"/>
  <c r="C103" i="93"/>
  <c r="S102" i="93"/>
  <c r="R102" i="93"/>
  <c r="Q102" i="93"/>
  <c r="P102" i="93"/>
  <c r="O102" i="93"/>
  <c r="N102" i="93"/>
  <c r="M102" i="93"/>
  <c r="L102" i="93"/>
  <c r="K102" i="93"/>
  <c r="J102" i="93"/>
  <c r="I102" i="93"/>
  <c r="H102" i="93"/>
  <c r="G102" i="93"/>
  <c r="F102" i="93"/>
  <c r="E102" i="93"/>
  <c r="D102" i="93"/>
  <c r="C100" i="93"/>
  <c r="C99" i="93"/>
  <c r="C98" i="93"/>
  <c r="C97" i="93"/>
  <c r="C96" i="93"/>
  <c r="C95" i="93"/>
  <c r="C94" i="93"/>
  <c r="C93" i="93"/>
  <c r="C92" i="93"/>
  <c r="C91" i="93"/>
  <c r="C90" i="93"/>
  <c r="C89" i="93"/>
  <c r="C88" i="93"/>
  <c r="C87" i="93"/>
  <c r="C86" i="93"/>
  <c r="C85" i="93"/>
  <c r="C84" i="93"/>
  <c r="S83" i="93"/>
  <c r="R83" i="93"/>
  <c r="Q83" i="93"/>
  <c r="P83" i="93"/>
  <c r="O83" i="93"/>
  <c r="N83" i="93"/>
  <c r="M83" i="93"/>
  <c r="L83" i="93"/>
  <c r="K83" i="93"/>
  <c r="J83" i="93"/>
  <c r="I83" i="93"/>
  <c r="H83" i="93"/>
  <c r="G83" i="93"/>
  <c r="F83" i="93"/>
  <c r="E83" i="93"/>
  <c r="D83" i="93"/>
  <c r="C82" i="93"/>
  <c r="C81" i="93"/>
  <c r="C80" i="93"/>
  <c r="C79" i="93"/>
  <c r="C78" i="93"/>
  <c r="C77" i="93"/>
  <c r="C76" i="93"/>
  <c r="C75" i="93"/>
  <c r="C74" i="93"/>
  <c r="C73" i="93"/>
  <c r="C72" i="93"/>
  <c r="C71" i="93"/>
  <c r="C70" i="93"/>
  <c r="C69" i="93"/>
  <c r="C68" i="93"/>
  <c r="C67" i="93"/>
  <c r="C66" i="93"/>
  <c r="C65" i="93"/>
  <c r="C64" i="93"/>
  <c r="C61" i="93" s="1"/>
  <c r="C63" i="93"/>
  <c r="S61" i="93"/>
  <c r="R61" i="93"/>
  <c r="Q61" i="93"/>
  <c r="P61" i="93"/>
  <c r="P4" i="93" s="1"/>
  <c r="P3" i="93" s="1"/>
  <c r="O61" i="93"/>
  <c r="N61" i="93"/>
  <c r="M61" i="93"/>
  <c r="L61" i="93"/>
  <c r="K61" i="93"/>
  <c r="J61" i="93"/>
  <c r="I61" i="93"/>
  <c r="H61" i="93"/>
  <c r="H4" i="93" s="1"/>
  <c r="H3" i="93" s="1"/>
  <c r="G61" i="93"/>
  <c r="F61" i="93"/>
  <c r="E61" i="93"/>
  <c r="D61" i="93"/>
  <c r="C60" i="93"/>
  <c r="C59" i="93"/>
  <c r="C58" i="93"/>
  <c r="C57" i="93"/>
  <c r="C56" i="93"/>
  <c r="C55" i="93"/>
  <c r="C54" i="93"/>
  <c r="C53" i="93"/>
  <c r="C52" i="93"/>
  <c r="C51" i="93"/>
  <c r="C50" i="93"/>
  <c r="C49" i="93"/>
  <c r="C48" i="93"/>
  <c r="C47" i="93"/>
  <c r="C46" i="93"/>
  <c r="C45" i="93"/>
  <c r="C44" i="93"/>
  <c r="S43" i="93"/>
  <c r="R43" i="93"/>
  <c r="R4" i="93" s="1"/>
  <c r="R3" i="93" s="1"/>
  <c r="Q43" i="93"/>
  <c r="P43" i="93"/>
  <c r="O43" i="93"/>
  <c r="N43" i="93"/>
  <c r="M43" i="93"/>
  <c r="L43" i="93"/>
  <c r="K43" i="93"/>
  <c r="J43" i="93"/>
  <c r="J4" i="93" s="1"/>
  <c r="J3" i="93" s="1"/>
  <c r="I43" i="93"/>
  <c r="H43" i="93"/>
  <c r="G43" i="93"/>
  <c r="F43" i="93"/>
  <c r="E43" i="93"/>
  <c r="D43" i="93"/>
  <c r="C42" i="93"/>
  <c r="C41" i="93"/>
  <c r="C40" i="93"/>
  <c r="C39" i="93"/>
  <c r="C38" i="93"/>
  <c r="C37" i="93"/>
  <c r="C36" i="93"/>
  <c r="C35" i="93"/>
  <c r="C34" i="93"/>
  <c r="C33" i="93"/>
  <c r="S32" i="93"/>
  <c r="R32" i="93"/>
  <c r="Q32" i="93"/>
  <c r="P32" i="93"/>
  <c r="O32" i="93"/>
  <c r="N32" i="93"/>
  <c r="M32" i="93"/>
  <c r="L32" i="93"/>
  <c r="K32" i="93"/>
  <c r="J32" i="93"/>
  <c r="I32" i="93"/>
  <c r="H32" i="93"/>
  <c r="G32" i="93"/>
  <c r="F32" i="93"/>
  <c r="E32" i="93"/>
  <c r="D32" i="93"/>
  <c r="C31" i="93"/>
  <c r="C30" i="93"/>
  <c r="C29" i="93"/>
  <c r="C28" i="93"/>
  <c r="C27" i="93"/>
  <c r="C26" i="93"/>
  <c r="C25" i="93"/>
  <c r="C24" i="93"/>
  <c r="C23" i="93"/>
  <c r="C22" i="93"/>
  <c r="C21" i="93"/>
  <c r="S20" i="93"/>
  <c r="R20" i="93"/>
  <c r="Q20" i="93"/>
  <c r="P20" i="93"/>
  <c r="O20" i="93"/>
  <c r="O4" i="93" s="1"/>
  <c r="O3" i="93" s="1"/>
  <c r="N20" i="93"/>
  <c r="M20" i="93"/>
  <c r="L20" i="93"/>
  <c r="K20" i="93"/>
  <c r="J20" i="93"/>
  <c r="I20" i="93"/>
  <c r="H20" i="93"/>
  <c r="G20" i="93"/>
  <c r="G4" i="93" s="1"/>
  <c r="G3" i="93" s="1"/>
  <c r="F20" i="93"/>
  <c r="E20" i="93"/>
  <c r="D20" i="93"/>
  <c r="C19" i="93"/>
  <c r="C18" i="93"/>
  <c r="C17" i="93"/>
  <c r="C16" i="93"/>
  <c r="C15" i="93"/>
  <c r="C14" i="93"/>
  <c r="C13" i="93"/>
  <c r="C12" i="93"/>
  <c r="C11" i="93"/>
  <c r="C10" i="93"/>
  <c r="C9" i="93"/>
  <c r="C8" i="93"/>
  <c r="S7" i="93"/>
  <c r="S4" i="93" s="1"/>
  <c r="S3" i="93" s="1"/>
  <c r="R7" i="93"/>
  <c r="Q7" i="93"/>
  <c r="P7" i="93"/>
  <c r="O7" i="93"/>
  <c r="N7" i="93"/>
  <c r="M7" i="93"/>
  <c r="L7" i="93"/>
  <c r="K7" i="93"/>
  <c r="K4" i="93" s="1"/>
  <c r="K3" i="93" s="1"/>
  <c r="J7" i="93"/>
  <c r="I7" i="93"/>
  <c r="H7" i="93"/>
  <c r="G7" i="93"/>
  <c r="F7" i="93"/>
  <c r="E7" i="93"/>
  <c r="D7" i="93"/>
  <c r="C6" i="93"/>
  <c r="C5" i="93" s="1"/>
  <c r="S5" i="93"/>
  <c r="R5" i="93"/>
  <c r="Q5" i="93"/>
  <c r="Q4" i="93" s="1"/>
  <c r="Q3" i="93" s="1"/>
  <c r="P5" i="93"/>
  <c r="O5" i="93"/>
  <c r="N5" i="93"/>
  <c r="M5" i="93"/>
  <c r="L5" i="93"/>
  <c r="L4" i="93" s="1"/>
  <c r="L3" i="93" s="1"/>
  <c r="K5" i="93"/>
  <c r="J5" i="93"/>
  <c r="I5" i="93"/>
  <c r="I4" i="93" s="1"/>
  <c r="I3" i="93" s="1"/>
  <c r="H5" i="93"/>
  <c r="G5" i="93"/>
  <c r="F5" i="93"/>
  <c r="E5" i="93"/>
  <c r="D5" i="93"/>
  <c r="D4" i="93" s="1"/>
  <c r="D3" i="93" s="1"/>
  <c r="M4" i="93"/>
  <c r="E4" i="93"/>
  <c r="B46" i="17"/>
  <c r="B45" i="17"/>
  <c r="B44" i="17"/>
  <c r="B43" i="17"/>
  <c r="B42" i="17"/>
  <c r="B41" i="17"/>
  <c r="B40" i="17"/>
  <c r="B38" i="17" s="1"/>
  <c r="B39" i="17"/>
  <c r="R38" i="17"/>
  <c r="Q38" i="17"/>
  <c r="P38" i="17"/>
  <c r="O38" i="17"/>
  <c r="N38" i="17"/>
  <c r="M38" i="17"/>
  <c r="L38" i="17"/>
  <c r="K38" i="17"/>
  <c r="J38" i="17"/>
  <c r="I38" i="17"/>
  <c r="H38" i="17"/>
  <c r="G38" i="17"/>
  <c r="F38" i="17"/>
  <c r="E38" i="17"/>
  <c r="D38" i="17"/>
  <c r="C38" i="17"/>
  <c r="B37" i="17"/>
  <c r="B36" i="17"/>
  <c r="B35" i="17"/>
  <c r="B34" i="17"/>
  <c r="B33" i="17"/>
  <c r="B32" i="17"/>
  <c r="B26" i="17" s="1"/>
  <c r="B31" i="17"/>
  <c r="B30" i="17"/>
  <c r="B29" i="17"/>
  <c r="B28" i="17"/>
  <c r="B27" i="17"/>
  <c r="R26" i="17"/>
  <c r="Q26" i="17"/>
  <c r="P26" i="17"/>
  <c r="O26" i="17"/>
  <c r="N26" i="17"/>
  <c r="M26" i="17"/>
  <c r="L26" i="17"/>
  <c r="K26" i="17"/>
  <c r="J26" i="17"/>
  <c r="I26" i="17"/>
  <c r="H26" i="17"/>
  <c r="G26" i="17"/>
  <c r="F26" i="17"/>
  <c r="E26" i="17"/>
  <c r="D26" i="17"/>
  <c r="C26" i="17"/>
  <c r="B25" i="17"/>
  <c r="B24" i="17"/>
  <c r="B17" i="17" s="1"/>
  <c r="B23" i="17"/>
  <c r="B22" i="17"/>
  <c r="B21" i="17"/>
  <c r="B20" i="17"/>
  <c r="B19" i="17"/>
  <c r="B18" i="17"/>
  <c r="R17" i="17"/>
  <c r="Q17" i="17"/>
  <c r="P17" i="17"/>
  <c r="O17" i="17"/>
  <c r="N17" i="17"/>
  <c r="M17" i="17"/>
  <c r="L17" i="17"/>
  <c r="K17" i="17"/>
  <c r="J17" i="17"/>
  <c r="I17" i="17"/>
  <c r="H17" i="17"/>
  <c r="G17" i="17"/>
  <c r="F17" i="17"/>
  <c r="E17" i="17"/>
  <c r="D17" i="17"/>
  <c r="C17" i="17"/>
  <c r="B16" i="17"/>
  <c r="B9" i="17" s="1"/>
  <c r="B15" i="17"/>
  <c r="B14" i="17"/>
  <c r="B13" i="17"/>
  <c r="B12" i="17"/>
  <c r="B11" i="17"/>
  <c r="B10" i="17"/>
  <c r="R9" i="17"/>
  <c r="Q9" i="17"/>
  <c r="P9" i="17"/>
  <c r="O9" i="17"/>
  <c r="N9" i="17"/>
  <c r="M9" i="17"/>
  <c r="L9" i="17"/>
  <c r="K9" i="17"/>
  <c r="J9" i="17"/>
  <c r="I9" i="17"/>
  <c r="H9" i="17"/>
  <c r="G9" i="17"/>
  <c r="F9" i="17"/>
  <c r="E9" i="17"/>
  <c r="D9" i="17"/>
  <c r="C9" i="17"/>
  <c r="B8" i="17"/>
  <c r="B6" i="17" s="1"/>
  <c r="B7" i="17"/>
  <c r="R6" i="17"/>
  <c r="Q6" i="17"/>
  <c r="P6" i="17"/>
  <c r="O6" i="17"/>
  <c r="N6" i="17"/>
  <c r="M6" i="17"/>
  <c r="L6" i="17"/>
  <c r="K6" i="17"/>
  <c r="J6" i="17"/>
  <c r="I6" i="17"/>
  <c r="H6" i="17"/>
  <c r="G6" i="17"/>
  <c r="F6" i="17"/>
  <c r="E6" i="17"/>
  <c r="D6" i="17"/>
  <c r="C6" i="17"/>
  <c r="B5" i="17"/>
  <c r="B4" i="17"/>
  <c r="R3" i="17"/>
  <c r="Q3" i="17"/>
  <c r="P3" i="17"/>
  <c r="O3" i="17"/>
  <c r="N3" i="17"/>
  <c r="M3" i="17"/>
  <c r="L3" i="17"/>
  <c r="K3" i="17"/>
  <c r="J3" i="17"/>
  <c r="I3" i="17"/>
  <c r="H3" i="17"/>
  <c r="G3" i="17"/>
  <c r="F3" i="17"/>
  <c r="E3" i="17"/>
  <c r="D3" i="17"/>
  <c r="C3" i="17"/>
  <c r="B3" i="17"/>
  <c r="B4" i="155"/>
  <c r="K16" i="155"/>
  <c r="B83" i="14"/>
  <c r="B80" i="14" s="1"/>
  <c r="B82" i="14"/>
  <c r="B81" i="14"/>
  <c r="N80" i="14"/>
  <c r="M80" i="14"/>
  <c r="L80" i="14"/>
  <c r="K80" i="14"/>
  <c r="J80" i="14"/>
  <c r="I80" i="14"/>
  <c r="H80" i="14"/>
  <c r="G80" i="14"/>
  <c r="F80" i="14"/>
  <c r="E80" i="14"/>
  <c r="D80" i="14"/>
  <c r="C80" i="14"/>
  <c r="B79" i="14"/>
  <c r="B76" i="14" s="1"/>
  <c r="B78" i="14"/>
  <c r="B77" i="14"/>
  <c r="N76" i="14"/>
  <c r="M76" i="14"/>
  <c r="L76" i="14"/>
  <c r="K76" i="14"/>
  <c r="J76" i="14"/>
  <c r="I76" i="14"/>
  <c r="H76" i="14"/>
  <c r="G76" i="14"/>
  <c r="F76" i="14"/>
  <c r="E76" i="14"/>
  <c r="D76" i="14"/>
  <c r="C76" i="14"/>
  <c r="B75" i="14"/>
  <c r="B74" i="14"/>
  <c r="B73" i="14"/>
  <c r="B72" i="14"/>
  <c r="N71" i="14"/>
  <c r="M71" i="14"/>
  <c r="L71" i="14"/>
  <c r="K71" i="14"/>
  <c r="J71" i="14"/>
  <c r="I71" i="14"/>
  <c r="H71" i="14"/>
  <c r="G71" i="14"/>
  <c r="F71" i="14"/>
  <c r="E71" i="14"/>
  <c r="D71" i="14"/>
  <c r="C71" i="14"/>
  <c r="B71" i="14"/>
  <c r="B70" i="14"/>
  <c r="B69" i="14"/>
  <c r="B68" i="14"/>
  <c r="N67" i="14"/>
  <c r="M67" i="14"/>
  <c r="L67" i="14"/>
  <c r="K67" i="14"/>
  <c r="J67" i="14"/>
  <c r="I67" i="14"/>
  <c r="H67" i="14"/>
  <c r="G67" i="14"/>
  <c r="F67" i="14"/>
  <c r="E67" i="14"/>
  <c r="D67" i="14"/>
  <c r="C67" i="14"/>
  <c r="B67" i="14"/>
  <c r="B66" i="14"/>
  <c r="B65" i="14"/>
  <c r="B64" i="14"/>
  <c r="N63" i="14"/>
  <c r="M63" i="14"/>
  <c r="L63" i="14"/>
  <c r="K63" i="14"/>
  <c r="J63" i="14"/>
  <c r="I63" i="14"/>
  <c r="H63" i="14"/>
  <c r="G63" i="14"/>
  <c r="F63" i="14"/>
  <c r="E63" i="14"/>
  <c r="D63" i="14"/>
  <c r="C63" i="14"/>
  <c r="B63" i="14"/>
  <c r="B62" i="14"/>
  <c r="B61" i="14"/>
  <c r="B60" i="14"/>
  <c r="B59" i="14"/>
  <c r="N58" i="14"/>
  <c r="M58" i="14"/>
  <c r="L58" i="14"/>
  <c r="K58" i="14"/>
  <c r="J58" i="14"/>
  <c r="I58" i="14"/>
  <c r="H58" i="14"/>
  <c r="G58" i="14"/>
  <c r="F58" i="14"/>
  <c r="E58" i="14"/>
  <c r="D58" i="14"/>
  <c r="C58" i="14"/>
  <c r="B58" i="14"/>
  <c r="B57" i="14"/>
  <c r="B56" i="14"/>
  <c r="N55" i="14"/>
  <c r="M55" i="14"/>
  <c r="L55" i="14"/>
  <c r="K55" i="14"/>
  <c r="J55" i="14"/>
  <c r="I55" i="14"/>
  <c r="H55" i="14"/>
  <c r="G55" i="14"/>
  <c r="F55" i="14"/>
  <c r="E55" i="14"/>
  <c r="D55" i="14"/>
  <c r="C55" i="14"/>
  <c r="B55" i="14"/>
  <c r="B54" i="14"/>
  <c r="B53" i="14"/>
  <c r="B52" i="14"/>
  <c r="B51" i="14"/>
  <c r="B50" i="14"/>
  <c r="N49" i="14"/>
  <c r="M49" i="14"/>
  <c r="L49" i="14"/>
  <c r="K49" i="14"/>
  <c r="J49" i="14"/>
  <c r="I49" i="14"/>
  <c r="H49" i="14"/>
  <c r="G49" i="14"/>
  <c r="F49" i="14"/>
  <c r="E49" i="14"/>
  <c r="D49" i="14"/>
  <c r="C49" i="14"/>
  <c r="B49" i="14"/>
  <c r="B48" i="14"/>
  <c r="B47" i="14"/>
  <c r="B46" i="14"/>
  <c r="N45" i="14"/>
  <c r="M45" i="14"/>
  <c r="L45" i="14"/>
  <c r="L3" i="14" s="1"/>
  <c r="K45" i="14"/>
  <c r="J45" i="14"/>
  <c r="I45" i="14"/>
  <c r="H45" i="14"/>
  <c r="G45" i="14"/>
  <c r="F45" i="14"/>
  <c r="E45" i="14"/>
  <c r="D45" i="14"/>
  <c r="D3" i="14" s="1"/>
  <c r="C45" i="14"/>
  <c r="B45" i="14"/>
  <c r="B44" i="14"/>
  <c r="B43" i="14"/>
  <c r="B42" i="14"/>
  <c r="B41" i="14"/>
  <c r="B40" i="14"/>
  <c r="B39" i="14"/>
  <c r="B31" i="14" s="1"/>
  <c r="B38" i="14"/>
  <c r="B37" i="14"/>
  <c r="B36" i="14"/>
  <c r="B35" i="14"/>
  <c r="B34" i="14"/>
  <c r="B33" i="14"/>
  <c r="B32" i="14"/>
  <c r="N31" i="14"/>
  <c r="M31" i="14"/>
  <c r="L31" i="14"/>
  <c r="K31" i="14"/>
  <c r="J31" i="14"/>
  <c r="I31" i="14"/>
  <c r="H31" i="14"/>
  <c r="G31" i="14"/>
  <c r="F31" i="14"/>
  <c r="E31" i="14"/>
  <c r="D31" i="14"/>
  <c r="C31" i="14"/>
  <c r="B30" i="14"/>
  <c r="B29" i="14"/>
  <c r="B28" i="14"/>
  <c r="B27" i="14"/>
  <c r="B25" i="14" s="1"/>
  <c r="B26" i="14"/>
  <c r="N25" i="14"/>
  <c r="M25" i="14"/>
  <c r="L25" i="14"/>
  <c r="K25" i="14"/>
  <c r="J25" i="14"/>
  <c r="I25" i="14"/>
  <c r="H25" i="14"/>
  <c r="G25" i="14"/>
  <c r="F25" i="14"/>
  <c r="E25" i="14"/>
  <c r="D25" i="14"/>
  <c r="C25" i="14"/>
  <c r="B24" i="14"/>
  <c r="B23" i="14"/>
  <c r="B22" i="14"/>
  <c r="B21" i="14"/>
  <c r="B20" i="14" s="1"/>
  <c r="N20" i="14"/>
  <c r="M20" i="14"/>
  <c r="L20" i="14"/>
  <c r="K20" i="14"/>
  <c r="J20" i="14"/>
  <c r="I20" i="14"/>
  <c r="H20" i="14"/>
  <c r="G20" i="14"/>
  <c r="F20" i="14"/>
  <c r="E20" i="14"/>
  <c r="D20" i="14"/>
  <c r="C20" i="14"/>
  <c r="B19" i="14"/>
  <c r="B18" i="14"/>
  <c r="B17" i="14"/>
  <c r="B16" i="14"/>
  <c r="N15" i="14"/>
  <c r="M15" i="14"/>
  <c r="L15" i="14"/>
  <c r="K15" i="14"/>
  <c r="J15" i="14"/>
  <c r="I15" i="14"/>
  <c r="H15" i="14"/>
  <c r="G15" i="14"/>
  <c r="F15" i="14"/>
  <c r="E15" i="14"/>
  <c r="D15" i="14"/>
  <c r="C15" i="14"/>
  <c r="B15" i="14"/>
  <c r="B14" i="14"/>
  <c r="B13" i="14"/>
  <c r="B12" i="14"/>
  <c r="B11" i="14"/>
  <c r="N10" i="14"/>
  <c r="M10" i="14"/>
  <c r="L10" i="14"/>
  <c r="K10" i="14"/>
  <c r="K3" i="14" s="1"/>
  <c r="J10" i="14"/>
  <c r="I10" i="14"/>
  <c r="H10" i="14"/>
  <c r="G10" i="14"/>
  <c r="F10" i="14"/>
  <c r="E10" i="14"/>
  <c r="D10" i="14"/>
  <c r="C10" i="14"/>
  <c r="C3" i="14" s="1"/>
  <c r="B10" i="14"/>
  <c r="B9" i="14"/>
  <c r="B8" i="14"/>
  <c r="N7" i="14"/>
  <c r="M7" i="14"/>
  <c r="L7" i="14"/>
  <c r="K7" i="14"/>
  <c r="J7" i="14"/>
  <c r="J3" i="14" s="1"/>
  <c r="I7" i="14"/>
  <c r="H7" i="14"/>
  <c r="G7" i="14"/>
  <c r="F7" i="14"/>
  <c r="E7" i="14"/>
  <c r="D7" i="14"/>
  <c r="C7" i="14"/>
  <c r="B7" i="14"/>
  <c r="B6" i="14"/>
  <c r="B5" i="14"/>
  <c r="B4" i="14" s="1"/>
  <c r="N4" i="14"/>
  <c r="M4" i="14"/>
  <c r="L4" i="14"/>
  <c r="K4" i="14"/>
  <c r="J4" i="14"/>
  <c r="I4" i="14"/>
  <c r="I3" i="14" s="1"/>
  <c r="H4" i="14"/>
  <c r="H3" i="14" s="1"/>
  <c r="G4" i="14"/>
  <c r="G3" i="14" s="1"/>
  <c r="F4" i="14"/>
  <c r="E4" i="14"/>
  <c r="D4" i="14"/>
  <c r="C4" i="14"/>
  <c r="N3" i="14"/>
  <c r="M3" i="14"/>
  <c r="F3" i="14"/>
  <c r="E3" i="14"/>
  <c r="E3" i="143"/>
  <c r="D3" i="143"/>
  <c r="C3" i="143"/>
  <c r="B3" i="143"/>
  <c r="B6" i="142"/>
  <c r="B5" i="142"/>
  <c r="B4" i="142"/>
  <c r="B3" i="142"/>
  <c r="E4" i="140"/>
  <c r="D4" i="140"/>
  <c r="C4" i="140"/>
  <c r="B4" i="140"/>
  <c r="B15" i="144"/>
  <c r="B14" i="144"/>
  <c r="B13" i="144"/>
  <c r="B12" i="144"/>
  <c r="B11" i="144"/>
  <c r="B10" i="144"/>
  <c r="B9" i="144"/>
  <c r="B8" i="144"/>
  <c r="B7" i="144"/>
  <c r="B6" i="144"/>
  <c r="B5" i="144"/>
  <c r="B4" i="144"/>
  <c r="N3" i="144"/>
  <c r="M3" i="144"/>
  <c r="L3" i="144"/>
  <c r="K3" i="144"/>
  <c r="J3" i="144"/>
  <c r="I3" i="144"/>
  <c r="H3" i="144"/>
  <c r="G3" i="144"/>
  <c r="F3" i="144"/>
  <c r="E3" i="144"/>
  <c r="D3" i="144"/>
  <c r="C3" i="144"/>
  <c r="C404" i="88"/>
  <c r="C403" i="88"/>
  <c r="C402" i="88"/>
  <c r="C401" i="88"/>
  <c r="C400" i="88"/>
  <c r="C399" i="88"/>
  <c r="C398" i="88"/>
  <c r="C397" i="88"/>
  <c r="C396" i="88" s="1"/>
  <c r="K396" i="88"/>
  <c r="K376" i="88" s="1"/>
  <c r="J396" i="88"/>
  <c r="J376" i="88" s="1"/>
  <c r="I396" i="88"/>
  <c r="I376" i="88" s="1"/>
  <c r="H396" i="88"/>
  <c r="H376" i="88" s="1"/>
  <c r="G396" i="88"/>
  <c r="G376" i="88" s="1"/>
  <c r="F396" i="88"/>
  <c r="F376" i="88" s="1"/>
  <c r="E396" i="88"/>
  <c r="E376" i="88" s="1"/>
  <c r="D396" i="88"/>
  <c r="D376" i="88" s="1"/>
  <c r="C395" i="88"/>
  <c r="C394" i="88"/>
  <c r="C393" i="88"/>
  <c r="C392" i="88"/>
  <c r="C391" i="88"/>
  <c r="C390" i="88"/>
  <c r="C389" i="88"/>
  <c r="C388" i="88"/>
  <c r="C387" i="88"/>
  <c r="C386" i="88"/>
  <c r="C385" i="88"/>
  <c r="C384" i="88"/>
  <c r="C383" i="88"/>
  <c r="C382" i="88"/>
  <c r="C381" i="88"/>
  <c r="C380" i="88"/>
  <c r="C379" i="88"/>
  <c r="C378" i="88"/>
  <c r="C375" i="88"/>
  <c r="C374" i="88"/>
  <c r="C373" i="88" s="1"/>
  <c r="K373" i="88"/>
  <c r="J373" i="88"/>
  <c r="I373" i="88"/>
  <c r="H373" i="88"/>
  <c r="G373" i="88"/>
  <c r="F373" i="88"/>
  <c r="E373" i="88"/>
  <c r="D373" i="88"/>
  <c r="C372" i="88"/>
  <c r="C371" i="88"/>
  <c r="C370" i="88" s="1"/>
  <c r="K370" i="88"/>
  <c r="J370" i="88"/>
  <c r="I370" i="88"/>
  <c r="H370" i="88"/>
  <c r="G370" i="88"/>
  <c r="F370" i="88"/>
  <c r="E370" i="88"/>
  <c r="D370" i="88"/>
  <c r="C369" i="88"/>
  <c r="C368" i="88"/>
  <c r="C367" i="88"/>
  <c r="C366" i="88"/>
  <c r="C365" i="88"/>
  <c r="C364" i="88"/>
  <c r="C363" i="88"/>
  <c r="C362" i="88"/>
  <c r="C361" i="88"/>
  <c r="C360" i="88"/>
  <c r="C359" i="88"/>
  <c r="C358" i="88"/>
  <c r="C357" i="88"/>
  <c r="C356" i="88"/>
  <c r="C355" i="88"/>
  <c r="C351" i="88" s="1"/>
  <c r="C354" i="88"/>
  <c r="C353" i="88"/>
  <c r="C352" i="88"/>
  <c r="K351" i="88"/>
  <c r="J351" i="88"/>
  <c r="I351" i="88"/>
  <c r="H351" i="88"/>
  <c r="G351" i="88"/>
  <c r="F351" i="88"/>
  <c r="E351" i="88"/>
  <c r="D351" i="88"/>
  <c r="C350" i="88"/>
  <c r="K349" i="88"/>
  <c r="J349" i="88"/>
  <c r="I349" i="88"/>
  <c r="H349" i="88"/>
  <c r="G349" i="88"/>
  <c r="F349" i="88"/>
  <c r="E349" i="88"/>
  <c r="D349" i="88"/>
  <c r="C349" i="88"/>
  <c r="C348" i="88"/>
  <c r="C347" i="88"/>
  <c r="C344" i="88" s="1"/>
  <c r="C346" i="88"/>
  <c r="C345" i="88"/>
  <c r="K344" i="88"/>
  <c r="J344" i="88"/>
  <c r="I344" i="88"/>
  <c r="H344" i="88"/>
  <c r="G344" i="88"/>
  <c r="F344" i="88"/>
  <c r="E344" i="88"/>
  <c r="D344" i="88"/>
  <c r="C343" i="88"/>
  <c r="C342" i="88"/>
  <c r="C341" i="88"/>
  <c r="C340" i="88"/>
  <c r="C339" i="88"/>
  <c r="C338" i="88" s="1"/>
  <c r="K338" i="88"/>
  <c r="J338" i="88"/>
  <c r="I338" i="88"/>
  <c r="H338" i="88"/>
  <c r="G338" i="88"/>
  <c r="F338" i="88"/>
  <c r="E338" i="88"/>
  <c r="D338" i="88"/>
  <c r="C337" i="88"/>
  <c r="C336" i="88"/>
  <c r="C335" i="88"/>
  <c r="C334" i="88"/>
  <c r="C333" i="88"/>
  <c r="C332" i="88"/>
  <c r="C331" i="88"/>
  <c r="C330" i="88"/>
  <c r="C329" i="88"/>
  <c r="C328" i="88"/>
  <c r="C327" i="88"/>
  <c r="C326" i="88"/>
  <c r="C325" i="88"/>
  <c r="C324" i="88"/>
  <c r="C323" i="88"/>
  <c r="C322" i="88"/>
  <c r="C321" i="88"/>
  <c r="C320" i="88"/>
  <c r="C319" i="88"/>
  <c r="C318" i="88"/>
  <c r="C317" i="88"/>
  <c r="C316" i="88"/>
  <c r="C315" i="88"/>
  <c r="C314" i="88"/>
  <c r="C313" i="88"/>
  <c r="C312" i="88"/>
  <c r="C311" i="88"/>
  <c r="C310" i="88"/>
  <c r="C309" i="88"/>
  <c r="C308" i="88"/>
  <c r="C307" i="88"/>
  <c r="C306" i="88"/>
  <c r="C305" i="88"/>
  <c r="C304" i="88"/>
  <c r="C303" i="88"/>
  <c r="C302" i="88"/>
  <c r="C301" i="88"/>
  <c r="C300" i="88"/>
  <c r="C299" i="88"/>
  <c r="C298" i="88"/>
  <c r="C297" i="88"/>
  <c r="C296" i="88"/>
  <c r="C295" i="88"/>
  <c r="C294" i="88"/>
  <c r="C293" i="88"/>
  <c r="C292" i="88"/>
  <c r="C291" i="88"/>
  <c r="C290" i="88"/>
  <c r="C289" i="88"/>
  <c r="C288" i="88"/>
  <c r="C287" i="88"/>
  <c r="C286" i="88"/>
  <c r="C285" i="88"/>
  <c r="C284" i="88"/>
  <c r="C283" i="88"/>
  <c r="C282" i="88"/>
  <c r="C281" i="88"/>
  <c r="K280" i="88"/>
  <c r="J280" i="88"/>
  <c r="I280" i="88"/>
  <c r="H280" i="88"/>
  <c r="G280" i="88"/>
  <c r="F280" i="88"/>
  <c r="E280" i="88"/>
  <c r="D280" i="88"/>
  <c r="C279" i="88"/>
  <c r="C278" i="88"/>
  <c r="C277" i="88"/>
  <c r="C276" i="88"/>
  <c r="C275" i="88"/>
  <c r="C274" i="88"/>
  <c r="C273" i="88"/>
  <c r="C272" i="88"/>
  <c r="C271" i="88"/>
  <c r="C270" i="88"/>
  <c r="C269" i="88"/>
  <c r="C268" i="88"/>
  <c r="C267" i="88"/>
  <c r="C266" i="88"/>
  <c r="C265" i="88"/>
  <c r="C264" i="88"/>
  <c r="C263" i="88"/>
  <c r="C262" i="88"/>
  <c r="C261" i="88"/>
  <c r="C260" i="88"/>
  <c r="C259" i="88"/>
  <c r="C258" i="88"/>
  <c r="K257" i="88"/>
  <c r="J257" i="88"/>
  <c r="I257" i="88"/>
  <c r="H257" i="88"/>
  <c r="G257" i="88"/>
  <c r="F257" i="88"/>
  <c r="E257" i="88"/>
  <c r="D257" i="88"/>
  <c r="C256" i="88"/>
  <c r="C255" i="88"/>
  <c r="K254" i="88"/>
  <c r="J254" i="88"/>
  <c r="I254" i="88"/>
  <c r="H254" i="88"/>
  <c r="G254" i="88"/>
  <c r="F254" i="88"/>
  <c r="E254" i="88"/>
  <c r="D254" i="88"/>
  <c r="C254" i="88"/>
  <c r="C253" i="88"/>
  <c r="C252" i="88"/>
  <c r="C251" i="88"/>
  <c r="C250" i="88"/>
  <c r="K249" i="88"/>
  <c r="J249" i="88"/>
  <c r="I249" i="88"/>
  <c r="H249" i="88"/>
  <c r="G249" i="88"/>
  <c r="F249" i="88"/>
  <c r="E249" i="88"/>
  <c r="D249" i="88"/>
  <c r="C249" i="88"/>
  <c r="C248" i="88"/>
  <c r="C247" i="88"/>
  <c r="C246" i="88"/>
  <c r="C245" i="88"/>
  <c r="C244" i="88"/>
  <c r="C243" i="88"/>
  <c r="C242" i="88"/>
  <c r="C241" i="88"/>
  <c r="C240" i="88"/>
  <c r="C239" i="88"/>
  <c r="K238" i="88"/>
  <c r="J238" i="88"/>
  <c r="I238" i="88"/>
  <c r="H238" i="88"/>
  <c r="G238" i="88"/>
  <c r="F238" i="88"/>
  <c r="F196" i="88" s="1"/>
  <c r="E238" i="88"/>
  <c r="D238" i="88"/>
  <c r="C237" i="88"/>
  <c r="C236" i="88"/>
  <c r="C235" i="88"/>
  <c r="C234" i="88"/>
  <c r="K233" i="88"/>
  <c r="J233" i="88"/>
  <c r="J196" i="88" s="1"/>
  <c r="I233" i="88"/>
  <c r="H233" i="88"/>
  <c r="G233" i="88"/>
  <c r="F233" i="88"/>
  <c r="E233" i="88"/>
  <c r="D233" i="88"/>
  <c r="C233" i="88"/>
  <c r="C232" i="88"/>
  <c r="C231" i="88"/>
  <c r="C230" i="88" s="1"/>
  <c r="K230" i="88"/>
  <c r="J230" i="88"/>
  <c r="I230" i="88"/>
  <c r="H230" i="88"/>
  <c r="G230" i="88"/>
  <c r="F230" i="88"/>
  <c r="E230" i="88"/>
  <c r="E196" i="88" s="1"/>
  <c r="D230" i="88"/>
  <c r="C228" i="88"/>
  <c r="C227" i="88"/>
  <c r="C226" i="88"/>
  <c r="C225" i="88"/>
  <c r="C224" i="88"/>
  <c r="C223" i="88"/>
  <c r="C222" i="88"/>
  <c r="C221" i="88"/>
  <c r="C220" i="88"/>
  <c r="C219" i="88"/>
  <c r="C218" i="88"/>
  <c r="K217" i="88"/>
  <c r="J217" i="88"/>
  <c r="I217" i="88"/>
  <c r="I196" i="88" s="1"/>
  <c r="H217" i="88"/>
  <c r="G217" i="88"/>
  <c r="F217" i="88"/>
  <c r="E217" i="88"/>
  <c r="D217" i="88"/>
  <c r="C216" i="88"/>
  <c r="C215" i="88"/>
  <c r="C214" i="88"/>
  <c r="C213" i="88"/>
  <c r="C212" i="88"/>
  <c r="C211" i="88"/>
  <c r="K210" i="88"/>
  <c r="J210" i="88"/>
  <c r="I210" i="88"/>
  <c r="H210" i="88"/>
  <c r="G210" i="88"/>
  <c r="G196" i="88" s="1"/>
  <c r="F210" i="88"/>
  <c r="E210" i="88"/>
  <c r="D210" i="88"/>
  <c r="C209" i="88"/>
  <c r="C208" i="88"/>
  <c r="C207" i="88"/>
  <c r="C206" i="88"/>
  <c r="C205" i="88"/>
  <c r="C204" i="88" s="1"/>
  <c r="K204" i="88"/>
  <c r="J204" i="88"/>
  <c r="I204" i="88"/>
  <c r="H204" i="88"/>
  <c r="G204" i="88"/>
  <c r="F204" i="88"/>
  <c r="E204" i="88"/>
  <c r="D204" i="88"/>
  <c r="C203" i="88"/>
  <c r="C202" i="88"/>
  <c r="C200" i="88" s="1"/>
  <c r="C201" i="88"/>
  <c r="K200" i="88"/>
  <c r="J200" i="88"/>
  <c r="I200" i="88"/>
  <c r="H200" i="88"/>
  <c r="G200" i="88"/>
  <c r="F200" i="88"/>
  <c r="E200" i="88"/>
  <c r="D200" i="88"/>
  <c r="C199" i="88"/>
  <c r="C198" i="88"/>
  <c r="K197" i="88"/>
  <c r="K196" i="88" s="1"/>
  <c r="K3" i="88" s="1"/>
  <c r="J197" i="88"/>
  <c r="I197" i="88"/>
  <c r="H197" i="88"/>
  <c r="H196" i="88" s="1"/>
  <c r="G197" i="88"/>
  <c r="F197" i="88"/>
  <c r="E197" i="88"/>
  <c r="D197" i="88"/>
  <c r="C197" i="88"/>
  <c r="D196" i="88"/>
  <c r="D3" i="88" s="1"/>
  <c r="C195" i="88"/>
  <c r="C194" i="88"/>
  <c r="C193" i="88"/>
  <c r="C192" i="88"/>
  <c r="C191" i="88"/>
  <c r="C190" i="88"/>
  <c r="C189" i="88" s="1"/>
  <c r="K189" i="88"/>
  <c r="J189" i="88"/>
  <c r="I189" i="88"/>
  <c r="H189" i="88"/>
  <c r="G189" i="88"/>
  <c r="F189" i="88"/>
  <c r="E189" i="88"/>
  <c r="D189" i="88"/>
  <c r="C188" i="88"/>
  <c r="C187" i="88"/>
  <c r="C186" i="88"/>
  <c r="C185" i="88"/>
  <c r="C184" i="88"/>
  <c r="C183" i="88" s="1"/>
  <c r="K183" i="88"/>
  <c r="J183" i="88"/>
  <c r="I183" i="88"/>
  <c r="H183" i="88"/>
  <c r="G183" i="88"/>
  <c r="F183" i="88"/>
  <c r="E183" i="88"/>
  <c r="D183" i="88"/>
  <c r="C182" i="88"/>
  <c r="C181" i="88"/>
  <c r="C180" i="88"/>
  <c r="C179" i="88"/>
  <c r="C178" i="88"/>
  <c r="C177" i="88"/>
  <c r="C176" i="88"/>
  <c r="C175" i="88"/>
  <c r="C174" i="88"/>
  <c r="C173" i="88"/>
  <c r="C172" i="88"/>
  <c r="C171" i="88"/>
  <c r="C170" i="88"/>
  <c r="C169" i="88"/>
  <c r="C168" i="88"/>
  <c r="C167" i="88"/>
  <c r="C166" i="88"/>
  <c r="C165" i="88"/>
  <c r="C164" i="88"/>
  <c r="C163" i="88"/>
  <c r="C162" i="88"/>
  <c r="C161" i="88"/>
  <c r="C160" i="88"/>
  <c r="C159" i="88"/>
  <c r="C157" i="88"/>
  <c r="C156" i="88"/>
  <c r="C155" i="88"/>
  <c r="C154" i="88"/>
  <c r="C153" i="88"/>
  <c r="C152" i="88"/>
  <c r="C151" i="88"/>
  <c r="C150" i="88"/>
  <c r="C149" i="88"/>
  <c r="C148" i="88"/>
  <c r="C147" i="88"/>
  <c r="C146" i="88"/>
  <c r="C145" i="88"/>
  <c r="C144" i="88"/>
  <c r="C143" i="88"/>
  <c r="C142" i="88"/>
  <c r="C141" i="88"/>
  <c r="C140" i="88"/>
  <c r="C139" i="88"/>
  <c r="C138" i="88"/>
  <c r="C137" i="88"/>
  <c r="K136" i="88"/>
  <c r="J136" i="88"/>
  <c r="I136" i="88"/>
  <c r="H136" i="88"/>
  <c r="G136" i="88"/>
  <c r="F136" i="88"/>
  <c r="F4" i="88" s="1"/>
  <c r="F3" i="88" s="1"/>
  <c r="E136" i="88"/>
  <c r="D136" i="88"/>
  <c r="C135" i="88"/>
  <c r="C134" i="88"/>
  <c r="C133" i="88"/>
  <c r="C132" i="88"/>
  <c r="C131" i="88"/>
  <c r="C130" i="88"/>
  <c r="C129" i="88"/>
  <c r="C128" i="88"/>
  <c r="C127" i="88"/>
  <c r="C126" i="88"/>
  <c r="C125" i="88"/>
  <c r="C124" i="88"/>
  <c r="C123" i="88"/>
  <c r="C122" i="88"/>
  <c r="C121" i="88"/>
  <c r="C120" i="88"/>
  <c r="C119" i="88"/>
  <c r="C118" i="88"/>
  <c r="C117" i="88"/>
  <c r="C116" i="88"/>
  <c r="C115" i="88"/>
  <c r="C114" i="88"/>
  <c r="C112" i="88" s="1"/>
  <c r="C113" i="88"/>
  <c r="K112" i="88"/>
  <c r="J112" i="88"/>
  <c r="I112" i="88"/>
  <c r="H112" i="88"/>
  <c r="G112" i="88"/>
  <c r="F112" i="88"/>
  <c r="E112" i="88"/>
  <c r="D112" i="88"/>
  <c r="C111" i="88"/>
  <c r="C110" i="88"/>
  <c r="C109" i="88"/>
  <c r="C108" i="88"/>
  <c r="C107" i="88"/>
  <c r="C106" i="88"/>
  <c r="C105" i="88"/>
  <c r="C104" i="88"/>
  <c r="C103" i="88"/>
  <c r="C102" i="88"/>
  <c r="C101" i="88"/>
  <c r="C100" i="88"/>
  <c r="C99" i="88"/>
  <c r="C98" i="88"/>
  <c r="C97" i="88"/>
  <c r="C96" i="88"/>
  <c r="C95" i="88"/>
  <c r="C94" i="88"/>
  <c r="C93" i="88"/>
  <c r="C92" i="88"/>
  <c r="C91" i="88"/>
  <c r="C90" i="88"/>
  <c r="C89" i="88"/>
  <c r="C88" i="88"/>
  <c r="C87" i="88"/>
  <c r="C86" i="88"/>
  <c r="C85" i="88"/>
  <c r="K84" i="88"/>
  <c r="J84" i="88"/>
  <c r="I84" i="88"/>
  <c r="H84" i="88"/>
  <c r="H4" i="88" s="1"/>
  <c r="H3" i="88" s="1"/>
  <c r="G84" i="88"/>
  <c r="F84" i="88"/>
  <c r="E84" i="88"/>
  <c r="D84" i="88"/>
  <c r="C83" i="88"/>
  <c r="C82" i="88"/>
  <c r="C81" i="88"/>
  <c r="C80" i="88"/>
  <c r="C79" i="88"/>
  <c r="C78" i="88"/>
  <c r="C77" i="88"/>
  <c r="C76" i="88"/>
  <c r="C75" i="88"/>
  <c r="C74" i="88"/>
  <c r="C73" i="88"/>
  <c r="C72" i="88"/>
  <c r="C71" i="88"/>
  <c r="C70" i="88"/>
  <c r="C69" i="88"/>
  <c r="C68" i="88"/>
  <c r="C67" i="88"/>
  <c r="C66" i="88"/>
  <c r="C65" i="88"/>
  <c r="C64" i="88"/>
  <c r="C63" i="88"/>
  <c r="C62" i="88"/>
  <c r="C61" i="88"/>
  <c r="K60" i="88"/>
  <c r="J60" i="88"/>
  <c r="I60" i="88"/>
  <c r="H60" i="88"/>
  <c r="G60" i="88"/>
  <c r="G4" i="88" s="1"/>
  <c r="G3" i="88" s="1"/>
  <c r="F60" i="88"/>
  <c r="E60" i="88"/>
  <c r="D60" i="88"/>
  <c r="C59" i="88"/>
  <c r="C58" i="88"/>
  <c r="C57" i="88"/>
  <c r="C56" i="88"/>
  <c r="C55" i="88"/>
  <c r="C54" i="88"/>
  <c r="C53" i="88"/>
  <c r="C52" i="88"/>
  <c r="C51" i="88"/>
  <c r="C50" i="88"/>
  <c r="C49" i="88"/>
  <c r="C48" i="88"/>
  <c r="C47" i="88"/>
  <c r="C46" i="88"/>
  <c r="C45" i="88"/>
  <c r="C44" i="88"/>
  <c r="C43" i="88"/>
  <c r="C42" i="88"/>
  <c r="C41" i="88"/>
  <c r="K40" i="88"/>
  <c r="J40" i="88"/>
  <c r="I40" i="88"/>
  <c r="H40" i="88"/>
  <c r="G40" i="88"/>
  <c r="F40" i="88"/>
  <c r="E40" i="88"/>
  <c r="D40" i="88"/>
  <c r="C39" i="88"/>
  <c r="C38" i="88"/>
  <c r="C37" i="88"/>
  <c r="C36" i="88"/>
  <c r="C35" i="88"/>
  <c r="C34" i="88"/>
  <c r="C33" i="88"/>
  <c r="C32" i="88"/>
  <c r="C31" i="88"/>
  <c r="C30" i="88"/>
  <c r="C28" i="88" s="1"/>
  <c r="C29" i="88"/>
  <c r="K28" i="88"/>
  <c r="J28" i="88"/>
  <c r="I28" i="88"/>
  <c r="H28" i="88"/>
  <c r="G28" i="88"/>
  <c r="F28" i="88"/>
  <c r="E28" i="88"/>
  <c r="E4" i="88" s="1"/>
  <c r="E3" i="88" s="1"/>
  <c r="D28" i="88"/>
  <c r="C27" i="88"/>
  <c r="C26" i="88"/>
  <c r="C25" i="88"/>
  <c r="C24" i="88"/>
  <c r="C23" i="88"/>
  <c r="C22" i="88"/>
  <c r="C21" i="88"/>
  <c r="C20" i="88"/>
  <c r="C19" i="88"/>
  <c r="C18" i="88"/>
  <c r="C17" i="88"/>
  <c r="C16" i="88"/>
  <c r="C15" i="88"/>
  <c r="C14" i="88"/>
  <c r="C13" i="88"/>
  <c r="C12" i="88"/>
  <c r="C11" i="88"/>
  <c r="C10" i="88"/>
  <c r="C9" i="88"/>
  <c r="C8" i="88"/>
  <c r="K7" i="88"/>
  <c r="J7" i="88"/>
  <c r="I7" i="88"/>
  <c r="I4" i="88" s="1"/>
  <c r="I3" i="88" s="1"/>
  <c r="H7" i="88"/>
  <c r="G7" i="88"/>
  <c r="F7" i="88"/>
  <c r="E7" i="88"/>
  <c r="D7" i="88"/>
  <c r="C6" i="88"/>
  <c r="K5" i="88"/>
  <c r="J5" i="88"/>
  <c r="J4" i="88" s="1"/>
  <c r="J3" i="88" s="1"/>
  <c r="I5" i="88"/>
  <c r="H5" i="88"/>
  <c r="G5" i="88"/>
  <c r="F5" i="88"/>
  <c r="E5" i="88"/>
  <c r="D5" i="88"/>
  <c r="C5" i="88"/>
  <c r="K4" i="88"/>
  <c r="D4" i="88"/>
  <c r="B83" i="5"/>
  <c r="B80" i="5" s="1"/>
  <c r="B82" i="5"/>
  <c r="B81" i="5"/>
  <c r="N80" i="5"/>
  <c r="M80" i="5"/>
  <c r="L80" i="5"/>
  <c r="K80" i="5"/>
  <c r="J80" i="5"/>
  <c r="I80" i="5"/>
  <c r="H80" i="5"/>
  <c r="G80" i="5"/>
  <c r="F80" i="5"/>
  <c r="E80" i="5"/>
  <c r="D80" i="5"/>
  <c r="C80" i="5"/>
  <c r="B79" i="5"/>
  <c r="B76" i="5" s="1"/>
  <c r="B78" i="5"/>
  <c r="B77" i="5"/>
  <c r="N76" i="5"/>
  <c r="M76" i="5"/>
  <c r="L76" i="5"/>
  <c r="K76" i="5"/>
  <c r="J76" i="5"/>
  <c r="I76" i="5"/>
  <c r="H76" i="5"/>
  <c r="G76" i="5"/>
  <c r="F76" i="5"/>
  <c r="E76" i="5"/>
  <c r="D76" i="5"/>
  <c r="C76" i="5"/>
  <c r="B75" i="5"/>
  <c r="B74" i="5"/>
  <c r="B73" i="5"/>
  <c r="B72" i="5"/>
  <c r="N71" i="5"/>
  <c r="M71" i="5"/>
  <c r="L71" i="5"/>
  <c r="K71" i="5"/>
  <c r="J71" i="5"/>
  <c r="I71" i="5"/>
  <c r="H71" i="5"/>
  <c r="G71" i="5"/>
  <c r="F71" i="5"/>
  <c r="E71" i="5"/>
  <c r="D71" i="5"/>
  <c r="C71" i="5"/>
  <c r="B71" i="5"/>
  <c r="B70" i="5"/>
  <c r="B69" i="5"/>
  <c r="B68" i="5"/>
  <c r="N67" i="5"/>
  <c r="M67" i="5"/>
  <c r="L67" i="5"/>
  <c r="K67" i="5"/>
  <c r="J67" i="5"/>
  <c r="I67" i="5"/>
  <c r="H67" i="5"/>
  <c r="G67" i="5"/>
  <c r="F67" i="5"/>
  <c r="E67" i="5"/>
  <c r="D67" i="5"/>
  <c r="C67" i="5"/>
  <c r="B67" i="5"/>
  <c r="B66" i="5"/>
  <c r="B65" i="5"/>
  <c r="B64" i="5"/>
  <c r="N63" i="5"/>
  <c r="M63" i="5"/>
  <c r="L63" i="5"/>
  <c r="K63" i="5"/>
  <c r="J63" i="5"/>
  <c r="I63" i="5"/>
  <c r="H63" i="5"/>
  <c r="G63" i="5"/>
  <c r="F63" i="5"/>
  <c r="E63" i="5"/>
  <c r="D63" i="5"/>
  <c r="C63" i="5"/>
  <c r="B63" i="5"/>
  <c r="B62" i="5"/>
  <c r="B61" i="5"/>
  <c r="B60" i="5"/>
  <c r="B59" i="5"/>
  <c r="N58" i="5"/>
  <c r="M58" i="5"/>
  <c r="L58" i="5"/>
  <c r="K58" i="5"/>
  <c r="J58" i="5"/>
  <c r="I58" i="5"/>
  <c r="H58" i="5"/>
  <c r="G58" i="5"/>
  <c r="F58" i="5"/>
  <c r="E58" i="5"/>
  <c r="D58" i="5"/>
  <c r="C58" i="5"/>
  <c r="B58" i="5"/>
  <c r="B57" i="5"/>
  <c r="B56" i="5"/>
  <c r="N55" i="5"/>
  <c r="M55" i="5"/>
  <c r="L55" i="5"/>
  <c r="K55" i="5"/>
  <c r="J55" i="5"/>
  <c r="I55" i="5"/>
  <c r="H55" i="5"/>
  <c r="G55" i="5"/>
  <c r="F55" i="5"/>
  <c r="E55" i="5"/>
  <c r="D55" i="5"/>
  <c r="C55" i="5"/>
  <c r="B55" i="5"/>
  <c r="B54" i="5"/>
  <c r="B53" i="5"/>
  <c r="B52" i="5"/>
  <c r="B51" i="5"/>
  <c r="N50" i="5"/>
  <c r="M50" i="5"/>
  <c r="L50" i="5"/>
  <c r="K50" i="5"/>
  <c r="J50" i="5"/>
  <c r="I50" i="5"/>
  <c r="H50" i="5"/>
  <c r="G50" i="5"/>
  <c r="F50" i="5"/>
  <c r="E50" i="5"/>
  <c r="D50" i="5"/>
  <c r="C50" i="5"/>
  <c r="B50" i="5"/>
  <c r="B49" i="5"/>
  <c r="B48" i="5"/>
  <c r="B47" i="5"/>
  <c r="N46" i="5"/>
  <c r="M46" i="5"/>
  <c r="L46" i="5"/>
  <c r="K46" i="5"/>
  <c r="J46" i="5"/>
  <c r="I46" i="5"/>
  <c r="H46" i="5"/>
  <c r="G46" i="5"/>
  <c r="F46" i="5"/>
  <c r="E46" i="5"/>
  <c r="D46" i="5"/>
  <c r="C46" i="5"/>
  <c r="B46" i="5"/>
  <c r="B45" i="5"/>
  <c r="B44" i="5"/>
  <c r="B43" i="5"/>
  <c r="B42" i="5"/>
  <c r="B41" i="5"/>
  <c r="B40" i="5"/>
  <c r="B39" i="5"/>
  <c r="B31" i="5" s="1"/>
  <c r="B38" i="5"/>
  <c r="B37" i="5"/>
  <c r="B36" i="5"/>
  <c r="B35" i="5"/>
  <c r="B34" i="5"/>
  <c r="B33" i="5"/>
  <c r="B32" i="5"/>
  <c r="N31" i="5"/>
  <c r="M31" i="5"/>
  <c r="L31" i="5"/>
  <c r="K31" i="5"/>
  <c r="J31" i="5"/>
  <c r="I31" i="5"/>
  <c r="H31" i="5"/>
  <c r="G31" i="5"/>
  <c r="F31" i="5"/>
  <c r="E31" i="5"/>
  <c r="D31" i="5"/>
  <c r="C31" i="5"/>
  <c r="B30" i="5"/>
  <c r="B29" i="5"/>
  <c r="B28" i="5"/>
  <c r="B27" i="5"/>
  <c r="B25" i="5" s="1"/>
  <c r="B26" i="5"/>
  <c r="N25" i="5"/>
  <c r="M25" i="5"/>
  <c r="L25" i="5"/>
  <c r="K25" i="5"/>
  <c r="J25" i="5"/>
  <c r="I25" i="5"/>
  <c r="H25" i="5"/>
  <c r="H3" i="5" s="1"/>
  <c r="G25" i="5"/>
  <c r="F25" i="5"/>
  <c r="E25" i="5"/>
  <c r="D25" i="5"/>
  <c r="C25" i="5"/>
  <c r="B24" i="5"/>
  <c r="B23" i="5"/>
  <c r="B22" i="5"/>
  <c r="B20" i="5" s="1"/>
  <c r="B21" i="5"/>
  <c r="N20" i="5"/>
  <c r="M20" i="5"/>
  <c r="L20" i="5"/>
  <c r="K20" i="5"/>
  <c r="J20" i="5"/>
  <c r="I20" i="5"/>
  <c r="H20" i="5"/>
  <c r="G20" i="5"/>
  <c r="F20" i="5"/>
  <c r="E20" i="5"/>
  <c r="D20" i="5"/>
  <c r="C20" i="5"/>
  <c r="B19" i="5"/>
  <c r="B15" i="5" s="1"/>
  <c r="B18" i="5"/>
  <c r="B17" i="5"/>
  <c r="B16" i="5"/>
  <c r="N15" i="5"/>
  <c r="M15" i="5"/>
  <c r="L15" i="5"/>
  <c r="K15" i="5"/>
  <c r="J15" i="5"/>
  <c r="I15" i="5"/>
  <c r="H15" i="5"/>
  <c r="G15" i="5"/>
  <c r="F15" i="5"/>
  <c r="E15" i="5"/>
  <c r="D15" i="5"/>
  <c r="C15" i="5"/>
  <c r="B14" i="5"/>
  <c r="B13" i="5"/>
  <c r="B12" i="5"/>
  <c r="B11" i="5"/>
  <c r="N10" i="5"/>
  <c r="M10" i="5"/>
  <c r="L10" i="5"/>
  <c r="K10" i="5"/>
  <c r="K3" i="5" s="1"/>
  <c r="J10" i="5"/>
  <c r="I10" i="5"/>
  <c r="H10" i="5"/>
  <c r="G10" i="5"/>
  <c r="F10" i="5"/>
  <c r="E10" i="5"/>
  <c r="D10" i="5"/>
  <c r="C10" i="5"/>
  <c r="C3" i="5" s="1"/>
  <c r="B10" i="5"/>
  <c r="B9" i="5"/>
  <c r="B8" i="5"/>
  <c r="N7" i="5"/>
  <c r="M7" i="5"/>
  <c r="L7" i="5"/>
  <c r="K7" i="5"/>
  <c r="J7" i="5"/>
  <c r="J3" i="5" s="1"/>
  <c r="I7" i="5"/>
  <c r="H7" i="5"/>
  <c r="G7" i="5"/>
  <c r="F7" i="5"/>
  <c r="E7" i="5"/>
  <c r="D7" i="5"/>
  <c r="C7" i="5"/>
  <c r="B7" i="5"/>
  <c r="B6" i="5"/>
  <c r="B5" i="5"/>
  <c r="N4" i="5"/>
  <c r="M4" i="5"/>
  <c r="L4" i="5"/>
  <c r="K4" i="5"/>
  <c r="J4" i="5"/>
  <c r="I4" i="5"/>
  <c r="I3" i="5" s="1"/>
  <c r="H4" i="5"/>
  <c r="G4" i="5"/>
  <c r="F4" i="5"/>
  <c r="E4" i="5"/>
  <c r="D4" i="5"/>
  <c r="C4" i="5"/>
  <c r="B4" i="5"/>
  <c r="N3" i="5"/>
  <c r="M3" i="5"/>
  <c r="L3" i="5"/>
  <c r="G3" i="5"/>
  <c r="F3" i="5"/>
  <c r="E3" i="5"/>
  <c r="D3" i="5"/>
  <c r="CB405" i="172"/>
  <c r="BX405" i="172"/>
  <c r="BS405" i="172"/>
  <c r="BO405" i="172"/>
  <c r="BK405" i="172"/>
  <c r="BF405" i="172"/>
  <c r="BC405" i="172"/>
  <c r="AX405" i="172"/>
  <c r="AT405" i="172"/>
  <c r="AE405" i="172"/>
  <c r="Y405" i="172"/>
  <c r="T405" i="172"/>
  <c r="O405" i="172"/>
  <c r="J405" i="172"/>
  <c r="G405" i="172"/>
  <c r="D405" i="172"/>
  <c r="CB404" i="172"/>
  <c r="BX404" i="172"/>
  <c r="BS404" i="172"/>
  <c r="BO404" i="172"/>
  <c r="BK404" i="172"/>
  <c r="BF404" i="172"/>
  <c r="BC404" i="172"/>
  <c r="AX404" i="172"/>
  <c r="AT404" i="172"/>
  <c r="AE404" i="172"/>
  <c r="Y404" i="172"/>
  <c r="T404" i="172"/>
  <c r="O404" i="172"/>
  <c r="J404" i="172"/>
  <c r="G404" i="172"/>
  <c r="D404" i="172"/>
  <c r="CB403" i="172"/>
  <c r="BX403" i="172"/>
  <c r="BS403" i="172"/>
  <c r="BO403" i="172"/>
  <c r="BK403" i="172"/>
  <c r="BF403" i="172"/>
  <c r="BC403" i="172"/>
  <c r="AX403" i="172"/>
  <c r="AT403" i="172"/>
  <c r="AE403" i="172"/>
  <c r="Y403" i="172"/>
  <c r="T403" i="172"/>
  <c r="O403" i="172"/>
  <c r="J403" i="172"/>
  <c r="G403" i="172"/>
  <c r="D403" i="172"/>
  <c r="CB402" i="172"/>
  <c r="BX402" i="172"/>
  <c r="BS402" i="172"/>
  <c r="BO402" i="172"/>
  <c r="BK402" i="172"/>
  <c r="BF402" i="172"/>
  <c r="BC402" i="172"/>
  <c r="AX402" i="172"/>
  <c r="AT402" i="172"/>
  <c r="AE402" i="172"/>
  <c r="Y402" i="172"/>
  <c r="T402" i="172"/>
  <c r="O402" i="172"/>
  <c r="J402" i="172"/>
  <c r="G402" i="172"/>
  <c r="D402" i="172"/>
  <c r="CB401" i="172"/>
  <c r="BX401" i="172"/>
  <c r="BS401" i="172"/>
  <c r="BO401" i="172"/>
  <c r="BK401" i="172"/>
  <c r="BF401" i="172"/>
  <c r="BC401" i="172"/>
  <c r="AX401" i="172"/>
  <c r="AT401" i="172"/>
  <c r="AE401" i="172"/>
  <c r="Y401" i="172"/>
  <c r="T401" i="172"/>
  <c r="O401" i="172"/>
  <c r="J401" i="172"/>
  <c r="G401" i="172"/>
  <c r="D401" i="172"/>
  <c r="CB400" i="172"/>
  <c r="BX400" i="172"/>
  <c r="BS400" i="172"/>
  <c r="BO400" i="172"/>
  <c r="BK400" i="172"/>
  <c r="BF400" i="172"/>
  <c r="BC400" i="172"/>
  <c r="AX400" i="172"/>
  <c r="AT400" i="172"/>
  <c r="AE400" i="172"/>
  <c r="Y400" i="172"/>
  <c r="T400" i="172"/>
  <c r="O400" i="172"/>
  <c r="J400" i="172"/>
  <c r="G400" i="172"/>
  <c r="D400" i="172"/>
  <c r="CB399" i="172"/>
  <c r="BX399" i="172"/>
  <c r="BS399" i="172"/>
  <c r="BO399" i="172"/>
  <c r="BK399" i="172"/>
  <c r="BF399" i="172"/>
  <c r="BC399" i="172"/>
  <c r="AX399" i="172"/>
  <c r="AT399" i="172"/>
  <c r="AE399" i="172"/>
  <c r="Y399" i="172"/>
  <c r="T399" i="172"/>
  <c r="O399" i="172"/>
  <c r="J399" i="172"/>
  <c r="G399" i="172"/>
  <c r="D399" i="172"/>
  <c r="CB398" i="172"/>
  <c r="BX398" i="172"/>
  <c r="BX397" i="172" s="1"/>
  <c r="BS398" i="172"/>
  <c r="BO398" i="172"/>
  <c r="BK398" i="172"/>
  <c r="BF398" i="172"/>
  <c r="BC398" i="172"/>
  <c r="AX398" i="172"/>
  <c r="AT398" i="172"/>
  <c r="AE398" i="172"/>
  <c r="Y398" i="172"/>
  <c r="T398" i="172"/>
  <c r="O398" i="172"/>
  <c r="J398" i="172"/>
  <c r="G398" i="172"/>
  <c r="D398" i="172"/>
  <c r="D397" i="172" s="1"/>
  <c r="CE397" i="172"/>
  <c r="CE377" i="172" s="1"/>
  <c r="CD397" i="172"/>
  <c r="CD377" i="172" s="1"/>
  <c r="CC397" i="172"/>
  <c r="CC377" i="172" s="1"/>
  <c r="CA397" i="172"/>
  <c r="CA377" i="172" s="1"/>
  <c r="BZ397" i="172"/>
  <c r="BZ377" i="172" s="1"/>
  <c r="BY397" i="172"/>
  <c r="BY377" i="172" s="1"/>
  <c r="BW397" i="172"/>
  <c r="BW377" i="172" s="1"/>
  <c r="BV397" i="172"/>
  <c r="BV377" i="172" s="1"/>
  <c r="BU397" i="172"/>
  <c r="BU377" i="172" s="1"/>
  <c r="BT397" i="172"/>
  <c r="BT377" i="172" s="1"/>
  <c r="BR397" i="172"/>
  <c r="BR377" i="172" s="1"/>
  <c r="BQ397" i="172"/>
  <c r="BQ377" i="172" s="1"/>
  <c r="BP397" i="172"/>
  <c r="BP377" i="172" s="1"/>
  <c r="BN397" i="172"/>
  <c r="BN377" i="172" s="1"/>
  <c r="BM397" i="172"/>
  <c r="BM377" i="172" s="1"/>
  <c r="BL397" i="172"/>
  <c r="BL377" i="172" s="1"/>
  <c r="BJ397" i="172"/>
  <c r="BJ377" i="172" s="1"/>
  <c r="BI397" i="172"/>
  <c r="BI377" i="172" s="1"/>
  <c r="BH397" i="172"/>
  <c r="BH377" i="172" s="1"/>
  <c r="BG397" i="172"/>
  <c r="BG377" i="172" s="1"/>
  <c r="BE397" i="172"/>
  <c r="BE377" i="172" s="1"/>
  <c r="BD397" i="172"/>
  <c r="BD377" i="172" s="1"/>
  <c r="BC397" i="172"/>
  <c r="BB397" i="172"/>
  <c r="BB377" i="172" s="1"/>
  <c r="BA397" i="172"/>
  <c r="BA377" i="172" s="1"/>
  <c r="AZ397" i="172"/>
  <c r="AZ377" i="172" s="1"/>
  <c r="AY397" i="172"/>
  <c r="AY377" i="172" s="1"/>
  <c r="AW397" i="172"/>
  <c r="AW377" i="172" s="1"/>
  <c r="AV397" i="172"/>
  <c r="AV377" i="172" s="1"/>
  <c r="AU397" i="172"/>
  <c r="AU377" i="172" s="1"/>
  <c r="AS397" i="172"/>
  <c r="AS377" i="172" s="1"/>
  <c r="AR397" i="172"/>
  <c r="AR377" i="172" s="1"/>
  <c r="AQ397" i="172"/>
  <c r="AQ377" i="172" s="1"/>
  <c r="AP397" i="172"/>
  <c r="AP377" i="172" s="1"/>
  <c r="AO397" i="172"/>
  <c r="AO377" i="172" s="1"/>
  <c r="AN397" i="172"/>
  <c r="AN377" i="172" s="1"/>
  <c r="AM397" i="172"/>
  <c r="AM377" i="172" s="1"/>
  <c r="AL397" i="172"/>
  <c r="AL377" i="172" s="1"/>
  <c r="AK397" i="172"/>
  <c r="AK377" i="172" s="1"/>
  <c r="AJ397" i="172"/>
  <c r="AJ377" i="172" s="1"/>
  <c r="AI397" i="172"/>
  <c r="AI377" i="172" s="1"/>
  <c r="AH397" i="172"/>
  <c r="AH377" i="172" s="1"/>
  <c r="AG397" i="172"/>
  <c r="AG377" i="172" s="1"/>
  <c r="AF397" i="172"/>
  <c r="AF377" i="172" s="1"/>
  <c r="AE397" i="172"/>
  <c r="AD397" i="172"/>
  <c r="AD377" i="172" s="1"/>
  <c r="AC397" i="172"/>
  <c r="AC377" i="172" s="1"/>
  <c r="AB397" i="172"/>
  <c r="AB377" i="172" s="1"/>
  <c r="AA397" i="172"/>
  <c r="AA377" i="172" s="1"/>
  <c r="Z397" i="172"/>
  <c r="Z377" i="172" s="1"/>
  <c r="X397" i="172"/>
  <c r="X377" i="172" s="1"/>
  <c r="W397" i="172"/>
  <c r="W377" i="172" s="1"/>
  <c r="V397" i="172"/>
  <c r="V377" i="172" s="1"/>
  <c r="U397" i="172"/>
  <c r="U377" i="172" s="1"/>
  <c r="S397" i="172"/>
  <c r="S377" i="172" s="1"/>
  <c r="R397" i="172"/>
  <c r="R377" i="172" s="1"/>
  <c r="Q397" i="172"/>
  <c r="Q377" i="172" s="1"/>
  <c r="P397" i="172"/>
  <c r="P377" i="172" s="1"/>
  <c r="N397" i="172"/>
  <c r="N377" i="172" s="1"/>
  <c r="M397" i="172"/>
  <c r="M377" i="172" s="1"/>
  <c r="L397" i="172"/>
  <c r="L377" i="172" s="1"/>
  <c r="K397" i="172"/>
  <c r="K377" i="172" s="1"/>
  <c r="I397" i="172"/>
  <c r="I377" i="172" s="1"/>
  <c r="H397" i="172"/>
  <c r="H377" i="172" s="1"/>
  <c r="G397" i="172"/>
  <c r="F397" i="172"/>
  <c r="F377" i="172" s="1"/>
  <c r="E397" i="172"/>
  <c r="E377" i="172" s="1"/>
  <c r="CB396" i="172"/>
  <c r="BX396" i="172"/>
  <c r="BS396" i="172"/>
  <c r="BO396" i="172"/>
  <c r="BK396" i="172"/>
  <c r="BF396" i="172"/>
  <c r="BC396" i="172"/>
  <c r="AX396" i="172"/>
  <c r="AT396" i="172"/>
  <c r="AE396" i="172"/>
  <c r="Y396" i="172"/>
  <c r="T396" i="172"/>
  <c r="O396" i="172"/>
  <c r="J396" i="172"/>
  <c r="G396" i="172"/>
  <c r="D396" i="172"/>
  <c r="CB395" i="172"/>
  <c r="BX395" i="172"/>
  <c r="BS395" i="172"/>
  <c r="BO395" i="172"/>
  <c r="BK395" i="172"/>
  <c r="BF395" i="172"/>
  <c r="BC395" i="172"/>
  <c r="AX395" i="172"/>
  <c r="AT395" i="172"/>
  <c r="AE395" i="172"/>
  <c r="Y395" i="172"/>
  <c r="T395" i="172"/>
  <c r="O395" i="172"/>
  <c r="J395" i="172"/>
  <c r="G395" i="172"/>
  <c r="D395" i="172"/>
  <c r="CB394" i="172"/>
  <c r="BX394" i="172"/>
  <c r="BS394" i="172"/>
  <c r="BO394" i="172"/>
  <c r="BK394" i="172"/>
  <c r="BF394" i="172"/>
  <c r="BC394" i="172"/>
  <c r="AX394" i="172"/>
  <c r="AT394" i="172"/>
  <c r="AE394" i="172"/>
  <c r="Y394" i="172"/>
  <c r="T394" i="172"/>
  <c r="O394" i="172"/>
  <c r="J394" i="172"/>
  <c r="G394" i="172"/>
  <c r="D394" i="172"/>
  <c r="CB393" i="172"/>
  <c r="BX393" i="172"/>
  <c r="BS393" i="172"/>
  <c r="BO393" i="172"/>
  <c r="BK393" i="172"/>
  <c r="BF393" i="172"/>
  <c r="BC393" i="172"/>
  <c r="AX393" i="172"/>
  <c r="AT393" i="172"/>
  <c r="AE393" i="172"/>
  <c r="Y393" i="172"/>
  <c r="T393" i="172"/>
  <c r="O393" i="172"/>
  <c r="J393" i="172"/>
  <c r="G393" i="172"/>
  <c r="D393" i="172"/>
  <c r="CB392" i="172"/>
  <c r="BX392" i="172"/>
  <c r="BS392" i="172"/>
  <c r="BO392" i="172"/>
  <c r="BK392" i="172"/>
  <c r="BF392" i="172"/>
  <c r="BC392" i="172"/>
  <c r="AX392" i="172"/>
  <c r="AT392" i="172"/>
  <c r="AE392" i="172"/>
  <c r="Y392" i="172"/>
  <c r="T392" i="172"/>
  <c r="O392" i="172"/>
  <c r="J392" i="172"/>
  <c r="G392" i="172"/>
  <c r="D392" i="172"/>
  <c r="CB391" i="172"/>
  <c r="BX391" i="172"/>
  <c r="BS391" i="172"/>
  <c r="BO391" i="172"/>
  <c r="BK391" i="172"/>
  <c r="BF391" i="172"/>
  <c r="BC391" i="172"/>
  <c r="AX391" i="172"/>
  <c r="AT391" i="172"/>
  <c r="AE391" i="172"/>
  <c r="Y391" i="172"/>
  <c r="T391" i="172"/>
  <c r="O391" i="172"/>
  <c r="J391" i="172"/>
  <c r="G391" i="172"/>
  <c r="D391" i="172"/>
  <c r="CB390" i="172"/>
  <c r="BX390" i="172"/>
  <c r="BS390" i="172"/>
  <c r="BO390" i="172"/>
  <c r="BK390" i="172"/>
  <c r="BF390" i="172"/>
  <c r="BC390" i="172"/>
  <c r="AX390" i="172"/>
  <c r="AT390" i="172"/>
  <c r="AE390" i="172"/>
  <c r="Y390" i="172"/>
  <c r="O390" i="172"/>
  <c r="J390" i="172"/>
  <c r="G390" i="172"/>
  <c r="D390" i="172"/>
  <c r="CB389" i="172"/>
  <c r="BX389" i="172"/>
  <c r="BS389" i="172"/>
  <c r="BO389" i="172"/>
  <c r="BK389" i="172"/>
  <c r="BF389" i="172"/>
  <c r="BC389" i="172"/>
  <c r="AX389" i="172"/>
  <c r="AT389" i="172"/>
  <c r="AE389" i="172"/>
  <c r="Y389" i="172"/>
  <c r="T389" i="172"/>
  <c r="O389" i="172"/>
  <c r="J389" i="172"/>
  <c r="G389" i="172"/>
  <c r="D389" i="172"/>
  <c r="CB388" i="172"/>
  <c r="BX388" i="172"/>
  <c r="BS388" i="172"/>
  <c r="BO388" i="172"/>
  <c r="BK388" i="172"/>
  <c r="BF388" i="172"/>
  <c r="BC388" i="172"/>
  <c r="AX388" i="172"/>
  <c r="AT388" i="172"/>
  <c r="AE388" i="172"/>
  <c r="Y388" i="172"/>
  <c r="T388" i="172"/>
  <c r="O388" i="172"/>
  <c r="J388" i="172"/>
  <c r="G388" i="172"/>
  <c r="D388" i="172"/>
  <c r="CB387" i="172"/>
  <c r="BX387" i="172"/>
  <c r="BS387" i="172"/>
  <c r="BO387" i="172"/>
  <c r="BK387" i="172"/>
  <c r="BF387" i="172"/>
  <c r="BC387" i="172"/>
  <c r="AX387" i="172"/>
  <c r="AT387" i="172"/>
  <c r="AE387" i="172"/>
  <c r="Y387" i="172"/>
  <c r="T387" i="172"/>
  <c r="O387" i="172"/>
  <c r="J387" i="172"/>
  <c r="G387" i="172"/>
  <c r="D387" i="172"/>
  <c r="CB386" i="172"/>
  <c r="BX386" i="172"/>
  <c r="BS386" i="172"/>
  <c r="BO386" i="172"/>
  <c r="BK386" i="172"/>
  <c r="BF386" i="172"/>
  <c r="BC386" i="172"/>
  <c r="AX386" i="172"/>
  <c r="AT386" i="172"/>
  <c r="AE386" i="172"/>
  <c r="Y386" i="172"/>
  <c r="T386" i="172"/>
  <c r="O386" i="172"/>
  <c r="J386" i="172"/>
  <c r="G386" i="172"/>
  <c r="D386" i="172"/>
  <c r="CB385" i="172"/>
  <c r="BX385" i="172"/>
  <c r="BS385" i="172"/>
  <c r="BO385" i="172"/>
  <c r="BK385" i="172"/>
  <c r="BF385" i="172"/>
  <c r="BC385" i="172"/>
  <c r="AX385" i="172"/>
  <c r="AT385" i="172"/>
  <c r="AE385" i="172"/>
  <c r="Y385" i="172"/>
  <c r="T385" i="172"/>
  <c r="O385" i="172"/>
  <c r="J385" i="172"/>
  <c r="G385" i="172"/>
  <c r="D385" i="172"/>
  <c r="CB384" i="172"/>
  <c r="BX384" i="172"/>
  <c r="BS384" i="172"/>
  <c r="BO384" i="172"/>
  <c r="BK384" i="172"/>
  <c r="BF384" i="172"/>
  <c r="BC384" i="172"/>
  <c r="AX384" i="172"/>
  <c r="AT384" i="172"/>
  <c r="AE384" i="172"/>
  <c r="Y384" i="172"/>
  <c r="T384" i="172"/>
  <c r="O384" i="172"/>
  <c r="J384" i="172"/>
  <c r="G384" i="172"/>
  <c r="D384" i="172"/>
  <c r="CB383" i="172"/>
  <c r="BX383" i="172"/>
  <c r="BS383" i="172"/>
  <c r="BO383" i="172"/>
  <c r="BK383" i="172"/>
  <c r="BF383" i="172"/>
  <c r="BC383" i="172"/>
  <c r="AX383" i="172"/>
  <c r="AT383" i="172"/>
  <c r="AE383" i="172"/>
  <c r="Y383" i="172"/>
  <c r="T383" i="172"/>
  <c r="O383" i="172"/>
  <c r="J383" i="172"/>
  <c r="G383" i="172"/>
  <c r="D383" i="172"/>
  <c r="CB382" i="172"/>
  <c r="BX382" i="172"/>
  <c r="BS382" i="172"/>
  <c r="BO382" i="172"/>
  <c r="BK382" i="172"/>
  <c r="BF382" i="172"/>
  <c r="BC382" i="172"/>
  <c r="AX382" i="172"/>
  <c r="AT382" i="172"/>
  <c r="AE382" i="172"/>
  <c r="Y382" i="172"/>
  <c r="T382" i="172"/>
  <c r="O382" i="172"/>
  <c r="J382" i="172"/>
  <c r="G382" i="172"/>
  <c r="D382" i="172"/>
  <c r="CB381" i="172"/>
  <c r="BX381" i="172"/>
  <c r="BS381" i="172"/>
  <c r="BO381" i="172"/>
  <c r="BK381" i="172"/>
  <c r="BF381" i="172"/>
  <c r="BC381" i="172"/>
  <c r="AX381" i="172"/>
  <c r="AT381" i="172"/>
  <c r="AE381" i="172"/>
  <c r="Y381" i="172"/>
  <c r="T381" i="172"/>
  <c r="O381" i="172"/>
  <c r="J381" i="172"/>
  <c r="D381" i="172"/>
  <c r="CB380" i="172"/>
  <c r="BX380" i="172"/>
  <c r="BS380" i="172"/>
  <c r="BO380" i="172"/>
  <c r="BK380" i="172"/>
  <c r="BF380" i="172"/>
  <c r="BC380" i="172"/>
  <c r="AX380" i="172"/>
  <c r="AT380" i="172"/>
  <c r="AE380" i="172"/>
  <c r="Y380" i="172"/>
  <c r="T380" i="172"/>
  <c r="O380" i="172"/>
  <c r="J380" i="172"/>
  <c r="G380" i="172"/>
  <c r="D380" i="172"/>
  <c r="CB379" i="172"/>
  <c r="BX379" i="172"/>
  <c r="BS379" i="172"/>
  <c r="BS378" i="172" s="1"/>
  <c r="BO379" i="172"/>
  <c r="BO378" i="172" s="1"/>
  <c r="BK379" i="172"/>
  <c r="BK378" i="172" s="1"/>
  <c r="BF379" i="172"/>
  <c r="BF378" i="172" s="1"/>
  <c r="BC379" i="172"/>
  <c r="BC378" i="172" s="1"/>
  <c r="BC377" i="172" s="1"/>
  <c r="AX379" i="172"/>
  <c r="AX378" i="172" s="1"/>
  <c r="AT379" i="172"/>
  <c r="AE379" i="172"/>
  <c r="Y379" i="172"/>
  <c r="Y378" i="172" s="1"/>
  <c r="T379" i="172"/>
  <c r="T378" i="172" s="1"/>
  <c r="O379" i="172"/>
  <c r="O378" i="172" s="1"/>
  <c r="J379" i="172"/>
  <c r="J378" i="172" s="1"/>
  <c r="G379" i="172"/>
  <c r="G378" i="172" s="1"/>
  <c r="G377" i="172" s="1"/>
  <c r="D379" i="172"/>
  <c r="D378" i="172" s="1"/>
  <c r="D377" i="172" s="1"/>
  <c r="CB376" i="172"/>
  <c r="BX376" i="172"/>
  <c r="BS376" i="172"/>
  <c r="BO376" i="172"/>
  <c r="BK376" i="172"/>
  <c r="BF376" i="172"/>
  <c r="BC376" i="172"/>
  <c r="AX376" i="172"/>
  <c r="AT376" i="172"/>
  <c r="AE376" i="172"/>
  <c r="Y376" i="172"/>
  <c r="T376" i="172"/>
  <c r="O376" i="172"/>
  <c r="J376" i="172"/>
  <c r="G376" i="172"/>
  <c r="D376" i="172"/>
  <c r="CB375" i="172"/>
  <c r="CB374" i="172" s="1"/>
  <c r="BX375" i="172"/>
  <c r="BS375" i="172"/>
  <c r="BO375" i="172"/>
  <c r="BO374" i="172" s="1"/>
  <c r="BK375" i="172"/>
  <c r="BK374" i="172" s="1"/>
  <c r="BF375" i="172"/>
  <c r="BF374" i="172" s="1"/>
  <c r="BC375" i="172"/>
  <c r="AX375" i="172"/>
  <c r="AT375" i="172"/>
  <c r="AT374" i="172" s="1"/>
  <c r="AE375" i="172"/>
  <c r="AE374" i="172" s="1"/>
  <c r="Y375" i="172"/>
  <c r="T375" i="172"/>
  <c r="T374" i="172" s="1"/>
  <c r="O375" i="172"/>
  <c r="J375" i="172"/>
  <c r="G375" i="172"/>
  <c r="G374" i="172" s="1"/>
  <c r="D375" i="172"/>
  <c r="CE374" i="172"/>
  <c r="CD374" i="172"/>
  <c r="CC374" i="172"/>
  <c r="CA374" i="172"/>
  <c r="BZ374" i="172"/>
  <c r="BY374" i="172"/>
  <c r="BW374" i="172"/>
  <c r="BV374" i="172"/>
  <c r="BU374" i="172"/>
  <c r="BT374" i="172"/>
  <c r="BR374" i="172"/>
  <c r="BQ374" i="172"/>
  <c r="BP374" i="172"/>
  <c r="BN374" i="172"/>
  <c r="BM374" i="172"/>
  <c r="BL374" i="172"/>
  <c r="BJ374" i="172"/>
  <c r="BI374" i="172"/>
  <c r="BH374" i="172"/>
  <c r="BG374" i="172"/>
  <c r="BE374" i="172"/>
  <c r="BD374" i="172"/>
  <c r="BC374" i="172"/>
  <c r="BB374" i="172"/>
  <c r="BA374" i="172"/>
  <c r="AZ374" i="172"/>
  <c r="AY374" i="172"/>
  <c r="AX374" i="172"/>
  <c r="AW374" i="172"/>
  <c r="AV374" i="172"/>
  <c r="AU374" i="172"/>
  <c r="AS374" i="172"/>
  <c r="AR374" i="172"/>
  <c r="AQ374" i="172"/>
  <c r="AP374" i="172"/>
  <c r="AO374" i="172"/>
  <c r="AN374" i="172"/>
  <c r="AM374" i="172"/>
  <c r="AL374" i="172"/>
  <c r="AK374" i="172"/>
  <c r="AJ374" i="172"/>
  <c r="AI374" i="172"/>
  <c r="AH374" i="172"/>
  <c r="AG374" i="172"/>
  <c r="AF374" i="172"/>
  <c r="AD374" i="172"/>
  <c r="AC374" i="172"/>
  <c r="AB374" i="172"/>
  <c r="AA374" i="172"/>
  <c r="Z374" i="172"/>
  <c r="X374" i="172"/>
  <c r="W374" i="172"/>
  <c r="V374" i="172"/>
  <c r="U374" i="172"/>
  <c r="S374" i="172"/>
  <c r="R374" i="172"/>
  <c r="Q374" i="172"/>
  <c r="P374" i="172"/>
  <c r="N374" i="172"/>
  <c r="M374" i="172"/>
  <c r="L374" i="172"/>
  <c r="K374" i="172"/>
  <c r="J374" i="172"/>
  <c r="I374" i="172"/>
  <c r="H374" i="172"/>
  <c r="F374" i="172"/>
  <c r="E374" i="172"/>
  <c r="D374" i="172"/>
  <c r="CB373" i="172"/>
  <c r="BX373" i="172"/>
  <c r="BS373" i="172"/>
  <c r="BO373" i="172"/>
  <c r="BK373" i="172"/>
  <c r="BF373" i="172"/>
  <c r="BC373" i="172"/>
  <c r="AX373" i="172"/>
  <c r="AT373" i="172"/>
  <c r="AE373" i="172"/>
  <c r="Y373" i="172"/>
  <c r="T373" i="172"/>
  <c r="O373" i="172"/>
  <c r="J373" i="172"/>
  <c r="G373" i="172"/>
  <c r="D373" i="172"/>
  <c r="CB372" i="172"/>
  <c r="BX372" i="172"/>
  <c r="BX371" i="172" s="1"/>
  <c r="BS372" i="172"/>
  <c r="BS371" i="172" s="1"/>
  <c r="BO372" i="172"/>
  <c r="BO371" i="172" s="1"/>
  <c r="BK372" i="172"/>
  <c r="BF372" i="172"/>
  <c r="BF371" i="172" s="1"/>
  <c r="BC372" i="172"/>
  <c r="AX372" i="172"/>
  <c r="AT372" i="172"/>
  <c r="AT371" i="172" s="1"/>
  <c r="AE372" i="172"/>
  <c r="AE371" i="172" s="1"/>
  <c r="Y372" i="172"/>
  <c r="Y371" i="172" s="1"/>
  <c r="T372" i="172"/>
  <c r="T371" i="172" s="1"/>
  <c r="O372" i="172"/>
  <c r="J372" i="172"/>
  <c r="J371" i="172" s="1"/>
  <c r="G372" i="172"/>
  <c r="D372" i="172"/>
  <c r="CE371" i="172"/>
  <c r="CD371" i="172"/>
  <c r="CC371" i="172"/>
  <c r="CB371" i="172"/>
  <c r="CA371" i="172"/>
  <c r="BZ371" i="172"/>
  <c r="BY371" i="172"/>
  <c r="BW371" i="172"/>
  <c r="BV371" i="172"/>
  <c r="BU371" i="172"/>
  <c r="BT371" i="172"/>
  <c r="BR371" i="172"/>
  <c r="BQ371" i="172"/>
  <c r="BP371" i="172"/>
  <c r="BN371" i="172"/>
  <c r="BM371" i="172"/>
  <c r="BL371" i="172"/>
  <c r="BK371" i="172"/>
  <c r="BJ371" i="172"/>
  <c r="BI371" i="172"/>
  <c r="BH371" i="172"/>
  <c r="BG371" i="172"/>
  <c r="BE371" i="172"/>
  <c r="BD371" i="172"/>
  <c r="BB371" i="172"/>
  <c r="BA371" i="172"/>
  <c r="AZ371" i="172"/>
  <c r="AY371" i="172"/>
  <c r="AW371" i="172"/>
  <c r="AV371" i="172"/>
  <c r="AU371" i="172"/>
  <c r="AS371" i="172"/>
  <c r="AR371" i="172"/>
  <c r="AQ371" i="172"/>
  <c r="AP371" i="172"/>
  <c r="AO371" i="172"/>
  <c r="AN371" i="172"/>
  <c r="AM371" i="172"/>
  <c r="AL371" i="172"/>
  <c r="AK371" i="172"/>
  <c r="AJ371" i="172"/>
  <c r="AI371" i="172"/>
  <c r="AH371" i="172"/>
  <c r="AG371" i="172"/>
  <c r="AF371" i="172"/>
  <c r="AD371" i="172"/>
  <c r="AC371" i="172"/>
  <c r="AB371" i="172"/>
  <c r="AA371" i="172"/>
  <c r="Z371" i="172"/>
  <c r="X371" i="172"/>
  <c r="W371" i="172"/>
  <c r="V371" i="172"/>
  <c r="U371" i="172"/>
  <c r="S371" i="172"/>
  <c r="R371" i="172"/>
  <c r="Q371" i="172"/>
  <c r="P371" i="172"/>
  <c r="O371" i="172"/>
  <c r="N371" i="172"/>
  <c r="M371" i="172"/>
  <c r="L371" i="172"/>
  <c r="K371" i="172"/>
  <c r="I371" i="172"/>
  <c r="H371" i="172"/>
  <c r="F371" i="172"/>
  <c r="E371" i="172"/>
  <c r="CB370" i="172"/>
  <c r="BX370" i="172"/>
  <c r="BS370" i="172"/>
  <c r="BO370" i="172"/>
  <c r="BK370" i="172"/>
  <c r="BF370" i="172"/>
  <c r="BC370" i="172"/>
  <c r="AX370" i="172"/>
  <c r="AT370" i="172"/>
  <c r="AE370" i="172"/>
  <c r="Y370" i="172"/>
  <c r="T370" i="172"/>
  <c r="O370" i="172"/>
  <c r="J370" i="172"/>
  <c r="G370" i="172"/>
  <c r="D370" i="172"/>
  <c r="CB369" i="172"/>
  <c r="BX369" i="172"/>
  <c r="BS369" i="172"/>
  <c r="BO369" i="172"/>
  <c r="BK369" i="172"/>
  <c r="BF369" i="172"/>
  <c r="BC369" i="172"/>
  <c r="AX369" i="172"/>
  <c r="AT369" i="172"/>
  <c r="AE369" i="172"/>
  <c r="Y369" i="172"/>
  <c r="T369" i="172"/>
  <c r="O369" i="172"/>
  <c r="J369" i="172"/>
  <c r="G369" i="172"/>
  <c r="D369" i="172"/>
  <c r="CB368" i="172"/>
  <c r="BX368" i="172"/>
  <c r="BS368" i="172"/>
  <c r="BO368" i="172"/>
  <c r="BK368" i="172"/>
  <c r="BF368" i="172"/>
  <c r="BC368" i="172"/>
  <c r="AX368" i="172"/>
  <c r="AT368" i="172"/>
  <c r="AE368" i="172"/>
  <c r="Y368" i="172"/>
  <c r="T368" i="172"/>
  <c r="O368" i="172"/>
  <c r="J368" i="172"/>
  <c r="G368" i="172"/>
  <c r="D368" i="172"/>
  <c r="CB367" i="172"/>
  <c r="BX367" i="172"/>
  <c r="BS367" i="172"/>
  <c r="BO367" i="172"/>
  <c r="BK367" i="172"/>
  <c r="BF367" i="172"/>
  <c r="BC367" i="172"/>
  <c r="AX367" i="172"/>
  <c r="AT367" i="172"/>
  <c r="AE367" i="172"/>
  <c r="Y367" i="172"/>
  <c r="T367" i="172"/>
  <c r="O367" i="172"/>
  <c r="J367" i="172"/>
  <c r="G367" i="172"/>
  <c r="D367" i="172"/>
  <c r="CB366" i="172"/>
  <c r="BX366" i="172"/>
  <c r="BS366" i="172"/>
  <c r="BO366" i="172"/>
  <c r="BK366" i="172"/>
  <c r="BF366" i="172"/>
  <c r="BC366" i="172"/>
  <c r="AX366" i="172"/>
  <c r="AT366" i="172"/>
  <c r="AE366" i="172"/>
  <c r="Y366" i="172"/>
  <c r="T366" i="172"/>
  <c r="O366" i="172"/>
  <c r="J366" i="172"/>
  <c r="G366" i="172"/>
  <c r="D366" i="172"/>
  <c r="CB365" i="172"/>
  <c r="BX365" i="172"/>
  <c r="BS365" i="172"/>
  <c r="BO365" i="172"/>
  <c r="BK365" i="172"/>
  <c r="BF365" i="172"/>
  <c r="BC365" i="172"/>
  <c r="AX365" i="172"/>
  <c r="AT365" i="172"/>
  <c r="AE365" i="172"/>
  <c r="Y365" i="172"/>
  <c r="T365" i="172"/>
  <c r="O365" i="172"/>
  <c r="J365" i="172"/>
  <c r="G365" i="172"/>
  <c r="D365" i="172"/>
  <c r="CB364" i="172"/>
  <c r="BX364" i="172"/>
  <c r="BS364" i="172"/>
  <c r="BO364" i="172"/>
  <c r="BK364" i="172"/>
  <c r="BF364" i="172"/>
  <c r="BC364" i="172"/>
  <c r="AX364" i="172"/>
  <c r="AT364" i="172"/>
  <c r="AE364" i="172"/>
  <c r="Y364" i="172"/>
  <c r="T364" i="172"/>
  <c r="O364" i="172"/>
  <c r="J364" i="172"/>
  <c r="G364" i="172"/>
  <c r="D364" i="172"/>
  <c r="CB363" i="172"/>
  <c r="BX363" i="172"/>
  <c r="BS363" i="172"/>
  <c r="BO363" i="172"/>
  <c r="BK363" i="172"/>
  <c r="BF363" i="172"/>
  <c r="BC363" i="172"/>
  <c r="AX363" i="172"/>
  <c r="AT363" i="172"/>
  <c r="AE363" i="172"/>
  <c r="Y363" i="172"/>
  <c r="T363" i="172"/>
  <c r="O363" i="172"/>
  <c r="J363" i="172"/>
  <c r="G363" i="172"/>
  <c r="D363" i="172"/>
  <c r="CB362" i="172"/>
  <c r="BX362" i="172"/>
  <c r="BS362" i="172"/>
  <c r="BO362" i="172"/>
  <c r="BK362" i="172"/>
  <c r="BF362" i="172"/>
  <c r="BC362" i="172"/>
  <c r="AX362" i="172"/>
  <c r="AT362" i="172"/>
  <c r="AE362" i="172"/>
  <c r="Y362" i="172"/>
  <c r="T362" i="172"/>
  <c r="O362" i="172"/>
  <c r="J362" i="172"/>
  <c r="G362" i="172"/>
  <c r="D362" i="172"/>
  <c r="CB361" i="172"/>
  <c r="BX361" i="172"/>
  <c r="BS361" i="172"/>
  <c r="BO361" i="172"/>
  <c r="BK361" i="172"/>
  <c r="BF361" i="172"/>
  <c r="BC361" i="172"/>
  <c r="AX361" i="172"/>
  <c r="AT361" i="172"/>
  <c r="AE361" i="172"/>
  <c r="Y361" i="172"/>
  <c r="T361" i="172"/>
  <c r="O361" i="172"/>
  <c r="J361" i="172"/>
  <c r="G361" i="172"/>
  <c r="D361" i="172"/>
  <c r="CB360" i="172"/>
  <c r="BX360" i="172"/>
  <c r="BS360" i="172"/>
  <c r="BO360" i="172"/>
  <c r="BK360" i="172"/>
  <c r="BF360" i="172"/>
  <c r="BC360" i="172"/>
  <c r="AX360" i="172"/>
  <c r="AT360" i="172"/>
  <c r="AE360" i="172"/>
  <c r="Y360" i="172"/>
  <c r="T360" i="172"/>
  <c r="O360" i="172"/>
  <c r="J360" i="172"/>
  <c r="G360" i="172"/>
  <c r="D360" i="172"/>
  <c r="CB359" i="172"/>
  <c r="BX359" i="172"/>
  <c r="BS359" i="172"/>
  <c r="BO359" i="172"/>
  <c r="BK359" i="172"/>
  <c r="BF359" i="172"/>
  <c r="BC359" i="172"/>
  <c r="AX359" i="172"/>
  <c r="AT359" i="172"/>
  <c r="AE359" i="172"/>
  <c r="Y359" i="172"/>
  <c r="T359" i="172"/>
  <c r="O359" i="172"/>
  <c r="J359" i="172"/>
  <c r="G359" i="172"/>
  <c r="D359" i="172"/>
  <c r="CB358" i="172"/>
  <c r="BX358" i="172"/>
  <c r="BS358" i="172"/>
  <c r="BO358" i="172"/>
  <c r="BK358" i="172"/>
  <c r="BF358" i="172"/>
  <c r="BC358" i="172"/>
  <c r="AX358" i="172"/>
  <c r="AT358" i="172"/>
  <c r="AE358" i="172"/>
  <c r="Y358" i="172"/>
  <c r="T358" i="172"/>
  <c r="O358" i="172"/>
  <c r="J358" i="172"/>
  <c r="G358" i="172"/>
  <c r="D358" i="172"/>
  <c r="CB357" i="172"/>
  <c r="BX357" i="172"/>
  <c r="BS357" i="172"/>
  <c r="BO357" i="172"/>
  <c r="BK357" i="172"/>
  <c r="BF357" i="172"/>
  <c r="BC357" i="172"/>
  <c r="AX357" i="172"/>
  <c r="AT357" i="172"/>
  <c r="AE357" i="172"/>
  <c r="Y357" i="172"/>
  <c r="T357" i="172"/>
  <c r="O357" i="172"/>
  <c r="J357" i="172"/>
  <c r="G357" i="172"/>
  <c r="D357" i="172"/>
  <c r="CB356" i="172"/>
  <c r="BX356" i="172"/>
  <c r="BS356" i="172"/>
  <c r="BO356" i="172"/>
  <c r="BK356" i="172"/>
  <c r="BF356" i="172"/>
  <c r="BC356" i="172"/>
  <c r="AX356" i="172"/>
  <c r="AT356" i="172"/>
  <c r="AE356" i="172"/>
  <c r="Y356" i="172"/>
  <c r="T356" i="172"/>
  <c r="O356" i="172"/>
  <c r="J356" i="172"/>
  <c r="G356" i="172"/>
  <c r="D356" i="172"/>
  <c r="CB355" i="172"/>
  <c r="BX355" i="172"/>
  <c r="BS355" i="172"/>
  <c r="BO355" i="172"/>
  <c r="BK355" i="172"/>
  <c r="BF355" i="172"/>
  <c r="BC355" i="172"/>
  <c r="AX355" i="172"/>
  <c r="AT355" i="172"/>
  <c r="AE355" i="172"/>
  <c r="Y355" i="172"/>
  <c r="T355" i="172"/>
  <c r="O355" i="172"/>
  <c r="J355" i="172"/>
  <c r="G355" i="172"/>
  <c r="D355" i="172"/>
  <c r="CB354" i="172"/>
  <c r="BX354" i="172"/>
  <c r="BS354" i="172"/>
  <c r="BO354" i="172"/>
  <c r="BK354" i="172"/>
  <c r="BF354" i="172"/>
  <c r="BC354" i="172"/>
  <c r="AX354" i="172"/>
  <c r="AT354" i="172"/>
  <c r="AE354" i="172"/>
  <c r="Y354" i="172"/>
  <c r="T354" i="172"/>
  <c r="O354" i="172"/>
  <c r="J354" i="172"/>
  <c r="G354" i="172"/>
  <c r="D354" i="172"/>
  <c r="CB353" i="172"/>
  <c r="BX353" i="172"/>
  <c r="BS353" i="172"/>
  <c r="BO353" i="172"/>
  <c r="BK353" i="172"/>
  <c r="BF353" i="172"/>
  <c r="BF352" i="172" s="1"/>
  <c r="BC353" i="172"/>
  <c r="AX353" i="172"/>
  <c r="AT353" i="172"/>
  <c r="AE353" i="172"/>
  <c r="Y353" i="172"/>
  <c r="T353" i="172"/>
  <c r="O353" i="172"/>
  <c r="J353" i="172"/>
  <c r="J352" i="172" s="1"/>
  <c r="G353" i="172"/>
  <c r="D353" i="172"/>
  <c r="CE352" i="172"/>
  <c r="CD352" i="172"/>
  <c r="CC352" i="172"/>
  <c r="CA352" i="172"/>
  <c r="BZ352" i="172"/>
  <c r="BY352" i="172"/>
  <c r="BW352" i="172"/>
  <c r="BV352" i="172"/>
  <c r="BU352" i="172"/>
  <c r="BT352" i="172"/>
  <c r="BR352" i="172"/>
  <c r="BQ352" i="172"/>
  <c r="BP352" i="172"/>
  <c r="BN352" i="172"/>
  <c r="BM352" i="172"/>
  <c r="BL352" i="172"/>
  <c r="BJ352" i="172"/>
  <c r="BI352" i="172"/>
  <c r="BH352" i="172"/>
  <c r="BG352" i="172"/>
  <c r="BE352" i="172"/>
  <c r="BD352" i="172"/>
  <c r="BB352" i="172"/>
  <c r="BA352" i="172"/>
  <c r="AZ352" i="172"/>
  <c r="AY352" i="172"/>
  <c r="AW352" i="172"/>
  <c r="AV352" i="172"/>
  <c r="AU352" i="172"/>
  <c r="AS352" i="172"/>
  <c r="AR352" i="172"/>
  <c r="AQ352" i="172"/>
  <c r="AP352" i="172"/>
  <c r="AO352" i="172"/>
  <c r="AN352" i="172"/>
  <c r="AM352" i="172"/>
  <c r="AL352" i="172"/>
  <c r="AK352" i="172"/>
  <c r="AJ352" i="172"/>
  <c r="AI352" i="172"/>
  <c r="AH352" i="172"/>
  <c r="AG352" i="172"/>
  <c r="AF352" i="172"/>
  <c r="AD352" i="172"/>
  <c r="AC352" i="172"/>
  <c r="AB352" i="172"/>
  <c r="AA352" i="172"/>
  <c r="Z352" i="172"/>
  <c r="X352" i="172"/>
  <c r="W352" i="172"/>
  <c r="V352" i="172"/>
  <c r="U352" i="172"/>
  <c r="S352" i="172"/>
  <c r="R352" i="172"/>
  <c r="Q352" i="172"/>
  <c r="P352" i="172"/>
  <c r="N352" i="172"/>
  <c r="M352" i="172"/>
  <c r="L352" i="172"/>
  <c r="K352" i="172"/>
  <c r="I352" i="172"/>
  <c r="H352" i="172"/>
  <c r="F352" i="172"/>
  <c r="E352" i="172"/>
  <c r="CB351" i="172"/>
  <c r="CB350" i="172" s="1"/>
  <c r="BX351" i="172"/>
  <c r="BX350" i="172" s="1"/>
  <c r="BS351" i="172"/>
  <c r="BO351" i="172"/>
  <c r="BO350" i="172" s="1"/>
  <c r="BK351" i="172"/>
  <c r="BK350" i="172" s="1"/>
  <c r="BF351" i="172"/>
  <c r="BF350" i="172" s="1"/>
  <c r="BC351" i="172"/>
  <c r="BC350" i="172" s="1"/>
  <c r="AX351" i="172"/>
  <c r="AX350" i="172" s="1"/>
  <c r="AT351" i="172"/>
  <c r="AT350" i="172" s="1"/>
  <c r="AE351" i="172"/>
  <c r="AE350" i="172" s="1"/>
  <c r="Y351" i="172"/>
  <c r="Y350" i="172" s="1"/>
  <c r="T351" i="172"/>
  <c r="T350" i="172" s="1"/>
  <c r="O351" i="172"/>
  <c r="O350" i="172" s="1"/>
  <c r="J351" i="172"/>
  <c r="J350" i="172" s="1"/>
  <c r="G351" i="172"/>
  <c r="D351" i="172"/>
  <c r="CE350" i="172"/>
  <c r="CD350" i="172"/>
  <c r="CC350" i="172"/>
  <c r="CA350" i="172"/>
  <c r="BZ350" i="172"/>
  <c r="BY350" i="172"/>
  <c r="BW350" i="172"/>
  <c r="BV350" i="172"/>
  <c r="BU350" i="172"/>
  <c r="BT350" i="172"/>
  <c r="BS350" i="172"/>
  <c r="BR350" i="172"/>
  <c r="BQ350" i="172"/>
  <c r="BP350" i="172"/>
  <c r="BN350" i="172"/>
  <c r="BM350" i="172"/>
  <c r="BL350" i="172"/>
  <c r="BJ350" i="172"/>
  <c r="BI350" i="172"/>
  <c r="BH350" i="172"/>
  <c r="BG350" i="172"/>
  <c r="BE350" i="172"/>
  <c r="BD350" i="172"/>
  <c r="BB350" i="172"/>
  <c r="BA350" i="172"/>
  <c r="AZ350" i="172"/>
  <c r="AY350" i="172"/>
  <c r="AW350" i="172"/>
  <c r="AV350" i="172"/>
  <c r="AU350" i="172"/>
  <c r="AS350" i="172"/>
  <c r="AR350" i="172"/>
  <c r="AQ350" i="172"/>
  <c r="AP350" i="172"/>
  <c r="AO350" i="172"/>
  <c r="AN350" i="172"/>
  <c r="AM350" i="172"/>
  <c r="AL350" i="172"/>
  <c r="AK350" i="172"/>
  <c r="AJ350" i="172"/>
  <c r="AI350" i="172"/>
  <c r="AH350" i="172"/>
  <c r="AG350" i="172"/>
  <c r="AF350" i="172"/>
  <c r="AD350" i="172"/>
  <c r="AC350" i="172"/>
  <c r="AB350" i="172"/>
  <c r="AA350" i="172"/>
  <c r="Z350" i="172"/>
  <c r="X350" i="172"/>
  <c r="W350" i="172"/>
  <c r="V350" i="172"/>
  <c r="U350" i="172"/>
  <c r="S350" i="172"/>
  <c r="R350" i="172"/>
  <c r="Q350" i="172"/>
  <c r="P350" i="172"/>
  <c r="N350" i="172"/>
  <c r="M350" i="172"/>
  <c r="L350" i="172"/>
  <c r="K350" i="172"/>
  <c r="I350" i="172"/>
  <c r="H350" i="172"/>
  <c r="G350" i="172"/>
  <c r="F350" i="172"/>
  <c r="E350" i="172"/>
  <c r="D350" i="172"/>
  <c r="CB349" i="172"/>
  <c r="BX349" i="172"/>
  <c r="BS349" i="172"/>
  <c r="BO349" i="172"/>
  <c r="BK349" i="172"/>
  <c r="BF349" i="172"/>
  <c r="BC349" i="172"/>
  <c r="AX349" i="172"/>
  <c r="AT349" i="172"/>
  <c r="AE349" i="172"/>
  <c r="Y349" i="172"/>
  <c r="T349" i="172"/>
  <c r="O349" i="172"/>
  <c r="J349" i="172"/>
  <c r="G349" i="172"/>
  <c r="D349" i="172"/>
  <c r="CB348" i="172"/>
  <c r="BX348" i="172"/>
  <c r="BS348" i="172"/>
  <c r="BO348" i="172"/>
  <c r="BK348" i="172"/>
  <c r="BF348" i="172"/>
  <c r="BC348" i="172"/>
  <c r="AX348" i="172"/>
  <c r="AT348" i="172"/>
  <c r="AE348" i="172"/>
  <c r="Y348" i="172"/>
  <c r="T348" i="172"/>
  <c r="O348" i="172"/>
  <c r="J348" i="172"/>
  <c r="G348" i="172"/>
  <c r="D348" i="172"/>
  <c r="CB347" i="172"/>
  <c r="BX347" i="172"/>
  <c r="BS347" i="172"/>
  <c r="BO347" i="172"/>
  <c r="BK347" i="172"/>
  <c r="BF347" i="172"/>
  <c r="BC347" i="172"/>
  <c r="AX347" i="172"/>
  <c r="AT347" i="172"/>
  <c r="AE347" i="172"/>
  <c r="Y347" i="172"/>
  <c r="T347" i="172"/>
  <c r="O347" i="172"/>
  <c r="J347" i="172"/>
  <c r="G347" i="172"/>
  <c r="D347" i="172"/>
  <c r="CB346" i="172"/>
  <c r="CB345" i="172" s="1"/>
  <c r="BX346" i="172"/>
  <c r="BS346" i="172"/>
  <c r="BO346" i="172"/>
  <c r="BO345" i="172" s="1"/>
  <c r="BK346" i="172"/>
  <c r="BK345" i="172" s="1"/>
  <c r="BF346" i="172"/>
  <c r="BC346" i="172"/>
  <c r="BC345" i="172" s="1"/>
  <c r="AX346" i="172"/>
  <c r="AT346" i="172"/>
  <c r="AE346" i="172"/>
  <c r="AE345" i="172" s="1"/>
  <c r="Y346" i="172"/>
  <c r="T346" i="172"/>
  <c r="T345" i="172" s="1"/>
  <c r="O346" i="172"/>
  <c r="J346" i="172"/>
  <c r="G346" i="172"/>
  <c r="D346" i="172"/>
  <c r="CE345" i="172"/>
  <c r="CD345" i="172"/>
  <c r="CC345" i="172"/>
  <c r="CA345" i="172"/>
  <c r="BZ345" i="172"/>
  <c r="BY345" i="172"/>
  <c r="BX345" i="172"/>
  <c r="BW345" i="172"/>
  <c r="BV345" i="172"/>
  <c r="BU345" i="172"/>
  <c r="BT345" i="172"/>
  <c r="BR345" i="172"/>
  <c r="BQ345" i="172"/>
  <c r="BP345" i="172"/>
  <c r="BN345" i="172"/>
  <c r="BM345" i="172"/>
  <c r="BL345" i="172"/>
  <c r="BJ345" i="172"/>
  <c r="BI345" i="172"/>
  <c r="BH345" i="172"/>
  <c r="BG345" i="172"/>
  <c r="BE345" i="172"/>
  <c r="BD345" i="172"/>
  <c r="BB345" i="172"/>
  <c r="BA345" i="172"/>
  <c r="AZ345" i="172"/>
  <c r="AY345" i="172"/>
  <c r="AW345" i="172"/>
  <c r="AV345" i="172"/>
  <c r="AU345" i="172"/>
  <c r="AT345" i="172"/>
  <c r="AS345" i="172"/>
  <c r="AR345" i="172"/>
  <c r="AQ345" i="172"/>
  <c r="AP345" i="172"/>
  <c r="AO345" i="172"/>
  <c r="AN345" i="172"/>
  <c r="AM345" i="172"/>
  <c r="AL345" i="172"/>
  <c r="AK345" i="172"/>
  <c r="AJ345" i="172"/>
  <c r="AI345" i="172"/>
  <c r="AH345" i="172"/>
  <c r="AG345" i="172"/>
  <c r="AF345" i="172"/>
  <c r="AD345" i="172"/>
  <c r="AC345" i="172"/>
  <c r="AB345" i="172"/>
  <c r="AA345" i="172"/>
  <c r="Z345" i="172"/>
  <c r="Y345" i="172"/>
  <c r="X345" i="172"/>
  <c r="W345" i="172"/>
  <c r="V345" i="172"/>
  <c r="U345" i="172"/>
  <c r="S345" i="172"/>
  <c r="R345" i="172"/>
  <c r="Q345" i="172"/>
  <c r="P345" i="172"/>
  <c r="N345" i="172"/>
  <c r="M345" i="172"/>
  <c r="L345" i="172"/>
  <c r="K345" i="172"/>
  <c r="I345" i="172"/>
  <c r="H345" i="172"/>
  <c r="F345" i="172"/>
  <c r="E345" i="172"/>
  <c r="CB344" i="172"/>
  <c r="BX344" i="172"/>
  <c r="BS344" i="172"/>
  <c r="BO344" i="172"/>
  <c r="BK344" i="172"/>
  <c r="BF344" i="172"/>
  <c r="BC344" i="172"/>
  <c r="AX344" i="172"/>
  <c r="AT344" i="172"/>
  <c r="AE344" i="172"/>
  <c r="Y344" i="172"/>
  <c r="T344" i="172"/>
  <c r="O344" i="172"/>
  <c r="J344" i="172"/>
  <c r="G344" i="172"/>
  <c r="D344" i="172"/>
  <c r="CB343" i="172"/>
  <c r="BX343" i="172"/>
  <c r="BS343" i="172"/>
  <c r="BO343" i="172"/>
  <c r="BK343" i="172"/>
  <c r="BF343" i="172"/>
  <c r="BC343" i="172"/>
  <c r="AX343" i="172"/>
  <c r="AT343" i="172"/>
  <c r="AE343" i="172"/>
  <c r="Y343" i="172"/>
  <c r="T343" i="172"/>
  <c r="O343" i="172"/>
  <c r="J343" i="172"/>
  <c r="G343" i="172"/>
  <c r="D343" i="172"/>
  <c r="CB342" i="172"/>
  <c r="BX342" i="172"/>
  <c r="BS342" i="172"/>
  <c r="BO342" i="172"/>
  <c r="BK342" i="172"/>
  <c r="BF342" i="172"/>
  <c r="BC342" i="172"/>
  <c r="AX342" i="172"/>
  <c r="AT342" i="172"/>
  <c r="AE342" i="172"/>
  <c r="Y342" i="172"/>
  <c r="T342" i="172"/>
  <c r="O342" i="172"/>
  <c r="J342" i="172"/>
  <c r="G342" i="172"/>
  <c r="D342" i="172"/>
  <c r="CB341" i="172"/>
  <c r="BX341" i="172"/>
  <c r="BS341" i="172"/>
  <c r="BO341" i="172"/>
  <c r="BK341" i="172"/>
  <c r="BF341" i="172"/>
  <c r="BC341" i="172"/>
  <c r="AX341" i="172"/>
  <c r="AT341" i="172"/>
  <c r="AE341" i="172"/>
  <c r="Y341" i="172"/>
  <c r="T341" i="172"/>
  <c r="O341" i="172"/>
  <c r="J341" i="172"/>
  <c r="G341" i="172"/>
  <c r="D341" i="172"/>
  <c r="CB340" i="172"/>
  <c r="BX340" i="172"/>
  <c r="BS340" i="172"/>
  <c r="BO340" i="172"/>
  <c r="BK340" i="172"/>
  <c r="BF340" i="172"/>
  <c r="BF339" i="172" s="1"/>
  <c r="BC340" i="172"/>
  <c r="AX340" i="172"/>
  <c r="AT340" i="172"/>
  <c r="AT339" i="172" s="1"/>
  <c r="AE340" i="172"/>
  <c r="Y340" i="172"/>
  <c r="T340" i="172"/>
  <c r="O340" i="172"/>
  <c r="J340" i="172"/>
  <c r="J339" i="172" s="1"/>
  <c r="G340" i="172"/>
  <c r="D340" i="172"/>
  <c r="CE339" i="172"/>
  <c r="CD339" i="172"/>
  <c r="CC339" i="172"/>
  <c r="CA339" i="172"/>
  <c r="BZ339" i="172"/>
  <c r="BY339" i="172"/>
  <c r="BW339" i="172"/>
  <c r="BV339" i="172"/>
  <c r="BU339" i="172"/>
  <c r="BT339" i="172"/>
  <c r="BR339" i="172"/>
  <c r="BQ339" i="172"/>
  <c r="BP339" i="172"/>
  <c r="BN339" i="172"/>
  <c r="BM339" i="172"/>
  <c r="BL339" i="172"/>
  <c r="BJ339" i="172"/>
  <c r="BI339" i="172"/>
  <c r="BH339" i="172"/>
  <c r="BG339" i="172"/>
  <c r="BE339" i="172"/>
  <c r="BD339" i="172"/>
  <c r="BC339" i="172"/>
  <c r="BB339" i="172"/>
  <c r="BA339" i="172"/>
  <c r="AZ339" i="172"/>
  <c r="AY339" i="172"/>
  <c r="AW339" i="172"/>
  <c r="AV339" i="172"/>
  <c r="AU339" i="172"/>
  <c r="AS339" i="172"/>
  <c r="AR339" i="172"/>
  <c r="AQ339" i="172"/>
  <c r="AP339" i="172"/>
  <c r="AO339" i="172"/>
  <c r="AN339" i="172"/>
  <c r="AM339" i="172"/>
  <c r="AL339" i="172"/>
  <c r="AK339" i="172"/>
  <c r="AJ339" i="172"/>
  <c r="AI339" i="172"/>
  <c r="AH339" i="172"/>
  <c r="AG339" i="172"/>
  <c r="AF339" i="172"/>
  <c r="AD339" i="172"/>
  <c r="AC339" i="172"/>
  <c r="AB339" i="172"/>
  <c r="AA339" i="172"/>
  <c r="Z339" i="172"/>
  <c r="X339" i="172"/>
  <c r="W339" i="172"/>
  <c r="V339" i="172"/>
  <c r="U339" i="172"/>
  <c r="S339" i="172"/>
  <c r="R339" i="172"/>
  <c r="Q339" i="172"/>
  <c r="P339" i="172"/>
  <c r="N339" i="172"/>
  <c r="M339" i="172"/>
  <c r="L339" i="172"/>
  <c r="K339" i="172"/>
  <c r="I339" i="172"/>
  <c r="H339" i="172"/>
  <c r="G339" i="172"/>
  <c r="F339" i="172"/>
  <c r="E339" i="172"/>
  <c r="CB338" i="172"/>
  <c r="BX338" i="172"/>
  <c r="BS338" i="172"/>
  <c r="BO338" i="172"/>
  <c r="BK338" i="172"/>
  <c r="BF338" i="172"/>
  <c r="BC338" i="172"/>
  <c r="AX338" i="172"/>
  <c r="AT338" i="172"/>
  <c r="AE338" i="172"/>
  <c r="Y338" i="172"/>
  <c r="T338" i="172"/>
  <c r="O338" i="172"/>
  <c r="J338" i="172"/>
  <c r="G338" i="172"/>
  <c r="D338" i="172"/>
  <c r="CB337" i="172"/>
  <c r="BX337" i="172"/>
  <c r="BS337" i="172"/>
  <c r="BO337" i="172"/>
  <c r="BK337" i="172"/>
  <c r="BF337" i="172"/>
  <c r="BC337" i="172"/>
  <c r="AX337" i="172"/>
  <c r="AT337" i="172"/>
  <c r="AE337" i="172"/>
  <c r="Y337" i="172"/>
  <c r="T337" i="172"/>
  <c r="O337" i="172"/>
  <c r="J337" i="172"/>
  <c r="G337" i="172"/>
  <c r="D337" i="172"/>
  <c r="CB336" i="172"/>
  <c r="BX336" i="172"/>
  <c r="BS336" i="172"/>
  <c r="BO336" i="172"/>
  <c r="BK336" i="172"/>
  <c r="BF336" i="172"/>
  <c r="BC336" i="172"/>
  <c r="AX336" i="172"/>
  <c r="AT336" i="172"/>
  <c r="AE336" i="172"/>
  <c r="Y336" i="172"/>
  <c r="T336" i="172"/>
  <c r="O336" i="172"/>
  <c r="J336" i="172"/>
  <c r="G336" i="172"/>
  <c r="D336" i="172"/>
  <c r="CB335" i="172"/>
  <c r="BX335" i="172"/>
  <c r="BS335" i="172"/>
  <c r="BO335" i="172"/>
  <c r="BK335" i="172"/>
  <c r="BF335" i="172"/>
  <c r="BC335" i="172"/>
  <c r="AX335" i="172"/>
  <c r="AT335" i="172"/>
  <c r="AE335" i="172"/>
  <c r="Y335" i="172"/>
  <c r="T335" i="172"/>
  <c r="O335" i="172"/>
  <c r="J335" i="172"/>
  <c r="G335" i="172"/>
  <c r="D335" i="172"/>
  <c r="CB334" i="172"/>
  <c r="BX334" i="172"/>
  <c r="BS334" i="172"/>
  <c r="BO334" i="172"/>
  <c r="BK334" i="172"/>
  <c r="BF334" i="172"/>
  <c r="BC334" i="172"/>
  <c r="AX334" i="172"/>
  <c r="AT334" i="172"/>
  <c r="AE334" i="172"/>
  <c r="Y334" i="172"/>
  <c r="T334" i="172"/>
  <c r="O334" i="172"/>
  <c r="J334" i="172"/>
  <c r="G334" i="172"/>
  <c r="D334" i="172"/>
  <c r="CB333" i="172"/>
  <c r="BX333" i="172"/>
  <c r="BS333" i="172"/>
  <c r="BO333" i="172"/>
  <c r="BK333" i="172"/>
  <c r="BF333" i="172"/>
  <c r="BC333" i="172"/>
  <c r="AX333" i="172"/>
  <c r="AT333" i="172"/>
  <c r="AE333" i="172"/>
  <c r="Y333" i="172"/>
  <c r="T333" i="172"/>
  <c r="O333" i="172"/>
  <c r="J333" i="172"/>
  <c r="G333" i="172"/>
  <c r="D333" i="172"/>
  <c r="CB332" i="172"/>
  <c r="BX332" i="172"/>
  <c r="BS332" i="172"/>
  <c r="BO332" i="172"/>
  <c r="BK332" i="172"/>
  <c r="BF332" i="172"/>
  <c r="BC332" i="172"/>
  <c r="AX332" i="172"/>
  <c r="AT332" i="172"/>
  <c r="AE332" i="172"/>
  <c r="Y332" i="172"/>
  <c r="T332" i="172"/>
  <c r="O332" i="172"/>
  <c r="J332" i="172"/>
  <c r="G332" i="172"/>
  <c r="D332" i="172"/>
  <c r="CB331" i="172"/>
  <c r="BX331" i="172"/>
  <c r="BS331" i="172"/>
  <c r="BO331" i="172"/>
  <c r="BK331" i="172"/>
  <c r="BF331" i="172"/>
  <c r="BC331" i="172"/>
  <c r="AX331" i="172"/>
  <c r="AT331" i="172"/>
  <c r="AE331" i="172"/>
  <c r="Y331" i="172"/>
  <c r="T331" i="172"/>
  <c r="O331" i="172"/>
  <c r="J331" i="172"/>
  <c r="G331" i="172"/>
  <c r="D331" i="172"/>
  <c r="CB330" i="172"/>
  <c r="BX330" i="172"/>
  <c r="BS330" i="172"/>
  <c r="BO330" i="172"/>
  <c r="BK330" i="172"/>
  <c r="BF330" i="172"/>
  <c r="BC330" i="172"/>
  <c r="AX330" i="172"/>
  <c r="AT330" i="172"/>
  <c r="AE330" i="172"/>
  <c r="Y330" i="172"/>
  <c r="T330" i="172"/>
  <c r="O330" i="172"/>
  <c r="J330" i="172"/>
  <c r="G330" i="172"/>
  <c r="D330" i="172"/>
  <c r="CB329" i="172"/>
  <c r="BX329" i="172"/>
  <c r="BS329" i="172"/>
  <c r="BO329" i="172"/>
  <c r="BK329" i="172"/>
  <c r="BF329" i="172"/>
  <c r="BC329" i="172"/>
  <c r="AX329" i="172"/>
  <c r="AT329" i="172"/>
  <c r="AE329" i="172"/>
  <c r="Y329" i="172"/>
  <c r="T329" i="172"/>
  <c r="O329" i="172"/>
  <c r="J329" i="172"/>
  <c r="G329" i="172"/>
  <c r="D329" i="172"/>
  <c r="CB328" i="172"/>
  <c r="BX328" i="172"/>
  <c r="BS328" i="172"/>
  <c r="BO328" i="172"/>
  <c r="BK328" i="172"/>
  <c r="BF328" i="172"/>
  <c r="BC328" i="172"/>
  <c r="AX328" i="172"/>
  <c r="AT328" i="172"/>
  <c r="AE328" i="172"/>
  <c r="Y328" i="172"/>
  <c r="T328" i="172"/>
  <c r="O328" i="172"/>
  <c r="J328" i="172"/>
  <c r="G328" i="172"/>
  <c r="D328" i="172"/>
  <c r="CB327" i="172"/>
  <c r="BX327" i="172"/>
  <c r="BS327" i="172"/>
  <c r="BO327" i="172"/>
  <c r="BK327" i="172"/>
  <c r="BF327" i="172"/>
  <c r="BC327" i="172"/>
  <c r="AX327" i="172"/>
  <c r="AT327" i="172"/>
  <c r="AE327" i="172"/>
  <c r="Y327" i="172"/>
  <c r="T327" i="172"/>
  <c r="O327" i="172"/>
  <c r="J327" i="172"/>
  <c r="G327" i="172"/>
  <c r="D327" i="172"/>
  <c r="CB326" i="172"/>
  <c r="BX326" i="172"/>
  <c r="BS326" i="172"/>
  <c r="BO326" i="172"/>
  <c r="BK326" i="172"/>
  <c r="BF326" i="172"/>
  <c r="BC326" i="172"/>
  <c r="AX326" i="172"/>
  <c r="AT326" i="172"/>
  <c r="AE326" i="172"/>
  <c r="Y326" i="172"/>
  <c r="T326" i="172"/>
  <c r="O326" i="172"/>
  <c r="J326" i="172"/>
  <c r="G326" i="172"/>
  <c r="D326" i="172"/>
  <c r="CB325" i="172"/>
  <c r="BX325" i="172"/>
  <c r="BS325" i="172"/>
  <c r="BO325" i="172"/>
  <c r="BK325" i="172"/>
  <c r="BF325" i="172"/>
  <c r="BC325" i="172"/>
  <c r="AX325" i="172"/>
  <c r="AT325" i="172"/>
  <c r="AE325" i="172"/>
  <c r="Y325" i="172"/>
  <c r="T325" i="172"/>
  <c r="O325" i="172"/>
  <c r="J325" i="172"/>
  <c r="G325" i="172"/>
  <c r="D325" i="172"/>
  <c r="CB324" i="172"/>
  <c r="BX324" i="172"/>
  <c r="BS324" i="172"/>
  <c r="BO324" i="172"/>
  <c r="BK324" i="172"/>
  <c r="BF324" i="172"/>
  <c r="BC324" i="172"/>
  <c r="AX324" i="172"/>
  <c r="AT324" i="172"/>
  <c r="AE324" i="172"/>
  <c r="Y324" i="172"/>
  <c r="T324" i="172"/>
  <c r="O324" i="172"/>
  <c r="J324" i="172"/>
  <c r="G324" i="172"/>
  <c r="D324" i="172"/>
  <c r="CB323" i="172"/>
  <c r="BX323" i="172"/>
  <c r="BS323" i="172"/>
  <c r="BO323" i="172"/>
  <c r="BK323" i="172"/>
  <c r="BF323" i="172"/>
  <c r="BC323" i="172"/>
  <c r="AX323" i="172"/>
  <c r="AT323" i="172"/>
  <c r="AE323" i="172"/>
  <c r="Y323" i="172"/>
  <c r="T323" i="172"/>
  <c r="O323" i="172"/>
  <c r="J323" i="172"/>
  <c r="G323" i="172"/>
  <c r="D323" i="172"/>
  <c r="CB322" i="172"/>
  <c r="BX322" i="172"/>
  <c r="BS322" i="172"/>
  <c r="BO322" i="172"/>
  <c r="BK322" i="172"/>
  <c r="BF322" i="172"/>
  <c r="BC322" i="172"/>
  <c r="AX322" i="172"/>
  <c r="AT322" i="172"/>
  <c r="AE322" i="172"/>
  <c r="Y322" i="172"/>
  <c r="T322" i="172"/>
  <c r="O322" i="172"/>
  <c r="J322" i="172"/>
  <c r="G322" i="172"/>
  <c r="D322" i="172"/>
  <c r="CB321" i="172"/>
  <c r="BX321" i="172"/>
  <c r="BS321" i="172"/>
  <c r="BO321" i="172"/>
  <c r="BK321" i="172"/>
  <c r="BF321" i="172"/>
  <c r="BC321" i="172"/>
  <c r="AX321" i="172"/>
  <c r="AT321" i="172"/>
  <c r="AE321" i="172"/>
  <c r="Y321" i="172"/>
  <c r="T321" i="172"/>
  <c r="O321" i="172"/>
  <c r="J321" i="172"/>
  <c r="G321" i="172"/>
  <c r="D321" i="172"/>
  <c r="CB320" i="172"/>
  <c r="BX320" i="172"/>
  <c r="BS320" i="172"/>
  <c r="BO320" i="172"/>
  <c r="BK320" i="172"/>
  <c r="BF320" i="172"/>
  <c r="BC320" i="172"/>
  <c r="AX320" i="172"/>
  <c r="AT320" i="172"/>
  <c r="AE320" i="172"/>
  <c r="Y320" i="172"/>
  <c r="T320" i="172"/>
  <c r="O320" i="172"/>
  <c r="J320" i="172"/>
  <c r="G320" i="172"/>
  <c r="D320" i="172"/>
  <c r="CB319" i="172"/>
  <c r="BX319" i="172"/>
  <c r="BS319" i="172"/>
  <c r="BO319" i="172"/>
  <c r="BK319" i="172"/>
  <c r="BF319" i="172"/>
  <c r="BC319" i="172"/>
  <c r="AX319" i="172"/>
  <c r="AT319" i="172"/>
  <c r="AE319" i="172"/>
  <c r="Y319" i="172"/>
  <c r="T319" i="172"/>
  <c r="O319" i="172"/>
  <c r="J319" i="172"/>
  <c r="G319" i="172"/>
  <c r="D319" i="172"/>
  <c r="CB318" i="172"/>
  <c r="BX318" i="172"/>
  <c r="BS318" i="172"/>
  <c r="BO318" i="172"/>
  <c r="BK318" i="172"/>
  <c r="BF318" i="172"/>
  <c r="BC318" i="172"/>
  <c r="AX318" i="172"/>
  <c r="AT318" i="172"/>
  <c r="AE318" i="172"/>
  <c r="Y318" i="172"/>
  <c r="T318" i="172"/>
  <c r="O318" i="172"/>
  <c r="J318" i="172"/>
  <c r="G318" i="172"/>
  <c r="D318" i="172"/>
  <c r="CB317" i="172"/>
  <c r="BX317" i="172"/>
  <c r="BS317" i="172"/>
  <c r="BO317" i="172"/>
  <c r="BK317" i="172"/>
  <c r="BF317" i="172"/>
  <c r="BC317" i="172"/>
  <c r="AX317" i="172"/>
  <c r="AT317" i="172"/>
  <c r="AE317" i="172"/>
  <c r="Y317" i="172"/>
  <c r="T317" i="172"/>
  <c r="O317" i="172"/>
  <c r="J317" i="172"/>
  <c r="G317" i="172"/>
  <c r="D317" i="172"/>
  <c r="CB316" i="172"/>
  <c r="BX316" i="172"/>
  <c r="BS316" i="172"/>
  <c r="BO316" i="172"/>
  <c r="BK316" i="172"/>
  <c r="BF316" i="172"/>
  <c r="BC316" i="172"/>
  <c r="AX316" i="172"/>
  <c r="AT316" i="172"/>
  <c r="AE316" i="172"/>
  <c r="Y316" i="172"/>
  <c r="T316" i="172"/>
  <c r="O316" i="172"/>
  <c r="J316" i="172"/>
  <c r="G316" i="172"/>
  <c r="D316" i="172"/>
  <c r="CB315" i="172"/>
  <c r="BX315" i="172"/>
  <c r="BS315" i="172"/>
  <c r="BO315" i="172"/>
  <c r="BK315" i="172"/>
  <c r="BF315" i="172"/>
  <c r="BC315" i="172"/>
  <c r="AX315" i="172"/>
  <c r="AT315" i="172"/>
  <c r="AE315" i="172"/>
  <c r="Y315" i="172"/>
  <c r="T315" i="172"/>
  <c r="O315" i="172"/>
  <c r="J315" i="172"/>
  <c r="G315" i="172"/>
  <c r="D315" i="172"/>
  <c r="CB314" i="172"/>
  <c r="BX314" i="172"/>
  <c r="BS314" i="172"/>
  <c r="BO314" i="172"/>
  <c r="BK314" i="172"/>
  <c r="BF314" i="172"/>
  <c r="BC314" i="172"/>
  <c r="AX314" i="172"/>
  <c r="AT314" i="172"/>
  <c r="AE314" i="172"/>
  <c r="Y314" i="172"/>
  <c r="T314" i="172"/>
  <c r="O314" i="172"/>
  <c r="J314" i="172"/>
  <c r="G314" i="172"/>
  <c r="D314" i="172"/>
  <c r="CB313" i="172"/>
  <c r="BX313" i="172"/>
  <c r="BS313" i="172"/>
  <c r="BO313" i="172"/>
  <c r="BK313" i="172"/>
  <c r="BF313" i="172"/>
  <c r="BC313" i="172"/>
  <c r="AX313" i="172"/>
  <c r="AT313" i="172"/>
  <c r="AE313" i="172"/>
  <c r="Y313" i="172"/>
  <c r="T313" i="172"/>
  <c r="O313" i="172"/>
  <c r="J313" i="172"/>
  <c r="G313" i="172"/>
  <c r="D313" i="172"/>
  <c r="CB312" i="172"/>
  <c r="BX312" i="172"/>
  <c r="BS312" i="172"/>
  <c r="BO312" i="172"/>
  <c r="BK312" i="172"/>
  <c r="BF312" i="172"/>
  <c r="BC312" i="172"/>
  <c r="AX312" i="172"/>
  <c r="AT312" i="172"/>
  <c r="AE312" i="172"/>
  <c r="Y312" i="172"/>
  <c r="T312" i="172"/>
  <c r="O312" i="172"/>
  <c r="J312" i="172"/>
  <c r="G312" i="172"/>
  <c r="D312" i="172"/>
  <c r="CB311" i="172"/>
  <c r="BX311" i="172"/>
  <c r="BS311" i="172"/>
  <c r="BO311" i="172"/>
  <c r="BK311" i="172"/>
  <c r="BF311" i="172"/>
  <c r="BC311" i="172"/>
  <c r="AX311" i="172"/>
  <c r="AT311" i="172"/>
  <c r="AE311" i="172"/>
  <c r="Y311" i="172"/>
  <c r="T311" i="172"/>
  <c r="O311" i="172"/>
  <c r="J311" i="172"/>
  <c r="G311" i="172"/>
  <c r="D311" i="172"/>
  <c r="CB310" i="172"/>
  <c r="BX310" i="172"/>
  <c r="BS310" i="172"/>
  <c r="BO310" i="172"/>
  <c r="BK310" i="172"/>
  <c r="BF310" i="172"/>
  <c r="BC310" i="172"/>
  <c r="AX310" i="172"/>
  <c r="AT310" i="172"/>
  <c r="AE310" i="172"/>
  <c r="Y310" i="172"/>
  <c r="T310" i="172"/>
  <c r="O310" i="172"/>
  <c r="J310" i="172"/>
  <c r="G310" i="172"/>
  <c r="D310" i="172"/>
  <c r="CB309" i="172"/>
  <c r="BX309" i="172"/>
  <c r="BS309" i="172"/>
  <c r="BO309" i="172"/>
  <c r="BK309" i="172"/>
  <c r="BF309" i="172"/>
  <c r="BC309" i="172"/>
  <c r="AX309" i="172"/>
  <c r="AT309" i="172"/>
  <c r="AE309" i="172"/>
  <c r="Y309" i="172"/>
  <c r="T309" i="172"/>
  <c r="O309" i="172"/>
  <c r="J309" i="172"/>
  <c r="G309" i="172"/>
  <c r="D309" i="172"/>
  <c r="CB308" i="172"/>
  <c r="BX308" i="172"/>
  <c r="BS308" i="172"/>
  <c r="BO308" i="172"/>
  <c r="BK308" i="172"/>
  <c r="BF308" i="172"/>
  <c r="BC308" i="172"/>
  <c r="AX308" i="172"/>
  <c r="AT308" i="172"/>
  <c r="AE308" i="172"/>
  <c r="Y308" i="172"/>
  <c r="T308" i="172"/>
  <c r="O308" i="172"/>
  <c r="J308" i="172"/>
  <c r="G308" i="172"/>
  <c r="D308" i="172"/>
  <c r="CB307" i="172"/>
  <c r="BX307" i="172"/>
  <c r="BS307" i="172"/>
  <c r="BO307" i="172"/>
  <c r="BK307" i="172"/>
  <c r="BF307" i="172"/>
  <c r="BC307" i="172"/>
  <c r="AX307" i="172"/>
  <c r="AT307" i="172"/>
  <c r="AE307" i="172"/>
  <c r="Y307" i="172"/>
  <c r="T307" i="172"/>
  <c r="O307" i="172"/>
  <c r="J307" i="172"/>
  <c r="G307" i="172"/>
  <c r="D307" i="172"/>
  <c r="CB306" i="172"/>
  <c r="BX306" i="172"/>
  <c r="BS306" i="172"/>
  <c r="BO306" i="172"/>
  <c r="BK306" i="172"/>
  <c r="BF306" i="172"/>
  <c r="BC306" i="172"/>
  <c r="AX306" i="172"/>
  <c r="AT306" i="172"/>
  <c r="AE306" i="172"/>
  <c r="Y306" i="172"/>
  <c r="T306" i="172"/>
  <c r="O306" i="172"/>
  <c r="J306" i="172"/>
  <c r="G306" i="172"/>
  <c r="D306" i="172"/>
  <c r="CB305" i="172"/>
  <c r="BX305" i="172"/>
  <c r="BS305" i="172"/>
  <c r="BO305" i="172"/>
  <c r="BK305" i="172"/>
  <c r="BF305" i="172"/>
  <c r="BC305" i="172"/>
  <c r="AX305" i="172"/>
  <c r="AT305" i="172"/>
  <c r="AE305" i="172"/>
  <c r="Y305" i="172"/>
  <c r="T305" i="172"/>
  <c r="O305" i="172"/>
  <c r="J305" i="172"/>
  <c r="G305" i="172"/>
  <c r="D305" i="172"/>
  <c r="CB304" i="172"/>
  <c r="BX304" i="172"/>
  <c r="BS304" i="172"/>
  <c r="BO304" i="172"/>
  <c r="BK304" i="172"/>
  <c r="BF304" i="172"/>
  <c r="BC304" i="172"/>
  <c r="AX304" i="172"/>
  <c r="AT304" i="172"/>
  <c r="AE304" i="172"/>
  <c r="Y304" i="172"/>
  <c r="T304" i="172"/>
  <c r="O304" i="172"/>
  <c r="J304" i="172"/>
  <c r="G304" i="172"/>
  <c r="D304" i="172"/>
  <c r="CB303" i="172"/>
  <c r="BX303" i="172"/>
  <c r="BS303" i="172"/>
  <c r="BO303" i="172"/>
  <c r="BK303" i="172"/>
  <c r="BF303" i="172"/>
  <c r="BC303" i="172"/>
  <c r="AX303" i="172"/>
  <c r="AT303" i="172"/>
  <c r="AE303" i="172"/>
  <c r="Y303" i="172"/>
  <c r="T303" i="172"/>
  <c r="O303" i="172"/>
  <c r="J303" i="172"/>
  <c r="G303" i="172"/>
  <c r="D303" i="172"/>
  <c r="CB302" i="172"/>
  <c r="BX302" i="172"/>
  <c r="BS302" i="172"/>
  <c r="BO302" i="172"/>
  <c r="BK302" i="172"/>
  <c r="BF302" i="172"/>
  <c r="BC302" i="172"/>
  <c r="AX302" i="172"/>
  <c r="AT302" i="172"/>
  <c r="AE302" i="172"/>
  <c r="Y302" i="172"/>
  <c r="T302" i="172"/>
  <c r="O302" i="172"/>
  <c r="J302" i="172"/>
  <c r="G302" i="172"/>
  <c r="D302" i="172"/>
  <c r="CB301" i="172"/>
  <c r="BX301" i="172"/>
  <c r="BS301" i="172"/>
  <c r="BO301" i="172"/>
  <c r="BK301" i="172"/>
  <c r="BF301" i="172"/>
  <c r="BC301" i="172"/>
  <c r="AX301" i="172"/>
  <c r="AT301" i="172"/>
  <c r="AE301" i="172"/>
  <c r="Y301" i="172"/>
  <c r="T301" i="172"/>
  <c r="O301" i="172"/>
  <c r="J301" i="172"/>
  <c r="G301" i="172"/>
  <c r="D301" i="172"/>
  <c r="CB300" i="172"/>
  <c r="BX300" i="172"/>
  <c r="BS300" i="172"/>
  <c r="BO300" i="172"/>
  <c r="BK300" i="172"/>
  <c r="BF300" i="172"/>
  <c r="BC300" i="172"/>
  <c r="AX300" i="172"/>
  <c r="AT300" i="172"/>
  <c r="AE300" i="172"/>
  <c r="Y300" i="172"/>
  <c r="T300" i="172"/>
  <c r="O300" i="172"/>
  <c r="J300" i="172"/>
  <c r="G300" i="172"/>
  <c r="D300" i="172"/>
  <c r="CB299" i="172"/>
  <c r="BX299" i="172"/>
  <c r="BS299" i="172"/>
  <c r="BO299" i="172"/>
  <c r="BK299" i="172"/>
  <c r="BF299" i="172"/>
  <c r="BC299" i="172"/>
  <c r="AX299" i="172"/>
  <c r="AT299" i="172"/>
  <c r="AE299" i="172"/>
  <c r="Y299" i="172"/>
  <c r="T299" i="172"/>
  <c r="O299" i="172"/>
  <c r="J299" i="172"/>
  <c r="G299" i="172"/>
  <c r="D299" i="172"/>
  <c r="CB298" i="172"/>
  <c r="BX298" i="172"/>
  <c r="BS298" i="172"/>
  <c r="BO298" i="172"/>
  <c r="BK298" i="172"/>
  <c r="BF298" i="172"/>
  <c r="BC298" i="172"/>
  <c r="AX298" i="172"/>
  <c r="AT298" i="172"/>
  <c r="AE298" i="172"/>
  <c r="Y298" i="172"/>
  <c r="T298" i="172"/>
  <c r="O298" i="172"/>
  <c r="J298" i="172"/>
  <c r="G298" i="172"/>
  <c r="D298" i="172"/>
  <c r="CB297" i="172"/>
  <c r="BX297" i="172"/>
  <c r="BS297" i="172"/>
  <c r="BO297" i="172"/>
  <c r="BK297" i="172"/>
  <c r="BF297" i="172"/>
  <c r="BC297" i="172"/>
  <c r="AX297" i="172"/>
  <c r="AT297" i="172"/>
  <c r="AE297" i="172"/>
  <c r="Y297" i="172"/>
  <c r="T297" i="172"/>
  <c r="O297" i="172"/>
  <c r="J297" i="172"/>
  <c r="G297" i="172"/>
  <c r="D297" i="172"/>
  <c r="CB296" i="172"/>
  <c r="BX296" i="172"/>
  <c r="BS296" i="172"/>
  <c r="BO296" i="172"/>
  <c r="BK296" i="172"/>
  <c r="BF296" i="172"/>
  <c r="BC296" i="172"/>
  <c r="AX296" i="172"/>
  <c r="AT296" i="172"/>
  <c r="AE296" i="172"/>
  <c r="Y296" i="172"/>
  <c r="T296" i="172"/>
  <c r="O296" i="172"/>
  <c r="J296" i="172"/>
  <c r="G296" i="172"/>
  <c r="D296" i="172"/>
  <c r="CB295" i="172"/>
  <c r="BX295" i="172"/>
  <c r="BS295" i="172"/>
  <c r="BO295" i="172"/>
  <c r="BK295" i="172"/>
  <c r="BF295" i="172"/>
  <c r="BC295" i="172"/>
  <c r="AX295" i="172"/>
  <c r="AT295" i="172"/>
  <c r="AE295" i="172"/>
  <c r="Y295" i="172"/>
  <c r="T295" i="172"/>
  <c r="O295" i="172"/>
  <c r="J295" i="172"/>
  <c r="G295" i="172"/>
  <c r="D295" i="172"/>
  <c r="CB294" i="172"/>
  <c r="BX294" i="172"/>
  <c r="BS294" i="172"/>
  <c r="BO294" i="172"/>
  <c r="BK294" i="172"/>
  <c r="BF294" i="172"/>
  <c r="BC294" i="172"/>
  <c r="AX294" i="172"/>
  <c r="AT294" i="172"/>
  <c r="AE294" i="172"/>
  <c r="Y294" i="172"/>
  <c r="T294" i="172"/>
  <c r="O294" i="172"/>
  <c r="J294" i="172"/>
  <c r="G294" i="172"/>
  <c r="D294" i="172"/>
  <c r="CB293" i="172"/>
  <c r="BX293" i="172"/>
  <c r="BS293" i="172"/>
  <c r="BO293" i="172"/>
  <c r="BK293" i="172"/>
  <c r="BF293" i="172"/>
  <c r="BC293" i="172"/>
  <c r="AX293" i="172"/>
  <c r="AT293" i="172"/>
  <c r="AE293" i="172"/>
  <c r="Y293" i="172"/>
  <c r="T293" i="172"/>
  <c r="O293" i="172"/>
  <c r="J293" i="172"/>
  <c r="G293" i="172"/>
  <c r="D293" i="172"/>
  <c r="CB292" i="172"/>
  <c r="BX292" i="172"/>
  <c r="BS292" i="172"/>
  <c r="BO292" i="172"/>
  <c r="BK292" i="172"/>
  <c r="BF292" i="172"/>
  <c r="BC292" i="172"/>
  <c r="AX292" i="172"/>
  <c r="AT292" i="172"/>
  <c r="AE292" i="172"/>
  <c r="Y292" i="172"/>
  <c r="T292" i="172"/>
  <c r="O292" i="172"/>
  <c r="J292" i="172"/>
  <c r="G292" i="172"/>
  <c r="D292" i="172"/>
  <c r="CB291" i="172"/>
  <c r="BX291" i="172"/>
  <c r="BS291" i="172"/>
  <c r="BO291" i="172"/>
  <c r="BK291" i="172"/>
  <c r="BF291" i="172"/>
  <c r="BC291" i="172"/>
  <c r="AX291" i="172"/>
  <c r="AT291" i="172"/>
  <c r="AE291" i="172"/>
  <c r="Y291" i="172"/>
  <c r="T291" i="172"/>
  <c r="O291" i="172"/>
  <c r="J291" i="172"/>
  <c r="G291" i="172"/>
  <c r="D291" i="172"/>
  <c r="CB290" i="172"/>
  <c r="BX290" i="172"/>
  <c r="BS290" i="172"/>
  <c r="BO290" i="172"/>
  <c r="BK290" i="172"/>
  <c r="BF290" i="172"/>
  <c r="BC290" i="172"/>
  <c r="AX290" i="172"/>
  <c r="AT290" i="172"/>
  <c r="AE290" i="172"/>
  <c r="Y290" i="172"/>
  <c r="T290" i="172"/>
  <c r="O290" i="172"/>
  <c r="J290" i="172"/>
  <c r="G290" i="172"/>
  <c r="D290" i="172"/>
  <c r="CB289" i="172"/>
  <c r="BX289" i="172"/>
  <c r="BS289" i="172"/>
  <c r="BO289" i="172"/>
  <c r="BK289" i="172"/>
  <c r="BF289" i="172"/>
  <c r="BC289" i="172"/>
  <c r="AX289" i="172"/>
  <c r="AT289" i="172"/>
  <c r="AE289" i="172"/>
  <c r="Y289" i="172"/>
  <c r="T289" i="172"/>
  <c r="O289" i="172"/>
  <c r="J289" i="172"/>
  <c r="G289" i="172"/>
  <c r="D289" i="172"/>
  <c r="CB288" i="172"/>
  <c r="BX288" i="172"/>
  <c r="BS288" i="172"/>
  <c r="BO288" i="172"/>
  <c r="BK288" i="172"/>
  <c r="BF288" i="172"/>
  <c r="BC288" i="172"/>
  <c r="AX288" i="172"/>
  <c r="AT288" i="172"/>
  <c r="AE288" i="172"/>
  <c r="Y288" i="172"/>
  <c r="T288" i="172"/>
  <c r="O288" i="172"/>
  <c r="J288" i="172"/>
  <c r="G288" i="172"/>
  <c r="D288" i="172"/>
  <c r="CB287" i="172"/>
  <c r="BX287" i="172"/>
  <c r="BS287" i="172"/>
  <c r="BO287" i="172"/>
  <c r="BK287" i="172"/>
  <c r="BF287" i="172"/>
  <c r="BC287" i="172"/>
  <c r="AX287" i="172"/>
  <c r="AT287" i="172"/>
  <c r="AE287" i="172"/>
  <c r="Y287" i="172"/>
  <c r="T287" i="172"/>
  <c r="O287" i="172"/>
  <c r="J287" i="172"/>
  <c r="G287" i="172"/>
  <c r="D287" i="172"/>
  <c r="CB286" i="172"/>
  <c r="BX286" i="172"/>
  <c r="BS286" i="172"/>
  <c r="BO286" i="172"/>
  <c r="BK286" i="172"/>
  <c r="BF286" i="172"/>
  <c r="BC286" i="172"/>
  <c r="AX286" i="172"/>
  <c r="AT286" i="172"/>
  <c r="AE286" i="172"/>
  <c r="Y286" i="172"/>
  <c r="T286" i="172"/>
  <c r="O286" i="172"/>
  <c r="J286" i="172"/>
  <c r="G286" i="172"/>
  <c r="D286" i="172"/>
  <c r="CB285" i="172"/>
  <c r="BX285" i="172"/>
  <c r="BS285" i="172"/>
  <c r="BO285" i="172"/>
  <c r="BK285" i="172"/>
  <c r="BF285" i="172"/>
  <c r="BC285" i="172"/>
  <c r="AX285" i="172"/>
  <c r="AT285" i="172"/>
  <c r="AE285" i="172"/>
  <c r="Y285" i="172"/>
  <c r="T285" i="172"/>
  <c r="O285" i="172"/>
  <c r="J285" i="172"/>
  <c r="G285" i="172"/>
  <c r="D285" i="172"/>
  <c r="CB284" i="172"/>
  <c r="BX284" i="172"/>
  <c r="BS284" i="172"/>
  <c r="BO284" i="172"/>
  <c r="BK284" i="172"/>
  <c r="BF284" i="172"/>
  <c r="BC284" i="172"/>
  <c r="AX284" i="172"/>
  <c r="AT284" i="172"/>
  <c r="AE284" i="172"/>
  <c r="Y284" i="172"/>
  <c r="T284" i="172"/>
  <c r="O284" i="172"/>
  <c r="J284" i="172"/>
  <c r="G284" i="172"/>
  <c r="D284" i="172"/>
  <c r="CB283" i="172"/>
  <c r="BX283" i="172"/>
  <c r="BS283" i="172"/>
  <c r="BO283" i="172"/>
  <c r="BK283" i="172"/>
  <c r="BF283" i="172"/>
  <c r="BC283" i="172"/>
  <c r="AX283" i="172"/>
  <c r="AT283" i="172"/>
  <c r="AE283" i="172"/>
  <c r="Y283" i="172"/>
  <c r="T283" i="172"/>
  <c r="O283" i="172"/>
  <c r="J283" i="172"/>
  <c r="G283" i="172"/>
  <c r="D283" i="172"/>
  <c r="CB282" i="172"/>
  <c r="BX282" i="172"/>
  <c r="BS282" i="172"/>
  <c r="BO282" i="172"/>
  <c r="BK282" i="172"/>
  <c r="BF282" i="172"/>
  <c r="BC282" i="172"/>
  <c r="AX282" i="172"/>
  <c r="AT282" i="172"/>
  <c r="AE282" i="172"/>
  <c r="Y282" i="172"/>
  <c r="T282" i="172"/>
  <c r="O282" i="172"/>
  <c r="J282" i="172"/>
  <c r="G282" i="172"/>
  <c r="D282" i="172"/>
  <c r="CE281" i="172"/>
  <c r="CD281" i="172"/>
  <c r="CC281" i="172"/>
  <c r="CA281" i="172"/>
  <c r="BZ281" i="172"/>
  <c r="BY281" i="172"/>
  <c r="BW281" i="172"/>
  <c r="BV281" i="172"/>
  <c r="BU281" i="172"/>
  <c r="BT281" i="172"/>
  <c r="BR281" i="172"/>
  <c r="BQ281" i="172"/>
  <c r="BP281" i="172"/>
  <c r="BN281" i="172"/>
  <c r="BM281" i="172"/>
  <c r="BL281" i="172"/>
  <c r="BJ281" i="172"/>
  <c r="BI281" i="172"/>
  <c r="BH281" i="172"/>
  <c r="BG281" i="172"/>
  <c r="BE281" i="172"/>
  <c r="BD281" i="172"/>
  <c r="BB281" i="172"/>
  <c r="BA281" i="172"/>
  <c r="AZ281" i="172"/>
  <c r="AY281" i="172"/>
  <c r="AW281" i="172"/>
  <c r="AV281" i="172"/>
  <c r="AU281" i="172"/>
  <c r="AS281" i="172"/>
  <c r="AR281" i="172"/>
  <c r="AQ281" i="172"/>
  <c r="AP281" i="172"/>
  <c r="AO281" i="172"/>
  <c r="AN281" i="172"/>
  <c r="AM281" i="172"/>
  <c r="AL281" i="172"/>
  <c r="AK281" i="172"/>
  <c r="AJ281" i="172"/>
  <c r="AI281" i="172"/>
  <c r="AH281" i="172"/>
  <c r="AG281" i="172"/>
  <c r="AF281" i="172"/>
  <c r="AD281" i="172"/>
  <c r="AC281" i="172"/>
  <c r="AB281" i="172"/>
  <c r="AA281" i="172"/>
  <c r="Z281" i="172"/>
  <c r="X281" i="172"/>
  <c r="W281" i="172"/>
  <c r="V281" i="172"/>
  <c r="U281" i="172"/>
  <c r="S281" i="172"/>
  <c r="R281" i="172"/>
  <c r="Q281" i="172"/>
  <c r="P281" i="172"/>
  <c r="N281" i="172"/>
  <c r="M281" i="172"/>
  <c r="L281" i="172"/>
  <c r="K281" i="172"/>
  <c r="I281" i="172"/>
  <c r="H281" i="172"/>
  <c r="F281" i="172"/>
  <c r="E281" i="172"/>
  <c r="CB280" i="172"/>
  <c r="BX280" i="172"/>
  <c r="BS280" i="172"/>
  <c r="BO280" i="172"/>
  <c r="BK280" i="172"/>
  <c r="BF280" i="172"/>
  <c r="BC280" i="172"/>
  <c r="AX280" i="172"/>
  <c r="AT280" i="172"/>
  <c r="AE280" i="172"/>
  <c r="Y280" i="172"/>
  <c r="T280" i="172"/>
  <c r="O280" i="172"/>
  <c r="J280" i="172"/>
  <c r="G280" i="172"/>
  <c r="D280" i="172"/>
  <c r="CB279" i="172"/>
  <c r="BX279" i="172"/>
  <c r="BS279" i="172"/>
  <c r="BO279" i="172"/>
  <c r="BK279" i="172"/>
  <c r="BF279" i="172"/>
  <c r="BC279" i="172"/>
  <c r="AX279" i="172"/>
  <c r="AT279" i="172"/>
  <c r="AE279" i="172"/>
  <c r="Y279" i="172"/>
  <c r="T279" i="172"/>
  <c r="O279" i="172"/>
  <c r="J279" i="172"/>
  <c r="G279" i="172"/>
  <c r="D279" i="172"/>
  <c r="CB278" i="172"/>
  <c r="BX278" i="172"/>
  <c r="BS278" i="172"/>
  <c r="BO278" i="172"/>
  <c r="BK278" i="172"/>
  <c r="BF278" i="172"/>
  <c r="BC278" i="172"/>
  <c r="AX278" i="172"/>
  <c r="AT278" i="172"/>
  <c r="AE278" i="172"/>
  <c r="Y278" i="172"/>
  <c r="T278" i="172"/>
  <c r="O278" i="172"/>
  <c r="J278" i="172"/>
  <c r="G278" i="172"/>
  <c r="D278" i="172"/>
  <c r="CB277" i="172"/>
  <c r="BX277" i="172"/>
  <c r="BS277" i="172"/>
  <c r="BO277" i="172"/>
  <c r="BK277" i="172"/>
  <c r="BF277" i="172"/>
  <c r="BC277" i="172"/>
  <c r="AX277" i="172"/>
  <c r="AT277" i="172"/>
  <c r="AE277" i="172"/>
  <c r="Y277" i="172"/>
  <c r="T277" i="172"/>
  <c r="O277" i="172"/>
  <c r="J277" i="172"/>
  <c r="G277" i="172"/>
  <c r="D277" i="172"/>
  <c r="CB276" i="172"/>
  <c r="BX276" i="172"/>
  <c r="BS276" i="172"/>
  <c r="BO276" i="172"/>
  <c r="BK276" i="172"/>
  <c r="BF276" i="172"/>
  <c r="BC276" i="172"/>
  <c r="AX276" i="172"/>
  <c r="AT276" i="172"/>
  <c r="AE276" i="172"/>
  <c r="Y276" i="172"/>
  <c r="T276" i="172"/>
  <c r="O276" i="172"/>
  <c r="J276" i="172"/>
  <c r="G276" i="172"/>
  <c r="D276" i="172"/>
  <c r="CB275" i="172"/>
  <c r="BX275" i="172"/>
  <c r="BS275" i="172"/>
  <c r="BO275" i="172"/>
  <c r="BK275" i="172"/>
  <c r="BF275" i="172"/>
  <c r="BC275" i="172"/>
  <c r="AX275" i="172"/>
  <c r="AT275" i="172"/>
  <c r="AE275" i="172"/>
  <c r="Y275" i="172"/>
  <c r="T275" i="172"/>
  <c r="O275" i="172"/>
  <c r="J275" i="172"/>
  <c r="G275" i="172"/>
  <c r="D275" i="172"/>
  <c r="CB274" i="172"/>
  <c r="BX274" i="172"/>
  <c r="BS274" i="172"/>
  <c r="BO274" i="172"/>
  <c r="BK274" i="172"/>
  <c r="BF274" i="172"/>
  <c r="BC274" i="172"/>
  <c r="AX274" i="172"/>
  <c r="AT274" i="172"/>
  <c r="AE274" i="172"/>
  <c r="Y274" i="172"/>
  <c r="T274" i="172"/>
  <c r="O274" i="172"/>
  <c r="J274" i="172"/>
  <c r="G274" i="172"/>
  <c r="D274" i="172"/>
  <c r="CB273" i="172"/>
  <c r="BX273" i="172"/>
  <c r="BS273" i="172"/>
  <c r="BO273" i="172"/>
  <c r="BK273" i="172"/>
  <c r="BF273" i="172"/>
  <c r="BC273" i="172"/>
  <c r="AX273" i="172"/>
  <c r="AT273" i="172"/>
  <c r="AE273" i="172"/>
  <c r="Y273" i="172"/>
  <c r="T273" i="172"/>
  <c r="O273" i="172"/>
  <c r="J273" i="172"/>
  <c r="G273" i="172"/>
  <c r="D273" i="172"/>
  <c r="CB272" i="172"/>
  <c r="BX272" i="172"/>
  <c r="BS272" i="172"/>
  <c r="BO272" i="172"/>
  <c r="BK272" i="172"/>
  <c r="BF272" i="172"/>
  <c r="BC272" i="172"/>
  <c r="AX272" i="172"/>
  <c r="AT272" i="172"/>
  <c r="AE272" i="172"/>
  <c r="Y272" i="172"/>
  <c r="T272" i="172"/>
  <c r="O272" i="172"/>
  <c r="J272" i="172"/>
  <c r="G272" i="172"/>
  <c r="D272" i="172"/>
  <c r="CB271" i="172"/>
  <c r="BX271" i="172"/>
  <c r="BS271" i="172"/>
  <c r="BO271" i="172"/>
  <c r="BK271" i="172"/>
  <c r="BF271" i="172"/>
  <c r="BC271" i="172"/>
  <c r="AX271" i="172"/>
  <c r="AT271" i="172"/>
  <c r="AE271" i="172"/>
  <c r="Y271" i="172"/>
  <c r="T271" i="172"/>
  <c r="O271" i="172"/>
  <c r="J271" i="172"/>
  <c r="G271" i="172"/>
  <c r="D271" i="172"/>
  <c r="CB270" i="172"/>
  <c r="BX270" i="172"/>
  <c r="BS270" i="172"/>
  <c r="BO270" i="172"/>
  <c r="BK270" i="172"/>
  <c r="BF270" i="172"/>
  <c r="BC270" i="172"/>
  <c r="AX270" i="172"/>
  <c r="AT270" i="172"/>
  <c r="AE270" i="172"/>
  <c r="Y270" i="172"/>
  <c r="T270" i="172"/>
  <c r="O270" i="172"/>
  <c r="J270" i="172"/>
  <c r="G270" i="172"/>
  <c r="D270" i="172"/>
  <c r="CB269" i="172"/>
  <c r="BX269" i="172"/>
  <c r="BS269" i="172"/>
  <c r="BO269" i="172"/>
  <c r="BK269" i="172"/>
  <c r="BF269" i="172"/>
  <c r="BC269" i="172"/>
  <c r="AX269" i="172"/>
  <c r="AT269" i="172"/>
  <c r="AE269" i="172"/>
  <c r="Y269" i="172"/>
  <c r="T269" i="172"/>
  <c r="O269" i="172"/>
  <c r="J269" i="172"/>
  <c r="G269" i="172"/>
  <c r="D269" i="172"/>
  <c r="CB268" i="172"/>
  <c r="BX268" i="172"/>
  <c r="BS268" i="172"/>
  <c r="BO268" i="172"/>
  <c r="BK268" i="172"/>
  <c r="BF268" i="172"/>
  <c r="BC268" i="172"/>
  <c r="AX268" i="172"/>
  <c r="AT268" i="172"/>
  <c r="AE268" i="172"/>
  <c r="Y268" i="172"/>
  <c r="T268" i="172"/>
  <c r="O268" i="172"/>
  <c r="J268" i="172"/>
  <c r="G268" i="172"/>
  <c r="D268" i="172"/>
  <c r="CB267" i="172"/>
  <c r="BX267" i="172"/>
  <c r="BS267" i="172"/>
  <c r="BO267" i="172"/>
  <c r="BK267" i="172"/>
  <c r="BF267" i="172"/>
  <c r="BC267" i="172"/>
  <c r="AX267" i="172"/>
  <c r="AT267" i="172"/>
  <c r="AE267" i="172"/>
  <c r="Y267" i="172"/>
  <c r="T267" i="172"/>
  <c r="O267" i="172"/>
  <c r="J267" i="172"/>
  <c r="G267" i="172"/>
  <c r="D267" i="172"/>
  <c r="CB266" i="172"/>
  <c r="BX266" i="172"/>
  <c r="BS266" i="172"/>
  <c r="BO266" i="172"/>
  <c r="BK266" i="172"/>
  <c r="BF266" i="172"/>
  <c r="BC266" i="172"/>
  <c r="AX266" i="172"/>
  <c r="AT266" i="172"/>
  <c r="AE266" i="172"/>
  <c r="Y266" i="172"/>
  <c r="T266" i="172"/>
  <c r="O266" i="172"/>
  <c r="J266" i="172"/>
  <c r="G266" i="172"/>
  <c r="D266" i="172"/>
  <c r="CB265" i="172"/>
  <c r="BX265" i="172"/>
  <c r="BS265" i="172"/>
  <c r="BO265" i="172"/>
  <c r="BK265" i="172"/>
  <c r="BF265" i="172"/>
  <c r="BC265" i="172"/>
  <c r="AX265" i="172"/>
  <c r="AT265" i="172"/>
  <c r="AE265" i="172"/>
  <c r="Y265" i="172"/>
  <c r="T265" i="172"/>
  <c r="O265" i="172"/>
  <c r="J265" i="172"/>
  <c r="G265" i="172"/>
  <c r="D265" i="172"/>
  <c r="CB264" i="172"/>
  <c r="BX264" i="172"/>
  <c r="BS264" i="172"/>
  <c r="BO264" i="172"/>
  <c r="BK264" i="172"/>
  <c r="BF264" i="172"/>
  <c r="BC264" i="172"/>
  <c r="AX264" i="172"/>
  <c r="AT264" i="172"/>
  <c r="AE264" i="172"/>
  <c r="Y264" i="172"/>
  <c r="T264" i="172"/>
  <c r="O264" i="172"/>
  <c r="J264" i="172"/>
  <c r="G264" i="172"/>
  <c r="D264" i="172"/>
  <c r="CB263" i="172"/>
  <c r="BX263" i="172"/>
  <c r="BS263" i="172"/>
  <c r="BO263" i="172"/>
  <c r="BK263" i="172"/>
  <c r="BF263" i="172"/>
  <c r="BC263" i="172"/>
  <c r="AX263" i="172"/>
  <c r="AT263" i="172"/>
  <c r="AE263" i="172"/>
  <c r="Y263" i="172"/>
  <c r="T263" i="172"/>
  <c r="O263" i="172"/>
  <c r="J263" i="172"/>
  <c r="G263" i="172"/>
  <c r="D263" i="172"/>
  <c r="CB262" i="172"/>
  <c r="BX262" i="172"/>
  <c r="BS262" i="172"/>
  <c r="BO262" i="172"/>
  <c r="BK262" i="172"/>
  <c r="BF262" i="172"/>
  <c r="BC262" i="172"/>
  <c r="AX262" i="172"/>
  <c r="AT262" i="172"/>
  <c r="AE262" i="172"/>
  <c r="Y262" i="172"/>
  <c r="T262" i="172"/>
  <c r="O262" i="172"/>
  <c r="J262" i="172"/>
  <c r="G262" i="172"/>
  <c r="D262" i="172"/>
  <c r="CB261" i="172"/>
  <c r="BX261" i="172"/>
  <c r="BS261" i="172"/>
  <c r="BO261" i="172"/>
  <c r="BK261" i="172"/>
  <c r="BF261" i="172"/>
  <c r="BC261" i="172"/>
  <c r="AX261" i="172"/>
  <c r="AT261" i="172"/>
  <c r="AE261" i="172"/>
  <c r="Y261" i="172"/>
  <c r="T261" i="172"/>
  <c r="O261" i="172"/>
  <c r="J261" i="172"/>
  <c r="G261" i="172"/>
  <c r="D261" i="172"/>
  <c r="CB260" i="172"/>
  <c r="BX260" i="172"/>
  <c r="BS260" i="172"/>
  <c r="BO260" i="172"/>
  <c r="BK260" i="172"/>
  <c r="BF260" i="172"/>
  <c r="BC260" i="172"/>
  <c r="AX260" i="172"/>
  <c r="AT260" i="172"/>
  <c r="AE260" i="172"/>
  <c r="Y260" i="172"/>
  <c r="T260" i="172"/>
  <c r="O260" i="172"/>
  <c r="J260" i="172"/>
  <c r="G260" i="172"/>
  <c r="D260" i="172"/>
  <c r="CB259" i="172"/>
  <c r="BX259" i="172"/>
  <c r="BS259" i="172"/>
  <c r="BO259" i="172"/>
  <c r="BK259" i="172"/>
  <c r="BF259" i="172"/>
  <c r="BC259" i="172"/>
  <c r="BC258" i="172" s="1"/>
  <c r="AX259" i="172"/>
  <c r="AT259" i="172"/>
  <c r="AE259" i="172"/>
  <c r="AE258" i="172" s="1"/>
  <c r="Y259" i="172"/>
  <c r="T259" i="172"/>
  <c r="O259" i="172"/>
  <c r="J259" i="172"/>
  <c r="G259" i="172"/>
  <c r="D259" i="172"/>
  <c r="CE258" i="172"/>
  <c r="CD258" i="172"/>
  <c r="CC258" i="172"/>
  <c r="CA258" i="172"/>
  <c r="BZ258" i="172"/>
  <c r="BY258" i="172"/>
  <c r="BW258" i="172"/>
  <c r="BV258" i="172"/>
  <c r="BU258" i="172"/>
  <c r="BT258" i="172"/>
  <c r="BR258" i="172"/>
  <c r="BQ258" i="172"/>
  <c r="BP258" i="172"/>
  <c r="BN258" i="172"/>
  <c r="BM258" i="172"/>
  <c r="BL258" i="172"/>
  <c r="BJ258" i="172"/>
  <c r="BI258" i="172"/>
  <c r="BH258" i="172"/>
  <c r="BG258" i="172"/>
  <c r="BE258" i="172"/>
  <c r="BD258" i="172"/>
  <c r="BB258" i="172"/>
  <c r="BA258" i="172"/>
  <c r="AZ258" i="172"/>
  <c r="AY258" i="172"/>
  <c r="AW258" i="172"/>
  <c r="AV258" i="172"/>
  <c r="AU258" i="172"/>
  <c r="AS258" i="172"/>
  <c r="AR258" i="172"/>
  <c r="AQ258" i="172"/>
  <c r="AP258" i="172"/>
  <c r="AO258" i="172"/>
  <c r="AN258" i="172"/>
  <c r="AM258" i="172"/>
  <c r="AL258" i="172"/>
  <c r="AK258" i="172"/>
  <c r="AJ258" i="172"/>
  <c r="AI258" i="172"/>
  <c r="AH258" i="172"/>
  <c r="AG258" i="172"/>
  <c r="AF258" i="172"/>
  <c r="AD258" i="172"/>
  <c r="AC258" i="172"/>
  <c r="AB258" i="172"/>
  <c r="AA258" i="172"/>
  <c r="Z258" i="172"/>
  <c r="X258" i="172"/>
  <c r="W258" i="172"/>
  <c r="V258" i="172"/>
  <c r="U258" i="172"/>
  <c r="S258" i="172"/>
  <c r="R258" i="172"/>
  <c r="Q258" i="172"/>
  <c r="P258" i="172"/>
  <c r="N258" i="172"/>
  <c r="M258" i="172"/>
  <c r="L258" i="172"/>
  <c r="K258" i="172"/>
  <c r="I258" i="172"/>
  <c r="H258" i="172"/>
  <c r="F258" i="172"/>
  <c r="E258" i="172"/>
  <c r="CB257" i="172"/>
  <c r="BX257" i="172"/>
  <c r="BX255" i="172" s="1"/>
  <c r="BS257" i="172"/>
  <c r="BO257" i="172"/>
  <c r="BK257" i="172"/>
  <c r="BF257" i="172"/>
  <c r="BC257" i="172"/>
  <c r="AX257" i="172"/>
  <c r="AT257" i="172"/>
  <c r="AE257" i="172"/>
  <c r="AE255" i="172" s="1"/>
  <c r="Y257" i="172"/>
  <c r="T257" i="172"/>
  <c r="O257" i="172"/>
  <c r="J257" i="172"/>
  <c r="D257" i="172"/>
  <c r="CB256" i="172"/>
  <c r="CB255" i="172" s="1"/>
  <c r="BX256" i="172"/>
  <c r="BS256" i="172"/>
  <c r="BO256" i="172"/>
  <c r="BK256" i="172"/>
  <c r="BF256" i="172"/>
  <c r="BC256" i="172"/>
  <c r="AX256" i="172"/>
  <c r="AX255" i="172" s="1"/>
  <c r="AT256" i="172"/>
  <c r="AE256" i="172"/>
  <c r="Y256" i="172"/>
  <c r="T256" i="172"/>
  <c r="O256" i="172"/>
  <c r="J256" i="172"/>
  <c r="D256" i="172"/>
  <c r="D255" i="172" s="1"/>
  <c r="CE255" i="172"/>
  <c r="CD255" i="172"/>
  <c r="CC255" i="172"/>
  <c r="CA255" i="172"/>
  <c r="BZ255" i="172"/>
  <c r="BY255" i="172"/>
  <c r="BW255" i="172"/>
  <c r="BV255" i="172"/>
  <c r="BU255" i="172"/>
  <c r="BT255" i="172"/>
  <c r="BR255" i="172"/>
  <c r="BQ255" i="172"/>
  <c r="BP255" i="172"/>
  <c r="BN255" i="172"/>
  <c r="BM255" i="172"/>
  <c r="BL255" i="172"/>
  <c r="BJ255" i="172"/>
  <c r="BI255" i="172"/>
  <c r="BH255" i="172"/>
  <c r="BG255" i="172"/>
  <c r="BE255" i="172"/>
  <c r="BD255" i="172"/>
  <c r="BB255" i="172"/>
  <c r="BA255" i="172"/>
  <c r="AZ255" i="172"/>
  <c r="AY255" i="172"/>
  <c r="AW255" i="172"/>
  <c r="AV255" i="172"/>
  <c r="AU255" i="172"/>
  <c r="AT255" i="172"/>
  <c r="AS255" i="172"/>
  <c r="AR255" i="172"/>
  <c r="AQ255" i="172"/>
  <c r="AP255" i="172"/>
  <c r="AO255" i="172"/>
  <c r="AN255" i="172"/>
  <c r="AM255" i="172"/>
  <c r="AL255" i="172"/>
  <c r="AK255" i="172"/>
  <c r="AJ255" i="172"/>
  <c r="AI255" i="172"/>
  <c r="AH255" i="172"/>
  <c r="AG255" i="172"/>
  <c r="AF255" i="172"/>
  <c r="AD255" i="172"/>
  <c r="AC255" i="172"/>
  <c r="AB255" i="172"/>
  <c r="AA255" i="172"/>
  <c r="Z255" i="172"/>
  <c r="X255" i="172"/>
  <c r="W255" i="172"/>
  <c r="V255" i="172"/>
  <c r="U255" i="172"/>
  <c r="S255" i="172"/>
  <c r="R255" i="172"/>
  <c r="Q255" i="172"/>
  <c r="P255" i="172"/>
  <c r="N255" i="172"/>
  <c r="M255" i="172"/>
  <c r="L255" i="172"/>
  <c r="K255" i="172"/>
  <c r="I255" i="172"/>
  <c r="H255" i="172"/>
  <c r="G255" i="172"/>
  <c r="F255" i="172"/>
  <c r="E255" i="172"/>
  <c r="CB254" i="172"/>
  <c r="BX254" i="172"/>
  <c r="BS254" i="172"/>
  <c r="BO254" i="172"/>
  <c r="BK254" i="172"/>
  <c r="BF254" i="172"/>
  <c r="BC254" i="172"/>
  <c r="AX254" i="172"/>
  <c r="AT254" i="172"/>
  <c r="AE254" i="172"/>
  <c r="Y254" i="172"/>
  <c r="T254" i="172"/>
  <c r="O254" i="172"/>
  <c r="J254" i="172"/>
  <c r="G254" i="172"/>
  <c r="D254" i="172"/>
  <c r="CB253" i="172"/>
  <c r="BX253" i="172"/>
  <c r="BS253" i="172"/>
  <c r="BO253" i="172"/>
  <c r="BK253" i="172"/>
  <c r="BF253" i="172"/>
  <c r="BC253" i="172"/>
  <c r="AX253" i="172"/>
  <c r="AT253" i="172"/>
  <c r="AE253" i="172"/>
  <c r="Y253" i="172"/>
  <c r="T253" i="172"/>
  <c r="O253" i="172"/>
  <c r="J253" i="172"/>
  <c r="G253" i="172"/>
  <c r="D253" i="172"/>
  <c r="CB252" i="172"/>
  <c r="BX252" i="172"/>
  <c r="BS252" i="172"/>
  <c r="BO252" i="172"/>
  <c r="BK252" i="172"/>
  <c r="BF252" i="172"/>
  <c r="BC252" i="172"/>
  <c r="AX252" i="172"/>
  <c r="AT252" i="172"/>
  <c r="AE252" i="172"/>
  <c r="Y252" i="172"/>
  <c r="T252" i="172"/>
  <c r="O252" i="172"/>
  <c r="J252" i="172"/>
  <c r="G252" i="172"/>
  <c r="D252" i="172"/>
  <c r="CB251" i="172"/>
  <c r="BX251" i="172"/>
  <c r="BS251" i="172"/>
  <c r="BO251" i="172"/>
  <c r="BK251" i="172"/>
  <c r="BF251" i="172"/>
  <c r="BC251" i="172"/>
  <c r="BC250" i="172" s="1"/>
  <c r="AX251" i="172"/>
  <c r="AT251" i="172"/>
  <c r="AE251" i="172"/>
  <c r="Y251" i="172"/>
  <c r="T251" i="172"/>
  <c r="T250" i="172" s="1"/>
  <c r="O251" i="172"/>
  <c r="J251" i="172"/>
  <c r="G251" i="172"/>
  <c r="G250" i="172" s="1"/>
  <c r="D251" i="172"/>
  <c r="CE250" i="172"/>
  <c r="CD250" i="172"/>
  <c r="CC250" i="172"/>
  <c r="CA250" i="172"/>
  <c r="BZ250" i="172"/>
  <c r="BY250" i="172"/>
  <c r="BW250" i="172"/>
  <c r="BV250" i="172"/>
  <c r="BU250" i="172"/>
  <c r="BT250" i="172"/>
  <c r="BR250" i="172"/>
  <c r="BQ250" i="172"/>
  <c r="BP250" i="172"/>
  <c r="BN250" i="172"/>
  <c r="BM250" i="172"/>
  <c r="BL250" i="172"/>
  <c r="BJ250" i="172"/>
  <c r="BI250" i="172"/>
  <c r="BH250" i="172"/>
  <c r="BG250" i="172"/>
  <c r="BE250" i="172"/>
  <c r="BD250" i="172"/>
  <c r="BB250" i="172"/>
  <c r="BA250" i="172"/>
  <c r="AZ250" i="172"/>
  <c r="AY250" i="172"/>
  <c r="AW250" i="172"/>
  <c r="AV250" i="172"/>
  <c r="AU250" i="172"/>
  <c r="AS250" i="172"/>
  <c r="AR250" i="172"/>
  <c r="AQ250" i="172"/>
  <c r="AP250" i="172"/>
  <c r="AO250" i="172"/>
  <c r="AN250" i="172"/>
  <c r="AM250" i="172"/>
  <c r="AL250" i="172"/>
  <c r="AK250" i="172"/>
  <c r="AJ250" i="172"/>
  <c r="AI250" i="172"/>
  <c r="AH250" i="172"/>
  <c r="AG250" i="172"/>
  <c r="AF250" i="172"/>
  <c r="AD250" i="172"/>
  <c r="AC250" i="172"/>
  <c r="AB250" i="172"/>
  <c r="AA250" i="172"/>
  <c r="Z250" i="172"/>
  <c r="X250" i="172"/>
  <c r="W250" i="172"/>
  <c r="V250" i="172"/>
  <c r="U250" i="172"/>
  <c r="S250" i="172"/>
  <c r="R250" i="172"/>
  <c r="Q250" i="172"/>
  <c r="P250" i="172"/>
  <c r="N250" i="172"/>
  <c r="M250" i="172"/>
  <c r="L250" i="172"/>
  <c r="K250" i="172"/>
  <c r="I250" i="172"/>
  <c r="H250" i="172"/>
  <c r="F250" i="172"/>
  <c r="E250" i="172"/>
  <c r="CB249" i="172"/>
  <c r="BX249" i="172"/>
  <c r="BS249" i="172"/>
  <c r="BO249" i="172"/>
  <c r="BK249" i="172"/>
  <c r="BF249" i="172"/>
  <c r="BC249" i="172"/>
  <c r="AX249" i="172"/>
  <c r="AT249" i="172"/>
  <c r="AE249" i="172"/>
  <c r="Y249" i="172"/>
  <c r="T249" i="172"/>
  <c r="O249" i="172"/>
  <c r="J249" i="172"/>
  <c r="G249" i="172"/>
  <c r="D249" i="172"/>
  <c r="CB248" i="172"/>
  <c r="BX248" i="172"/>
  <c r="BS248" i="172"/>
  <c r="BO248" i="172"/>
  <c r="BK248" i="172"/>
  <c r="BF248" i="172"/>
  <c r="BC248" i="172"/>
  <c r="AX248" i="172"/>
  <c r="AT248" i="172"/>
  <c r="AE248" i="172"/>
  <c r="Y248" i="172"/>
  <c r="T248" i="172"/>
  <c r="O248" i="172"/>
  <c r="J248" i="172"/>
  <c r="G248" i="172"/>
  <c r="D248" i="172"/>
  <c r="CB247" i="172"/>
  <c r="BX247" i="172"/>
  <c r="BS247" i="172"/>
  <c r="BO247" i="172"/>
  <c r="BK247" i="172"/>
  <c r="BF247" i="172"/>
  <c r="BC247" i="172"/>
  <c r="AX247" i="172"/>
  <c r="AT247" i="172"/>
  <c r="AE247" i="172"/>
  <c r="Y247" i="172"/>
  <c r="T247" i="172"/>
  <c r="O247" i="172"/>
  <c r="J247" i="172"/>
  <c r="G247" i="172"/>
  <c r="D247" i="172"/>
  <c r="CB246" i="172"/>
  <c r="BX246" i="172"/>
  <c r="BS246" i="172"/>
  <c r="BO246" i="172"/>
  <c r="BK246" i="172"/>
  <c r="BF246" i="172"/>
  <c r="BC246" i="172"/>
  <c r="AX246" i="172"/>
  <c r="AT246" i="172"/>
  <c r="AE246" i="172"/>
  <c r="Y246" i="172"/>
  <c r="T246" i="172"/>
  <c r="O246" i="172"/>
  <c r="J246" i="172"/>
  <c r="G246" i="172"/>
  <c r="D246" i="172"/>
  <c r="CB245" i="172"/>
  <c r="BX245" i="172"/>
  <c r="BS245" i="172"/>
  <c r="BO245" i="172"/>
  <c r="BK245" i="172"/>
  <c r="BF245" i="172"/>
  <c r="BC245" i="172"/>
  <c r="AX245" i="172"/>
  <c r="AT245" i="172"/>
  <c r="AE245" i="172"/>
  <c r="Y245" i="172"/>
  <c r="T245" i="172"/>
  <c r="O245" i="172"/>
  <c r="J245" i="172"/>
  <c r="G245" i="172"/>
  <c r="D245" i="172"/>
  <c r="CB244" i="172"/>
  <c r="BX244" i="172"/>
  <c r="BS244" i="172"/>
  <c r="BO244" i="172"/>
  <c r="BK244" i="172"/>
  <c r="BF244" i="172"/>
  <c r="BC244" i="172"/>
  <c r="AX244" i="172"/>
  <c r="AT244" i="172"/>
  <c r="AE244" i="172"/>
  <c r="Y244" i="172"/>
  <c r="T244" i="172"/>
  <c r="O244" i="172"/>
  <c r="J244" i="172"/>
  <c r="G244" i="172"/>
  <c r="D244" i="172"/>
  <c r="CB243" i="172"/>
  <c r="BX243" i="172"/>
  <c r="BS243" i="172"/>
  <c r="BO243" i="172"/>
  <c r="BK243" i="172"/>
  <c r="BF243" i="172"/>
  <c r="BC243" i="172"/>
  <c r="AX243" i="172"/>
  <c r="AT243" i="172"/>
  <c r="AE243" i="172"/>
  <c r="Y243" i="172"/>
  <c r="T243" i="172"/>
  <c r="O243" i="172"/>
  <c r="J243" i="172"/>
  <c r="G243" i="172"/>
  <c r="D243" i="172"/>
  <c r="CB242" i="172"/>
  <c r="BX242" i="172"/>
  <c r="BS242" i="172"/>
  <c r="BO242" i="172"/>
  <c r="BK242" i="172"/>
  <c r="BF242" i="172"/>
  <c r="BC242" i="172"/>
  <c r="AX242" i="172"/>
  <c r="AT242" i="172"/>
  <c r="AE242" i="172"/>
  <c r="Y242" i="172"/>
  <c r="T242" i="172"/>
  <c r="O242" i="172"/>
  <c r="J242" i="172"/>
  <c r="G242" i="172"/>
  <c r="D242" i="172"/>
  <c r="CB241" i="172"/>
  <c r="BX241" i="172"/>
  <c r="BS241" i="172"/>
  <c r="BO241" i="172"/>
  <c r="BK241" i="172"/>
  <c r="BF241" i="172"/>
  <c r="BC241" i="172"/>
  <c r="AX241" i="172"/>
  <c r="AT241" i="172"/>
  <c r="AE241" i="172"/>
  <c r="Y241" i="172"/>
  <c r="T241" i="172"/>
  <c r="O241" i="172"/>
  <c r="J241" i="172"/>
  <c r="G241" i="172"/>
  <c r="D241" i="172"/>
  <c r="CB240" i="172"/>
  <c r="BX240" i="172"/>
  <c r="BS240" i="172"/>
  <c r="BO240" i="172"/>
  <c r="BK240" i="172"/>
  <c r="BK239" i="172" s="1"/>
  <c r="BF240" i="172"/>
  <c r="BC240" i="172"/>
  <c r="AX240" i="172"/>
  <c r="AT240" i="172"/>
  <c r="AE240" i="172"/>
  <c r="Y240" i="172"/>
  <c r="T240" i="172"/>
  <c r="O240" i="172"/>
  <c r="O239" i="172" s="1"/>
  <c r="J240" i="172"/>
  <c r="G240" i="172"/>
  <c r="D240" i="172"/>
  <c r="CE239" i="172"/>
  <c r="CD239" i="172"/>
  <c r="CC239" i="172"/>
  <c r="CA239" i="172"/>
  <c r="BZ239" i="172"/>
  <c r="BY239" i="172"/>
  <c r="BW239" i="172"/>
  <c r="BV239" i="172"/>
  <c r="BU239" i="172"/>
  <c r="BT239" i="172"/>
  <c r="BR239" i="172"/>
  <c r="BQ239" i="172"/>
  <c r="BP239" i="172"/>
  <c r="BN239" i="172"/>
  <c r="BM239" i="172"/>
  <c r="BL239" i="172"/>
  <c r="BJ239" i="172"/>
  <c r="BI239" i="172"/>
  <c r="BH239" i="172"/>
  <c r="BG239" i="172"/>
  <c r="BE239" i="172"/>
  <c r="BD239" i="172"/>
  <c r="BB239" i="172"/>
  <c r="BA239" i="172"/>
  <c r="AZ239" i="172"/>
  <c r="AY239" i="172"/>
  <c r="AW239" i="172"/>
  <c r="AV239" i="172"/>
  <c r="AU239" i="172"/>
  <c r="AS239" i="172"/>
  <c r="AR239" i="172"/>
  <c r="AQ239" i="172"/>
  <c r="AP239" i="172"/>
  <c r="AO239" i="172"/>
  <c r="AN239" i="172"/>
  <c r="AM239" i="172"/>
  <c r="AL239" i="172"/>
  <c r="AK239" i="172"/>
  <c r="AJ239" i="172"/>
  <c r="AI239" i="172"/>
  <c r="AH239" i="172"/>
  <c r="AG239" i="172"/>
  <c r="AF239" i="172"/>
  <c r="AD239" i="172"/>
  <c r="AC239" i="172"/>
  <c r="AB239" i="172"/>
  <c r="AA239" i="172"/>
  <c r="Z239" i="172"/>
  <c r="X239" i="172"/>
  <c r="W239" i="172"/>
  <c r="V239" i="172"/>
  <c r="U239" i="172"/>
  <c r="S239" i="172"/>
  <c r="R239" i="172"/>
  <c r="Q239" i="172"/>
  <c r="P239" i="172"/>
  <c r="N239" i="172"/>
  <c r="M239" i="172"/>
  <c r="L239" i="172"/>
  <c r="K239" i="172"/>
  <c r="I239" i="172"/>
  <c r="H239" i="172"/>
  <c r="F239" i="172"/>
  <c r="E239" i="172"/>
  <c r="CB238" i="172"/>
  <c r="BX238" i="172"/>
  <c r="BS238" i="172"/>
  <c r="BO238" i="172"/>
  <c r="BK238" i="172"/>
  <c r="BF238" i="172"/>
  <c r="BC238" i="172"/>
  <c r="AX238" i="172"/>
  <c r="AT238" i="172"/>
  <c r="AE238" i="172"/>
  <c r="Y238" i="172"/>
  <c r="T238" i="172"/>
  <c r="O238" i="172"/>
  <c r="J238" i="172"/>
  <c r="G238" i="172"/>
  <c r="D238" i="172"/>
  <c r="CB237" i="172"/>
  <c r="BX237" i="172"/>
  <c r="BS237" i="172"/>
  <c r="BO237" i="172"/>
  <c r="BK237" i="172"/>
  <c r="BF237" i="172"/>
  <c r="BC237" i="172"/>
  <c r="AX237" i="172"/>
  <c r="AT237" i="172"/>
  <c r="AE237" i="172"/>
  <c r="Y237" i="172"/>
  <c r="T237" i="172"/>
  <c r="O237" i="172"/>
  <c r="J237" i="172"/>
  <c r="G237" i="172"/>
  <c r="D237" i="172"/>
  <c r="CB236" i="172"/>
  <c r="BX236" i="172"/>
  <c r="BS236" i="172"/>
  <c r="BO236" i="172"/>
  <c r="BK236" i="172"/>
  <c r="BF236" i="172"/>
  <c r="BC236" i="172"/>
  <c r="AX236" i="172"/>
  <c r="AT236" i="172"/>
  <c r="AE236" i="172"/>
  <c r="Y236" i="172"/>
  <c r="T236" i="172"/>
  <c r="O236" i="172"/>
  <c r="J236" i="172"/>
  <c r="G236" i="172"/>
  <c r="D236" i="172"/>
  <c r="CB235" i="172"/>
  <c r="CB234" i="172" s="1"/>
  <c r="BX235" i="172"/>
  <c r="BS235" i="172"/>
  <c r="BO235" i="172"/>
  <c r="BK235" i="172"/>
  <c r="BF235" i="172"/>
  <c r="BC235" i="172"/>
  <c r="AX235" i="172"/>
  <c r="AT235" i="172"/>
  <c r="AE235" i="172"/>
  <c r="Y235" i="172"/>
  <c r="T235" i="172"/>
  <c r="T234" i="172" s="1"/>
  <c r="O235" i="172"/>
  <c r="J235" i="172"/>
  <c r="G235" i="172"/>
  <c r="D235" i="172"/>
  <c r="CE234" i="172"/>
  <c r="CD234" i="172"/>
  <c r="CC234" i="172"/>
  <c r="CA234" i="172"/>
  <c r="BZ234" i="172"/>
  <c r="BY234" i="172"/>
  <c r="BW234" i="172"/>
  <c r="BV234" i="172"/>
  <c r="BU234" i="172"/>
  <c r="BT234" i="172"/>
  <c r="BR234" i="172"/>
  <c r="BQ234" i="172"/>
  <c r="BP234" i="172"/>
  <c r="BN234" i="172"/>
  <c r="BM234" i="172"/>
  <c r="BL234" i="172"/>
  <c r="BJ234" i="172"/>
  <c r="BI234" i="172"/>
  <c r="BH234" i="172"/>
  <c r="BG234" i="172"/>
  <c r="BE234" i="172"/>
  <c r="BD234" i="172"/>
  <c r="BB234" i="172"/>
  <c r="BA234" i="172"/>
  <c r="AZ234" i="172"/>
  <c r="AY234" i="172"/>
  <c r="AW234" i="172"/>
  <c r="AV234" i="172"/>
  <c r="AU234" i="172"/>
  <c r="AS234" i="172"/>
  <c r="AR234" i="172"/>
  <c r="AQ234" i="172"/>
  <c r="AP234" i="172"/>
  <c r="AO234" i="172"/>
  <c r="AN234" i="172"/>
  <c r="AM234" i="172"/>
  <c r="AL234" i="172"/>
  <c r="AK234" i="172"/>
  <c r="AJ234" i="172"/>
  <c r="AI234" i="172"/>
  <c r="AH234" i="172"/>
  <c r="AG234" i="172"/>
  <c r="AF234" i="172"/>
  <c r="AD234" i="172"/>
  <c r="AC234" i="172"/>
  <c r="AB234" i="172"/>
  <c r="AA234" i="172"/>
  <c r="Z234" i="172"/>
  <c r="X234" i="172"/>
  <c r="W234" i="172"/>
  <c r="V234" i="172"/>
  <c r="U234" i="172"/>
  <c r="S234" i="172"/>
  <c r="R234" i="172"/>
  <c r="Q234" i="172"/>
  <c r="P234" i="172"/>
  <c r="N234" i="172"/>
  <c r="M234" i="172"/>
  <c r="L234" i="172"/>
  <c r="K234" i="172"/>
  <c r="I234" i="172"/>
  <c r="H234" i="172"/>
  <c r="F234" i="172"/>
  <c r="E234" i="172"/>
  <c r="CB233" i="172"/>
  <c r="BX233" i="172"/>
  <c r="BS233" i="172"/>
  <c r="BO233" i="172"/>
  <c r="BK233" i="172"/>
  <c r="BF233" i="172"/>
  <c r="BC233" i="172"/>
  <c r="AX233" i="172"/>
  <c r="AT233" i="172"/>
  <c r="AE233" i="172"/>
  <c r="Y233" i="172"/>
  <c r="T233" i="172"/>
  <c r="O233" i="172"/>
  <c r="J233" i="172"/>
  <c r="G233" i="172"/>
  <c r="D233" i="172"/>
  <c r="CB232" i="172"/>
  <c r="BX232" i="172"/>
  <c r="BX231" i="172" s="1"/>
  <c r="BS232" i="172"/>
  <c r="BS231" i="172" s="1"/>
  <c r="BO232" i="172"/>
  <c r="BO231" i="172" s="1"/>
  <c r="BK232" i="172"/>
  <c r="BK231" i="172" s="1"/>
  <c r="BF232" i="172"/>
  <c r="BF231" i="172" s="1"/>
  <c r="BC232" i="172"/>
  <c r="AX232" i="172"/>
  <c r="AT232" i="172"/>
  <c r="AT231" i="172" s="1"/>
  <c r="AE232" i="172"/>
  <c r="AE231" i="172" s="1"/>
  <c r="Y232" i="172"/>
  <c r="Y231" i="172" s="1"/>
  <c r="T232" i="172"/>
  <c r="T231" i="172" s="1"/>
  <c r="O232" i="172"/>
  <c r="O231" i="172" s="1"/>
  <c r="J232" i="172"/>
  <c r="J231" i="172" s="1"/>
  <c r="G232" i="172"/>
  <c r="D232" i="172"/>
  <c r="CE231" i="172"/>
  <c r="CD231" i="172"/>
  <c r="CC231" i="172"/>
  <c r="CB231" i="172"/>
  <c r="CA231" i="172"/>
  <c r="BZ231" i="172"/>
  <c r="BY231" i="172"/>
  <c r="BW231" i="172"/>
  <c r="BV231" i="172"/>
  <c r="BU231" i="172"/>
  <c r="BT231" i="172"/>
  <c r="BR231" i="172"/>
  <c r="BQ231" i="172"/>
  <c r="BP231" i="172"/>
  <c r="BN231" i="172"/>
  <c r="BM231" i="172"/>
  <c r="BL231" i="172"/>
  <c r="BJ231" i="172"/>
  <c r="BI231" i="172"/>
  <c r="BH231" i="172"/>
  <c r="BG231" i="172"/>
  <c r="BE231" i="172"/>
  <c r="BD231" i="172"/>
  <c r="BC231" i="172"/>
  <c r="BB231" i="172"/>
  <c r="BA231" i="172"/>
  <c r="AZ231" i="172"/>
  <c r="AY231" i="172"/>
  <c r="AW231" i="172"/>
  <c r="AV231" i="172"/>
  <c r="AU231" i="172"/>
  <c r="AS231" i="172"/>
  <c r="AR231" i="172"/>
  <c r="AQ231" i="172"/>
  <c r="AP231" i="172"/>
  <c r="AO231" i="172"/>
  <c r="AN231" i="172"/>
  <c r="AM231" i="172"/>
  <c r="AL231" i="172"/>
  <c r="AK231" i="172"/>
  <c r="AJ231" i="172"/>
  <c r="AI231" i="172"/>
  <c r="AH231" i="172"/>
  <c r="AG231" i="172"/>
  <c r="AF231" i="172"/>
  <c r="AD231" i="172"/>
  <c r="AC231" i="172"/>
  <c r="AB231" i="172"/>
  <c r="AA231" i="172"/>
  <c r="Z231" i="172"/>
  <c r="X231" i="172"/>
  <c r="W231" i="172"/>
  <c r="V231" i="172"/>
  <c r="U231" i="172"/>
  <c r="S231" i="172"/>
  <c r="R231" i="172"/>
  <c r="Q231" i="172"/>
  <c r="P231" i="172"/>
  <c r="N231" i="172"/>
  <c r="M231" i="172"/>
  <c r="L231" i="172"/>
  <c r="K231" i="172"/>
  <c r="I231" i="172"/>
  <c r="H231" i="172"/>
  <c r="G231" i="172"/>
  <c r="F231" i="172"/>
  <c r="E231" i="172"/>
  <c r="CB230" i="172"/>
  <c r="BX230" i="172"/>
  <c r="BS230" i="172"/>
  <c r="BO230" i="172"/>
  <c r="BK230" i="172"/>
  <c r="BF230" i="172"/>
  <c r="BC230" i="172"/>
  <c r="AX230" i="172"/>
  <c r="AT230" i="172"/>
  <c r="AE230" i="172"/>
  <c r="Y230" i="172"/>
  <c r="T230" i="172"/>
  <c r="O230" i="172"/>
  <c r="J230" i="172"/>
  <c r="G230" i="172"/>
  <c r="D230" i="172"/>
  <c r="CB229" i="172"/>
  <c r="BX229" i="172"/>
  <c r="BS229" i="172"/>
  <c r="BO229" i="172"/>
  <c r="BK229" i="172"/>
  <c r="BF229" i="172"/>
  <c r="BC229" i="172"/>
  <c r="AX229" i="172"/>
  <c r="AT229" i="172"/>
  <c r="AE229" i="172"/>
  <c r="Y229" i="172"/>
  <c r="T229" i="172"/>
  <c r="O229" i="172"/>
  <c r="J229" i="172"/>
  <c r="G229" i="172"/>
  <c r="D229" i="172"/>
  <c r="CB228" i="172"/>
  <c r="BX228" i="172"/>
  <c r="BS228" i="172"/>
  <c r="BO228" i="172"/>
  <c r="BK228" i="172"/>
  <c r="BF228" i="172"/>
  <c r="BC228" i="172"/>
  <c r="AX228" i="172"/>
  <c r="AT228" i="172"/>
  <c r="AE228" i="172"/>
  <c r="Y228" i="172"/>
  <c r="T228" i="172"/>
  <c r="O228" i="172"/>
  <c r="J228" i="172"/>
  <c r="G228" i="172"/>
  <c r="D228" i="172"/>
  <c r="CB227" i="172"/>
  <c r="BX227" i="172"/>
  <c r="BS227" i="172"/>
  <c r="BO227" i="172"/>
  <c r="BK227" i="172"/>
  <c r="BF227" i="172"/>
  <c r="BC227" i="172"/>
  <c r="AX227" i="172"/>
  <c r="AT227" i="172"/>
  <c r="AE227" i="172"/>
  <c r="Y227" i="172"/>
  <c r="T227" i="172"/>
  <c r="O227" i="172"/>
  <c r="J227" i="172"/>
  <c r="G227" i="172"/>
  <c r="D227" i="172"/>
  <c r="CB226" i="172"/>
  <c r="BX226" i="172"/>
  <c r="BS226" i="172"/>
  <c r="BO226" i="172"/>
  <c r="BK226" i="172"/>
  <c r="BF226" i="172"/>
  <c r="BC226" i="172"/>
  <c r="AX226" i="172"/>
  <c r="AT226" i="172"/>
  <c r="AE226" i="172"/>
  <c r="Y226" i="172"/>
  <c r="T226" i="172"/>
  <c r="O226" i="172"/>
  <c r="J226" i="172"/>
  <c r="G226" i="172"/>
  <c r="D226" i="172"/>
  <c r="CB225" i="172"/>
  <c r="BX225" i="172"/>
  <c r="BS225" i="172"/>
  <c r="BO225" i="172"/>
  <c r="BK225" i="172"/>
  <c r="BF225" i="172"/>
  <c r="BC225" i="172"/>
  <c r="AX225" i="172"/>
  <c r="AT225" i="172"/>
  <c r="AE225" i="172"/>
  <c r="Y225" i="172"/>
  <c r="T225" i="172"/>
  <c r="O225" i="172"/>
  <c r="J225" i="172"/>
  <c r="G225" i="172"/>
  <c r="D225" i="172"/>
  <c r="CB224" i="172"/>
  <c r="BX224" i="172"/>
  <c r="BS224" i="172"/>
  <c r="BO224" i="172"/>
  <c r="BK224" i="172"/>
  <c r="BF224" i="172"/>
  <c r="BC224" i="172"/>
  <c r="AX224" i="172"/>
  <c r="AT224" i="172"/>
  <c r="AE224" i="172"/>
  <c r="Y224" i="172"/>
  <c r="T224" i="172"/>
  <c r="O224" i="172"/>
  <c r="J224" i="172"/>
  <c r="G224" i="172"/>
  <c r="D224" i="172"/>
  <c r="CB223" i="172"/>
  <c r="BX223" i="172"/>
  <c r="BS223" i="172"/>
  <c r="BO223" i="172"/>
  <c r="BK223" i="172"/>
  <c r="BF223" i="172"/>
  <c r="BC223" i="172"/>
  <c r="AX223" i="172"/>
  <c r="AT223" i="172"/>
  <c r="AE223" i="172"/>
  <c r="Y223" i="172"/>
  <c r="T223" i="172"/>
  <c r="O223" i="172"/>
  <c r="J223" i="172"/>
  <c r="G223" i="172"/>
  <c r="D223" i="172"/>
  <c r="CB222" i="172"/>
  <c r="BX222" i="172"/>
  <c r="BS222" i="172"/>
  <c r="BO222" i="172"/>
  <c r="BK222" i="172"/>
  <c r="BF222" i="172"/>
  <c r="BC222" i="172"/>
  <c r="AX222" i="172"/>
  <c r="AT222" i="172"/>
  <c r="AE222" i="172"/>
  <c r="Y222" i="172"/>
  <c r="T222" i="172"/>
  <c r="O222" i="172"/>
  <c r="J222" i="172"/>
  <c r="G222" i="172"/>
  <c r="D222" i="172"/>
  <c r="CB221" i="172"/>
  <c r="BX221" i="172"/>
  <c r="BS221" i="172"/>
  <c r="BO221" i="172"/>
  <c r="BK221" i="172"/>
  <c r="BF221" i="172"/>
  <c r="BC221" i="172"/>
  <c r="AX221" i="172"/>
  <c r="AT221" i="172"/>
  <c r="AE221" i="172"/>
  <c r="Y221" i="172"/>
  <c r="T221" i="172"/>
  <c r="O221" i="172"/>
  <c r="J221" i="172"/>
  <c r="G221" i="172"/>
  <c r="D221" i="172"/>
  <c r="CB220" i="172"/>
  <c r="BX220" i="172"/>
  <c r="BS220" i="172"/>
  <c r="BO220" i="172"/>
  <c r="BK220" i="172"/>
  <c r="BF220" i="172"/>
  <c r="BC220" i="172"/>
  <c r="AX220" i="172"/>
  <c r="AT220" i="172"/>
  <c r="AE220" i="172"/>
  <c r="Y220" i="172"/>
  <c r="T220" i="172"/>
  <c r="O220" i="172"/>
  <c r="J220" i="172"/>
  <c r="G220" i="172"/>
  <c r="D220" i="172"/>
  <c r="CB219" i="172"/>
  <c r="BX219" i="172"/>
  <c r="BS219" i="172"/>
  <c r="BO219" i="172"/>
  <c r="BK219" i="172"/>
  <c r="BF219" i="172"/>
  <c r="BC219" i="172"/>
  <c r="AX219" i="172"/>
  <c r="AT219" i="172"/>
  <c r="AE219" i="172"/>
  <c r="AE218" i="172" s="1"/>
  <c r="Y219" i="172"/>
  <c r="T219" i="172"/>
  <c r="O219" i="172"/>
  <c r="J219" i="172"/>
  <c r="G219" i="172"/>
  <c r="D219" i="172"/>
  <c r="CE218" i="172"/>
  <c r="CD218" i="172"/>
  <c r="CC218" i="172"/>
  <c r="CA218" i="172"/>
  <c r="BZ218" i="172"/>
  <c r="BY218" i="172"/>
  <c r="BW218" i="172"/>
  <c r="BV218" i="172"/>
  <c r="BU218" i="172"/>
  <c r="BT218" i="172"/>
  <c r="BR218" i="172"/>
  <c r="BQ218" i="172"/>
  <c r="BP218" i="172"/>
  <c r="BN218" i="172"/>
  <c r="BM218" i="172"/>
  <c r="BL218" i="172"/>
  <c r="BJ218" i="172"/>
  <c r="BI218" i="172"/>
  <c r="BH218" i="172"/>
  <c r="BG218" i="172"/>
  <c r="BE218" i="172"/>
  <c r="BD218" i="172"/>
  <c r="BB218" i="172"/>
  <c r="BA218" i="172"/>
  <c r="AZ218" i="172"/>
  <c r="AY218" i="172"/>
  <c r="AW218" i="172"/>
  <c r="AV218" i="172"/>
  <c r="AU218" i="172"/>
  <c r="AS218" i="172"/>
  <c r="AR218" i="172"/>
  <c r="AQ218" i="172"/>
  <c r="AP218" i="172"/>
  <c r="AO218" i="172"/>
  <c r="AN218" i="172"/>
  <c r="AM218" i="172"/>
  <c r="AL218" i="172"/>
  <c r="AK218" i="172"/>
  <c r="AJ218" i="172"/>
  <c r="AI218" i="172"/>
  <c r="AH218" i="172"/>
  <c r="AG218" i="172"/>
  <c r="AF218" i="172"/>
  <c r="AD218" i="172"/>
  <c r="AC218" i="172"/>
  <c r="AB218" i="172"/>
  <c r="AA218" i="172"/>
  <c r="Z218" i="172"/>
  <c r="X218" i="172"/>
  <c r="W218" i="172"/>
  <c r="V218" i="172"/>
  <c r="U218" i="172"/>
  <c r="S218" i="172"/>
  <c r="R218" i="172"/>
  <c r="Q218" i="172"/>
  <c r="P218" i="172"/>
  <c r="N218" i="172"/>
  <c r="M218" i="172"/>
  <c r="L218" i="172"/>
  <c r="K218" i="172"/>
  <c r="I218" i="172"/>
  <c r="H218" i="172"/>
  <c r="F218" i="172"/>
  <c r="E218" i="172"/>
  <c r="CB217" i="172"/>
  <c r="BX217" i="172"/>
  <c r="BS217" i="172"/>
  <c r="BO217" i="172"/>
  <c r="BK217" i="172"/>
  <c r="BF217" i="172"/>
  <c r="BC217" i="172"/>
  <c r="AX217" i="172"/>
  <c r="AT217" i="172"/>
  <c r="AE217" i="172"/>
  <c r="Y217" i="172"/>
  <c r="T217" i="172"/>
  <c r="O217" i="172"/>
  <c r="J217" i="172"/>
  <c r="G217" i="172"/>
  <c r="D217" i="172"/>
  <c r="CB216" i="172"/>
  <c r="BX216" i="172"/>
  <c r="BS216" i="172"/>
  <c r="BO216" i="172"/>
  <c r="BK216" i="172"/>
  <c r="BF216" i="172"/>
  <c r="BC216" i="172"/>
  <c r="AX216" i="172"/>
  <c r="AT216" i="172"/>
  <c r="AE216" i="172"/>
  <c r="Y216" i="172"/>
  <c r="T216" i="172"/>
  <c r="O216" i="172"/>
  <c r="J216" i="172"/>
  <c r="G216" i="172"/>
  <c r="D216" i="172"/>
  <c r="CB215" i="172"/>
  <c r="BX215" i="172"/>
  <c r="BS215" i="172"/>
  <c r="BO215" i="172"/>
  <c r="BK215" i="172"/>
  <c r="BF215" i="172"/>
  <c r="BC215" i="172"/>
  <c r="AX215" i="172"/>
  <c r="AT215" i="172"/>
  <c r="AE215" i="172"/>
  <c r="Y215" i="172"/>
  <c r="T215" i="172"/>
  <c r="O215" i="172"/>
  <c r="J215" i="172"/>
  <c r="G215" i="172"/>
  <c r="D215" i="172"/>
  <c r="CB214" i="172"/>
  <c r="BX214" i="172"/>
  <c r="BS214" i="172"/>
  <c r="BO214" i="172"/>
  <c r="BK214" i="172"/>
  <c r="BF214" i="172"/>
  <c r="BC214" i="172"/>
  <c r="AX214" i="172"/>
  <c r="AT214" i="172"/>
  <c r="AE214" i="172"/>
  <c r="Y214" i="172"/>
  <c r="T214" i="172"/>
  <c r="O214" i="172"/>
  <c r="J214" i="172"/>
  <c r="G214" i="172"/>
  <c r="D214" i="172"/>
  <c r="CB213" i="172"/>
  <c r="BX213" i="172"/>
  <c r="BS213" i="172"/>
  <c r="BO213" i="172"/>
  <c r="BK213" i="172"/>
  <c r="BF213" i="172"/>
  <c r="BC213" i="172"/>
  <c r="AX213" i="172"/>
  <c r="AT213" i="172"/>
  <c r="AE213" i="172"/>
  <c r="Y213" i="172"/>
  <c r="T213" i="172"/>
  <c r="O213" i="172"/>
  <c r="J213" i="172"/>
  <c r="G213" i="172"/>
  <c r="D213" i="172"/>
  <c r="CB212" i="172"/>
  <c r="BX212" i="172"/>
  <c r="BS212" i="172"/>
  <c r="BO212" i="172"/>
  <c r="BK212" i="172"/>
  <c r="BF212" i="172"/>
  <c r="BC212" i="172"/>
  <c r="AX212" i="172"/>
  <c r="AX211" i="172" s="1"/>
  <c r="AT212" i="172"/>
  <c r="AE212" i="172"/>
  <c r="Y212" i="172"/>
  <c r="T212" i="172"/>
  <c r="O212" i="172"/>
  <c r="J212" i="172"/>
  <c r="G212" i="172"/>
  <c r="D212" i="172"/>
  <c r="CE211" i="172"/>
  <c r="CD211" i="172"/>
  <c r="CC211" i="172"/>
  <c r="CA211" i="172"/>
  <c r="BZ211" i="172"/>
  <c r="BY211" i="172"/>
  <c r="BW211" i="172"/>
  <c r="BV211" i="172"/>
  <c r="BU211" i="172"/>
  <c r="BT211" i="172"/>
  <c r="BR211" i="172"/>
  <c r="BQ211" i="172"/>
  <c r="BP211" i="172"/>
  <c r="BN211" i="172"/>
  <c r="BM211" i="172"/>
  <c r="BL211" i="172"/>
  <c r="BJ211" i="172"/>
  <c r="BI211" i="172"/>
  <c r="BH211" i="172"/>
  <c r="BG211" i="172"/>
  <c r="BE211" i="172"/>
  <c r="BD211" i="172"/>
  <c r="BB211" i="172"/>
  <c r="BA211" i="172"/>
  <c r="AZ211" i="172"/>
  <c r="AY211" i="172"/>
  <c r="AW211" i="172"/>
  <c r="AV211" i="172"/>
  <c r="AU211" i="172"/>
  <c r="AS211" i="172"/>
  <c r="AR211" i="172"/>
  <c r="AQ211" i="172"/>
  <c r="AP211" i="172"/>
  <c r="AO211" i="172"/>
  <c r="AN211" i="172"/>
  <c r="AM211" i="172"/>
  <c r="AL211" i="172"/>
  <c r="AK211" i="172"/>
  <c r="AJ211" i="172"/>
  <c r="AI211" i="172"/>
  <c r="AH211" i="172"/>
  <c r="AG211" i="172"/>
  <c r="AF211" i="172"/>
  <c r="AD211" i="172"/>
  <c r="AC211" i="172"/>
  <c r="AB211" i="172"/>
  <c r="AA211" i="172"/>
  <c r="Z211" i="172"/>
  <c r="X211" i="172"/>
  <c r="W211" i="172"/>
  <c r="V211" i="172"/>
  <c r="U211" i="172"/>
  <c r="S211" i="172"/>
  <c r="R211" i="172"/>
  <c r="Q211" i="172"/>
  <c r="P211" i="172"/>
  <c r="N211" i="172"/>
  <c r="M211" i="172"/>
  <c r="L211" i="172"/>
  <c r="K211" i="172"/>
  <c r="I211" i="172"/>
  <c r="H211" i="172"/>
  <c r="F211" i="172"/>
  <c r="E211" i="172"/>
  <c r="CB210" i="172"/>
  <c r="BX210" i="172"/>
  <c r="BS210" i="172"/>
  <c r="BO210" i="172"/>
  <c r="BK210" i="172"/>
  <c r="BF210" i="172"/>
  <c r="BC210" i="172"/>
  <c r="AX210" i="172"/>
  <c r="AT210" i="172"/>
  <c r="AE210" i="172"/>
  <c r="Y210" i="172"/>
  <c r="T210" i="172"/>
  <c r="O210" i="172"/>
  <c r="J210" i="172"/>
  <c r="G210" i="172"/>
  <c r="D210" i="172"/>
  <c r="CB209" i="172"/>
  <c r="BX209" i="172"/>
  <c r="BS209" i="172"/>
  <c r="BO209" i="172"/>
  <c r="BK209" i="172"/>
  <c r="BF209" i="172"/>
  <c r="BC209" i="172"/>
  <c r="AX209" i="172"/>
  <c r="AT209" i="172"/>
  <c r="AE209" i="172"/>
  <c r="Y209" i="172"/>
  <c r="T209" i="172"/>
  <c r="O209" i="172"/>
  <c r="J209" i="172"/>
  <c r="G209" i="172"/>
  <c r="D209" i="172"/>
  <c r="CB208" i="172"/>
  <c r="BX208" i="172"/>
  <c r="BS208" i="172"/>
  <c r="BO208" i="172"/>
  <c r="BK208" i="172"/>
  <c r="BF208" i="172"/>
  <c r="BC208" i="172"/>
  <c r="AX208" i="172"/>
  <c r="AT208" i="172"/>
  <c r="AE208" i="172"/>
  <c r="Y208" i="172"/>
  <c r="T208" i="172"/>
  <c r="O208" i="172"/>
  <c r="J208" i="172"/>
  <c r="G208" i="172"/>
  <c r="D208" i="172"/>
  <c r="CB207" i="172"/>
  <c r="BX207" i="172"/>
  <c r="BS207" i="172"/>
  <c r="BO207" i="172"/>
  <c r="BK207" i="172"/>
  <c r="BF207" i="172"/>
  <c r="BC207" i="172"/>
  <c r="AX207" i="172"/>
  <c r="AT207" i="172"/>
  <c r="AE207" i="172"/>
  <c r="Y207" i="172"/>
  <c r="T207" i="172"/>
  <c r="O207" i="172"/>
  <c r="J207" i="172"/>
  <c r="G207" i="172"/>
  <c r="D207" i="172"/>
  <c r="CB206" i="172"/>
  <c r="CB205" i="172" s="1"/>
  <c r="BX206" i="172"/>
  <c r="BS206" i="172"/>
  <c r="BS205" i="172" s="1"/>
  <c r="BO206" i="172"/>
  <c r="BK206" i="172"/>
  <c r="BF206" i="172"/>
  <c r="BC206" i="172"/>
  <c r="AX206" i="172"/>
  <c r="AX205" i="172" s="1"/>
  <c r="AT206" i="172"/>
  <c r="AT205" i="172" s="1"/>
  <c r="AE206" i="172"/>
  <c r="AE205" i="172" s="1"/>
  <c r="Y206" i="172"/>
  <c r="Y205" i="172" s="1"/>
  <c r="T206" i="172"/>
  <c r="O206" i="172"/>
  <c r="J206" i="172"/>
  <c r="G206" i="172"/>
  <c r="D206" i="172"/>
  <c r="CE205" i="172"/>
  <c r="CD205" i="172"/>
  <c r="CC205" i="172"/>
  <c r="CA205" i="172"/>
  <c r="BZ205" i="172"/>
  <c r="BY205" i="172"/>
  <c r="BX205" i="172"/>
  <c r="BW205" i="172"/>
  <c r="BV205" i="172"/>
  <c r="BU205" i="172"/>
  <c r="BT205" i="172"/>
  <c r="BR205" i="172"/>
  <c r="BQ205" i="172"/>
  <c r="BP205" i="172"/>
  <c r="BO205" i="172"/>
  <c r="BN205" i="172"/>
  <c r="BM205" i="172"/>
  <c r="BL205" i="172"/>
  <c r="BJ205" i="172"/>
  <c r="BI205" i="172"/>
  <c r="BH205" i="172"/>
  <c r="BH197" i="172" s="1"/>
  <c r="BG205" i="172"/>
  <c r="BE205" i="172"/>
  <c r="BD205" i="172"/>
  <c r="BB205" i="172"/>
  <c r="BA205" i="172"/>
  <c r="AZ205" i="172"/>
  <c r="AY205" i="172"/>
  <c r="AW205" i="172"/>
  <c r="AV205" i="172"/>
  <c r="AU205" i="172"/>
  <c r="AS205" i="172"/>
  <c r="AR205" i="172"/>
  <c r="AQ205" i="172"/>
  <c r="AP205" i="172"/>
  <c r="AO205" i="172"/>
  <c r="AN205" i="172"/>
  <c r="AM205" i="172"/>
  <c r="AL205" i="172"/>
  <c r="AK205" i="172"/>
  <c r="AJ205" i="172"/>
  <c r="AI205" i="172"/>
  <c r="AH205" i="172"/>
  <c r="AG205" i="172"/>
  <c r="AF205" i="172"/>
  <c r="AD205" i="172"/>
  <c r="AC205" i="172"/>
  <c r="AB205" i="172"/>
  <c r="AA205" i="172"/>
  <c r="Z205" i="172"/>
  <c r="X205" i="172"/>
  <c r="W205" i="172"/>
  <c r="V205" i="172"/>
  <c r="U205" i="172"/>
  <c r="S205" i="172"/>
  <c r="R205" i="172"/>
  <c r="Q205" i="172"/>
  <c r="P205" i="172"/>
  <c r="N205" i="172"/>
  <c r="M205" i="172"/>
  <c r="L205" i="172"/>
  <c r="K205" i="172"/>
  <c r="I205" i="172"/>
  <c r="H205" i="172"/>
  <c r="F205" i="172"/>
  <c r="E205" i="172"/>
  <c r="CB204" i="172"/>
  <c r="BX204" i="172"/>
  <c r="BS204" i="172"/>
  <c r="BO204" i="172"/>
  <c r="BK204" i="172"/>
  <c r="BF204" i="172"/>
  <c r="BC204" i="172"/>
  <c r="AX204" i="172"/>
  <c r="AT204" i="172"/>
  <c r="AE204" i="172"/>
  <c r="Y204" i="172"/>
  <c r="T204" i="172"/>
  <c r="O204" i="172"/>
  <c r="J204" i="172"/>
  <c r="G204" i="172"/>
  <c r="D204" i="172"/>
  <c r="CB203" i="172"/>
  <c r="BX203" i="172"/>
  <c r="BS203" i="172"/>
  <c r="BO203" i="172"/>
  <c r="BK203" i="172"/>
  <c r="BF203" i="172"/>
  <c r="BC203" i="172"/>
  <c r="AX203" i="172"/>
  <c r="AT203" i="172"/>
  <c r="AE203" i="172"/>
  <c r="Y203" i="172"/>
  <c r="T203" i="172"/>
  <c r="O203" i="172"/>
  <c r="J203" i="172"/>
  <c r="G203" i="172"/>
  <c r="D203" i="172"/>
  <c r="CB202" i="172"/>
  <c r="CB201" i="172" s="1"/>
  <c r="BX202" i="172"/>
  <c r="BX201" i="172" s="1"/>
  <c r="BS202" i="172"/>
  <c r="BS201" i="172" s="1"/>
  <c r="BO202" i="172"/>
  <c r="BK202" i="172"/>
  <c r="BK201" i="172" s="1"/>
  <c r="BF202" i="172"/>
  <c r="BF201" i="172" s="1"/>
  <c r="BC202" i="172"/>
  <c r="BC201" i="172" s="1"/>
  <c r="AX202" i="172"/>
  <c r="AT202" i="172"/>
  <c r="AT201" i="172" s="1"/>
  <c r="AE202" i="172"/>
  <c r="AE201" i="172" s="1"/>
  <c r="Y202" i="172"/>
  <c r="T202" i="172"/>
  <c r="O202" i="172"/>
  <c r="O201" i="172" s="1"/>
  <c r="J202" i="172"/>
  <c r="G202" i="172"/>
  <c r="D202" i="172"/>
  <c r="CE201" i="172"/>
  <c r="CD201" i="172"/>
  <c r="CC201" i="172"/>
  <c r="CA201" i="172"/>
  <c r="BZ201" i="172"/>
  <c r="BY201" i="172"/>
  <c r="BW201" i="172"/>
  <c r="BV201" i="172"/>
  <c r="BU201" i="172"/>
  <c r="BT201" i="172"/>
  <c r="BR201" i="172"/>
  <c r="BQ201" i="172"/>
  <c r="BP201" i="172"/>
  <c r="BO201" i="172"/>
  <c r="BN201" i="172"/>
  <c r="BM201" i="172"/>
  <c r="BL201" i="172"/>
  <c r="BJ201" i="172"/>
  <c r="BI201" i="172"/>
  <c r="BH201" i="172"/>
  <c r="BG201" i="172"/>
  <c r="BE201" i="172"/>
  <c r="BD201" i="172"/>
  <c r="BB201" i="172"/>
  <c r="BA201" i="172"/>
  <c r="AZ201" i="172"/>
  <c r="AY201" i="172"/>
  <c r="AW201" i="172"/>
  <c r="AV201" i="172"/>
  <c r="AU201" i="172"/>
  <c r="AS201" i="172"/>
  <c r="AR201" i="172"/>
  <c r="AQ201" i="172"/>
  <c r="AP201" i="172"/>
  <c r="AO201" i="172"/>
  <c r="AN201" i="172"/>
  <c r="AM201" i="172"/>
  <c r="AL201" i="172"/>
  <c r="AK201" i="172"/>
  <c r="AJ201" i="172"/>
  <c r="AI201" i="172"/>
  <c r="AH201" i="172"/>
  <c r="AG201" i="172"/>
  <c r="AF201" i="172"/>
  <c r="AD201" i="172"/>
  <c r="AC201" i="172"/>
  <c r="AB201" i="172"/>
  <c r="AA201" i="172"/>
  <c r="Z201" i="172"/>
  <c r="X201" i="172"/>
  <c r="W201" i="172"/>
  <c r="V201" i="172"/>
  <c r="U201" i="172"/>
  <c r="S201" i="172"/>
  <c r="R201" i="172"/>
  <c r="Q201" i="172"/>
  <c r="P201" i="172"/>
  <c r="N201" i="172"/>
  <c r="M201" i="172"/>
  <c r="L201" i="172"/>
  <c r="K201" i="172"/>
  <c r="I201" i="172"/>
  <c r="H201" i="172"/>
  <c r="F201" i="172"/>
  <c r="E201" i="172"/>
  <c r="CB200" i="172"/>
  <c r="BX200" i="172"/>
  <c r="BS200" i="172"/>
  <c r="BO200" i="172"/>
  <c r="BK200" i="172"/>
  <c r="BF200" i="172"/>
  <c r="BC200" i="172"/>
  <c r="AX200" i="172"/>
  <c r="AT200" i="172"/>
  <c r="AE200" i="172"/>
  <c r="Y200" i="172"/>
  <c r="T200" i="172"/>
  <c r="O200" i="172"/>
  <c r="J200" i="172"/>
  <c r="G200" i="172"/>
  <c r="D200" i="172"/>
  <c r="CB199" i="172"/>
  <c r="BX199" i="172"/>
  <c r="BX198" i="172" s="1"/>
  <c r="BS199" i="172"/>
  <c r="BS198" i="172" s="1"/>
  <c r="BO199" i="172"/>
  <c r="BO198" i="172" s="1"/>
  <c r="BK199" i="172"/>
  <c r="BK198" i="172" s="1"/>
  <c r="BF199" i="172"/>
  <c r="BC199" i="172"/>
  <c r="BC198" i="172" s="1"/>
  <c r="AX199" i="172"/>
  <c r="AT199" i="172"/>
  <c r="AE199" i="172"/>
  <c r="Y199" i="172"/>
  <c r="Y198" i="172" s="1"/>
  <c r="T199" i="172"/>
  <c r="T198" i="172" s="1"/>
  <c r="O199" i="172"/>
  <c r="O198" i="172" s="1"/>
  <c r="J199" i="172"/>
  <c r="J198" i="172" s="1"/>
  <c r="G199" i="172"/>
  <c r="G198" i="172" s="1"/>
  <c r="D199" i="172"/>
  <c r="CE198" i="172"/>
  <c r="CD198" i="172"/>
  <c r="CD197" i="172" s="1"/>
  <c r="CC198" i="172"/>
  <c r="CB198" i="172"/>
  <c r="CA198" i="172"/>
  <c r="BZ198" i="172"/>
  <c r="BY198" i="172"/>
  <c r="BW198" i="172"/>
  <c r="BV198" i="172"/>
  <c r="BU198" i="172"/>
  <c r="BT198" i="172"/>
  <c r="BR198" i="172"/>
  <c r="BQ198" i="172"/>
  <c r="BP198" i="172"/>
  <c r="BN198" i="172"/>
  <c r="BM198" i="172"/>
  <c r="BL198" i="172"/>
  <c r="BJ198" i="172"/>
  <c r="BI198" i="172"/>
  <c r="BH198" i="172"/>
  <c r="BG198" i="172"/>
  <c r="BF198" i="172"/>
  <c r="BE198" i="172"/>
  <c r="BD198" i="172"/>
  <c r="BB198" i="172"/>
  <c r="BA198" i="172"/>
  <c r="AZ198" i="172"/>
  <c r="AY198" i="172"/>
  <c r="AX198" i="172"/>
  <c r="AW198" i="172"/>
  <c r="AV198" i="172"/>
  <c r="AU198" i="172"/>
  <c r="AT198" i="172"/>
  <c r="AS198" i="172"/>
  <c r="AR198" i="172"/>
  <c r="AQ198" i="172"/>
  <c r="AP198" i="172"/>
  <c r="AO198" i="172"/>
  <c r="AN198" i="172"/>
  <c r="AM198" i="172"/>
  <c r="AL198" i="172"/>
  <c r="AK198" i="172"/>
  <c r="AJ198" i="172"/>
  <c r="AI198" i="172"/>
  <c r="AH198" i="172"/>
  <c r="AG198" i="172"/>
  <c r="AF198" i="172"/>
  <c r="AD198" i="172"/>
  <c r="AC198" i="172"/>
  <c r="AB198" i="172"/>
  <c r="AA198" i="172"/>
  <c r="Z198" i="172"/>
  <c r="X198" i="172"/>
  <c r="W198" i="172"/>
  <c r="V198" i="172"/>
  <c r="U198" i="172"/>
  <c r="S198" i="172"/>
  <c r="R198" i="172"/>
  <c r="Q198" i="172"/>
  <c r="P198" i="172"/>
  <c r="N198" i="172"/>
  <c r="M198" i="172"/>
  <c r="L198" i="172"/>
  <c r="K198" i="172"/>
  <c r="I198" i="172"/>
  <c r="H198" i="172"/>
  <c r="F198" i="172"/>
  <c r="F197" i="172" s="1"/>
  <c r="E198" i="172"/>
  <c r="CB196" i="172"/>
  <c r="BX196" i="172"/>
  <c r="BS196" i="172"/>
  <c r="BO196" i="172"/>
  <c r="BK196" i="172"/>
  <c r="BF196" i="172"/>
  <c r="BC196" i="172"/>
  <c r="AX196" i="172"/>
  <c r="AT196" i="172"/>
  <c r="AE196" i="172"/>
  <c r="Y196" i="172"/>
  <c r="T196" i="172"/>
  <c r="O196" i="172"/>
  <c r="J196" i="172"/>
  <c r="G196" i="172"/>
  <c r="D196" i="172"/>
  <c r="CB195" i="172"/>
  <c r="BX195" i="172"/>
  <c r="BS195" i="172"/>
  <c r="BO195" i="172"/>
  <c r="BK195" i="172"/>
  <c r="BF195" i="172"/>
  <c r="BC195" i="172"/>
  <c r="AX195" i="172"/>
  <c r="AT195" i="172"/>
  <c r="AE195" i="172"/>
  <c r="Y195" i="172"/>
  <c r="T195" i="172"/>
  <c r="O195" i="172"/>
  <c r="J195" i="172"/>
  <c r="G195" i="172"/>
  <c r="D195" i="172"/>
  <c r="CB194" i="172"/>
  <c r="BX194" i="172"/>
  <c r="BS194" i="172"/>
  <c r="BO194" i="172"/>
  <c r="BK194" i="172"/>
  <c r="BF194" i="172"/>
  <c r="BC194" i="172"/>
  <c r="AX194" i="172"/>
  <c r="AT194" i="172"/>
  <c r="AE194" i="172"/>
  <c r="Y194" i="172"/>
  <c r="T194" i="172"/>
  <c r="O194" i="172"/>
  <c r="J194" i="172"/>
  <c r="G194" i="172"/>
  <c r="D194" i="172"/>
  <c r="CB193" i="172"/>
  <c r="BX193" i="172"/>
  <c r="BS193" i="172"/>
  <c r="BO193" i="172"/>
  <c r="BK193" i="172"/>
  <c r="BF193" i="172"/>
  <c r="BC193" i="172"/>
  <c r="AX193" i="172"/>
  <c r="AT193" i="172"/>
  <c r="AE193" i="172"/>
  <c r="Y193" i="172"/>
  <c r="T193" i="172"/>
  <c r="O193" i="172"/>
  <c r="J193" i="172"/>
  <c r="G193" i="172"/>
  <c r="D193" i="172"/>
  <c r="CB192" i="172"/>
  <c r="BX192" i="172"/>
  <c r="BS192" i="172"/>
  <c r="BO192" i="172"/>
  <c r="BK192" i="172"/>
  <c r="BF192" i="172"/>
  <c r="BC192" i="172"/>
  <c r="AX192" i="172"/>
  <c r="AT192" i="172"/>
  <c r="AE192" i="172"/>
  <c r="Y192" i="172"/>
  <c r="T192" i="172"/>
  <c r="O192" i="172"/>
  <c r="J192" i="172"/>
  <c r="G192" i="172"/>
  <c r="D192" i="172"/>
  <c r="CB191" i="172"/>
  <c r="CB190" i="172" s="1"/>
  <c r="BX191" i="172"/>
  <c r="BX190" i="172" s="1"/>
  <c r="BS191" i="172"/>
  <c r="BS190" i="172" s="1"/>
  <c r="BO191" i="172"/>
  <c r="BO190" i="172" s="1"/>
  <c r="BK191" i="172"/>
  <c r="BK190" i="172" s="1"/>
  <c r="BF191" i="172"/>
  <c r="BC191" i="172"/>
  <c r="AX191" i="172"/>
  <c r="AX190" i="172" s="1"/>
  <c r="AT191" i="172"/>
  <c r="AE191" i="172"/>
  <c r="AE190" i="172" s="1"/>
  <c r="Y191" i="172"/>
  <c r="Y190" i="172" s="1"/>
  <c r="T191" i="172"/>
  <c r="T190" i="172" s="1"/>
  <c r="O191" i="172"/>
  <c r="O190" i="172" s="1"/>
  <c r="J191" i="172"/>
  <c r="G191" i="172"/>
  <c r="D191" i="172"/>
  <c r="CE190" i="172"/>
  <c r="CD190" i="172"/>
  <c r="CC190" i="172"/>
  <c r="CA190" i="172"/>
  <c r="BZ190" i="172"/>
  <c r="BY190" i="172"/>
  <c r="BW190" i="172"/>
  <c r="BV190" i="172"/>
  <c r="BU190" i="172"/>
  <c r="BT190" i="172"/>
  <c r="BR190" i="172"/>
  <c r="BQ190" i="172"/>
  <c r="BP190" i="172"/>
  <c r="BN190" i="172"/>
  <c r="BM190" i="172"/>
  <c r="BL190" i="172"/>
  <c r="BJ190" i="172"/>
  <c r="BI190" i="172"/>
  <c r="BH190" i="172"/>
  <c r="BG190" i="172"/>
  <c r="BE190" i="172"/>
  <c r="BD190" i="172"/>
  <c r="BB190" i="172"/>
  <c r="BA190" i="172"/>
  <c r="AZ190" i="172"/>
  <c r="AY190" i="172"/>
  <c r="AW190" i="172"/>
  <c r="AV190" i="172"/>
  <c r="AU190" i="172"/>
  <c r="AS190" i="172"/>
  <c r="AR190" i="172"/>
  <c r="AQ190" i="172"/>
  <c r="AP190" i="172"/>
  <c r="AO190" i="172"/>
  <c r="AN190" i="172"/>
  <c r="AM190" i="172"/>
  <c r="AL190" i="172"/>
  <c r="AK190" i="172"/>
  <c r="AJ190" i="172"/>
  <c r="AI190" i="172"/>
  <c r="AH190" i="172"/>
  <c r="AG190" i="172"/>
  <c r="AF190" i="172"/>
  <c r="AD190" i="172"/>
  <c r="AC190" i="172"/>
  <c r="AB190" i="172"/>
  <c r="AA190" i="172"/>
  <c r="Z190" i="172"/>
  <c r="X190" i="172"/>
  <c r="W190" i="172"/>
  <c r="V190" i="172"/>
  <c r="U190" i="172"/>
  <c r="S190" i="172"/>
  <c r="R190" i="172"/>
  <c r="Q190" i="172"/>
  <c r="P190" i="172"/>
  <c r="N190" i="172"/>
  <c r="M190" i="172"/>
  <c r="L190" i="172"/>
  <c r="K190" i="172"/>
  <c r="I190" i="172"/>
  <c r="H190" i="172"/>
  <c r="F190" i="172"/>
  <c r="E190" i="172"/>
  <c r="CB189" i="172"/>
  <c r="BX189" i="172"/>
  <c r="BS189" i="172"/>
  <c r="BO189" i="172"/>
  <c r="BK189" i="172"/>
  <c r="BF189" i="172"/>
  <c r="BC189" i="172"/>
  <c r="AX189" i="172"/>
  <c r="AT189" i="172"/>
  <c r="AE189" i="172"/>
  <c r="Y189" i="172"/>
  <c r="T189" i="172"/>
  <c r="O189" i="172"/>
  <c r="J189" i="172"/>
  <c r="G189" i="172"/>
  <c r="D189" i="172"/>
  <c r="CB188" i="172"/>
  <c r="BX188" i="172"/>
  <c r="BS188" i="172"/>
  <c r="BO188" i="172"/>
  <c r="BK188" i="172"/>
  <c r="BF188" i="172"/>
  <c r="BC188" i="172"/>
  <c r="AX188" i="172"/>
  <c r="AT188" i="172"/>
  <c r="AE188" i="172"/>
  <c r="Y188" i="172"/>
  <c r="T188" i="172"/>
  <c r="O188" i="172"/>
  <c r="J188" i="172"/>
  <c r="G188" i="172"/>
  <c r="D188" i="172"/>
  <c r="CB187" i="172"/>
  <c r="BX187" i="172"/>
  <c r="BS187" i="172"/>
  <c r="BO187" i="172"/>
  <c r="BK187" i="172"/>
  <c r="BF187" i="172"/>
  <c r="BC187" i="172"/>
  <c r="AX187" i="172"/>
  <c r="AT187" i="172"/>
  <c r="AE187" i="172"/>
  <c r="Y187" i="172"/>
  <c r="T187" i="172"/>
  <c r="O187" i="172"/>
  <c r="J187" i="172"/>
  <c r="G187" i="172"/>
  <c r="D187" i="172"/>
  <c r="CB186" i="172"/>
  <c r="BX186" i="172"/>
  <c r="BS186" i="172"/>
  <c r="BO186" i="172"/>
  <c r="BK186" i="172"/>
  <c r="BF186" i="172"/>
  <c r="BC186" i="172"/>
  <c r="AX186" i="172"/>
  <c r="AT186" i="172"/>
  <c r="AE186" i="172"/>
  <c r="Y186" i="172"/>
  <c r="T186" i="172"/>
  <c r="O186" i="172"/>
  <c r="J186" i="172"/>
  <c r="G186" i="172"/>
  <c r="D186" i="172"/>
  <c r="CB185" i="172"/>
  <c r="BX185" i="172"/>
  <c r="BS185" i="172"/>
  <c r="BO185" i="172"/>
  <c r="BK185" i="172"/>
  <c r="BK184" i="172" s="1"/>
  <c r="BF185" i="172"/>
  <c r="BF184" i="172" s="1"/>
  <c r="BC185" i="172"/>
  <c r="AX185" i="172"/>
  <c r="AT185" i="172"/>
  <c r="AT184" i="172" s="1"/>
  <c r="AE185" i="172"/>
  <c r="AE184" i="172" s="1"/>
  <c r="Y185" i="172"/>
  <c r="T185" i="172"/>
  <c r="O185" i="172"/>
  <c r="J185" i="172"/>
  <c r="J184" i="172" s="1"/>
  <c r="G185" i="172"/>
  <c r="D185" i="172"/>
  <c r="CE184" i="172"/>
  <c r="CD184" i="172"/>
  <c r="CC184" i="172"/>
  <c r="CA184" i="172"/>
  <c r="BZ184" i="172"/>
  <c r="BY184" i="172"/>
  <c r="BW184" i="172"/>
  <c r="BV184" i="172"/>
  <c r="BU184" i="172"/>
  <c r="BT184" i="172"/>
  <c r="BR184" i="172"/>
  <c r="BQ184" i="172"/>
  <c r="BP184" i="172"/>
  <c r="BN184" i="172"/>
  <c r="BM184" i="172"/>
  <c r="BL184" i="172"/>
  <c r="BJ184" i="172"/>
  <c r="BI184" i="172"/>
  <c r="BH184" i="172"/>
  <c r="BG184" i="172"/>
  <c r="BE184" i="172"/>
  <c r="BD184" i="172"/>
  <c r="BB184" i="172"/>
  <c r="BA184" i="172"/>
  <c r="AZ184" i="172"/>
  <c r="AY184" i="172"/>
  <c r="AW184" i="172"/>
  <c r="AV184" i="172"/>
  <c r="AU184" i="172"/>
  <c r="AS184" i="172"/>
  <c r="AR184" i="172"/>
  <c r="AQ184" i="172"/>
  <c r="AP184" i="172"/>
  <c r="AO184" i="172"/>
  <c r="AN184" i="172"/>
  <c r="AM184" i="172"/>
  <c r="AL184" i="172"/>
  <c r="AK184" i="172"/>
  <c r="AJ184" i="172"/>
  <c r="AI184" i="172"/>
  <c r="AH184" i="172"/>
  <c r="AG184" i="172"/>
  <c r="AF184" i="172"/>
  <c r="AD184" i="172"/>
  <c r="AC184" i="172"/>
  <c r="AB184" i="172"/>
  <c r="AA184" i="172"/>
  <c r="Z184" i="172"/>
  <c r="Y184" i="172"/>
  <c r="X184" i="172"/>
  <c r="W184" i="172"/>
  <c r="V184" i="172"/>
  <c r="U184" i="172"/>
  <c r="S184" i="172"/>
  <c r="R184" i="172"/>
  <c r="Q184" i="172"/>
  <c r="P184" i="172"/>
  <c r="N184" i="172"/>
  <c r="M184" i="172"/>
  <c r="L184" i="172"/>
  <c r="K184" i="172"/>
  <c r="I184" i="172"/>
  <c r="H184" i="172"/>
  <c r="F184" i="172"/>
  <c r="E184" i="172"/>
  <c r="CB183" i="172"/>
  <c r="BX183" i="172"/>
  <c r="BS183" i="172"/>
  <c r="BO183" i="172"/>
  <c r="BK183" i="172"/>
  <c r="BF183" i="172"/>
  <c r="BC183" i="172"/>
  <c r="AX183" i="172"/>
  <c r="AT183" i="172"/>
  <c r="AE183" i="172"/>
  <c r="Y183" i="172"/>
  <c r="T183" i="172"/>
  <c r="O183" i="172"/>
  <c r="J183" i="172"/>
  <c r="G183" i="172"/>
  <c r="D183" i="172"/>
  <c r="CB182" i="172"/>
  <c r="BX182" i="172"/>
  <c r="BS182" i="172"/>
  <c r="BO182" i="172"/>
  <c r="BK182" i="172"/>
  <c r="BF182" i="172"/>
  <c r="BC182" i="172"/>
  <c r="AX182" i="172"/>
  <c r="AT182" i="172"/>
  <c r="AE182" i="172"/>
  <c r="Y182" i="172"/>
  <c r="T182" i="172"/>
  <c r="O182" i="172"/>
  <c r="J182" i="172"/>
  <c r="G182" i="172"/>
  <c r="D182" i="172"/>
  <c r="CB181" i="172"/>
  <c r="BX181" i="172"/>
  <c r="BS181" i="172"/>
  <c r="BO181" i="172"/>
  <c r="BK181" i="172"/>
  <c r="BF181" i="172"/>
  <c r="BC181" i="172"/>
  <c r="AX181" i="172"/>
  <c r="AT181" i="172"/>
  <c r="AE181" i="172"/>
  <c r="Y181" i="172"/>
  <c r="T181" i="172"/>
  <c r="O181" i="172"/>
  <c r="J181" i="172"/>
  <c r="G181" i="172"/>
  <c r="D181" i="172"/>
  <c r="CB180" i="172"/>
  <c r="BX180" i="172"/>
  <c r="BS180" i="172"/>
  <c r="BO180" i="172"/>
  <c r="BK180" i="172"/>
  <c r="BF180" i="172"/>
  <c r="BC180" i="172"/>
  <c r="AX180" i="172"/>
  <c r="AT180" i="172"/>
  <c r="AE180" i="172"/>
  <c r="Y180" i="172"/>
  <c r="T180" i="172"/>
  <c r="O180" i="172"/>
  <c r="J180" i="172"/>
  <c r="G180" i="172"/>
  <c r="D180" i="172"/>
  <c r="CB179" i="172"/>
  <c r="BX179" i="172"/>
  <c r="BS179" i="172"/>
  <c r="BO179" i="172"/>
  <c r="BK179" i="172"/>
  <c r="BF179" i="172"/>
  <c r="BC179" i="172"/>
  <c r="AX179" i="172"/>
  <c r="AT179" i="172"/>
  <c r="AE179" i="172"/>
  <c r="Y179" i="172"/>
  <c r="T179" i="172"/>
  <c r="O179" i="172"/>
  <c r="J179" i="172"/>
  <c r="G179" i="172"/>
  <c r="D179" i="172"/>
  <c r="CB178" i="172"/>
  <c r="BX178" i="172"/>
  <c r="BS178" i="172"/>
  <c r="BO178" i="172"/>
  <c r="BK178" i="172"/>
  <c r="BF178" i="172"/>
  <c r="BC178" i="172"/>
  <c r="AX178" i="172"/>
  <c r="AT178" i="172"/>
  <c r="AE178" i="172"/>
  <c r="Y178" i="172"/>
  <c r="T178" i="172"/>
  <c r="O178" i="172"/>
  <c r="J178" i="172"/>
  <c r="G178" i="172"/>
  <c r="D178" i="172"/>
  <c r="CB177" i="172"/>
  <c r="BX177" i="172"/>
  <c r="BS177" i="172"/>
  <c r="BO177" i="172"/>
  <c r="BK177" i="172"/>
  <c r="BF177" i="172"/>
  <c r="BC177" i="172"/>
  <c r="AX177" i="172"/>
  <c r="AT177" i="172"/>
  <c r="AE177" i="172"/>
  <c r="Y177" i="172"/>
  <c r="T177" i="172"/>
  <c r="O177" i="172"/>
  <c r="J177" i="172"/>
  <c r="G177" i="172"/>
  <c r="D177" i="172"/>
  <c r="CB176" i="172"/>
  <c r="BX176" i="172"/>
  <c r="BS176" i="172"/>
  <c r="BO176" i="172"/>
  <c r="BK176" i="172"/>
  <c r="BF176" i="172"/>
  <c r="BC176" i="172"/>
  <c r="AX176" i="172"/>
  <c r="AT176" i="172"/>
  <c r="AE176" i="172"/>
  <c r="Y176" i="172"/>
  <c r="T176" i="172"/>
  <c r="O176" i="172"/>
  <c r="J176" i="172"/>
  <c r="G176" i="172"/>
  <c r="D176" i="172"/>
  <c r="CB175" i="172"/>
  <c r="BX175" i="172"/>
  <c r="BS175" i="172"/>
  <c r="BO175" i="172"/>
  <c r="BK175" i="172"/>
  <c r="BF175" i="172"/>
  <c r="BC175" i="172"/>
  <c r="AX175" i="172"/>
  <c r="AT175" i="172"/>
  <c r="AE175" i="172"/>
  <c r="Y175" i="172"/>
  <c r="T175" i="172"/>
  <c r="O175" i="172"/>
  <c r="J175" i="172"/>
  <c r="G175" i="172"/>
  <c r="D175" i="172"/>
  <c r="CB174" i="172"/>
  <c r="BX174" i="172"/>
  <c r="BS174" i="172"/>
  <c r="BO174" i="172"/>
  <c r="BK174" i="172"/>
  <c r="BF174" i="172"/>
  <c r="BC174" i="172"/>
  <c r="AX174" i="172"/>
  <c r="AT174" i="172"/>
  <c r="AE174" i="172"/>
  <c r="Y174" i="172"/>
  <c r="T174" i="172"/>
  <c r="O174" i="172"/>
  <c r="J174" i="172"/>
  <c r="G174" i="172"/>
  <c r="D174" i="172"/>
  <c r="CB173" i="172"/>
  <c r="BX173" i="172"/>
  <c r="BS173" i="172"/>
  <c r="BO173" i="172"/>
  <c r="BK173" i="172"/>
  <c r="BF173" i="172"/>
  <c r="BC173" i="172"/>
  <c r="AX173" i="172"/>
  <c r="AT173" i="172"/>
  <c r="AE173" i="172"/>
  <c r="Y173" i="172"/>
  <c r="T173" i="172"/>
  <c r="O173" i="172"/>
  <c r="J173" i="172"/>
  <c r="G173" i="172"/>
  <c r="D173" i="172"/>
  <c r="CB172" i="172"/>
  <c r="BX172" i="172"/>
  <c r="BS172" i="172"/>
  <c r="BO172" i="172"/>
  <c r="BK172" i="172"/>
  <c r="BF172" i="172"/>
  <c r="BC172" i="172"/>
  <c r="AX172" i="172"/>
  <c r="AT172" i="172"/>
  <c r="AE172" i="172"/>
  <c r="Y172" i="172"/>
  <c r="T172" i="172"/>
  <c r="O172" i="172"/>
  <c r="J172" i="172"/>
  <c r="G172" i="172"/>
  <c r="D172" i="172"/>
  <c r="CB171" i="172"/>
  <c r="BX171" i="172"/>
  <c r="BS171" i="172"/>
  <c r="BO171" i="172"/>
  <c r="BK171" i="172"/>
  <c r="BF171" i="172"/>
  <c r="BC171" i="172"/>
  <c r="AX171" i="172"/>
  <c r="AT171" i="172"/>
  <c r="AE171" i="172"/>
  <c r="Y171" i="172"/>
  <c r="T171" i="172"/>
  <c r="O171" i="172"/>
  <c r="J171" i="172"/>
  <c r="G171" i="172"/>
  <c r="D171" i="172"/>
  <c r="CB170" i="172"/>
  <c r="BX170" i="172"/>
  <c r="BS170" i="172"/>
  <c r="BO170" i="172"/>
  <c r="BK170" i="172"/>
  <c r="BF170" i="172"/>
  <c r="BC170" i="172"/>
  <c r="AX170" i="172"/>
  <c r="AT170" i="172"/>
  <c r="AE170" i="172"/>
  <c r="Y170" i="172"/>
  <c r="T170" i="172"/>
  <c r="O170" i="172"/>
  <c r="J170" i="172"/>
  <c r="G170" i="172"/>
  <c r="D170" i="172"/>
  <c r="CB169" i="172"/>
  <c r="BX169" i="172"/>
  <c r="BS169" i="172"/>
  <c r="BO169" i="172"/>
  <c r="BK169" i="172"/>
  <c r="BF169" i="172"/>
  <c r="BC169" i="172"/>
  <c r="AX169" i="172"/>
  <c r="AT169" i="172"/>
  <c r="AE169" i="172"/>
  <c r="Y169" i="172"/>
  <c r="T169" i="172"/>
  <c r="O169" i="172"/>
  <c r="J169" i="172"/>
  <c r="G169" i="172"/>
  <c r="D169" i="172"/>
  <c r="CB168" i="172"/>
  <c r="BX168" i="172"/>
  <c r="BS168" i="172"/>
  <c r="BO168" i="172"/>
  <c r="BK168" i="172"/>
  <c r="BF168" i="172"/>
  <c r="BC168" i="172"/>
  <c r="AX168" i="172"/>
  <c r="AT168" i="172"/>
  <c r="AE168" i="172"/>
  <c r="Y168" i="172"/>
  <c r="T168" i="172"/>
  <c r="O168" i="172"/>
  <c r="J168" i="172"/>
  <c r="G168" i="172"/>
  <c r="D168" i="172"/>
  <c r="CB167" i="172"/>
  <c r="BX167" i="172"/>
  <c r="BS167" i="172"/>
  <c r="BO167" i="172"/>
  <c r="BK167" i="172"/>
  <c r="BF167" i="172"/>
  <c r="BC167" i="172"/>
  <c r="AX167" i="172"/>
  <c r="AT167" i="172"/>
  <c r="AE167" i="172"/>
  <c r="Y167" i="172"/>
  <c r="T167" i="172"/>
  <c r="O167" i="172"/>
  <c r="J167" i="172"/>
  <c r="G167" i="172"/>
  <c r="D167" i="172"/>
  <c r="CB166" i="172"/>
  <c r="BX166" i="172"/>
  <c r="BS166" i="172"/>
  <c r="BO166" i="172"/>
  <c r="BK166" i="172"/>
  <c r="BF166" i="172"/>
  <c r="BC166" i="172"/>
  <c r="AX166" i="172"/>
  <c r="AT166" i="172"/>
  <c r="AE166" i="172"/>
  <c r="Y166" i="172"/>
  <c r="T166" i="172"/>
  <c r="O166" i="172"/>
  <c r="J166" i="172"/>
  <c r="G166" i="172"/>
  <c r="D166" i="172"/>
  <c r="CB165" i="172"/>
  <c r="BX165" i="172"/>
  <c r="BS165" i="172"/>
  <c r="BO165" i="172"/>
  <c r="BK165" i="172"/>
  <c r="BF165" i="172"/>
  <c r="BC165" i="172"/>
  <c r="AX165" i="172"/>
  <c r="AT165" i="172"/>
  <c r="AE165" i="172"/>
  <c r="Y165" i="172"/>
  <c r="T165" i="172"/>
  <c r="O165" i="172"/>
  <c r="J165" i="172"/>
  <c r="G165" i="172"/>
  <c r="D165" i="172"/>
  <c r="CB164" i="172"/>
  <c r="BX164" i="172"/>
  <c r="BS164" i="172"/>
  <c r="BO164" i="172"/>
  <c r="BK164" i="172"/>
  <c r="BF164" i="172"/>
  <c r="BC164" i="172"/>
  <c r="AX164" i="172"/>
  <c r="AT164" i="172"/>
  <c r="AE164" i="172"/>
  <c r="Y164" i="172"/>
  <c r="T164" i="172"/>
  <c r="O164" i="172"/>
  <c r="J164" i="172"/>
  <c r="G164" i="172"/>
  <c r="D164" i="172"/>
  <c r="CB163" i="172"/>
  <c r="BX163" i="172"/>
  <c r="BS163" i="172"/>
  <c r="BO163" i="172"/>
  <c r="BK163" i="172"/>
  <c r="BF163" i="172"/>
  <c r="BC163" i="172"/>
  <c r="AX163" i="172"/>
  <c r="AT163" i="172"/>
  <c r="AE163" i="172"/>
  <c r="Y163" i="172"/>
  <c r="T163" i="172"/>
  <c r="O163" i="172"/>
  <c r="J163" i="172"/>
  <c r="G163" i="172"/>
  <c r="D163" i="172"/>
  <c r="CB162" i="172"/>
  <c r="BX162" i="172"/>
  <c r="BS162" i="172"/>
  <c r="BO162" i="172"/>
  <c r="BK162" i="172"/>
  <c r="BF162" i="172"/>
  <c r="BC162" i="172"/>
  <c r="AX162" i="172"/>
  <c r="AT162" i="172"/>
  <c r="AE162" i="172"/>
  <c r="Y162" i="172"/>
  <c r="T162" i="172"/>
  <c r="O162" i="172"/>
  <c r="J162" i="172"/>
  <c r="G162" i="172"/>
  <c r="D162" i="172"/>
  <c r="CB161" i="172"/>
  <c r="BX161" i="172"/>
  <c r="BS161" i="172"/>
  <c r="BO161" i="172"/>
  <c r="BK161" i="172"/>
  <c r="BF161" i="172"/>
  <c r="BC161" i="172"/>
  <c r="AX161" i="172"/>
  <c r="AT161" i="172"/>
  <c r="AE161" i="172"/>
  <c r="Y161" i="172"/>
  <c r="T161" i="172"/>
  <c r="O161" i="172"/>
  <c r="J161" i="172"/>
  <c r="G161" i="172"/>
  <c r="D161" i="172"/>
  <c r="CB160" i="172"/>
  <c r="BX160" i="172"/>
  <c r="BS160" i="172"/>
  <c r="BO160" i="172"/>
  <c r="BK160" i="172"/>
  <c r="BF160" i="172"/>
  <c r="BC160" i="172"/>
  <c r="AX160" i="172"/>
  <c r="AT160" i="172"/>
  <c r="AE160" i="172"/>
  <c r="Y160" i="172"/>
  <c r="T160" i="172"/>
  <c r="O160" i="172"/>
  <c r="J160" i="172"/>
  <c r="G160" i="172"/>
  <c r="D160" i="172"/>
  <c r="CB159" i="172"/>
  <c r="BX159" i="172"/>
  <c r="BS159" i="172"/>
  <c r="BO159" i="172"/>
  <c r="BK159" i="172"/>
  <c r="BF159" i="172"/>
  <c r="BC159" i="172"/>
  <c r="AX159" i="172"/>
  <c r="AT159" i="172"/>
  <c r="AE159" i="172"/>
  <c r="Y159" i="172"/>
  <c r="T159" i="172"/>
  <c r="O159" i="172"/>
  <c r="J159" i="172"/>
  <c r="G159" i="172"/>
  <c r="D159" i="172"/>
  <c r="CB158" i="172"/>
  <c r="BX158" i="172"/>
  <c r="BS158" i="172"/>
  <c r="BO158" i="172"/>
  <c r="BK158" i="172"/>
  <c r="BF158" i="172"/>
  <c r="BC158" i="172"/>
  <c r="AX158" i="172"/>
  <c r="AT158" i="172"/>
  <c r="AE158" i="172"/>
  <c r="Y158" i="172"/>
  <c r="T158" i="172"/>
  <c r="O158" i="172"/>
  <c r="J158" i="172"/>
  <c r="G158" i="172"/>
  <c r="D158" i="172"/>
  <c r="CB157" i="172"/>
  <c r="BX157" i="172"/>
  <c r="BS157" i="172"/>
  <c r="BO157" i="172"/>
  <c r="BK157" i="172"/>
  <c r="BF157" i="172"/>
  <c r="BC157" i="172"/>
  <c r="AX157" i="172"/>
  <c r="AT157" i="172"/>
  <c r="AE157" i="172"/>
  <c r="Y157" i="172"/>
  <c r="T157" i="172"/>
  <c r="O157" i="172"/>
  <c r="J157" i="172"/>
  <c r="G157" i="172"/>
  <c r="D157" i="172"/>
  <c r="CB156" i="172"/>
  <c r="BX156" i="172"/>
  <c r="BS156" i="172"/>
  <c r="BO156" i="172"/>
  <c r="BK156" i="172"/>
  <c r="BF156" i="172"/>
  <c r="BC156" i="172"/>
  <c r="AX156" i="172"/>
  <c r="AT156" i="172"/>
  <c r="AE156" i="172"/>
  <c r="Y156" i="172"/>
  <c r="T156" i="172"/>
  <c r="O156" i="172"/>
  <c r="J156" i="172"/>
  <c r="G156" i="172"/>
  <c r="D156" i="172"/>
  <c r="CB155" i="172"/>
  <c r="BX155" i="172"/>
  <c r="BS155" i="172"/>
  <c r="BO155" i="172"/>
  <c r="BK155" i="172"/>
  <c r="BF155" i="172"/>
  <c r="BC155" i="172"/>
  <c r="AX155" i="172"/>
  <c r="AT155" i="172"/>
  <c r="AE155" i="172"/>
  <c r="Y155" i="172"/>
  <c r="T155" i="172"/>
  <c r="O155" i="172"/>
  <c r="J155" i="172"/>
  <c r="G155" i="172"/>
  <c r="D155" i="172"/>
  <c r="CB154" i="172"/>
  <c r="BX154" i="172"/>
  <c r="BS154" i="172"/>
  <c r="BO154" i="172"/>
  <c r="BK154" i="172"/>
  <c r="BF154" i="172"/>
  <c r="BC154" i="172"/>
  <c r="AX154" i="172"/>
  <c r="AT154" i="172"/>
  <c r="AE154" i="172"/>
  <c r="Y154" i="172"/>
  <c r="T154" i="172"/>
  <c r="O154" i="172"/>
  <c r="J154" i="172"/>
  <c r="G154" i="172"/>
  <c r="D154" i="172"/>
  <c r="CB153" i="172"/>
  <c r="BX153" i="172"/>
  <c r="BS153" i="172"/>
  <c r="BO153" i="172"/>
  <c r="BK153" i="172"/>
  <c r="BF153" i="172"/>
  <c r="BC153" i="172"/>
  <c r="AX153" i="172"/>
  <c r="AT153" i="172"/>
  <c r="AE153" i="172"/>
  <c r="Y153" i="172"/>
  <c r="T153" i="172"/>
  <c r="O153" i="172"/>
  <c r="J153" i="172"/>
  <c r="G153" i="172"/>
  <c r="D153" i="172"/>
  <c r="CB152" i="172"/>
  <c r="BX152" i="172"/>
  <c r="BS152" i="172"/>
  <c r="BO152" i="172"/>
  <c r="BK152" i="172"/>
  <c r="BF152" i="172"/>
  <c r="BC152" i="172"/>
  <c r="AX152" i="172"/>
  <c r="AT152" i="172"/>
  <c r="AE152" i="172"/>
  <c r="Y152" i="172"/>
  <c r="T152" i="172"/>
  <c r="O152" i="172"/>
  <c r="J152" i="172"/>
  <c r="G152" i="172"/>
  <c r="D152" i="172"/>
  <c r="CB151" i="172"/>
  <c r="BX151" i="172"/>
  <c r="BS151" i="172"/>
  <c r="BO151" i="172"/>
  <c r="BK151" i="172"/>
  <c r="BF151" i="172"/>
  <c r="BC151" i="172"/>
  <c r="AX151" i="172"/>
  <c r="AT151" i="172"/>
  <c r="AE151" i="172"/>
  <c r="Y151" i="172"/>
  <c r="T151" i="172"/>
  <c r="O151" i="172"/>
  <c r="J151" i="172"/>
  <c r="G151" i="172"/>
  <c r="D151" i="172"/>
  <c r="CB150" i="172"/>
  <c r="BX150" i="172"/>
  <c r="BS150" i="172"/>
  <c r="BO150" i="172"/>
  <c r="BK150" i="172"/>
  <c r="BF150" i="172"/>
  <c r="BC150" i="172"/>
  <c r="AX150" i="172"/>
  <c r="AT150" i="172"/>
  <c r="AE150" i="172"/>
  <c r="Y150" i="172"/>
  <c r="T150" i="172"/>
  <c r="O150" i="172"/>
  <c r="J150" i="172"/>
  <c r="G150" i="172"/>
  <c r="D150" i="172"/>
  <c r="CB149" i="172"/>
  <c r="BX149" i="172"/>
  <c r="BS149" i="172"/>
  <c r="BO149" i="172"/>
  <c r="BK149" i="172"/>
  <c r="BF149" i="172"/>
  <c r="BC149" i="172"/>
  <c r="AX149" i="172"/>
  <c r="AT149" i="172"/>
  <c r="AE149" i="172"/>
  <c r="Y149" i="172"/>
  <c r="T149" i="172"/>
  <c r="O149" i="172"/>
  <c r="J149" i="172"/>
  <c r="G149" i="172"/>
  <c r="D149" i="172"/>
  <c r="CB148" i="172"/>
  <c r="BX148" i="172"/>
  <c r="BS148" i="172"/>
  <c r="BO148" i="172"/>
  <c r="BK148" i="172"/>
  <c r="BF148" i="172"/>
  <c r="BC148" i="172"/>
  <c r="AX148" i="172"/>
  <c r="AT148" i="172"/>
  <c r="AE148" i="172"/>
  <c r="Y148" i="172"/>
  <c r="T148" i="172"/>
  <c r="O148" i="172"/>
  <c r="J148" i="172"/>
  <c r="G148" i="172"/>
  <c r="D148" i="172"/>
  <c r="CB147" i="172"/>
  <c r="BX147" i="172"/>
  <c r="BS147" i="172"/>
  <c r="BO147" i="172"/>
  <c r="BK147" i="172"/>
  <c r="BF147" i="172"/>
  <c r="BC147" i="172"/>
  <c r="AX147" i="172"/>
  <c r="AT147" i="172"/>
  <c r="AE147" i="172"/>
  <c r="Y147" i="172"/>
  <c r="T147" i="172"/>
  <c r="O147" i="172"/>
  <c r="J147" i="172"/>
  <c r="G147" i="172"/>
  <c r="D147" i="172"/>
  <c r="CB146" i="172"/>
  <c r="BX146" i="172"/>
  <c r="BS146" i="172"/>
  <c r="BO146" i="172"/>
  <c r="BK146" i="172"/>
  <c r="BF146" i="172"/>
  <c r="BC146" i="172"/>
  <c r="AX146" i="172"/>
  <c r="AT146" i="172"/>
  <c r="AE146" i="172"/>
  <c r="Y146" i="172"/>
  <c r="T146" i="172"/>
  <c r="O146" i="172"/>
  <c r="J146" i="172"/>
  <c r="G146" i="172"/>
  <c r="D146" i="172"/>
  <c r="CB145" i="172"/>
  <c r="BX145" i="172"/>
  <c r="BS145" i="172"/>
  <c r="BO145" i="172"/>
  <c r="BK145" i="172"/>
  <c r="BF145" i="172"/>
  <c r="BC145" i="172"/>
  <c r="AX145" i="172"/>
  <c r="AT145" i="172"/>
  <c r="AE145" i="172"/>
  <c r="Y145" i="172"/>
  <c r="T145" i="172"/>
  <c r="O145" i="172"/>
  <c r="J145" i="172"/>
  <c r="G145" i="172"/>
  <c r="D145" i="172"/>
  <c r="CB144" i="172"/>
  <c r="BX144" i="172"/>
  <c r="BS144" i="172"/>
  <c r="BO144" i="172"/>
  <c r="BK144" i="172"/>
  <c r="BF144" i="172"/>
  <c r="BC144" i="172"/>
  <c r="AX144" i="172"/>
  <c r="AT144" i="172"/>
  <c r="AE144" i="172"/>
  <c r="Y144" i="172"/>
  <c r="T144" i="172"/>
  <c r="O144" i="172"/>
  <c r="J144" i="172"/>
  <c r="G144" i="172"/>
  <c r="D144" i="172"/>
  <c r="CB143" i="172"/>
  <c r="BX143" i="172"/>
  <c r="BS143" i="172"/>
  <c r="BO143" i="172"/>
  <c r="BK143" i="172"/>
  <c r="BF143" i="172"/>
  <c r="BC143" i="172"/>
  <c r="AX143" i="172"/>
  <c r="AT143" i="172"/>
  <c r="AE143" i="172"/>
  <c r="Y143" i="172"/>
  <c r="T143" i="172"/>
  <c r="O143" i="172"/>
  <c r="J143" i="172"/>
  <c r="G143" i="172"/>
  <c r="D143" i="172"/>
  <c r="CB142" i="172"/>
  <c r="BX142" i="172"/>
  <c r="BS142" i="172"/>
  <c r="BO142" i="172"/>
  <c r="BK142" i="172"/>
  <c r="BF142" i="172"/>
  <c r="BC142" i="172"/>
  <c r="AX142" i="172"/>
  <c r="AT142" i="172"/>
  <c r="AE142" i="172"/>
  <c r="Y142" i="172"/>
  <c r="T142" i="172"/>
  <c r="O142" i="172"/>
  <c r="J142" i="172"/>
  <c r="G142" i="172"/>
  <c r="D142" i="172"/>
  <c r="CB141" i="172"/>
  <c r="BX141" i="172"/>
  <c r="BS141" i="172"/>
  <c r="BO141" i="172"/>
  <c r="BK141" i="172"/>
  <c r="BF141" i="172"/>
  <c r="BC141" i="172"/>
  <c r="AX141" i="172"/>
  <c r="AT141" i="172"/>
  <c r="AE141" i="172"/>
  <c r="Y141" i="172"/>
  <c r="T141" i="172"/>
  <c r="O141" i="172"/>
  <c r="J141" i="172"/>
  <c r="G141" i="172"/>
  <c r="D141" i="172"/>
  <c r="CB140" i="172"/>
  <c r="BX140" i="172"/>
  <c r="BS140" i="172"/>
  <c r="BO140" i="172"/>
  <c r="BK140" i="172"/>
  <c r="BF140" i="172"/>
  <c r="BC140" i="172"/>
  <c r="AX140" i="172"/>
  <c r="AT140" i="172"/>
  <c r="AE140" i="172"/>
  <c r="Y140" i="172"/>
  <c r="T140" i="172"/>
  <c r="O140" i="172"/>
  <c r="J140" i="172"/>
  <c r="G140" i="172"/>
  <c r="D140" i="172"/>
  <c r="CB139" i="172"/>
  <c r="BX139" i="172"/>
  <c r="BS139" i="172"/>
  <c r="BO139" i="172"/>
  <c r="BK139" i="172"/>
  <c r="BF139" i="172"/>
  <c r="BC139" i="172"/>
  <c r="AX139" i="172"/>
  <c r="AT139" i="172"/>
  <c r="AE139" i="172"/>
  <c r="Y139" i="172"/>
  <c r="T139" i="172"/>
  <c r="O139" i="172"/>
  <c r="J139" i="172"/>
  <c r="G139" i="172"/>
  <c r="D139" i="172"/>
  <c r="CB138" i="172"/>
  <c r="BX138" i="172"/>
  <c r="BS138" i="172"/>
  <c r="BO138" i="172"/>
  <c r="BK138" i="172"/>
  <c r="BF138" i="172"/>
  <c r="BC138" i="172"/>
  <c r="AX138" i="172"/>
  <c r="AT138" i="172"/>
  <c r="AE138" i="172"/>
  <c r="Y138" i="172"/>
  <c r="T138" i="172"/>
  <c r="O138" i="172"/>
  <c r="J138" i="172"/>
  <c r="G138" i="172"/>
  <c r="D138" i="172"/>
  <c r="CE137" i="172"/>
  <c r="CD137" i="172"/>
  <c r="CC137" i="172"/>
  <c r="CA137" i="172"/>
  <c r="BZ137" i="172"/>
  <c r="BY137" i="172"/>
  <c r="BW137" i="172"/>
  <c r="BV137" i="172"/>
  <c r="BU137" i="172"/>
  <c r="BT137" i="172"/>
  <c r="BR137" i="172"/>
  <c r="BQ137" i="172"/>
  <c r="BP137" i="172"/>
  <c r="BN137" i="172"/>
  <c r="BM137" i="172"/>
  <c r="BL137" i="172"/>
  <c r="BJ137" i="172"/>
  <c r="BI137" i="172"/>
  <c r="BH137" i="172"/>
  <c r="BG137" i="172"/>
  <c r="BE137" i="172"/>
  <c r="BD137" i="172"/>
  <c r="BB137" i="172"/>
  <c r="BA137" i="172"/>
  <c r="AZ137" i="172"/>
  <c r="AY137" i="172"/>
  <c r="AW137" i="172"/>
  <c r="AV137" i="172"/>
  <c r="AU137" i="172"/>
  <c r="AS137" i="172"/>
  <c r="AR137" i="172"/>
  <c r="AQ137" i="172"/>
  <c r="AP137" i="172"/>
  <c r="AO137" i="172"/>
  <c r="AN137" i="172"/>
  <c r="AM137" i="172"/>
  <c r="AL137" i="172"/>
  <c r="AK137" i="172"/>
  <c r="AJ137" i="172"/>
  <c r="AI137" i="172"/>
  <c r="AH137" i="172"/>
  <c r="AG137" i="172"/>
  <c r="AF137" i="172"/>
  <c r="AD137" i="172"/>
  <c r="AC137" i="172"/>
  <c r="AB137" i="172"/>
  <c r="AA137" i="172"/>
  <c r="Z137" i="172"/>
  <c r="X137" i="172"/>
  <c r="W137" i="172"/>
  <c r="V137" i="172"/>
  <c r="U137" i="172"/>
  <c r="S137" i="172"/>
  <c r="R137" i="172"/>
  <c r="Q137" i="172"/>
  <c r="P137" i="172"/>
  <c r="N137" i="172"/>
  <c r="M137" i="172"/>
  <c r="L137" i="172"/>
  <c r="K137" i="172"/>
  <c r="I137" i="172"/>
  <c r="H137" i="172"/>
  <c r="F137" i="172"/>
  <c r="E137" i="172"/>
  <c r="CB136" i="172"/>
  <c r="BX136" i="172"/>
  <c r="BS136" i="172"/>
  <c r="BO136" i="172"/>
  <c r="BK136" i="172"/>
  <c r="BF136" i="172"/>
  <c r="BC136" i="172"/>
  <c r="AX136" i="172"/>
  <c r="AT136" i="172"/>
  <c r="AE136" i="172"/>
  <c r="Y136" i="172"/>
  <c r="T136" i="172"/>
  <c r="O136" i="172"/>
  <c r="J136" i="172"/>
  <c r="G136" i="172"/>
  <c r="D136" i="172"/>
  <c r="CB135" i="172"/>
  <c r="BX135" i="172"/>
  <c r="BS135" i="172"/>
  <c r="BO135" i="172"/>
  <c r="BK135" i="172"/>
  <c r="BF135" i="172"/>
  <c r="BC135" i="172"/>
  <c r="AX135" i="172"/>
  <c r="AT135" i="172"/>
  <c r="AE135" i="172"/>
  <c r="Y135" i="172"/>
  <c r="T135" i="172"/>
  <c r="O135" i="172"/>
  <c r="J135" i="172"/>
  <c r="G135" i="172"/>
  <c r="D135" i="172"/>
  <c r="CB134" i="172"/>
  <c r="BX134" i="172"/>
  <c r="BS134" i="172"/>
  <c r="BO134" i="172"/>
  <c r="BK134" i="172"/>
  <c r="BF134" i="172"/>
  <c r="BC134" i="172"/>
  <c r="AX134" i="172"/>
  <c r="AT134" i="172"/>
  <c r="AE134" i="172"/>
  <c r="Y134" i="172"/>
  <c r="T134" i="172"/>
  <c r="O134" i="172"/>
  <c r="J134" i="172"/>
  <c r="G134" i="172"/>
  <c r="D134" i="172"/>
  <c r="CB133" i="172"/>
  <c r="BX133" i="172"/>
  <c r="BS133" i="172"/>
  <c r="BO133" i="172"/>
  <c r="BK133" i="172"/>
  <c r="BF133" i="172"/>
  <c r="BC133" i="172"/>
  <c r="AX133" i="172"/>
  <c r="AT133" i="172"/>
  <c r="AE133" i="172"/>
  <c r="Y133" i="172"/>
  <c r="T133" i="172"/>
  <c r="O133" i="172"/>
  <c r="J133" i="172"/>
  <c r="G133" i="172"/>
  <c r="D133" i="172"/>
  <c r="CB132" i="172"/>
  <c r="BX132" i="172"/>
  <c r="BS132" i="172"/>
  <c r="BO132" i="172"/>
  <c r="BK132" i="172"/>
  <c r="BF132" i="172"/>
  <c r="BC132" i="172"/>
  <c r="AX132" i="172"/>
  <c r="AT132" i="172"/>
  <c r="AE132" i="172"/>
  <c r="Y132" i="172"/>
  <c r="T132" i="172"/>
  <c r="O132" i="172"/>
  <c r="J132" i="172"/>
  <c r="G132" i="172"/>
  <c r="D132" i="172"/>
  <c r="CB131" i="172"/>
  <c r="BX131" i="172"/>
  <c r="BS131" i="172"/>
  <c r="BO131" i="172"/>
  <c r="BK131" i="172"/>
  <c r="BF131" i="172"/>
  <c r="BC131" i="172"/>
  <c r="AX131" i="172"/>
  <c r="AT131" i="172"/>
  <c r="AE131" i="172"/>
  <c r="Y131" i="172"/>
  <c r="T131" i="172"/>
  <c r="O131" i="172"/>
  <c r="J131" i="172"/>
  <c r="G131" i="172"/>
  <c r="D131" i="172"/>
  <c r="CB130" i="172"/>
  <c r="BX130" i="172"/>
  <c r="BS130" i="172"/>
  <c r="BO130" i="172"/>
  <c r="BK130" i="172"/>
  <c r="BF130" i="172"/>
  <c r="BC130" i="172"/>
  <c r="AX130" i="172"/>
  <c r="AT130" i="172"/>
  <c r="AE130" i="172"/>
  <c r="Y130" i="172"/>
  <c r="T130" i="172"/>
  <c r="O130" i="172"/>
  <c r="J130" i="172"/>
  <c r="G130" i="172"/>
  <c r="D130" i="172"/>
  <c r="CB129" i="172"/>
  <c r="BX129" i="172"/>
  <c r="BS129" i="172"/>
  <c r="BO129" i="172"/>
  <c r="BK129" i="172"/>
  <c r="BF129" i="172"/>
  <c r="BC129" i="172"/>
  <c r="AX129" i="172"/>
  <c r="AT129" i="172"/>
  <c r="AE129" i="172"/>
  <c r="Y129" i="172"/>
  <c r="T129" i="172"/>
  <c r="O129" i="172"/>
  <c r="J129" i="172"/>
  <c r="G129" i="172"/>
  <c r="D129" i="172"/>
  <c r="CB128" i="172"/>
  <c r="BX128" i="172"/>
  <c r="BS128" i="172"/>
  <c r="BO128" i="172"/>
  <c r="BK128" i="172"/>
  <c r="BF128" i="172"/>
  <c r="BC128" i="172"/>
  <c r="AX128" i="172"/>
  <c r="AT128" i="172"/>
  <c r="AE128" i="172"/>
  <c r="Y128" i="172"/>
  <c r="T128" i="172"/>
  <c r="O128" i="172"/>
  <c r="J128" i="172"/>
  <c r="G128" i="172"/>
  <c r="D128" i="172"/>
  <c r="CB127" i="172"/>
  <c r="BX127" i="172"/>
  <c r="BS127" i="172"/>
  <c r="BO127" i="172"/>
  <c r="BK127" i="172"/>
  <c r="BF127" i="172"/>
  <c r="BC127" i="172"/>
  <c r="AX127" i="172"/>
  <c r="AT127" i="172"/>
  <c r="AE127" i="172"/>
  <c r="Y127" i="172"/>
  <c r="T127" i="172"/>
  <c r="O127" i="172"/>
  <c r="J127" i="172"/>
  <c r="G127" i="172"/>
  <c r="D127" i="172"/>
  <c r="CB126" i="172"/>
  <c r="BX126" i="172"/>
  <c r="BS126" i="172"/>
  <c r="BO126" i="172"/>
  <c r="BK126" i="172"/>
  <c r="BF126" i="172"/>
  <c r="BC126" i="172"/>
  <c r="AX126" i="172"/>
  <c r="AT126" i="172"/>
  <c r="AE126" i="172"/>
  <c r="Y126" i="172"/>
  <c r="T126" i="172"/>
  <c r="O126" i="172"/>
  <c r="J126" i="172"/>
  <c r="G126" i="172"/>
  <c r="D126" i="172"/>
  <c r="CB125" i="172"/>
  <c r="BX125" i="172"/>
  <c r="BS125" i="172"/>
  <c r="BO125" i="172"/>
  <c r="BK125" i="172"/>
  <c r="BF125" i="172"/>
  <c r="BC125" i="172"/>
  <c r="AX125" i="172"/>
  <c r="AT125" i="172"/>
  <c r="AE125" i="172"/>
  <c r="Y125" i="172"/>
  <c r="T125" i="172"/>
  <c r="O125" i="172"/>
  <c r="J125" i="172"/>
  <c r="G125" i="172"/>
  <c r="D125" i="172"/>
  <c r="CB124" i="172"/>
  <c r="BX124" i="172"/>
  <c r="BS124" i="172"/>
  <c r="BO124" i="172"/>
  <c r="BK124" i="172"/>
  <c r="BF124" i="172"/>
  <c r="BC124" i="172"/>
  <c r="AX124" i="172"/>
  <c r="AT124" i="172"/>
  <c r="AE124" i="172"/>
  <c r="Y124" i="172"/>
  <c r="T124" i="172"/>
  <c r="O124" i="172"/>
  <c r="J124" i="172"/>
  <c r="G124" i="172"/>
  <c r="D124" i="172"/>
  <c r="CB123" i="172"/>
  <c r="BX123" i="172"/>
  <c r="BS123" i="172"/>
  <c r="BO123" i="172"/>
  <c r="BK123" i="172"/>
  <c r="BF123" i="172"/>
  <c r="BC123" i="172"/>
  <c r="AX123" i="172"/>
  <c r="AT123" i="172"/>
  <c r="AE123" i="172"/>
  <c r="Y123" i="172"/>
  <c r="T123" i="172"/>
  <c r="O123" i="172"/>
  <c r="J123" i="172"/>
  <c r="G123" i="172"/>
  <c r="D123" i="172"/>
  <c r="CB122" i="172"/>
  <c r="BX122" i="172"/>
  <c r="BS122" i="172"/>
  <c r="BO122" i="172"/>
  <c r="BK122" i="172"/>
  <c r="BF122" i="172"/>
  <c r="BC122" i="172"/>
  <c r="AX122" i="172"/>
  <c r="AT122" i="172"/>
  <c r="AE122" i="172"/>
  <c r="Y122" i="172"/>
  <c r="T122" i="172"/>
  <c r="O122" i="172"/>
  <c r="J122" i="172"/>
  <c r="G122" i="172"/>
  <c r="D122" i="172"/>
  <c r="CB121" i="172"/>
  <c r="BX121" i="172"/>
  <c r="BS121" i="172"/>
  <c r="BO121" i="172"/>
  <c r="BK121" i="172"/>
  <c r="BF121" i="172"/>
  <c r="BC121" i="172"/>
  <c r="AX121" i="172"/>
  <c r="AT121" i="172"/>
  <c r="AE121" i="172"/>
  <c r="Y121" i="172"/>
  <c r="T121" i="172"/>
  <c r="O121" i="172"/>
  <c r="J121" i="172"/>
  <c r="G121" i="172"/>
  <c r="D121" i="172"/>
  <c r="CB120" i="172"/>
  <c r="BX120" i="172"/>
  <c r="BS120" i="172"/>
  <c r="BO120" i="172"/>
  <c r="BK120" i="172"/>
  <c r="BF120" i="172"/>
  <c r="BC120" i="172"/>
  <c r="AX120" i="172"/>
  <c r="AT120" i="172"/>
  <c r="AE120" i="172"/>
  <c r="Y120" i="172"/>
  <c r="T120" i="172"/>
  <c r="O120" i="172"/>
  <c r="J120" i="172"/>
  <c r="G120" i="172"/>
  <c r="D120" i="172"/>
  <c r="CB119" i="172"/>
  <c r="BX119" i="172"/>
  <c r="BS119" i="172"/>
  <c r="BO119" i="172"/>
  <c r="BK119" i="172"/>
  <c r="BF119" i="172"/>
  <c r="BC119" i="172"/>
  <c r="AX119" i="172"/>
  <c r="AT119" i="172"/>
  <c r="AE119" i="172"/>
  <c r="Y119" i="172"/>
  <c r="T119" i="172"/>
  <c r="O119" i="172"/>
  <c r="J119" i="172"/>
  <c r="G119" i="172"/>
  <c r="D119" i="172"/>
  <c r="CB118" i="172"/>
  <c r="BX118" i="172"/>
  <c r="BS118" i="172"/>
  <c r="BO118" i="172"/>
  <c r="BK118" i="172"/>
  <c r="BF118" i="172"/>
  <c r="BC118" i="172"/>
  <c r="AX118" i="172"/>
  <c r="AT118" i="172"/>
  <c r="AE118" i="172"/>
  <c r="Y118" i="172"/>
  <c r="T118" i="172"/>
  <c r="O118" i="172"/>
  <c r="J118" i="172"/>
  <c r="G118" i="172"/>
  <c r="D118" i="172"/>
  <c r="CB117" i="172"/>
  <c r="BX117" i="172"/>
  <c r="BS117" i="172"/>
  <c r="BO117" i="172"/>
  <c r="BK117" i="172"/>
  <c r="BF117" i="172"/>
  <c r="BC117" i="172"/>
  <c r="AX117" i="172"/>
  <c r="AT117" i="172"/>
  <c r="AE117" i="172"/>
  <c r="Y117" i="172"/>
  <c r="T117" i="172"/>
  <c r="O117" i="172"/>
  <c r="J117" i="172"/>
  <c r="G117" i="172"/>
  <c r="D117" i="172"/>
  <c r="CB116" i="172"/>
  <c r="BX116" i="172"/>
  <c r="BS116" i="172"/>
  <c r="BO116" i="172"/>
  <c r="BK116" i="172"/>
  <c r="BF116" i="172"/>
  <c r="BC116" i="172"/>
  <c r="AX116" i="172"/>
  <c r="AT116" i="172"/>
  <c r="AE116" i="172"/>
  <c r="Y116" i="172"/>
  <c r="T116" i="172"/>
  <c r="O116" i="172"/>
  <c r="J116" i="172"/>
  <c r="G116" i="172"/>
  <c r="D116" i="172"/>
  <c r="CB115" i="172"/>
  <c r="BX115" i="172"/>
  <c r="BS115" i="172"/>
  <c r="BO115" i="172"/>
  <c r="BK115" i="172"/>
  <c r="BF115" i="172"/>
  <c r="BC115" i="172"/>
  <c r="AX115" i="172"/>
  <c r="AT115" i="172"/>
  <c r="AE115" i="172"/>
  <c r="Y115" i="172"/>
  <c r="T115" i="172"/>
  <c r="O115" i="172"/>
  <c r="J115" i="172"/>
  <c r="G115" i="172"/>
  <c r="D115" i="172"/>
  <c r="CB114" i="172"/>
  <c r="BX114" i="172"/>
  <c r="BS114" i="172"/>
  <c r="BS113" i="172" s="1"/>
  <c r="BO114" i="172"/>
  <c r="BK114" i="172"/>
  <c r="BK113" i="172" s="1"/>
  <c r="BF114" i="172"/>
  <c r="BC114" i="172"/>
  <c r="AX114" i="172"/>
  <c r="AT114" i="172"/>
  <c r="AE114" i="172"/>
  <c r="Y114" i="172"/>
  <c r="T114" i="172"/>
  <c r="O114" i="172"/>
  <c r="J114" i="172"/>
  <c r="G114" i="172"/>
  <c r="D114" i="172"/>
  <c r="CE113" i="172"/>
  <c r="CD113" i="172"/>
  <c r="CC113" i="172"/>
  <c r="CA113" i="172"/>
  <c r="BZ113" i="172"/>
  <c r="BY113" i="172"/>
  <c r="BW113" i="172"/>
  <c r="BV113" i="172"/>
  <c r="BU113" i="172"/>
  <c r="BT113" i="172"/>
  <c r="BR113" i="172"/>
  <c r="BQ113" i="172"/>
  <c r="BP113" i="172"/>
  <c r="BN113" i="172"/>
  <c r="BM113" i="172"/>
  <c r="BL113" i="172"/>
  <c r="BJ113" i="172"/>
  <c r="BI113" i="172"/>
  <c r="BH113" i="172"/>
  <c r="BG113" i="172"/>
  <c r="BE113" i="172"/>
  <c r="BD113" i="172"/>
  <c r="BB113" i="172"/>
  <c r="BA113" i="172"/>
  <c r="AZ113" i="172"/>
  <c r="AY113" i="172"/>
  <c r="AW113" i="172"/>
  <c r="AV113" i="172"/>
  <c r="AU113" i="172"/>
  <c r="AS113" i="172"/>
  <c r="AR113" i="172"/>
  <c r="AQ113" i="172"/>
  <c r="AP113" i="172"/>
  <c r="AO113" i="172"/>
  <c r="AN113" i="172"/>
  <c r="AM113" i="172"/>
  <c r="AL113" i="172"/>
  <c r="AK113" i="172"/>
  <c r="AJ113" i="172"/>
  <c r="AI113" i="172"/>
  <c r="AH113" i="172"/>
  <c r="AG113" i="172"/>
  <c r="AF113" i="172"/>
  <c r="AD113" i="172"/>
  <c r="AC113" i="172"/>
  <c r="AB113" i="172"/>
  <c r="AA113" i="172"/>
  <c r="Z113" i="172"/>
  <c r="X113" i="172"/>
  <c r="W113" i="172"/>
  <c r="V113" i="172"/>
  <c r="U113" i="172"/>
  <c r="S113" i="172"/>
  <c r="R113" i="172"/>
  <c r="Q113" i="172"/>
  <c r="P113" i="172"/>
  <c r="N113" i="172"/>
  <c r="M113" i="172"/>
  <c r="L113" i="172"/>
  <c r="K113" i="172"/>
  <c r="I113" i="172"/>
  <c r="H113" i="172"/>
  <c r="F113" i="172"/>
  <c r="E113" i="172"/>
  <c r="CB112" i="172"/>
  <c r="BX112" i="172"/>
  <c r="BS112" i="172"/>
  <c r="BO112" i="172"/>
  <c r="BK112" i="172"/>
  <c r="BF112" i="172"/>
  <c r="BC112" i="172"/>
  <c r="AX112" i="172"/>
  <c r="AT112" i="172"/>
  <c r="AE112" i="172"/>
  <c r="Y112" i="172"/>
  <c r="T112" i="172"/>
  <c r="O112" i="172"/>
  <c r="J112" i="172"/>
  <c r="G112" i="172"/>
  <c r="D112" i="172"/>
  <c r="CB111" i="172"/>
  <c r="BX111" i="172"/>
  <c r="BS111" i="172"/>
  <c r="BO111" i="172"/>
  <c r="BK111" i="172"/>
  <c r="BF111" i="172"/>
  <c r="BC111" i="172"/>
  <c r="AX111" i="172"/>
  <c r="AT111" i="172"/>
  <c r="AE111" i="172"/>
  <c r="Y111" i="172"/>
  <c r="T111" i="172"/>
  <c r="O111" i="172"/>
  <c r="J111" i="172"/>
  <c r="G111" i="172"/>
  <c r="D111" i="172"/>
  <c r="CB110" i="172"/>
  <c r="BX110" i="172"/>
  <c r="BS110" i="172"/>
  <c r="BO110" i="172"/>
  <c r="BK110" i="172"/>
  <c r="BF110" i="172"/>
  <c r="BC110" i="172"/>
  <c r="AX110" i="172"/>
  <c r="AT110" i="172"/>
  <c r="AE110" i="172"/>
  <c r="Y110" i="172"/>
  <c r="T110" i="172"/>
  <c r="O110" i="172"/>
  <c r="J110" i="172"/>
  <c r="G110" i="172"/>
  <c r="D110" i="172"/>
  <c r="CB109" i="172"/>
  <c r="BX109" i="172"/>
  <c r="BS109" i="172"/>
  <c r="BO109" i="172"/>
  <c r="BK109" i="172"/>
  <c r="BF109" i="172"/>
  <c r="BC109" i="172"/>
  <c r="AX109" i="172"/>
  <c r="AT109" i="172"/>
  <c r="AE109" i="172"/>
  <c r="Y109" i="172"/>
  <c r="T109" i="172"/>
  <c r="O109" i="172"/>
  <c r="J109" i="172"/>
  <c r="G109" i="172"/>
  <c r="D109" i="172"/>
  <c r="CB108" i="172"/>
  <c r="BX108" i="172"/>
  <c r="BS108" i="172"/>
  <c r="BO108" i="172"/>
  <c r="BK108" i="172"/>
  <c r="BF108" i="172"/>
  <c r="BC108" i="172"/>
  <c r="AX108" i="172"/>
  <c r="AT108" i="172"/>
  <c r="AE108" i="172"/>
  <c r="Y108" i="172"/>
  <c r="T108" i="172"/>
  <c r="O108" i="172"/>
  <c r="J108" i="172"/>
  <c r="G108" i="172"/>
  <c r="D108" i="172"/>
  <c r="CB107" i="172"/>
  <c r="BX107" i="172"/>
  <c r="BS107" i="172"/>
  <c r="BO107" i="172"/>
  <c r="BK107" i="172"/>
  <c r="BF107" i="172"/>
  <c r="BC107" i="172"/>
  <c r="AX107" i="172"/>
  <c r="AT107" i="172"/>
  <c r="AE107" i="172"/>
  <c r="Y107" i="172"/>
  <c r="T107" i="172"/>
  <c r="O107" i="172"/>
  <c r="J107" i="172"/>
  <c r="G107" i="172"/>
  <c r="D107" i="172"/>
  <c r="CB106" i="172"/>
  <c r="BX106" i="172"/>
  <c r="BS106" i="172"/>
  <c r="BO106" i="172"/>
  <c r="BK106" i="172"/>
  <c r="BF106" i="172"/>
  <c r="BC106" i="172"/>
  <c r="AX106" i="172"/>
  <c r="AT106" i="172"/>
  <c r="AE106" i="172"/>
  <c r="Y106" i="172"/>
  <c r="T106" i="172"/>
  <c r="O106" i="172"/>
  <c r="J106" i="172"/>
  <c r="G106" i="172"/>
  <c r="D106" i="172"/>
  <c r="CB105" i="172"/>
  <c r="BX105" i="172"/>
  <c r="BS105" i="172"/>
  <c r="BO105" i="172"/>
  <c r="BK105" i="172"/>
  <c r="BF105" i="172"/>
  <c r="BC105" i="172"/>
  <c r="AX105" i="172"/>
  <c r="AT105" i="172"/>
  <c r="AE105" i="172"/>
  <c r="Y105" i="172"/>
  <c r="T105" i="172"/>
  <c r="O105" i="172"/>
  <c r="J105" i="172"/>
  <c r="G105" i="172"/>
  <c r="D105" i="172"/>
  <c r="CB104" i="172"/>
  <c r="BX104" i="172"/>
  <c r="BS104" i="172"/>
  <c r="BO104" i="172"/>
  <c r="BK104" i="172"/>
  <c r="BF104" i="172"/>
  <c r="BC104" i="172"/>
  <c r="AX104" i="172"/>
  <c r="AT104" i="172"/>
  <c r="AE104" i="172"/>
  <c r="Y104" i="172"/>
  <c r="T104" i="172"/>
  <c r="O104" i="172"/>
  <c r="J104" i="172"/>
  <c r="G104" i="172"/>
  <c r="D104" i="172"/>
  <c r="CB103" i="172"/>
  <c r="BX103" i="172"/>
  <c r="BS103" i="172"/>
  <c r="BO103" i="172"/>
  <c r="BK103" i="172"/>
  <c r="BF103" i="172"/>
  <c r="BC103" i="172"/>
  <c r="AX103" i="172"/>
  <c r="AT103" i="172"/>
  <c r="AE103" i="172"/>
  <c r="Y103" i="172"/>
  <c r="T103" i="172"/>
  <c r="O103" i="172"/>
  <c r="J103" i="172"/>
  <c r="G103" i="172"/>
  <c r="D103" i="172"/>
  <c r="CB102" i="172"/>
  <c r="BX102" i="172"/>
  <c r="BS102" i="172"/>
  <c r="BO102" i="172"/>
  <c r="BK102" i="172"/>
  <c r="BF102" i="172"/>
  <c r="BC102" i="172"/>
  <c r="AX102" i="172"/>
  <c r="AT102" i="172"/>
  <c r="AE102" i="172"/>
  <c r="Y102" i="172"/>
  <c r="T102" i="172"/>
  <c r="O102" i="172"/>
  <c r="J102" i="172"/>
  <c r="G102" i="172"/>
  <c r="D102" i="172"/>
  <c r="CB101" i="172"/>
  <c r="BX101" i="172"/>
  <c r="BS101" i="172"/>
  <c r="BO101" i="172"/>
  <c r="BK101" i="172"/>
  <c r="BF101" i="172"/>
  <c r="BC101" i="172"/>
  <c r="AX101" i="172"/>
  <c r="AT101" i="172"/>
  <c r="AE101" i="172"/>
  <c r="Y101" i="172"/>
  <c r="T101" i="172"/>
  <c r="O101" i="172"/>
  <c r="J101" i="172"/>
  <c r="G101" i="172"/>
  <c r="D101" i="172"/>
  <c r="CB100" i="172"/>
  <c r="BX100" i="172"/>
  <c r="BS100" i="172"/>
  <c r="BO100" i="172"/>
  <c r="BK100" i="172"/>
  <c r="BF100" i="172"/>
  <c r="BC100" i="172"/>
  <c r="AX100" i="172"/>
  <c r="AT100" i="172"/>
  <c r="AE100" i="172"/>
  <c r="Y100" i="172"/>
  <c r="T100" i="172"/>
  <c r="O100" i="172"/>
  <c r="J100" i="172"/>
  <c r="G100" i="172"/>
  <c r="D100" i="172"/>
  <c r="CB99" i="172"/>
  <c r="BX99" i="172"/>
  <c r="BS99" i="172"/>
  <c r="BO99" i="172"/>
  <c r="BK99" i="172"/>
  <c r="BF99" i="172"/>
  <c r="BC99" i="172"/>
  <c r="AX99" i="172"/>
  <c r="AT99" i="172"/>
  <c r="AE99" i="172"/>
  <c r="Y99" i="172"/>
  <c r="T99" i="172"/>
  <c r="O99" i="172"/>
  <c r="J99" i="172"/>
  <c r="G99" i="172"/>
  <c r="D99" i="172"/>
  <c r="CB98" i="172"/>
  <c r="BX98" i="172"/>
  <c r="BS98" i="172"/>
  <c r="BO98" i="172"/>
  <c r="BK98" i="172"/>
  <c r="BF98" i="172"/>
  <c r="BC98" i="172"/>
  <c r="AX98" i="172"/>
  <c r="AT98" i="172"/>
  <c r="AE98" i="172"/>
  <c r="Y98" i="172"/>
  <c r="T98" i="172"/>
  <c r="O98" i="172"/>
  <c r="J98" i="172"/>
  <c r="G98" i="172"/>
  <c r="D98" i="172"/>
  <c r="CB97" i="172"/>
  <c r="BX97" i="172"/>
  <c r="BS97" i="172"/>
  <c r="BO97" i="172"/>
  <c r="BK97" i="172"/>
  <c r="BF97" i="172"/>
  <c r="BC97" i="172"/>
  <c r="AX97" i="172"/>
  <c r="AT97" i="172"/>
  <c r="AE97" i="172"/>
  <c r="Y97" i="172"/>
  <c r="T97" i="172"/>
  <c r="O97" i="172"/>
  <c r="J97" i="172"/>
  <c r="G97" i="172"/>
  <c r="D97" i="172"/>
  <c r="CB96" i="172"/>
  <c r="BX96" i="172"/>
  <c r="BS96" i="172"/>
  <c r="BO96" i="172"/>
  <c r="BK96" i="172"/>
  <c r="BF96" i="172"/>
  <c r="BC96" i="172"/>
  <c r="AX96" i="172"/>
  <c r="AT96" i="172"/>
  <c r="AE96" i="172"/>
  <c r="Y96" i="172"/>
  <c r="T96" i="172"/>
  <c r="O96" i="172"/>
  <c r="J96" i="172"/>
  <c r="G96" i="172"/>
  <c r="D96" i="172"/>
  <c r="CB95" i="172"/>
  <c r="BX95" i="172"/>
  <c r="BS95" i="172"/>
  <c r="BO95" i="172"/>
  <c r="BK95" i="172"/>
  <c r="BF95" i="172"/>
  <c r="BC95" i="172"/>
  <c r="AX95" i="172"/>
  <c r="AT95" i="172"/>
  <c r="AE95" i="172"/>
  <c r="Y95" i="172"/>
  <c r="T95" i="172"/>
  <c r="O95" i="172"/>
  <c r="J95" i="172"/>
  <c r="G95" i="172"/>
  <c r="D95" i="172"/>
  <c r="CB94" i="172"/>
  <c r="BX94" i="172"/>
  <c r="BS94" i="172"/>
  <c r="BO94" i="172"/>
  <c r="BK94" i="172"/>
  <c r="BF94" i="172"/>
  <c r="BC94" i="172"/>
  <c r="AX94" i="172"/>
  <c r="AT94" i="172"/>
  <c r="AE94" i="172"/>
  <c r="Y94" i="172"/>
  <c r="T94" i="172"/>
  <c r="O94" i="172"/>
  <c r="J94" i="172"/>
  <c r="G94" i="172"/>
  <c r="D94" i="172"/>
  <c r="CB93" i="172"/>
  <c r="BX93" i="172"/>
  <c r="BS93" i="172"/>
  <c r="BO93" i="172"/>
  <c r="BK93" i="172"/>
  <c r="BF93" i="172"/>
  <c r="BC93" i="172"/>
  <c r="AX93" i="172"/>
  <c r="AT93" i="172"/>
  <c r="AE93" i="172"/>
  <c r="Y93" i="172"/>
  <c r="T93" i="172"/>
  <c r="O93" i="172"/>
  <c r="J93" i="172"/>
  <c r="G93" i="172"/>
  <c r="D93" i="172"/>
  <c r="CB92" i="172"/>
  <c r="BX92" i="172"/>
  <c r="BS92" i="172"/>
  <c r="BO92" i="172"/>
  <c r="BK92" i="172"/>
  <c r="BF92" i="172"/>
  <c r="BC92" i="172"/>
  <c r="AX92" i="172"/>
  <c r="AT92" i="172"/>
  <c r="AE92" i="172"/>
  <c r="Y92" i="172"/>
  <c r="T92" i="172"/>
  <c r="O92" i="172"/>
  <c r="J92" i="172"/>
  <c r="G92" i="172"/>
  <c r="D92" i="172"/>
  <c r="CB91" i="172"/>
  <c r="BX91" i="172"/>
  <c r="BS91" i="172"/>
  <c r="BO91" i="172"/>
  <c r="BK91" i="172"/>
  <c r="BF91" i="172"/>
  <c r="BC91" i="172"/>
  <c r="AX91" i="172"/>
  <c r="AT91" i="172"/>
  <c r="AE91" i="172"/>
  <c r="Y91" i="172"/>
  <c r="T91" i="172"/>
  <c r="O91" i="172"/>
  <c r="J91" i="172"/>
  <c r="G91" i="172"/>
  <c r="D91" i="172"/>
  <c r="CB90" i="172"/>
  <c r="BX90" i="172"/>
  <c r="BS90" i="172"/>
  <c r="BO90" i="172"/>
  <c r="BK90" i="172"/>
  <c r="BF90" i="172"/>
  <c r="BC90" i="172"/>
  <c r="AX90" i="172"/>
  <c r="AT90" i="172"/>
  <c r="AE90" i="172"/>
  <c r="Y90" i="172"/>
  <c r="T90" i="172"/>
  <c r="O90" i="172"/>
  <c r="J90" i="172"/>
  <c r="G90" i="172"/>
  <c r="D90" i="172"/>
  <c r="CB89" i="172"/>
  <c r="BX89" i="172"/>
  <c r="BS89" i="172"/>
  <c r="BO89" i="172"/>
  <c r="BK89" i="172"/>
  <c r="BF89" i="172"/>
  <c r="BC89" i="172"/>
  <c r="AX89" i="172"/>
  <c r="AT89" i="172"/>
  <c r="AE89" i="172"/>
  <c r="Y89" i="172"/>
  <c r="T89" i="172"/>
  <c r="O89" i="172"/>
  <c r="J89" i="172"/>
  <c r="G89" i="172"/>
  <c r="D89" i="172"/>
  <c r="CB88" i="172"/>
  <c r="BX88" i="172"/>
  <c r="BS88" i="172"/>
  <c r="BO88" i="172"/>
  <c r="BK88" i="172"/>
  <c r="BF88" i="172"/>
  <c r="BC88" i="172"/>
  <c r="AX88" i="172"/>
  <c r="AT88" i="172"/>
  <c r="AE88" i="172"/>
  <c r="Y88" i="172"/>
  <c r="T88" i="172"/>
  <c r="O88" i="172"/>
  <c r="J88" i="172"/>
  <c r="G88" i="172"/>
  <c r="D88" i="172"/>
  <c r="CB87" i="172"/>
  <c r="BX87" i="172"/>
  <c r="BS87" i="172"/>
  <c r="BO87" i="172"/>
  <c r="BK87" i="172"/>
  <c r="BF87" i="172"/>
  <c r="BC87" i="172"/>
  <c r="AX87" i="172"/>
  <c r="AT87" i="172"/>
  <c r="AE87" i="172"/>
  <c r="Y87" i="172"/>
  <c r="T87" i="172"/>
  <c r="O87" i="172"/>
  <c r="J87" i="172"/>
  <c r="G87" i="172"/>
  <c r="D87" i="172"/>
  <c r="CB86" i="172"/>
  <c r="BX86" i="172"/>
  <c r="BS86" i="172"/>
  <c r="BO86" i="172"/>
  <c r="BK86" i="172"/>
  <c r="BF86" i="172"/>
  <c r="BC86" i="172"/>
  <c r="AX86" i="172"/>
  <c r="AT86" i="172"/>
  <c r="AE86" i="172"/>
  <c r="Y86" i="172"/>
  <c r="T86" i="172"/>
  <c r="O86" i="172"/>
  <c r="J86" i="172"/>
  <c r="G86" i="172"/>
  <c r="D86" i="172"/>
  <c r="CE85" i="172"/>
  <c r="CD85" i="172"/>
  <c r="CC85" i="172"/>
  <c r="CA85" i="172"/>
  <c r="BZ85" i="172"/>
  <c r="BY85" i="172"/>
  <c r="BW85" i="172"/>
  <c r="BV85" i="172"/>
  <c r="BU85" i="172"/>
  <c r="BT85" i="172"/>
  <c r="BR85" i="172"/>
  <c r="BQ85" i="172"/>
  <c r="BP85" i="172"/>
  <c r="BN85" i="172"/>
  <c r="BM85" i="172"/>
  <c r="BL85" i="172"/>
  <c r="BJ85" i="172"/>
  <c r="BI85" i="172"/>
  <c r="BH85" i="172"/>
  <c r="BG85" i="172"/>
  <c r="BE85" i="172"/>
  <c r="BD85" i="172"/>
  <c r="BB85" i="172"/>
  <c r="BA85" i="172"/>
  <c r="AZ85" i="172"/>
  <c r="AY85" i="172"/>
  <c r="AW85" i="172"/>
  <c r="AV85" i="172"/>
  <c r="AU85" i="172"/>
  <c r="AS85" i="172"/>
  <c r="AR85" i="172"/>
  <c r="AQ85" i="172"/>
  <c r="AP85" i="172"/>
  <c r="AO85" i="172"/>
  <c r="AN85" i="172"/>
  <c r="AM85" i="172"/>
  <c r="AL85" i="172"/>
  <c r="AK85" i="172"/>
  <c r="AJ85" i="172"/>
  <c r="AI85" i="172"/>
  <c r="AH85" i="172"/>
  <c r="AG85" i="172"/>
  <c r="AF85" i="172"/>
  <c r="AD85" i="172"/>
  <c r="AC85" i="172"/>
  <c r="AB85" i="172"/>
  <c r="AA85" i="172"/>
  <c r="Z85" i="172"/>
  <c r="X85" i="172"/>
  <c r="W85" i="172"/>
  <c r="V85" i="172"/>
  <c r="U85" i="172"/>
  <c r="S85" i="172"/>
  <c r="R85" i="172"/>
  <c r="Q85" i="172"/>
  <c r="P85" i="172"/>
  <c r="N85" i="172"/>
  <c r="M85" i="172"/>
  <c r="L85" i="172"/>
  <c r="K85" i="172"/>
  <c r="I85" i="172"/>
  <c r="H85" i="172"/>
  <c r="F85" i="172"/>
  <c r="E85" i="172"/>
  <c r="CB84" i="172"/>
  <c r="BX84" i="172"/>
  <c r="BS84" i="172"/>
  <c r="BO84" i="172"/>
  <c r="BK84" i="172"/>
  <c r="BF84" i="172"/>
  <c r="BC84" i="172"/>
  <c r="AX84" i="172"/>
  <c r="AT84" i="172"/>
  <c r="AE84" i="172"/>
  <c r="Y84" i="172"/>
  <c r="T84" i="172"/>
  <c r="O84" i="172"/>
  <c r="J84" i="172"/>
  <c r="G84" i="172"/>
  <c r="D84" i="172"/>
  <c r="CB83" i="172"/>
  <c r="BX83" i="172"/>
  <c r="BS83" i="172"/>
  <c r="BO83" i="172"/>
  <c r="BK83" i="172"/>
  <c r="BF83" i="172"/>
  <c r="BC83" i="172"/>
  <c r="AX83" i="172"/>
  <c r="AT83" i="172"/>
  <c r="AE83" i="172"/>
  <c r="Y83" i="172"/>
  <c r="T83" i="172"/>
  <c r="O83" i="172"/>
  <c r="J83" i="172"/>
  <c r="G83" i="172"/>
  <c r="D83" i="172"/>
  <c r="CB82" i="172"/>
  <c r="BX82" i="172"/>
  <c r="BS82" i="172"/>
  <c r="BO82" i="172"/>
  <c r="BK82" i="172"/>
  <c r="BF82" i="172"/>
  <c r="BC82" i="172"/>
  <c r="AX82" i="172"/>
  <c r="AT82" i="172"/>
  <c r="AE82" i="172"/>
  <c r="Y82" i="172"/>
  <c r="T82" i="172"/>
  <c r="O82" i="172"/>
  <c r="J82" i="172"/>
  <c r="G82" i="172"/>
  <c r="D82" i="172"/>
  <c r="CB81" i="172"/>
  <c r="BX81" i="172"/>
  <c r="BS81" i="172"/>
  <c r="BO81" i="172"/>
  <c r="BK81" i="172"/>
  <c r="BF81" i="172"/>
  <c r="BC81" i="172"/>
  <c r="AX81" i="172"/>
  <c r="AT81" i="172"/>
  <c r="AE81" i="172"/>
  <c r="Y81" i="172"/>
  <c r="T81" i="172"/>
  <c r="O81" i="172"/>
  <c r="J81" i="172"/>
  <c r="G81" i="172"/>
  <c r="D81" i="172"/>
  <c r="CB80" i="172"/>
  <c r="BX80" i="172"/>
  <c r="BS80" i="172"/>
  <c r="BO80" i="172"/>
  <c r="BK80" i="172"/>
  <c r="BF80" i="172"/>
  <c r="BC80" i="172"/>
  <c r="AX80" i="172"/>
  <c r="AT80" i="172"/>
  <c r="AE80" i="172"/>
  <c r="Y80" i="172"/>
  <c r="T80" i="172"/>
  <c r="O80" i="172"/>
  <c r="J80" i="172"/>
  <c r="G80" i="172"/>
  <c r="D80" i="172"/>
  <c r="CB79" i="172"/>
  <c r="BX79" i="172"/>
  <c r="BS79" i="172"/>
  <c r="BO79" i="172"/>
  <c r="BK79" i="172"/>
  <c r="BF79" i="172"/>
  <c r="BC79" i="172"/>
  <c r="AX79" i="172"/>
  <c r="AT79" i="172"/>
  <c r="AE79" i="172"/>
  <c r="Y79" i="172"/>
  <c r="T79" i="172"/>
  <c r="O79" i="172"/>
  <c r="J79" i="172"/>
  <c r="G79" i="172"/>
  <c r="D79" i="172"/>
  <c r="CB78" i="172"/>
  <c r="BX78" i="172"/>
  <c r="BS78" i="172"/>
  <c r="BO78" i="172"/>
  <c r="BK78" i="172"/>
  <c r="BF78" i="172"/>
  <c r="BC78" i="172"/>
  <c r="AX78" i="172"/>
  <c r="AT78" i="172"/>
  <c r="AE78" i="172"/>
  <c r="Y78" i="172"/>
  <c r="T78" i="172"/>
  <c r="O78" i="172"/>
  <c r="J78" i="172"/>
  <c r="G78" i="172"/>
  <c r="D78" i="172"/>
  <c r="CB77" i="172"/>
  <c r="BX77" i="172"/>
  <c r="BS77" i="172"/>
  <c r="BO77" i="172"/>
  <c r="BK77" i="172"/>
  <c r="BF77" i="172"/>
  <c r="BC77" i="172"/>
  <c r="AX77" i="172"/>
  <c r="AT77" i="172"/>
  <c r="AE77" i="172"/>
  <c r="Y77" i="172"/>
  <c r="T77" i="172"/>
  <c r="O77" i="172"/>
  <c r="J77" i="172"/>
  <c r="G77" i="172"/>
  <c r="D77" i="172"/>
  <c r="CB76" i="172"/>
  <c r="BX76" i="172"/>
  <c r="BS76" i="172"/>
  <c r="BO76" i="172"/>
  <c r="BK76" i="172"/>
  <c r="BF76" i="172"/>
  <c r="BC76" i="172"/>
  <c r="AX76" i="172"/>
  <c r="AT76" i="172"/>
  <c r="AE76" i="172"/>
  <c r="Y76" i="172"/>
  <c r="T76" i="172"/>
  <c r="O76" i="172"/>
  <c r="J76" i="172"/>
  <c r="G76" i="172"/>
  <c r="D76" i="172"/>
  <c r="CB75" i="172"/>
  <c r="BX75" i="172"/>
  <c r="BS75" i="172"/>
  <c r="BO75" i="172"/>
  <c r="BK75" i="172"/>
  <c r="BF75" i="172"/>
  <c r="BC75" i="172"/>
  <c r="AX75" i="172"/>
  <c r="AT75" i="172"/>
  <c r="AE75" i="172"/>
  <c r="Y75" i="172"/>
  <c r="T75" i="172"/>
  <c r="O75" i="172"/>
  <c r="J75" i="172"/>
  <c r="G75" i="172"/>
  <c r="D75" i="172"/>
  <c r="CB74" i="172"/>
  <c r="BX74" i="172"/>
  <c r="BS74" i="172"/>
  <c r="BO74" i="172"/>
  <c r="BK74" i="172"/>
  <c r="BF74" i="172"/>
  <c r="BC74" i="172"/>
  <c r="AX74" i="172"/>
  <c r="AT74" i="172"/>
  <c r="AE74" i="172"/>
  <c r="Y74" i="172"/>
  <c r="T74" i="172"/>
  <c r="O74" i="172"/>
  <c r="J74" i="172"/>
  <c r="G74" i="172"/>
  <c r="D74" i="172"/>
  <c r="CB73" i="172"/>
  <c r="BX73" i="172"/>
  <c r="BS73" i="172"/>
  <c r="BO73" i="172"/>
  <c r="BK73" i="172"/>
  <c r="BF73" i="172"/>
  <c r="BC73" i="172"/>
  <c r="AX73" i="172"/>
  <c r="AT73" i="172"/>
  <c r="AE73" i="172"/>
  <c r="Y73" i="172"/>
  <c r="T73" i="172"/>
  <c r="O73" i="172"/>
  <c r="J73" i="172"/>
  <c r="G73" i="172"/>
  <c r="D73" i="172"/>
  <c r="CB72" i="172"/>
  <c r="BX72" i="172"/>
  <c r="BS72" i="172"/>
  <c r="BO72" i="172"/>
  <c r="BK72" i="172"/>
  <c r="BF72" i="172"/>
  <c r="BC72" i="172"/>
  <c r="AX72" i="172"/>
  <c r="AT72" i="172"/>
  <c r="AE72" i="172"/>
  <c r="Y72" i="172"/>
  <c r="T72" i="172"/>
  <c r="O72" i="172"/>
  <c r="J72" i="172"/>
  <c r="G72" i="172"/>
  <c r="D72" i="172"/>
  <c r="CB71" i="172"/>
  <c r="BX71" i="172"/>
  <c r="BS71" i="172"/>
  <c r="BO71" i="172"/>
  <c r="BK71" i="172"/>
  <c r="BF71" i="172"/>
  <c r="BC71" i="172"/>
  <c r="AX71" i="172"/>
  <c r="AT71" i="172"/>
  <c r="AE71" i="172"/>
  <c r="Y71" i="172"/>
  <c r="T71" i="172"/>
  <c r="O71" i="172"/>
  <c r="J71" i="172"/>
  <c r="G71" i="172"/>
  <c r="D71" i="172"/>
  <c r="CB70" i="172"/>
  <c r="BX70" i="172"/>
  <c r="BS70" i="172"/>
  <c r="BO70" i="172"/>
  <c r="BK70" i="172"/>
  <c r="BF70" i="172"/>
  <c r="BC70" i="172"/>
  <c r="AX70" i="172"/>
  <c r="AT70" i="172"/>
  <c r="AE70" i="172"/>
  <c r="Y70" i="172"/>
  <c r="T70" i="172"/>
  <c r="O70" i="172"/>
  <c r="J70" i="172"/>
  <c r="G70" i="172"/>
  <c r="D70" i="172"/>
  <c r="CB69" i="172"/>
  <c r="BX69" i="172"/>
  <c r="BS69" i="172"/>
  <c r="BO69" i="172"/>
  <c r="BK69" i="172"/>
  <c r="BF69" i="172"/>
  <c r="BC69" i="172"/>
  <c r="AX69" i="172"/>
  <c r="AT69" i="172"/>
  <c r="AE69" i="172"/>
  <c r="Y69" i="172"/>
  <c r="T69" i="172"/>
  <c r="O69" i="172"/>
  <c r="J69" i="172"/>
  <c r="G69" i="172"/>
  <c r="D69" i="172"/>
  <c r="CB68" i="172"/>
  <c r="BX68" i="172"/>
  <c r="BS68" i="172"/>
  <c r="BO68" i="172"/>
  <c r="BK68" i="172"/>
  <c r="BF68" i="172"/>
  <c r="BC68" i="172"/>
  <c r="AX68" i="172"/>
  <c r="AT68" i="172"/>
  <c r="AE68" i="172"/>
  <c r="Y68" i="172"/>
  <c r="T68" i="172"/>
  <c r="O68" i="172"/>
  <c r="J68" i="172"/>
  <c r="G68" i="172"/>
  <c r="D68" i="172"/>
  <c r="CB67" i="172"/>
  <c r="BX67" i="172"/>
  <c r="BS67" i="172"/>
  <c r="BO67" i="172"/>
  <c r="BK67" i="172"/>
  <c r="BF67" i="172"/>
  <c r="BC67" i="172"/>
  <c r="AX67" i="172"/>
  <c r="AT67" i="172"/>
  <c r="AE67" i="172"/>
  <c r="Y67" i="172"/>
  <c r="T67" i="172"/>
  <c r="O67" i="172"/>
  <c r="J67" i="172"/>
  <c r="G67" i="172"/>
  <c r="D67" i="172"/>
  <c r="CB66" i="172"/>
  <c r="BX66" i="172"/>
  <c r="BS66" i="172"/>
  <c r="BO66" i="172"/>
  <c r="BK66" i="172"/>
  <c r="BF66" i="172"/>
  <c r="BC66" i="172"/>
  <c r="AX66" i="172"/>
  <c r="AT66" i="172"/>
  <c r="AE66" i="172"/>
  <c r="Y66" i="172"/>
  <c r="T66" i="172"/>
  <c r="O66" i="172"/>
  <c r="J66" i="172"/>
  <c r="G66" i="172"/>
  <c r="D66" i="172"/>
  <c r="CB65" i="172"/>
  <c r="BX65" i="172"/>
  <c r="BS65" i="172"/>
  <c r="BO65" i="172"/>
  <c r="BK65" i="172"/>
  <c r="BF65" i="172"/>
  <c r="BC65" i="172"/>
  <c r="AX65" i="172"/>
  <c r="AT65" i="172"/>
  <c r="AE65" i="172"/>
  <c r="Y65" i="172"/>
  <c r="T65" i="172"/>
  <c r="O65" i="172"/>
  <c r="J65" i="172"/>
  <c r="G65" i="172"/>
  <c r="D65" i="172"/>
  <c r="CB64" i="172"/>
  <c r="BX64" i="172"/>
  <c r="BS64" i="172"/>
  <c r="BO64" i="172"/>
  <c r="BK64" i="172"/>
  <c r="BF64" i="172"/>
  <c r="BC64" i="172"/>
  <c r="AX64" i="172"/>
  <c r="AT64" i="172"/>
  <c r="AE64" i="172"/>
  <c r="Y64" i="172"/>
  <c r="T64" i="172"/>
  <c r="O64" i="172"/>
  <c r="J64" i="172"/>
  <c r="G64" i="172"/>
  <c r="D64" i="172"/>
  <c r="CB63" i="172"/>
  <c r="BX63" i="172"/>
  <c r="BS63" i="172"/>
  <c r="BO63" i="172"/>
  <c r="BK63" i="172"/>
  <c r="BF63" i="172"/>
  <c r="BC63" i="172"/>
  <c r="AX63" i="172"/>
  <c r="AT63" i="172"/>
  <c r="AE63" i="172"/>
  <c r="Y63" i="172"/>
  <c r="T63" i="172"/>
  <c r="O63" i="172"/>
  <c r="J63" i="172"/>
  <c r="G63" i="172"/>
  <c r="D63" i="172"/>
  <c r="CB62" i="172"/>
  <c r="BX62" i="172"/>
  <c r="BX61" i="172" s="1"/>
  <c r="BS62" i="172"/>
  <c r="BO62" i="172"/>
  <c r="BK62" i="172"/>
  <c r="BF62" i="172"/>
  <c r="BC62" i="172"/>
  <c r="AX62" i="172"/>
  <c r="AT62" i="172"/>
  <c r="AE62" i="172"/>
  <c r="AE61" i="172" s="1"/>
  <c r="Y62" i="172"/>
  <c r="T62" i="172"/>
  <c r="O62" i="172"/>
  <c r="J62" i="172"/>
  <c r="G62" i="172"/>
  <c r="D62" i="172"/>
  <c r="CE61" i="172"/>
  <c r="CD61" i="172"/>
  <c r="CC61" i="172"/>
  <c r="CA61" i="172"/>
  <c r="BZ61" i="172"/>
  <c r="BY61" i="172"/>
  <c r="BW61" i="172"/>
  <c r="BV61" i="172"/>
  <c r="BU61" i="172"/>
  <c r="BT61" i="172"/>
  <c r="BR61" i="172"/>
  <c r="BQ61" i="172"/>
  <c r="BP61" i="172"/>
  <c r="BN61" i="172"/>
  <c r="BM61" i="172"/>
  <c r="BL61" i="172"/>
  <c r="BJ61" i="172"/>
  <c r="BI61" i="172"/>
  <c r="BH61" i="172"/>
  <c r="BG61" i="172"/>
  <c r="BE61" i="172"/>
  <c r="BD61" i="172"/>
  <c r="BB61" i="172"/>
  <c r="BA61" i="172"/>
  <c r="AZ61" i="172"/>
  <c r="AY61" i="172"/>
  <c r="AW61" i="172"/>
  <c r="AV61" i="172"/>
  <c r="AU61" i="172"/>
  <c r="AS61" i="172"/>
  <c r="AR61" i="172"/>
  <c r="AQ61" i="172"/>
  <c r="AP61" i="172"/>
  <c r="AO61" i="172"/>
  <c r="AN61" i="172"/>
  <c r="AM61" i="172"/>
  <c r="AL61" i="172"/>
  <c r="AK61" i="172"/>
  <c r="AJ61" i="172"/>
  <c r="AI61" i="172"/>
  <c r="AH61" i="172"/>
  <c r="AG61" i="172"/>
  <c r="AF61" i="172"/>
  <c r="AD61" i="172"/>
  <c r="AC61" i="172"/>
  <c r="AB61" i="172"/>
  <c r="AA61" i="172"/>
  <c r="Z61" i="172"/>
  <c r="X61" i="172"/>
  <c r="W61" i="172"/>
  <c r="V61" i="172"/>
  <c r="U61" i="172"/>
  <c r="S61" i="172"/>
  <c r="R61" i="172"/>
  <c r="Q61" i="172"/>
  <c r="P61" i="172"/>
  <c r="N61" i="172"/>
  <c r="M61" i="172"/>
  <c r="L61" i="172"/>
  <c r="K61" i="172"/>
  <c r="I61" i="172"/>
  <c r="H61" i="172"/>
  <c r="F61" i="172"/>
  <c r="E61" i="172"/>
  <c r="CB60" i="172"/>
  <c r="BX60" i="172"/>
  <c r="BS60" i="172"/>
  <c r="BO60" i="172"/>
  <c r="BK60" i="172"/>
  <c r="BF60" i="172"/>
  <c r="BC60" i="172"/>
  <c r="AX60" i="172"/>
  <c r="AT60" i="172"/>
  <c r="AE60" i="172"/>
  <c r="Y60" i="172"/>
  <c r="T60" i="172"/>
  <c r="O60" i="172"/>
  <c r="J60" i="172"/>
  <c r="G60" i="172"/>
  <c r="D60" i="172"/>
  <c r="CB59" i="172"/>
  <c r="BX59" i="172"/>
  <c r="BS59" i="172"/>
  <c r="BO59" i="172"/>
  <c r="BK59" i="172"/>
  <c r="BF59" i="172"/>
  <c r="BC59" i="172"/>
  <c r="AX59" i="172"/>
  <c r="AT59" i="172"/>
  <c r="AE59" i="172"/>
  <c r="Y59" i="172"/>
  <c r="T59" i="172"/>
  <c r="O59" i="172"/>
  <c r="J59" i="172"/>
  <c r="G59" i="172"/>
  <c r="D59" i="172"/>
  <c r="CB58" i="172"/>
  <c r="BX58" i="172"/>
  <c r="BS58" i="172"/>
  <c r="BO58" i="172"/>
  <c r="BK58" i="172"/>
  <c r="BF58" i="172"/>
  <c r="BC58" i="172"/>
  <c r="AX58" i="172"/>
  <c r="AT58" i="172"/>
  <c r="AE58" i="172"/>
  <c r="Y58" i="172"/>
  <c r="T58" i="172"/>
  <c r="O58" i="172"/>
  <c r="J58" i="172"/>
  <c r="G58" i="172"/>
  <c r="D58" i="172"/>
  <c r="CB57" i="172"/>
  <c r="BX57" i="172"/>
  <c r="BS57" i="172"/>
  <c r="BO57" i="172"/>
  <c r="BK57" i="172"/>
  <c r="BF57" i="172"/>
  <c r="BC57" i="172"/>
  <c r="AX57" i="172"/>
  <c r="AT57" i="172"/>
  <c r="AE57" i="172"/>
  <c r="Y57" i="172"/>
  <c r="T57" i="172"/>
  <c r="O57" i="172"/>
  <c r="J57" i="172"/>
  <c r="G57" i="172"/>
  <c r="D57" i="172"/>
  <c r="CB56" i="172"/>
  <c r="BX56" i="172"/>
  <c r="BS56" i="172"/>
  <c r="BO56" i="172"/>
  <c r="BK56" i="172"/>
  <c r="BF56" i="172"/>
  <c r="BC56" i="172"/>
  <c r="AX56" i="172"/>
  <c r="AT56" i="172"/>
  <c r="AE56" i="172"/>
  <c r="Y56" i="172"/>
  <c r="T56" i="172"/>
  <c r="O56" i="172"/>
  <c r="J56" i="172"/>
  <c r="G56" i="172"/>
  <c r="D56" i="172"/>
  <c r="CB55" i="172"/>
  <c r="BX55" i="172"/>
  <c r="BS55" i="172"/>
  <c r="BO55" i="172"/>
  <c r="BK55" i="172"/>
  <c r="BF55" i="172"/>
  <c r="BC55" i="172"/>
  <c r="AX55" i="172"/>
  <c r="AT55" i="172"/>
  <c r="AE55" i="172"/>
  <c r="Y55" i="172"/>
  <c r="T55" i="172"/>
  <c r="O55" i="172"/>
  <c r="J55" i="172"/>
  <c r="G55" i="172"/>
  <c r="D55" i="172"/>
  <c r="CB54" i="172"/>
  <c r="BX54" i="172"/>
  <c r="BS54" i="172"/>
  <c r="BO54" i="172"/>
  <c r="BK54" i="172"/>
  <c r="BF54" i="172"/>
  <c r="BC54" i="172"/>
  <c r="AX54" i="172"/>
  <c r="AT54" i="172"/>
  <c r="AE54" i="172"/>
  <c r="Y54" i="172"/>
  <c r="T54" i="172"/>
  <c r="O54" i="172"/>
  <c r="J54" i="172"/>
  <c r="G54" i="172"/>
  <c r="D54" i="172"/>
  <c r="CB53" i="172"/>
  <c r="BX53" i="172"/>
  <c r="BS53" i="172"/>
  <c r="BO53" i="172"/>
  <c r="BK53" i="172"/>
  <c r="BF53" i="172"/>
  <c r="BC53" i="172"/>
  <c r="AX53" i="172"/>
  <c r="AT53" i="172"/>
  <c r="AE53" i="172"/>
  <c r="Y53" i="172"/>
  <c r="T53" i="172"/>
  <c r="O53" i="172"/>
  <c r="J53" i="172"/>
  <c r="G53" i="172"/>
  <c r="D53" i="172"/>
  <c r="CB52" i="172"/>
  <c r="BX52" i="172"/>
  <c r="BS52" i="172"/>
  <c r="BO52" i="172"/>
  <c r="BK52" i="172"/>
  <c r="BF52" i="172"/>
  <c r="BC52" i="172"/>
  <c r="AX52" i="172"/>
  <c r="AT52" i="172"/>
  <c r="AE52" i="172"/>
  <c r="Y52" i="172"/>
  <c r="T52" i="172"/>
  <c r="O52" i="172"/>
  <c r="J52" i="172"/>
  <c r="G52" i="172"/>
  <c r="D52" i="172"/>
  <c r="CB51" i="172"/>
  <c r="BX51" i="172"/>
  <c r="BS51" i="172"/>
  <c r="BO51" i="172"/>
  <c r="BK51" i="172"/>
  <c r="BF51" i="172"/>
  <c r="BC51" i="172"/>
  <c r="AX51" i="172"/>
  <c r="AT51" i="172"/>
  <c r="AE51" i="172"/>
  <c r="Y51" i="172"/>
  <c r="T51" i="172"/>
  <c r="O51" i="172"/>
  <c r="J51" i="172"/>
  <c r="G51" i="172"/>
  <c r="D51" i="172"/>
  <c r="CB50" i="172"/>
  <c r="BX50" i="172"/>
  <c r="BS50" i="172"/>
  <c r="BO50" i="172"/>
  <c r="BK50" i="172"/>
  <c r="BF50" i="172"/>
  <c r="BC50" i="172"/>
  <c r="AX50" i="172"/>
  <c r="AT50" i="172"/>
  <c r="AE50" i="172"/>
  <c r="Y50" i="172"/>
  <c r="T50" i="172"/>
  <c r="O50" i="172"/>
  <c r="J50" i="172"/>
  <c r="G50" i="172"/>
  <c r="D50" i="172"/>
  <c r="CB49" i="172"/>
  <c r="BX49" i="172"/>
  <c r="BS49" i="172"/>
  <c r="BO49" i="172"/>
  <c r="BK49" i="172"/>
  <c r="BF49" i="172"/>
  <c r="BC49" i="172"/>
  <c r="AX49" i="172"/>
  <c r="AT49" i="172"/>
  <c r="AE49" i="172"/>
  <c r="Y49" i="172"/>
  <c r="T49" i="172"/>
  <c r="O49" i="172"/>
  <c r="J49" i="172"/>
  <c r="G49" i="172"/>
  <c r="D49" i="172"/>
  <c r="CB48" i="172"/>
  <c r="BX48" i="172"/>
  <c r="BS48" i="172"/>
  <c r="BO48" i="172"/>
  <c r="BK48" i="172"/>
  <c r="BF48" i="172"/>
  <c r="BC48" i="172"/>
  <c r="AX48" i="172"/>
  <c r="AT48" i="172"/>
  <c r="AE48" i="172"/>
  <c r="Y48" i="172"/>
  <c r="T48" i="172"/>
  <c r="O48" i="172"/>
  <c r="J48" i="172"/>
  <c r="G48" i="172"/>
  <c r="D48" i="172"/>
  <c r="CB47" i="172"/>
  <c r="BX47" i="172"/>
  <c r="BS47" i="172"/>
  <c r="BO47" i="172"/>
  <c r="BK47" i="172"/>
  <c r="BF47" i="172"/>
  <c r="BC47" i="172"/>
  <c r="AX47" i="172"/>
  <c r="AT47" i="172"/>
  <c r="AE47" i="172"/>
  <c r="Y47" i="172"/>
  <c r="T47" i="172"/>
  <c r="O47" i="172"/>
  <c r="J47" i="172"/>
  <c r="G47" i="172"/>
  <c r="D47" i="172"/>
  <c r="CB46" i="172"/>
  <c r="BX46" i="172"/>
  <c r="BS46" i="172"/>
  <c r="BO46" i="172"/>
  <c r="BK46" i="172"/>
  <c r="BF46" i="172"/>
  <c r="BC46" i="172"/>
  <c r="AX46" i="172"/>
  <c r="AT46" i="172"/>
  <c r="AE46" i="172"/>
  <c r="Y46" i="172"/>
  <c r="T46" i="172"/>
  <c r="O46" i="172"/>
  <c r="J46" i="172"/>
  <c r="G46" i="172"/>
  <c r="D46" i="172"/>
  <c r="CB45" i="172"/>
  <c r="BX45" i="172"/>
  <c r="BS45" i="172"/>
  <c r="BO45" i="172"/>
  <c r="BK45" i="172"/>
  <c r="BF45" i="172"/>
  <c r="BC45" i="172"/>
  <c r="AX45" i="172"/>
  <c r="AT45" i="172"/>
  <c r="AE45" i="172"/>
  <c r="Y45" i="172"/>
  <c r="T45" i="172"/>
  <c r="O45" i="172"/>
  <c r="J45" i="172"/>
  <c r="G45" i="172"/>
  <c r="D45" i="172"/>
  <c r="CB44" i="172"/>
  <c r="BX44" i="172"/>
  <c r="BS44" i="172"/>
  <c r="BO44" i="172"/>
  <c r="BK44" i="172"/>
  <c r="BF44" i="172"/>
  <c r="BC44" i="172"/>
  <c r="AX44" i="172"/>
  <c r="AT44" i="172"/>
  <c r="AE44" i="172"/>
  <c r="Y44" i="172"/>
  <c r="T44" i="172"/>
  <c r="O44" i="172"/>
  <c r="J44" i="172"/>
  <c r="G44" i="172"/>
  <c r="D44" i="172"/>
  <c r="CB43" i="172"/>
  <c r="BX43" i="172"/>
  <c r="BS43" i="172"/>
  <c r="BO43" i="172"/>
  <c r="BK43" i="172"/>
  <c r="BF43" i="172"/>
  <c r="BC43" i="172"/>
  <c r="AX43" i="172"/>
  <c r="AT43" i="172"/>
  <c r="AE43" i="172"/>
  <c r="Y43" i="172"/>
  <c r="T43" i="172"/>
  <c r="O43" i="172"/>
  <c r="J43" i="172"/>
  <c r="G43" i="172"/>
  <c r="D43" i="172"/>
  <c r="CB42" i="172"/>
  <c r="BX42" i="172"/>
  <c r="BS42" i="172"/>
  <c r="BO42" i="172"/>
  <c r="BK42" i="172"/>
  <c r="BF42" i="172"/>
  <c r="BC42" i="172"/>
  <c r="AX42" i="172"/>
  <c r="AT42" i="172"/>
  <c r="AE42" i="172"/>
  <c r="Y42" i="172"/>
  <c r="T42" i="172"/>
  <c r="O42" i="172"/>
  <c r="J42" i="172"/>
  <c r="I42" i="172" s="1"/>
  <c r="D42" i="172"/>
  <c r="CE41" i="172"/>
  <c r="CD41" i="172"/>
  <c r="CC41" i="172"/>
  <c r="CA41" i="172"/>
  <c r="BZ41" i="172"/>
  <c r="BY41" i="172"/>
  <c r="BW41" i="172"/>
  <c r="BV41" i="172"/>
  <c r="BU41" i="172"/>
  <c r="BT41" i="172"/>
  <c r="BR41" i="172"/>
  <c r="BQ41" i="172"/>
  <c r="BP41" i="172"/>
  <c r="BN41" i="172"/>
  <c r="BM41" i="172"/>
  <c r="BL41" i="172"/>
  <c r="BJ41" i="172"/>
  <c r="BI41" i="172"/>
  <c r="BH41" i="172"/>
  <c r="BG41" i="172"/>
  <c r="BE41" i="172"/>
  <c r="BD41" i="172"/>
  <c r="BB41" i="172"/>
  <c r="BA41" i="172"/>
  <c r="AZ41" i="172"/>
  <c r="AY41" i="172"/>
  <c r="AX41" i="172"/>
  <c r="AW41" i="172"/>
  <c r="AV41" i="172"/>
  <c r="AU41" i="172"/>
  <c r="AS41" i="172"/>
  <c r="AR41" i="172"/>
  <c r="AQ41" i="172"/>
  <c r="AP41" i="172"/>
  <c r="AO41" i="172"/>
  <c r="AN41" i="172"/>
  <c r="AM41" i="172"/>
  <c r="AL41" i="172"/>
  <c r="AK41" i="172"/>
  <c r="AJ41" i="172"/>
  <c r="AI41" i="172"/>
  <c r="AH41" i="172"/>
  <c r="AG41" i="172"/>
  <c r="AF41" i="172"/>
  <c r="AD41" i="172"/>
  <c r="AC41" i="172"/>
  <c r="AB41" i="172"/>
  <c r="AA41" i="172"/>
  <c r="Z41" i="172"/>
  <c r="X41" i="172"/>
  <c r="W41" i="172"/>
  <c r="V41" i="172"/>
  <c r="U41" i="172"/>
  <c r="S41" i="172"/>
  <c r="R41" i="172"/>
  <c r="Q41" i="172"/>
  <c r="P41" i="172"/>
  <c r="N41" i="172"/>
  <c r="M41" i="172"/>
  <c r="L41" i="172"/>
  <c r="K41" i="172"/>
  <c r="F41" i="172"/>
  <c r="E41" i="172"/>
  <c r="CB40" i="172"/>
  <c r="BX40" i="172"/>
  <c r="BS40" i="172"/>
  <c r="BO40" i="172"/>
  <c r="BK40" i="172"/>
  <c r="BF40" i="172"/>
  <c r="BC40" i="172"/>
  <c r="AX40" i="172"/>
  <c r="AT40" i="172"/>
  <c r="AE40" i="172"/>
  <c r="Y40" i="172"/>
  <c r="T40" i="172"/>
  <c r="O40" i="172"/>
  <c r="J40" i="172"/>
  <c r="G40" i="172"/>
  <c r="D40" i="172"/>
  <c r="CB39" i="172"/>
  <c r="BX39" i="172"/>
  <c r="BS39" i="172"/>
  <c r="BO39" i="172"/>
  <c r="BK39" i="172"/>
  <c r="BF39" i="172"/>
  <c r="BC39" i="172"/>
  <c r="AX39" i="172"/>
  <c r="AT39" i="172"/>
  <c r="AE39" i="172"/>
  <c r="Y39" i="172"/>
  <c r="T39" i="172"/>
  <c r="O39" i="172"/>
  <c r="J39" i="172"/>
  <c r="G39" i="172"/>
  <c r="D39" i="172"/>
  <c r="CB38" i="172"/>
  <c r="BX38" i="172"/>
  <c r="BS38" i="172"/>
  <c r="BO38" i="172"/>
  <c r="BK38" i="172"/>
  <c r="BF38" i="172"/>
  <c r="BC38" i="172"/>
  <c r="AX38" i="172"/>
  <c r="AT38" i="172"/>
  <c r="AE38" i="172"/>
  <c r="Y38" i="172"/>
  <c r="T38" i="172"/>
  <c r="O38" i="172"/>
  <c r="J38" i="172"/>
  <c r="G38" i="172"/>
  <c r="D38" i="172"/>
  <c r="CB37" i="172"/>
  <c r="BX37" i="172"/>
  <c r="BS37" i="172"/>
  <c r="BO37" i="172"/>
  <c r="BK37" i="172"/>
  <c r="BF37" i="172"/>
  <c r="BC37" i="172"/>
  <c r="AX37" i="172"/>
  <c r="AT37" i="172"/>
  <c r="AE37" i="172"/>
  <c r="Y37" i="172"/>
  <c r="T37" i="172"/>
  <c r="O37" i="172"/>
  <c r="J37" i="172"/>
  <c r="G37" i="172"/>
  <c r="D37" i="172"/>
  <c r="CB36" i="172"/>
  <c r="BX36" i="172"/>
  <c r="BS36" i="172"/>
  <c r="BO36" i="172"/>
  <c r="BK36" i="172"/>
  <c r="BF36" i="172"/>
  <c r="BC36" i="172"/>
  <c r="AX36" i="172"/>
  <c r="AT36" i="172"/>
  <c r="AE36" i="172"/>
  <c r="Y36" i="172"/>
  <c r="T36" i="172"/>
  <c r="O36" i="172"/>
  <c r="J36" i="172"/>
  <c r="G36" i="172"/>
  <c r="D36" i="172"/>
  <c r="CB35" i="172"/>
  <c r="BX35" i="172"/>
  <c r="BS35" i="172"/>
  <c r="BO35" i="172"/>
  <c r="BK35" i="172"/>
  <c r="BF35" i="172"/>
  <c r="BC35" i="172"/>
  <c r="AX35" i="172"/>
  <c r="AT35" i="172"/>
  <c r="AE35" i="172"/>
  <c r="Y35" i="172"/>
  <c r="T35" i="172"/>
  <c r="O35" i="172"/>
  <c r="J35" i="172"/>
  <c r="G35" i="172"/>
  <c r="D35" i="172"/>
  <c r="CB34" i="172"/>
  <c r="BX34" i="172"/>
  <c r="BS34" i="172"/>
  <c r="BO34" i="172"/>
  <c r="BK34" i="172"/>
  <c r="BF34" i="172"/>
  <c r="BC34" i="172"/>
  <c r="AX34" i="172"/>
  <c r="AT34" i="172"/>
  <c r="AE34" i="172"/>
  <c r="Y34" i="172"/>
  <c r="T34" i="172"/>
  <c r="O34" i="172"/>
  <c r="J34" i="172"/>
  <c r="G34" i="172"/>
  <c r="D34" i="172"/>
  <c r="CB33" i="172"/>
  <c r="BX33" i="172"/>
  <c r="BS33" i="172"/>
  <c r="BO33" i="172"/>
  <c r="BK33" i="172"/>
  <c r="BF33" i="172"/>
  <c r="BC33" i="172"/>
  <c r="AX33" i="172"/>
  <c r="AT33" i="172"/>
  <c r="AE33" i="172"/>
  <c r="Y33" i="172"/>
  <c r="T33" i="172"/>
  <c r="O33" i="172"/>
  <c r="J33" i="172"/>
  <c r="G33" i="172"/>
  <c r="D33" i="172"/>
  <c r="CB32" i="172"/>
  <c r="BX32" i="172"/>
  <c r="BS32" i="172"/>
  <c r="BO32" i="172"/>
  <c r="BK32" i="172"/>
  <c r="BF32" i="172"/>
  <c r="BC32" i="172"/>
  <c r="AX32" i="172"/>
  <c r="AT32" i="172"/>
  <c r="AE32" i="172"/>
  <c r="Y32" i="172"/>
  <c r="T32" i="172"/>
  <c r="O32" i="172"/>
  <c r="J32" i="172"/>
  <c r="G32" i="172"/>
  <c r="D32" i="172"/>
  <c r="CB31" i="172"/>
  <c r="BX31" i="172"/>
  <c r="BS31" i="172"/>
  <c r="BO31" i="172"/>
  <c r="BK31" i="172"/>
  <c r="BF31" i="172"/>
  <c r="BC31" i="172"/>
  <c r="AX31" i="172"/>
  <c r="AT31" i="172"/>
  <c r="AE31" i="172"/>
  <c r="Y31" i="172"/>
  <c r="T31" i="172"/>
  <c r="O31" i="172"/>
  <c r="J31" i="172"/>
  <c r="G31" i="172"/>
  <c r="D31" i="172"/>
  <c r="CB30" i="172"/>
  <c r="BX30" i="172"/>
  <c r="BX29" i="172" s="1"/>
  <c r="BS30" i="172"/>
  <c r="BO30" i="172"/>
  <c r="BK30" i="172"/>
  <c r="BF30" i="172"/>
  <c r="BC30" i="172"/>
  <c r="BC29" i="172" s="1"/>
  <c r="AX30" i="172"/>
  <c r="AT30" i="172"/>
  <c r="AE30" i="172"/>
  <c r="AE29" i="172" s="1"/>
  <c r="Y30" i="172"/>
  <c r="Y29" i="172" s="1"/>
  <c r="T30" i="172"/>
  <c r="O30" i="172"/>
  <c r="J30" i="172"/>
  <c r="G30" i="172"/>
  <c r="D30" i="172"/>
  <c r="CE29" i="172"/>
  <c r="CD29" i="172"/>
  <c r="CC29" i="172"/>
  <c r="CA29" i="172"/>
  <c r="BZ29" i="172"/>
  <c r="BY29" i="172"/>
  <c r="BW29" i="172"/>
  <c r="BV29" i="172"/>
  <c r="BU29" i="172"/>
  <c r="BT29" i="172"/>
  <c r="BR29" i="172"/>
  <c r="BQ29" i="172"/>
  <c r="BP29" i="172"/>
  <c r="BN29" i="172"/>
  <c r="BM29" i="172"/>
  <c r="BL29" i="172"/>
  <c r="BJ29" i="172"/>
  <c r="BI29" i="172"/>
  <c r="BH29" i="172"/>
  <c r="BG29" i="172"/>
  <c r="BE29" i="172"/>
  <c r="BD29" i="172"/>
  <c r="BB29" i="172"/>
  <c r="BA29" i="172"/>
  <c r="AZ29" i="172"/>
  <c r="AY29" i="172"/>
  <c r="AW29" i="172"/>
  <c r="AV29" i="172"/>
  <c r="AU29" i="172"/>
  <c r="AS29" i="172"/>
  <c r="AR29" i="172"/>
  <c r="AQ29" i="172"/>
  <c r="AP29" i="172"/>
  <c r="AO29" i="172"/>
  <c r="AN29" i="172"/>
  <c r="AM29" i="172"/>
  <c r="AL29" i="172"/>
  <c r="AK29" i="172"/>
  <c r="AJ29" i="172"/>
  <c r="AI29" i="172"/>
  <c r="AH29" i="172"/>
  <c r="AG29" i="172"/>
  <c r="AF29" i="172"/>
  <c r="AD29" i="172"/>
  <c r="AC29" i="172"/>
  <c r="AB29" i="172"/>
  <c r="AA29" i="172"/>
  <c r="Z29" i="172"/>
  <c r="X29" i="172"/>
  <c r="W29" i="172"/>
  <c r="V29" i="172"/>
  <c r="U29" i="172"/>
  <c r="S29" i="172"/>
  <c r="R29" i="172"/>
  <c r="Q29" i="172"/>
  <c r="P29" i="172"/>
  <c r="N29" i="172"/>
  <c r="M29" i="172"/>
  <c r="L29" i="172"/>
  <c r="K29" i="172"/>
  <c r="I29" i="172"/>
  <c r="H29" i="172"/>
  <c r="F29" i="172"/>
  <c r="E29" i="172"/>
  <c r="CB28" i="172"/>
  <c r="BX28" i="172"/>
  <c r="BS28" i="172"/>
  <c r="BO28" i="172"/>
  <c r="BK28" i="172"/>
  <c r="BF28" i="172"/>
  <c r="BC28" i="172"/>
  <c r="AX28" i="172"/>
  <c r="AT28" i="172"/>
  <c r="AE28" i="172"/>
  <c r="Y28" i="172"/>
  <c r="T28" i="172"/>
  <c r="O28" i="172"/>
  <c r="J28" i="172"/>
  <c r="G28" i="172"/>
  <c r="D28" i="172"/>
  <c r="CB27" i="172"/>
  <c r="BX27" i="172"/>
  <c r="BS27" i="172"/>
  <c r="BO27" i="172"/>
  <c r="BK27" i="172"/>
  <c r="BF27" i="172"/>
  <c r="BC27" i="172"/>
  <c r="AX27" i="172"/>
  <c r="AT27" i="172"/>
  <c r="AE27" i="172"/>
  <c r="Y27" i="172"/>
  <c r="T27" i="172"/>
  <c r="O27" i="172"/>
  <c r="J27" i="172"/>
  <c r="G27" i="172"/>
  <c r="D27" i="172"/>
  <c r="CB26" i="172"/>
  <c r="BX26" i="172"/>
  <c r="BS26" i="172"/>
  <c r="BO26" i="172"/>
  <c r="BK26" i="172"/>
  <c r="BF26" i="172"/>
  <c r="BC26" i="172"/>
  <c r="AX26" i="172"/>
  <c r="AT26" i="172"/>
  <c r="AE26" i="172"/>
  <c r="Y26" i="172"/>
  <c r="T26" i="172"/>
  <c r="O26" i="172"/>
  <c r="J26" i="172"/>
  <c r="G26" i="172"/>
  <c r="D26" i="172"/>
  <c r="CB25" i="172"/>
  <c r="BX25" i="172"/>
  <c r="BS25" i="172"/>
  <c r="BO25" i="172"/>
  <c r="BK25" i="172"/>
  <c r="BF25" i="172"/>
  <c r="BC25" i="172"/>
  <c r="AX25" i="172"/>
  <c r="AT25" i="172"/>
  <c r="AE25" i="172"/>
  <c r="Y25" i="172"/>
  <c r="T25" i="172"/>
  <c r="O25" i="172"/>
  <c r="J25" i="172"/>
  <c r="G25" i="172"/>
  <c r="D25" i="172"/>
  <c r="CB24" i="172"/>
  <c r="BX24" i="172"/>
  <c r="BS24" i="172"/>
  <c r="BO24" i="172"/>
  <c r="BK24" i="172"/>
  <c r="BF24" i="172"/>
  <c r="BC24" i="172"/>
  <c r="AX24" i="172"/>
  <c r="AT24" i="172"/>
  <c r="AE24" i="172"/>
  <c r="Y24" i="172"/>
  <c r="T24" i="172"/>
  <c r="O24" i="172"/>
  <c r="J24" i="172"/>
  <c r="G24" i="172"/>
  <c r="D24" i="172"/>
  <c r="CB23" i="172"/>
  <c r="BX23" i="172"/>
  <c r="BS23" i="172"/>
  <c r="BO23" i="172"/>
  <c r="BK23" i="172"/>
  <c r="BF23" i="172"/>
  <c r="BC23" i="172"/>
  <c r="AX23" i="172"/>
  <c r="AT23" i="172"/>
  <c r="AE23" i="172"/>
  <c r="Y23" i="172"/>
  <c r="T23" i="172"/>
  <c r="O23" i="172"/>
  <c r="J23" i="172"/>
  <c r="G23" i="172"/>
  <c r="D23" i="172"/>
  <c r="CB22" i="172"/>
  <c r="BX22" i="172"/>
  <c r="BS22" i="172"/>
  <c r="BO22" i="172"/>
  <c r="BK22" i="172"/>
  <c r="BF22" i="172"/>
  <c r="BC22" i="172"/>
  <c r="AX22" i="172"/>
  <c r="AT22" i="172"/>
  <c r="AE22" i="172"/>
  <c r="Y22" i="172"/>
  <c r="T22" i="172"/>
  <c r="O22" i="172"/>
  <c r="J22" i="172"/>
  <c r="G22" i="172"/>
  <c r="D22" i="172"/>
  <c r="CB21" i="172"/>
  <c r="BX21" i="172"/>
  <c r="BS21" i="172"/>
  <c r="BO21" i="172"/>
  <c r="BK21" i="172"/>
  <c r="BF21" i="172"/>
  <c r="BC21" i="172"/>
  <c r="AX21" i="172"/>
  <c r="AT21" i="172"/>
  <c r="AE21" i="172"/>
  <c r="Y21" i="172"/>
  <c r="T21" i="172"/>
  <c r="O21" i="172"/>
  <c r="J21" i="172"/>
  <c r="G21" i="172"/>
  <c r="D21" i="172"/>
  <c r="CB20" i="172"/>
  <c r="BX20" i="172"/>
  <c r="BS20" i="172"/>
  <c r="BO20" i="172"/>
  <c r="BK20" i="172"/>
  <c r="BF20" i="172"/>
  <c r="BC20" i="172"/>
  <c r="AX20" i="172"/>
  <c r="AT20" i="172"/>
  <c r="AE20" i="172"/>
  <c r="Y20" i="172"/>
  <c r="T20" i="172"/>
  <c r="O20" i="172"/>
  <c r="J20" i="172"/>
  <c r="G20" i="172"/>
  <c r="D20" i="172"/>
  <c r="CB19" i="172"/>
  <c r="BX19" i="172"/>
  <c r="BS19" i="172"/>
  <c r="BO19" i="172"/>
  <c r="BK19" i="172"/>
  <c r="BF19" i="172"/>
  <c r="BC19" i="172"/>
  <c r="AX19" i="172"/>
  <c r="AT19" i="172"/>
  <c r="AE19" i="172"/>
  <c r="Y19" i="172"/>
  <c r="T19" i="172"/>
  <c r="O19" i="172"/>
  <c r="J19" i="172"/>
  <c r="G19" i="172"/>
  <c r="D19" i="172"/>
  <c r="CB18" i="172"/>
  <c r="BX18" i="172"/>
  <c r="BS18" i="172"/>
  <c r="BO18" i="172"/>
  <c r="BK18" i="172"/>
  <c r="BF18" i="172"/>
  <c r="BC18" i="172"/>
  <c r="AX18" i="172"/>
  <c r="AT18" i="172"/>
  <c r="AE18" i="172"/>
  <c r="Y18" i="172"/>
  <c r="T18" i="172"/>
  <c r="O18" i="172"/>
  <c r="J18" i="172"/>
  <c r="G18" i="172"/>
  <c r="D18" i="172"/>
  <c r="CB17" i="172"/>
  <c r="BX17" i="172"/>
  <c r="BS17" i="172"/>
  <c r="BO17" i="172"/>
  <c r="BK17" i="172"/>
  <c r="BF17" i="172"/>
  <c r="BC17" i="172"/>
  <c r="AX17" i="172"/>
  <c r="AT17" i="172"/>
  <c r="AE17" i="172"/>
  <c r="Y17" i="172"/>
  <c r="T17" i="172"/>
  <c r="O17" i="172"/>
  <c r="J17" i="172"/>
  <c r="G17" i="172"/>
  <c r="D17" i="172"/>
  <c r="CB16" i="172"/>
  <c r="BX16" i="172"/>
  <c r="BS16" i="172"/>
  <c r="BO16" i="172"/>
  <c r="BK16" i="172"/>
  <c r="BF16" i="172"/>
  <c r="BC16" i="172"/>
  <c r="AX16" i="172"/>
  <c r="AT16" i="172"/>
  <c r="AE16" i="172"/>
  <c r="Y16" i="172"/>
  <c r="T16" i="172"/>
  <c r="O16" i="172"/>
  <c r="J16" i="172"/>
  <c r="G16" i="172"/>
  <c r="D16" i="172"/>
  <c r="CB15" i="172"/>
  <c r="BX15" i="172"/>
  <c r="BS15" i="172"/>
  <c r="BO15" i="172"/>
  <c r="BK15" i="172"/>
  <c r="BF15" i="172"/>
  <c r="BC15" i="172"/>
  <c r="AX15" i="172"/>
  <c r="AT15" i="172"/>
  <c r="AE15" i="172"/>
  <c r="Y15" i="172"/>
  <c r="T15" i="172"/>
  <c r="O15" i="172"/>
  <c r="J15" i="172"/>
  <c r="G15" i="172"/>
  <c r="D15" i="172"/>
  <c r="CB14" i="172"/>
  <c r="BX14" i="172"/>
  <c r="BS14" i="172"/>
  <c r="BO14" i="172"/>
  <c r="BK14" i="172"/>
  <c r="BF14" i="172"/>
  <c r="BC14" i="172"/>
  <c r="AX14" i="172"/>
  <c r="AT14" i="172"/>
  <c r="AE14" i="172"/>
  <c r="Y14" i="172"/>
  <c r="T14" i="172"/>
  <c r="O14" i="172"/>
  <c r="J14" i="172"/>
  <c r="G14" i="172"/>
  <c r="D14" i="172"/>
  <c r="CB13" i="172"/>
  <c r="BX13" i="172"/>
  <c r="BS13" i="172"/>
  <c r="BO13" i="172"/>
  <c r="BK13" i="172"/>
  <c r="BF13" i="172"/>
  <c r="BC13" i="172"/>
  <c r="AX13" i="172"/>
  <c r="AT13" i="172"/>
  <c r="AE13" i="172"/>
  <c r="Y13" i="172"/>
  <c r="T13" i="172"/>
  <c r="O13" i="172"/>
  <c r="J13" i="172"/>
  <c r="G13" i="172"/>
  <c r="D13" i="172"/>
  <c r="CB12" i="172"/>
  <c r="BX12" i="172"/>
  <c r="BS12" i="172"/>
  <c r="BO12" i="172"/>
  <c r="BK12" i="172"/>
  <c r="BF12" i="172"/>
  <c r="BC12" i="172"/>
  <c r="AX12" i="172"/>
  <c r="AT12" i="172"/>
  <c r="AE12" i="172"/>
  <c r="Y12" i="172"/>
  <c r="T12" i="172"/>
  <c r="O12" i="172"/>
  <c r="J12" i="172"/>
  <c r="G12" i="172"/>
  <c r="D12" i="172"/>
  <c r="CB11" i="172"/>
  <c r="BX11" i="172"/>
  <c r="BS11" i="172"/>
  <c r="BO11" i="172"/>
  <c r="BK11" i="172"/>
  <c r="BF11" i="172"/>
  <c r="BC11" i="172"/>
  <c r="AX11" i="172"/>
  <c r="AT11" i="172"/>
  <c r="AE11" i="172"/>
  <c r="Y11" i="172"/>
  <c r="T11" i="172"/>
  <c r="O11" i="172"/>
  <c r="J11" i="172"/>
  <c r="G11" i="172"/>
  <c r="D11" i="172"/>
  <c r="CB10" i="172"/>
  <c r="BX10" i="172"/>
  <c r="BS10" i="172"/>
  <c r="BO10" i="172"/>
  <c r="BK10" i="172"/>
  <c r="BF10" i="172"/>
  <c r="BC10" i="172"/>
  <c r="AX10" i="172"/>
  <c r="AT10" i="172"/>
  <c r="AE10" i="172"/>
  <c r="Y10" i="172"/>
  <c r="T10" i="172"/>
  <c r="O10" i="172"/>
  <c r="J10" i="172"/>
  <c r="G10" i="172"/>
  <c r="C10" i="172" s="1"/>
  <c r="D10" i="172"/>
  <c r="CB9" i="172"/>
  <c r="BX9" i="172"/>
  <c r="BS9" i="172"/>
  <c r="BS8" i="172" s="1"/>
  <c r="BO9" i="172"/>
  <c r="BK9" i="172"/>
  <c r="BF9" i="172"/>
  <c r="BC9" i="172"/>
  <c r="AX9" i="172"/>
  <c r="AT9" i="172"/>
  <c r="AE9" i="172"/>
  <c r="Y9" i="172"/>
  <c r="Y8" i="172" s="1"/>
  <c r="T9" i="172"/>
  <c r="O9" i="172"/>
  <c r="J9" i="172"/>
  <c r="G9" i="172"/>
  <c r="D9" i="172"/>
  <c r="CE8" i="172"/>
  <c r="CD8" i="172"/>
  <c r="CC8" i="172"/>
  <c r="CA8" i="172"/>
  <c r="BZ8" i="172"/>
  <c r="BY8" i="172"/>
  <c r="BW8" i="172"/>
  <c r="BV8" i="172"/>
  <c r="BU8" i="172"/>
  <c r="BT8" i="172"/>
  <c r="BR8" i="172"/>
  <c r="BQ8" i="172"/>
  <c r="BP8" i="172"/>
  <c r="BN8" i="172"/>
  <c r="BM8" i="172"/>
  <c r="BL8" i="172"/>
  <c r="BJ8" i="172"/>
  <c r="BI8" i="172"/>
  <c r="BH8" i="172"/>
  <c r="BG8" i="172"/>
  <c r="BE8" i="172"/>
  <c r="BD8" i="172"/>
  <c r="BB8" i="172"/>
  <c r="BA8" i="172"/>
  <c r="AZ8" i="172"/>
  <c r="AY8" i="172"/>
  <c r="AW8" i="172"/>
  <c r="AV8" i="172"/>
  <c r="AU8" i="172"/>
  <c r="AS8" i="172"/>
  <c r="AR8" i="172"/>
  <c r="AQ8" i="172"/>
  <c r="AP8" i="172"/>
  <c r="AO8" i="172"/>
  <c r="AN8" i="172"/>
  <c r="AM8" i="172"/>
  <c r="AL8" i="172"/>
  <c r="AK8" i="172"/>
  <c r="AJ8" i="172"/>
  <c r="AI8" i="172"/>
  <c r="AH8" i="172"/>
  <c r="AG8" i="172"/>
  <c r="AF8" i="172"/>
  <c r="AD8" i="172"/>
  <c r="AC8" i="172"/>
  <c r="AB8" i="172"/>
  <c r="AA8" i="172"/>
  <c r="Z8" i="172"/>
  <c r="X8" i="172"/>
  <c r="W8" i="172"/>
  <c r="V8" i="172"/>
  <c r="U8" i="172"/>
  <c r="S8" i="172"/>
  <c r="R8" i="172"/>
  <c r="Q8" i="172"/>
  <c r="P8" i="172"/>
  <c r="N8" i="172"/>
  <c r="M8" i="172"/>
  <c r="L8" i="172"/>
  <c r="K8" i="172"/>
  <c r="I8" i="172"/>
  <c r="H8" i="172"/>
  <c r="F8" i="172"/>
  <c r="E8" i="172"/>
  <c r="CB7" i="172"/>
  <c r="CB6" i="172" s="1"/>
  <c r="BX7" i="172"/>
  <c r="BX6" i="172" s="1"/>
  <c r="BS7" i="172"/>
  <c r="BS6" i="172" s="1"/>
  <c r="BO7" i="172"/>
  <c r="BO6" i="172" s="1"/>
  <c r="BK7" i="172"/>
  <c r="BK6" i="172" s="1"/>
  <c r="BF7" i="172"/>
  <c r="BF6" i="172" s="1"/>
  <c r="BC7" i="172"/>
  <c r="BC6" i="172" s="1"/>
  <c r="AX7" i="172"/>
  <c r="AT7" i="172"/>
  <c r="AE7" i="172"/>
  <c r="Y7" i="172"/>
  <c r="T7" i="172"/>
  <c r="J7" i="172"/>
  <c r="J6" i="172" s="1"/>
  <c r="G7" i="172"/>
  <c r="D7" i="172"/>
  <c r="D6" i="172" s="1"/>
  <c r="CE6" i="172"/>
  <c r="CD6" i="172"/>
  <c r="CC6" i="172"/>
  <c r="CA6" i="172"/>
  <c r="BZ6" i="172"/>
  <c r="BY6" i="172"/>
  <c r="BW6" i="172"/>
  <c r="BV6" i="172"/>
  <c r="BU6" i="172"/>
  <c r="BT6" i="172"/>
  <c r="BR6" i="172"/>
  <c r="BQ6" i="172"/>
  <c r="BP6" i="172"/>
  <c r="BN6" i="172"/>
  <c r="BM6" i="172"/>
  <c r="BL6" i="172"/>
  <c r="BJ6" i="172"/>
  <c r="BI6" i="172"/>
  <c r="BH6" i="172"/>
  <c r="BG6" i="172"/>
  <c r="BE6" i="172"/>
  <c r="BD6" i="172"/>
  <c r="BB6" i="172"/>
  <c r="BA6" i="172"/>
  <c r="AZ6" i="172"/>
  <c r="AY6" i="172"/>
  <c r="AX6" i="172"/>
  <c r="AW6" i="172"/>
  <c r="AV6" i="172"/>
  <c r="AU6" i="172"/>
  <c r="AT6" i="172"/>
  <c r="AS6" i="172"/>
  <c r="AR6" i="172"/>
  <c r="AQ6" i="172"/>
  <c r="AP6" i="172"/>
  <c r="AP5" i="172" s="1"/>
  <c r="AO6" i="172"/>
  <c r="AN6" i="172"/>
  <c r="AM6" i="172"/>
  <c r="AL6" i="172"/>
  <c r="AK6" i="172"/>
  <c r="AJ6" i="172"/>
  <c r="AI6" i="172"/>
  <c r="AH6" i="172"/>
  <c r="AH5" i="172" s="1"/>
  <c r="AG6" i="172"/>
  <c r="AF6" i="172"/>
  <c r="AE6" i="172"/>
  <c r="AD6" i="172"/>
  <c r="AC6" i="172"/>
  <c r="AB6" i="172"/>
  <c r="AA6" i="172"/>
  <c r="Z6" i="172"/>
  <c r="Z5" i="172" s="1"/>
  <c r="Y6" i="172"/>
  <c r="X6" i="172"/>
  <c r="W6" i="172"/>
  <c r="W5" i="172" s="1"/>
  <c r="V6" i="172"/>
  <c r="U6" i="172"/>
  <c r="T6" i="172"/>
  <c r="S6" i="172"/>
  <c r="R6" i="172"/>
  <c r="Q6" i="172"/>
  <c r="P6" i="172"/>
  <c r="O6" i="172"/>
  <c r="N6" i="172"/>
  <c r="M6" i="172"/>
  <c r="L6" i="172"/>
  <c r="K6" i="172"/>
  <c r="I6" i="172"/>
  <c r="H6" i="172"/>
  <c r="F6" i="172"/>
  <c r="E6" i="172"/>
  <c r="BL5" i="172"/>
  <c r="P5" i="172"/>
  <c r="I5" i="171"/>
  <c r="H5" i="171"/>
  <c r="G5" i="171"/>
  <c r="F5" i="171"/>
  <c r="E5" i="171"/>
  <c r="D5" i="171"/>
  <c r="C5" i="171"/>
  <c r="B5" i="171"/>
  <c r="B3" i="14" l="1"/>
  <c r="H3" i="96"/>
  <c r="B3" i="5"/>
  <c r="F4" i="127"/>
  <c r="N4" i="127"/>
  <c r="J3" i="97"/>
  <c r="E4" i="127"/>
  <c r="M4" i="127"/>
  <c r="G4" i="127"/>
  <c r="E3" i="97"/>
  <c r="M3" i="97"/>
  <c r="I4" i="127"/>
  <c r="D3" i="97"/>
  <c r="L3" i="97"/>
  <c r="BD5" i="172"/>
  <c r="AM5" i="172"/>
  <c r="AE378" i="172"/>
  <c r="AE377" i="172" s="1"/>
  <c r="BX378" i="172"/>
  <c r="BX377" i="172" s="1"/>
  <c r="C7" i="88"/>
  <c r="S4" i="92"/>
  <c r="S3" i="92" s="1"/>
  <c r="S153" i="92"/>
  <c r="C229" i="127"/>
  <c r="C272" i="127"/>
  <c r="C20" i="96"/>
  <c r="C4" i="96" s="1"/>
  <c r="C102" i="97"/>
  <c r="C32" i="98"/>
  <c r="C61" i="98"/>
  <c r="C165" i="98"/>
  <c r="C153" i="98" s="1"/>
  <c r="C317" i="98"/>
  <c r="C303" i="172"/>
  <c r="AT378" i="172"/>
  <c r="CB378" i="172"/>
  <c r="C83" i="93"/>
  <c r="C102" i="93"/>
  <c r="C196" i="93"/>
  <c r="K153" i="92"/>
  <c r="K3" i="92" s="1"/>
  <c r="C103" i="127"/>
  <c r="C205" i="127"/>
  <c r="C303" i="96"/>
  <c r="C32" i="97"/>
  <c r="C4" i="97" s="1"/>
  <c r="C279" i="97"/>
  <c r="C228" i="98"/>
  <c r="C303" i="98"/>
  <c r="C302" i="98" s="1"/>
  <c r="C279" i="172"/>
  <c r="C381" i="172"/>
  <c r="C136" i="88"/>
  <c r="C43" i="93"/>
  <c r="C303" i="93"/>
  <c r="C302" i="93" s="1"/>
  <c r="F153" i="92"/>
  <c r="N153" i="92"/>
  <c r="C304" i="127"/>
  <c r="C303" i="127" s="1"/>
  <c r="C204" i="97"/>
  <c r="C303" i="97"/>
  <c r="C317" i="97"/>
  <c r="C7" i="98"/>
  <c r="C271" i="98"/>
  <c r="BH5" i="172"/>
  <c r="BH4" i="172" s="1"/>
  <c r="C213" i="172"/>
  <c r="C217" i="88"/>
  <c r="C280" i="88"/>
  <c r="B3" i="144"/>
  <c r="C32" i="93"/>
  <c r="C4" i="93" s="1"/>
  <c r="C182" i="93"/>
  <c r="C201" i="93"/>
  <c r="C7" i="96"/>
  <c r="C83" i="96"/>
  <c r="C83" i="97"/>
  <c r="C228" i="97"/>
  <c r="C274" i="98"/>
  <c r="C84" i="88"/>
  <c r="C210" i="88"/>
  <c r="C257" i="88"/>
  <c r="C377" i="88"/>
  <c r="C376" i="88" s="1"/>
  <c r="C20" i="93"/>
  <c r="C279" i="93"/>
  <c r="H4" i="92"/>
  <c r="H3" i="92" s="1"/>
  <c r="C196" i="92"/>
  <c r="C303" i="92"/>
  <c r="C33" i="127"/>
  <c r="C62" i="127"/>
  <c r="C5" i="127" s="1"/>
  <c r="C84" i="127"/>
  <c r="C188" i="127"/>
  <c r="C280" i="127"/>
  <c r="C170" i="96"/>
  <c r="C153" i="96" s="1"/>
  <c r="C279" i="96"/>
  <c r="C61" i="97"/>
  <c r="C170" i="97"/>
  <c r="C20" i="98"/>
  <c r="C4" i="98" s="1"/>
  <c r="C83" i="98"/>
  <c r="C102" i="98"/>
  <c r="G29" i="172"/>
  <c r="AE198" i="172"/>
  <c r="AT8" i="172"/>
  <c r="C101" i="172"/>
  <c r="E197" i="172"/>
  <c r="K197" i="172"/>
  <c r="C367" i="172"/>
  <c r="C60" i="88"/>
  <c r="C4" i="88" s="1"/>
  <c r="C3" i="88" s="1"/>
  <c r="C7" i="93"/>
  <c r="C148" i="93"/>
  <c r="C170" i="93"/>
  <c r="C228" i="93"/>
  <c r="C153" i="93" s="1"/>
  <c r="C157" i="92"/>
  <c r="C21" i="127"/>
  <c r="C183" i="127"/>
  <c r="C197" i="127"/>
  <c r="C275" i="127"/>
  <c r="C43" i="96"/>
  <c r="C165" i="97"/>
  <c r="C187" i="97"/>
  <c r="C196" i="97"/>
  <c r="C148" i="98"/>
  <c r="C204" i="98"/>
  <c r="AU5" i="172"/>
  <c r="E5" i="172"/>
  <c r="BA5" i="172"/>
  <c r="C53" i="172"/>
  <c r="G184" i="172"/>
  <c r="C40" i="88"/>
  <c r="C238" i="88"/>
  <c r="C204" i="93"/>
  <c r="C179" i="92"/>
  <c r="C180" i="127"/>
  <c r="C61" i="96"/>
  <c r="C102" i="96"/>
  <c r="C228" i="96"/>
  <c r="C317" i="96"/>
  <c r="C43" i="97"/>
  <c r="C160" i="97"/>
  <c r="C182" i="97"/>
  <c r="C196" i="98"/>
  <c r="C279" i="98"/>
  <c r="C153" i="97"/>
  <c r="C154" i="127"/>
  <c r="J4" i="92"/>
  <c r="R4" i="92"/>
  <c r="E153" i="92"/>
  <c r="M153" i="92"/>
  <c r="C154" i="92"/>
  <c r="C165" i="92"/>
  <c r="I153" i="92"/>
  <c r="Q153" i="92"/>
  <c r="C296" i="92"/>
  <c r="I4" i="92"/>
  <c r="I3" i="92" s="1"/>
  <c r="Q4" i="92"/>
  <c r="C187" i="92"/>
  <c r="C279" i="92"/>
  <c r="D4" i="92"/>
  <c r="L4" i="92"/>
  <c r="L3" i="92" s="1"/>
  <c r="C32" i="92"/>
  <c r="C83" i="92"/>
  <c r="C317" i="92"/>
  <c r="E4" i="92"/>
  <c r="M4" i="92"/>
  <c r="C20" i="92"/>
  <c r="H153" i="92"/>
  <c r="P153" i="92"/>
  <c r="P3" i="92" s="1"/>
  <c r="D153" i="92"/>
  <c r="L153" i="92"/>
  <c r="C160" i="92"/>
  <c r="C271" i="92"/>
  <c r="C7" i="92"/>
  <c r="C43" i="92"/>
  <c r="C102" i="92"/>
  <c r="G153" i="92"/>
  <c r="O153" i="92"/>
  <c r="C170" i="92"/>
  <c r="C228" i="92"/>
  <c r="C274" i="92"/>
  <c r="G4" i="92"/>
  <c r="O4" i="92"/>
  <c r="C143" i="92"/>
  <c r="J153" i="92"/>
  <c r="R153" i="92"/>
  <c r="C182" i="92"/>
  <c r="C204" i="92"/>
  <c r="C61" i="92"/>
  <c r="F4" i="92"/>
  <c r="F3" i="92" s="1"/>
  <c r="N4" i="92"/>
  <c r="N3" i="92" s="1"/>
  <c r="Q3" i="92"/>
  <c r="E3" i="92"/>
  <c r="M3" i="92"/>
  <c r="C196" i="88"/>
  <c r="BK61" i="172"/>
  <c r="C206" i="172"/>
  <c r="C166" i="172"/>
  <c r="BX234" i="172"/>
  <c r="BX250" i="172"/>
  <c r="O255" i="172"/>
  <c r="BK255" i="172"/>
  <c r="C271" i="172"/>
  <c r="C196" i="172"/>
  <c r="C229" i="172"/>
  <c r="AT250" i="172"/>
  <c r="BS258" i="172"/>
  <c r="C358" i="172"/>
  <c r="C366" i="172"/>
  <c r="C335" i="172"/>
  <c r="C27" i="172"/>
  <c r="C110" i="172"/>
  <c r="C138" i="172"/>
  <c r="C253" i="172"/>
  <c r="BF41" i="172"/>
  <c r="C221" i="172"/>
  <c r="C78" i="172"/>
  <c r="C94" i="172"/>
  <c r="C95" i="172"/>
  <c r="C98" i="172"/>
  <c r="C99" i="172"/>
  <c r="C100" i="172"/>
  <c r="CB113" i="172"/>
  <c r="C133" i="172"/>
  <c r="BS184" i="172"/>
  <c r="Y211" i="172"/>
  <c r="C310" i="172"/>
  <c r="C311" i="172"/>
  <c r="C319" i="172"/>
  <c r="O339" i="172"/>
  <c r="BK339" i="172"/>
  <c r="C347" i="172"/>
  <c r="J201" i="172"/>
  <c r="BC184" i="172"/>
  <c r="C207" i="172"/>
  <c r="C19" i="172"/>
  <c r="C32" i="172"/>
  <c r="G85" i="172"/>
  <c r="C89" i="172"/>
  <c r="C109" i="172"/>
  <c r="C118" i="172"/>
  <c r="C125" i="172"/>
  <c r="C127" i="172"/>
  <c r="C130" i="172"/>
  <c r="C131" i="172"/>
  <c r="C132" i="172"/>
  <c r="C171" i="172"/>
  <c r="C262" i="172"/>
  <c r="C286" i="172"/>
  <c r="C295" i="172"/>
  <c r="C296" i="172"/>
  <c r="C297" i="172"/>
  <c r="C302" i="172"/>
  <c r="G205" i="172"/>
  <c r="C304" i="172"/>
  <c r="C308" i="172"/>
  <c r="C393" i="172"/>
  <c r="C129" i="172"/>
  <c r="L197" i="172"/>
  <c r="BP197" i="172"/>
  <c r="J205" i="172"/>
  <c r="BF205" i="172"/>
  <c r="Y234" i="172"/>
  <c r="BS234" i="172"/>
  <c r="BC255" i="172"/>
  <c r="C318" i="172"/>
  <c r="BS339" i="172"/>
  <c r="BC352" i="172"/>
  <c r="C384" i="172"/>
  <c r="R5" i="172"/>
  <c r="BO234" i="172"/>
  <c r="C307" i="172"/>
  <c r="C342" i="172"/>
  <c r="T339" i="172"/>
  <c r="C147" i="172"/>
  <c r="C157" i="172"/>
  <c r="C182" i="172"/>
  <c r="J41" i="172"/>
  <c r="O61" i="172"/>
  <c r="C148" i="172"/>
  <c r="O184" i="172"/>
  <c r="BU5" i="172"/>
  <c r="AF5" i="172"/>
  <c r="CE197" i="172"/>
  <c r="BW197" i="172"/>
  <c r="CE5" i="172"/>
  <c r="AN5" i="172"/>
  <c r="BM5" i="172"/>
  <c r="BV5" i="172"/>
  <c r="C18" i="172"/>
  <c r="C26" i="172"/>
  <c r="X5" i="172"/>
  <c r="CD5" i="172"/>
  <c r="CD4" i="172" s="1"/>
  <c r="C163" i="172"/>
  <c r="AT190" i="172"/>
  <c r="AK197" i="172"/>
  <c r="AS197" i="172"/>
  <c r="C245" i="172"/>
  <c r="Y281" i="172"/>
  <c r="BC205" i="172"/>
  <c r="C309" i="172"/>
  <c r="BE5" i="172"/>
  <c r="BN5" i="172"/>
  <c r="BW5" i="172"/>
  <c r="BW4" i="172" s="1"/>
  <c r="C7" i="172"/>
  <c r="C6" i="172" s="1"/>
  <c r="AB5" i="172"/>
  <c r="AK5" i="172"/>
  <c r="AS5" i="172"/>
  <c r="BY5" i="172"/>
  <c r="C20" i="172"/>
  <c r="C22" i="172"/>
  <c r="C25" i="172"/>
  <c r="C45" i="172"/>
  <c r="C69" i="172"/>
  <c r="D61" i="172"/>
  <c r="C77" i="172"/>
  <c r="C188" i="172"/>
  <c r="BG197" i="172"/>
  <c r="AC197" i="172"/>
  <c r="BN197" i="172"/>
  <c r="BX211" i="172"/>
  <c r="C237" i="172"/>
  <c r="BX258" i="172"/>
  <c r="C263" i="172"/>
  <c r="C327" i="172"/>
  <c r="C401" i="172"/>
  <c r="BC85" i="172"/>
  <c r="C212" i="172"/>
  <c r="D211" i="172"/>
  <c r="AX345" i="172"/>
  <c r="Q5" i="172"/>
  <c r="AJ5" i="172"/>
  <c r="AR5" i="172"/>
  <c r="C73" i="172"/>
  <c r="C79" i="172"/>
  <c r="C82" i="172"/>
  <c r="C83" i="172"/>
  <c r="C84" i="172"/>
  <c r="C102" i="172"/>
  <c r="Z197" i="172"/>
  <c r="Z4" i="172" s="1"/>
  <c r="AI197" i="172"/>
  <c r="AQ197" i="172"/>
  <c r="J250" i="172"/>
  <c r="BF250" i="172"/>
  <c r="AB197" i="172"/>
  <c r="O374" i="172"/>
  <c r="C375" i="172"/>
  <c r="C364" i="172"/>
  <c r="C383" i="172"/>
  <c r="C392" i="172"/>
  <c r="O397" i="172"/>
  <c r="O377" i="172" s="1"/>
  <c r="K5" i="172"/>
  <c r="K4" i="172" s="1"/>
  <c r="S5" i="172"/>
  <c r="AA5" i="172"/>
  <c r="AI5" i="172"/>
  <c r="AQ5" i="172"/>
  <c r="AQ4" i="172" s="1"/>
  <c r="AC5" i="172"/>
  <c r="C15" i="172"/>
  <c r="C24" i="172"/>
  <c r="C31" i="172"/>
  <c r="AE41" i="172"/>
  <c r="BX41" i="172"/>
  <c r="C54" i="172"/>
  <c r="T61" i="172"/>
  <c r="BO61" i="172"/>
  <c r="J85" i="172"/>
  <c r="BF85" i="172"/>
  <c r="C106" i="172"/>
  <c r="C107" i="172"/>
  <c r="C108" i="172"/>
  <c r="T113" i="172"/>
  <c r="BO113" i="172"/>
  <c r="C120" i="172"/>
  <c r="O113" i="172"/>
  <c r="C146" i="172"/>
  <c r="C158" i="172"/>
  <c r="BO137" i="172"/>
  <c r="T184" i="172"/>
  <c r="BO184" i="172"/>
  <c r="AA197" i="172"/>
  <c r="C204" i="172"/>
  <c r="D205" i="172"/>
  <c r="AH197" i="172"/>
  <c r="AH4" i="172" s="1"/>
  <c r="AP197" i="172"/>
  <c r="AP4" i="172" s="1"/>
  <c r="AY197" i="172"/>
  <c r="O205" i="172"/>
  <c r="BK205" i="172"/>
  <c r="C220" i="172"/>
  <c r="AE234" i="172"/>
  <c r="O250" i="172"/>
  <c r="BK250" i="172"/>
  <c r="BF255" i="172"/>
  <c r="C259" i="172"/>
  <c r="C260" i="172"/>
  <c r="C261" i="172"/>
  <c r="C298" i="172"/>
  <c r="C316" i="172"/>
  <c r="C317" i="172"/>
  <c r="CB339" i="172"/>
  <c r="BX339" i="172"/>
  <c r="BK352" i="172"/>
  <c r="Y374" i="172"/>
  <c r="BS374" i="172"/>
  <c r="C386" i="172"/>
  <c r="C388" i="172"/>
  <c r="T397" i="172"/>
  <c r="T377" i="172" s="1"/>
  <c r="BO397" i="172"/>
  <c r="BO377" i="172" s="1"/>
  <c r="BK397" i="172"/>
  <c r="BK377" i="172" s="1"/>
  <c r="BZ5" i="172"/>
  <c r="U5" i="172"/>
  <c r="BQ5" i="172"/>
  <c r="T8" i="172"/>
  <c r="BO8" i="172"/>
  <c r="C34" i="172"/>
  <c r="C44" i="172"/>
  <c r="C105" i="172"/>
  <c r="BT5" i="172"/>
  <c r="Y113" i="172"/>
  <c r="C128" i="172"/>
  <c r="C149" i="172"/>
  <c r="C154" i="172"/>
  <c r="C155" i="172"/>
  <c r="C156" i="172"/>
  <c r="J190" i="172"/>
  <c r="BF190" i="172"/>
  <c r="R197" i="172"/>
  <c r="M197" i="172"/>
  <c r="W197" i="172"/>
  <c r="W4" i="172" s="1"/>
  <c r="BY197" i="172"/>
  <c r="G201" i="172"/>
  <c r="T205" i="172"/>
  <c r="G211" i="172"/>
  <c r="BC211" i="172"/>
  <c r="C222" i="172"/>
  <c r="C228" i="172"/>
  <c r="AT218" i="172"/>
  <c r="C233" i="172"/>
  <c r="AX231" i="172"/>
  <c r="Y239" i="172"/>
  <c r="BS239" i="172"/>
  <c r="C270" i="172"/>
  <c r="C326" i="172"/>
  <c r="AX339" i="172"/>
  <c r="J345" i="172"/>
  <c r="BF345" i="172"/>
  <c r="AX371" i="172"/>
  <c r="BX374" i="172"/>
  <c r="C385" i="172"/>
  <c r="C394" i="172"/>
  <c r="Y397" i="172"/>
  <c r="Y377" i="172" s="1"/>
  <c r="BS397" i="172"/>
  <c r="BS377" i="172" s="1"/>
  <c r="BJ5" i="172"/>
  <c r="C40" i="172"/>
  <c r="C52" i="172"/>
  <c r="T85" i="172"/>
  <c r="BO85" i="172"/>
  <c r="C136" i="172"/>
  <c r="C142" i="172"/>
  <c r="C153" i="172"/>
  <c r="G137" i="172"/>
  <c r="C162" i="172"/>
  <c r="C172" i="172"/>
  <c r="S197" i="172"/>
  <c r="AJ197" i="172"/>
  <c r="AR197" i="172"/>
  <c r="J211" i="172"/>
  <c r="BF211" i="172"/>
  <c r="C224" i="172"/>
  <c r="C230" i="172"/>
  <c r="C232" i="172"/>
  <c r="C236" i="172"/>
  <c r="AT234" i="172"/>
  <c r="CB239" i="172"/>
  <c r="AE239" i="172"/>
  <c r="BO250" i="172"/>
  <c r="T255" i="172"/>
  <c r="BO255" i="172"/>
  <c r="Y255" i="172"/>
  <c r="C272" i="172"/>
  <c r="C278" i="172"/>
  <c r="CB258" i="172"/>
  <c r="C320" i="172"/>
  <c r="C328" i="172"/>
  <c r="C329" i="172"/>
  <c r="C334" i="172"/>
  <c r="C351" i="172"/>
  <c r="C350" i="172" s="1"/>
  <c r="C372" i="172"/>
  <c r="G371" i="172"/>
  <c r="BC371" i="172"/>
  <c r="CB397" i="172"/>
  <c r="C382" i="172"/>
  <c r="C391" i="172"/>
  <c r="CA5" i="172"/>
  <c r="N5" i="172"/>
  <c r="AD5" i="172"/>
  <c r="AL5" i="172"/>
  <c r="BB5" i="172"/>
  <c r="CC5" i="172"/>
  <c r="M5" i="172"/>
  <c r="M4" i="172" s="1"/>
  <c r="BI5" i="172"/>
  <c r="C21" i="172"/>
  <c r="C39" i="172"/>
  <c r="C46" i="172"/>
  <c r="C70" i="172"/>
  <c r="L5" i="172"/>
  <c r="L4" i="172" s="1"/>
  <c r="C165" i="172"/>
  <c r="C170" i="172"/>
  <c r="C189" i="172"/>
  <c r="CA197" i="172"/>
  <c r="O211" i="172"/>
  <c r="BK211" i="172"/>
  <c r="BK218" i="172"/>
  <c r="C223" i="172"/>
  <c r="J218" i="172"/>
  <c r="G234" i="172"/>
  <c r="BC234" i="172"/>
  <c r="C244" i="172"/>
  <c r="AE250" i="172"/>
  <c r="C274" i="172"/>
  <c r="G258" i="172"/>
  <c r="C280" i="172"/>
  <c r="C336" i="172"/>
  <c r="C337" i="172"/>
  <c r="C398" i="172"/>
  <c r="AX397" i="172"/>
  <c r="AX377" i="172" s="1"/>
  <c r="C400" i="172"/>
  <c r="AT397" i="172"/>
  <c r="BR5" i="172"/>
  <c r="C11" i="172"/>
  <c r="AV5" i="172"/>
  <c r="O41" i="172"/>
  <c r="BK41" i="172"/>
  <c r="C57" i="172"/>
  <c r="C67" i="172"/>
  <c r="C68" i="172"/>
  <c r="C114" i="172"/>
  <c r="C117" i="172"/>
  <c r="C126" i="172"/>
  <c r="C150" i="172"/>
  <c r="C164" i="172"/>
  <c r="C179" i="172"/>
  <c r="C180" i="172"/>
  <c r="C181" i="172"/>
  <c r="C187" i="172"/>
  <c r="CB184" i="172"/>
  <c r="T201" i="172"/>
  <c r="T211" i="172"/>
  <c r="BO211" i="172"/>
  <c r="O218" i="172"/>
  <c r="J234" i="172"/>
  <c r="BF234" i="172"/>
  <c r="G239" i="172"/>
  <c r="BC239" i="172"/>
  <c r="C246" i="172"/>
  <c r="C249" i="172"/>
  <c r="CB250" i="172"/>
  <c r="C265" i="172"/>
  <c r="BK258" i="172"/>
  <c r="C283" i="172"/>
  <c r="C284" i="172"/>
  <c r="C285" i="172"/>
  <c r="C330" i="172"/>
  <c r="BS345" i="172"/>
  <c r="AE352" i="172"/>
  <c r="BX352" i="172"/>
  <c r="C368" i="172"/>
  <c r="Y352" i="172"/>
  <c r="C402" i="172"/>
  <c r="C404" i="172"/>
  <c r="G113" i="172"/>
  <c r="BC113" i="172"/>
  <c r="C124" i="172"/>
  <c r="AE113" i="172"/>
  <c r="Y137" i="172"/>
  <c r="BS137" i="172"/>
  <c r="C185" i="172"/>
  <c r="AW197" i="172"/>
  <c r="BA197" i="172"/>
  <c r="BA4" i="172" s="1"/>
  <c r="Y201" i="172"/>
  <c r="C208" i="172"/>
  <c r="AZ197" i="172"/>
  <c r="AE211" i="172"/>
  <c r="Y218" i="172"/>
  <c r="BS218" i="172"/>
  <c r="BO218" i="172"/>
  <c r="T218" i="172"/>
  <c r="O234" i="172"/>
  <c r="BK234" i="172"/>
  <c r="J239" i="172"/>
  <c r="BF239" i="172"/>
  <c r="C248" i="172"/>
  <c r="C252" i="172"/>
  <c r="Y258" i="172"/>
  <c r="T258" i="172"/>
  <c r="BO258" i="172"/>
  <c r="C294" i="172"/>
  <c r="C338" i="172"/>
  <c r="BO339" i="172"/>
  <c r="BV197" i="172"/>
  <c r="C353" i="172"/>
  <c r="C355" i="172"/>
  <c r="AX352" i="172"/>
  <c r="AT352" i="172"/>
  <c r="J397" i="172"/>
  <c r="J377" i="172" s="1"/>
  <c r="BF397" i="172"/>
  <c r="BF377" i="172" s="1"/>
  <c r="O8" i="172"/>
  <c r="BK8" i="172"/>
  <c r="J8" i="172"/>
  <c r="BF8" i="172"/>
  <c r="C16" i="172"/>
  <c r="BO29" i="172"/>
  <c r="C174" i="172"/>
  <c r="C405" i="172"/>
  <c r="C343" i="172"/>
  <c r="AE339" i="172"/>
  <c r="G345" i="172"/>
  <c r="C348" i="172"/>
  <c r="F5" i="172"/>
  <c r="AE8" i="172"/>
  <c r="BX8" i="172"/>
  <c r="C13" i="172"/>
  <c r="C23" i="172"/>
  <c r="C28" i="172"/>
  <c r="AZ5" i="172"/>
  <c r="Y41" i="172"/>
  <c r="BX85" i="172"/>
  <c r="C112" i="172"/>
  <c r="O137" i="172"/>
  <c r="C141" i="172"/>
  <c r="BK137" i="172"/>
  <c r="C341" i="172"/>
  <c r="D339" i="172"/>
  <c r="C37" i="172"/>
  <c r="T29" i="172"/>
  <c r="G6" i="172"/>
  <c r="C30" i="172"/>
  <c r="D29" i="172"/>
  <c r="AX29" i="172"/>
  <c r="AT29" i="172"/>
  <c r="CB29" i="172"/>
  <c r="T41" i="172"/>
  <c r="C48" i="172"/>
  <c r="BF218" i="172"/>
  <c r="Y250" i="172"/>
  <c r="BS250" i="172"/>
  <c r="V5" i="172"/>
  <c r="AG5" i="172"/>
  <c r="AO5" i="172"/>
  <c r="AW5" i="172"/>
  <c r="C9" i="172"/>
  <c r="D8" i="172"/>
  <c r="AX8" i="172"/>
  <c r="CB8" i="172"/>
  <c r="C93" i="172"/>
  <c r="D85" i="172"/>
  <c r="BG5" i="172"/>
  <c r="BG4" i="172" s="1"/>
  <c r="G8" i="172"/>
  <c r="BC8" i="172"/>
  <c r="C38" i="172"/>
  <c r="C43" i="172"/>
  <c r="D41" i="172"/>
  <c r="CB41" i="172"/>
  <c r="C134" i="172"/>
  <c r="BX137" i="172"/>
  <c r="AY5" i="172"/>
  <c r="AY4" i="172" s="1"/>
  <c r="C12" i="172"/>
  <c r="C14" i="172"/>
  <c r="C17" i="172"/>
  <c r="BP5" i="172"/>
  <c r="O29" i="172"/>
  <c r="J29" i="172"/>
  <c r="H42" i="172"/>
  <c r="I41" i="172"/>
  <c r="I5" i="172" s="1"/>
  <c r="BC41" i="172"/>
  <c r="C33" i="172"/>
  <c r="C56" i="172"/>
  <c r="Y61" i="172"/>
  <c r="BS61" i="172"/>
  <c r="C72" i="172"/>
  <c r="C81" i="172"/>
  <c r="BK85" i="172"/>
  <c r="O85" i="172"/>
  <c r="C97" i="172"/>
  <c r="BX113" i="172"/>
  <c r="C135" i="172"/>
  <c r="T137" i="172"/>
  <c r="C140" i="172"/>
  <c r="BS211" i="172"/>
  <c r="O258" i="172"/>
  <c r="C389" i="172"/>
  <c r="BK29" i="172"/>
  <c r="C103" i="172"/>
  <c r="BF29" i="172"/>
  <c r="C35" i="172"/>
  <c r="BO41" i="172"/>
  <c r="C50" i="172"/>
  <c r="C51" i="172"/>
  <c r="C62" i="172"/>
  <c r="AT61" i="172"/>
  <c r="CB61" i="172"/>
  <c r="C80" i="172"/>
  <c r="Y85" i="172"/>
  <c r="BS85" i="172"/>
  <c r="C96" i="172"/>
  <c r="C115" i="172"/>
  <c r="AX113" i="172"/>
  <c r="C116" i="172"/>
  <c r="AT113" i="172"/>
  <c r="AE137" i="172"/>
  <c r="C167" i="172"/>
  <c r="BR197" i="172"/>
  <c r="BR4" i="172" s="1"/>
  <c r="C49" i="172"/>
  <c r="C63" i="172"/>
  <c r="AE85" i="172"/>
  <c r="C111" i="172"/>
  <c r="AT137" i="172"/>
  <c r="CB137" i="172"/>
  <c r="C173" i="172"/>
  <c r="BT197" i="172"/>
  <c r="BT4" i="172" s="1"/>
  <c r="CC197" i="172"/>
  <c r="CC4" i="172" s="1"/>
  <c r="CB281" i="172"/>
  <c r="C357" i="172"/>
  <c r="D352" i="172"/>
  <c r="C36" i="172"/>
  <c r="C47" i="172"/>
  <c r="BS29" i="172"/>
  <c r="G61" i="172"/>
  <c r="BC61" i="172"/>
  <c r="C65" i="172"/>
  <c r="C86" i="172"/>
  <c r="AT85" i="172"/>
  <c r="CB85" i="172"/>
  <c r="C104" i="172"/>
  <c r="J113" i="172"/>
  <c r="BF113" i="172"/>
  <c r="C119" i="172"/>
  <c r="C122" i="172"/>
  <c r="C123" i="172"/>
  <c r="D137" i="172"/>
  <c r="C145" i="172"/>
  <c r="C178" i="172"/>
  <c r="I197" i="172"/>
  <c r="BJ197" i="172"/>
  <c r="C356" i="172"/>
  <c r="G352" i="172"/>
  <c r="C359" i="172"/>
  <c r="BS41" i="172"/>
  <c r="C66" i="172"/>
  <c r="AX61" i="172"/>
  <c r="AT41" i="172"/>
  <c r="C55" i="172"/>
  <c r="C58" i="172"/>
  <c r="C59" i="172"/>
  <c r="C60" i="172"/>
  <c r="J61" i="172"/>
  <c r="BF61" i="172"/>
  <c r="C71" i="172"/>
  <c r="C74" i="172"/>
  <c r="C75" i="172"/>
  <c r="C76" i="172"/>
  <c r="C87" i="172"/>
  <c r="C90" i="172"/>
  <c r="C91" i="172"/>
  <c r="C92" i="172"/>
  <c r="AX85" i="172"/>
  <c r="C121" i="172"/>
  <c r="BC137" i="172"/>
  <c r="C349" i="172"/>
  <c r="D345" i="172"/>
  <c r="AX137" i="172"/>
  <c r="C139" i="172"/>
  <c r="C159" i="172"/>
  <c r="C160" i="172"/>
  <c r="C161" i="172"/>
  <c r="C183" i="172"/>
  <c r="C186" i="172"/>
  <c r="C184" i="172" s="1"/>
  <c r="D184" i="172"/>
  <c r="AX184" i="172"/>
  <c r="BX184" i="172"/>
  <c r="AL197" i="172"/>
  <c r="AL4" i="172" s="1"/>
  <c r="BB197" i="172"/>
  <c r="BB4" i="172" s="1"/>
  <c r="BL197" i="172"/>
  <c r="BL4" i="172" s="1"/>
  <c r="BU197" i="172"/>
  <c r="U197" i="172"/>
  <c r="U4" i="172" s="1"/>
  <c r="AT211" i="172"/>
  <c r="CB211" i="172"/>
  <c r="C235" i="172"/>
  <c r="D234" i="172"/>
  <c r="AX234" i="172"/>
  <c r="T239" i="172"/>
  <c r="BO239" i="172"/>
  <c r="C247" i="172"/>
  <c r="C251" i="172"/>
  <c r="D250" i="172"/>
  <c r="AX250" i="172"/>
  <c r="BS255" i="172"/>
  <c r="C273" i="172"/>
  <c r="AT281" i="172"/>
  <c r="BX281" i="172"/>
  <c r="BS281" i="172"/>
  <c r="C306" i="172"/>
  <c r="C340" i="172"/>
  <c r="C362" i="172"/>
  <c r="C365" i="172"/>
  <c r="C387" i="172"/>
  <c r="C396" i="172"/>
  <c r="C64" i="172"/>
  <c r="C88" i="172"/>
  <c r="V197" i="172"/>
  <c r="AD197" i="172"/>
  <c r="AD4" i="172" s="1"/>
  <c r="BD197" i="172"/>
  <c r="BD4" i="172" s="1"/>
  <c r="BM197" i="172"/>
  <c r="AM197" i="172"/>
  <c r="AM4" i="172" s="1"/>
  <c r="AU197" i="172"/>
  <c r="AU4" i="172" s="1"/>
  <c r="AX258" i="172"/>
  <c r="AT258" i="172"/>
  <c r="AX281" i="172"/>
  <c r="AE281" i="172"/>
  <c r="C312" i="172"/>
  <c r="C315" i="172"/>
  <c r="C344" i="172"/>
  <c r="O345" i="172"/>
  <c r="C346" i="172"/>
  <c r="O352" i="172"/>
  <c r="C354" i="172"/>
  <c r="C361" i="172"/>
  <c r="C370" i="172"/>
  <c r="C376" i="172"/>
  <c r="C374" i="172" s="1"/>
  <c r="J137" i="172"/>
  <c r="BF137" i="172"/>
  <c r="C152" i="172"/>
  <c r="C176" i="172"/>
  <c r="C177" i="172"/>
  <c r="C191" i="172"/>
  <c r="C192" i="172"/>
  <c r="C194" i="172"/>
  <c r="C195" i="172"/>
  <c r="AF197" i="172"/>
  <c r="AF4" i="172" s="1"/>
  <c r="AN197" i="172"/>
  <c r="AN4" i="172" s="1"/>
  <c r="AV197" i="172"/>
  <c r="AV4" i="172" s="1"/>
  <c r="BE197" i="172"/>
  <c r="BE4" i="172" s="1"/>
  <c r="C199" i="172"/>
  <c r="C200" i="172"/>
  <c r="E4" i="172"/>
  <c r="C214" i="172"/>
  <c r="C217" i="172"/>
  <c r="CB218" i="172"/>
  <c r="C238" i="172"/>
  <c r="BX239" i="172"/>
  <c r="C254" i="172"/>
  <c r="G281" i="172"/>
  <c r="BC281" i="172"/>
  <c r="C287" i="172"/>
  <c r="C305" i="172"/>
  <c r="C314" i="172"/>
  <c r="T352" i="172"/>
  <c r="BO352" i="172"/>
  <c r="C363" i="172"/>
  <c r="C369" i="172"/>
  <c r="D113" i="172"/>
  <c r="C151" i="172"/>
  <c r="C175" i="172"/>
  <c r="G190" i="172"/>
  <c r="BC190" i="172"/>
  <c r="C193" i="172"/>
  <c r="N197" i="172"/>
  <c r="N4" i="172" s="1"/>
  <c r="X197" i="172"/>
  <c r="X4" i="172" s="1"/>
  <c r="AG197" i="172"/>
  <c r="AO197" i="172"/>
  <c r="C202" i="172"/>
  <c r="AX201" i="172"/>
  <c r="C203" i="172"/>
  <c r="C216" i="172"/>
  <c r="C219" i="172"/>
  <c r="D218" i="172"/>
  <c r="AX218" i="172"/>
  <c r="BX218" i="172"/>
  <c r="AT239" i="172"/>
  <c r="AT197" i="172" s="1"/>
  <c r="J258" i="172"/>
  <c r="BF258" i="172"/>
  <c r="C264" i="172"/>
  <c r="C267" i="172"/>
  <c r="C268" i="172"/>
  <c r="C269" i="172"/>
  <c r="C282" i="172"/>
  <c r="BF281" i="172"/>
  <c r="C288" i="172"/>
  <c r="C289" i="172"/>
  <c r="C291" i="172"/>
  <c r="C292" i="172"/>
  <c r="C293" i="172"/>
  <c r="C321" i="172"/>
  <c r="C324" i="172"/>
  <c r="C325" i="172"/>
  <c r="BS352" i="172"/>
  <c r="C399" i="172"/>
  <c r="C144" i="172"/>
  <c r="P197" i="172"/>
  <c r="P4" i="172" s="1"/>
  <c r="BZ197" i="172"/>
  <c r="BZ4" i="172" s="1"/>
  <c r="C215" i="172"/>
  <c r="G218" i="172"/>
  <c r="BC218" i="172"/>
  <c r="C241" i="172"/>
  <c r="AX239" i="172"/>
  <c r="C242" i="172"/>
  <c r="C243" i="172"/>
  <c r="C257" i="172"/>
  <c r="C266" i="172"/>
  <c r="O281" i="172"/>
  <c r="BK281" i="172"/>
  <c r="C313" i="172"/>
  <c r="C323" i="172"/>
  <c r="Y339" i="172"/>
  <c r="C380" i="172"/>
  <c r="C403" i="172"/>
  <c r="C143" i="172"/>
  <c r="C168" i="172"/>
  <c r="C169" i="172"/>
  <c r="H197" i="172"/>
  <c r="Q197" i="172"/>
  <c r="Q4" i="172" s="1"/>
  <c r="BI197" i="172"/>
  <c r="BQ197" i="172"/>
  <c r="C209" i="172"/>
  <c r="C210" i="172"/>
  <c r="C225" i="172"/>
  <c r="C226" i="172"/>
  <c r="C227" i="172"/>
  <c r="C240" i="172"/>
  <c r="C256" i="172"/>
  <c r="C275" i="172"/>
  <c r="C276" i="172"/>
  <c r="C277" i="172"/>
  <c r="T281" i="172"/>
  <c r="BO281" i="172"/>
  <c r="C290" i="172"/>
  <c r="C299" i="172"/>
  <c r="C300" i="172"/>
  <c r="C301" i="172"/>
  <c r="C322" i="172"/>
  <c r="C331" i="172"/>
  <c r="C332" i="172"/>
  <c r="C333" i="172"/>
  <c r="CB352" i="172"/>
  <c r="C360" i="172"/>
  <c r="C373" i="172"/>
  <c r="C371" i="172" s="1"/>
  <c r="C390" i="172"/>
  <c r="C395" i="172"/>
  <c r="J255" i="172"/>
  <c r="J281" i="172"/>
  <c r="D190" i="172"/>
  <c r="D198" i="172"/>
  <c r="D197" i="172" s="1"/>
  <c r="D231" i="172"/>
  <c r="D239" i="172"/>
  <c r="D281" i="172"/>
  <c r="C379" i="172"/>
  <c r="C378" i="172" s="1"/>
  <c r="D258" i="172"/>
  <c r="D201" i="172"/>
  <c r="D371" i="172"/>
  <c r="C3" i="98" l="1"/>
  <c r="C3" i="93"/>
  <c r="C397" i="172"/>
  <c r="BI4" i="172"/>
  <c r="AJ4" i="172"/>
  <c r="C302" i="97"/>
  <c r="C3" i="97" s="1"/>
  <c r="C302" i="96"/>
  <c r="C3" i="96" s="1"/>
  <c r="AT377" i="172"/>
  <c r="AI4" i="172"/>
  <c r="D3" i="92"/>
  <c r="C377" i="172"/>
  <c r="BV4" i="172"/>
  <c r="AZ4" i="172"/>
  <c r="G3" i="92"/>
  <c r="C302" i="92"/>
  <c r="CB377" i="172"/>
  <c r="C4" i="127"/>
  <c r="C4" i="92"/>
  <c r="O3" i="92"/>
  <c r="C153" i="92"/>
  <c r="R3" i="92"/>
  <c r="J3" i="92"/>
  <c r="C255" i="172"/>
  <c r="BS5" i="172"/>
  <c r="BS197" i="172"/>
  <c r="O197" i="172"/>
  <c r="AE197" i="172"/>
  <c r="G197" i="172"/>
  <c r="BX5" i="172"/>
  <c r="BN4" i="172"/>
  <c r="BQ4" i="172"/>
  <c r="C234" i="172"/>
  <c r="BF5" i="172"/>
  <c r="AC4" i="172"/>
  <c r="AR4" i="172"/>
  <c r="AT5" i="172"/>
  <c r="C352" i="172"/>
  <c r="BX197" i="172"/>
  <c r="C345" i="172"/>
  <c r="C137" i="172"/>
  <c r="BY4" i="172"/>
  <c r="Y197" i="172"/>
  <c r="C8" i="172"/>
  <c r="AS4" i="172"/>
  <c r="CE4" i="172"/>
  <c r="CB4" i="172" s="1"/>
  <c r="CB197" i="172"/>
  <c r="C258" i="172"/>
  <c r="C211" i="172"/>
  <c r="T5" i="172"/>
  <c r="AW4" i="172"/>
  <c r="AT4" i="172" s="1"/>
  <c r="AE5" i="172"/>
  <c r="AA4" i="172"/>
  <c r="AK4" i="172"/>
  <c r="R4" i="172"/>
  <c r="C205" i="172"/>
  <c r="C339" i="172"/>
  <c r="BM4" i="172"/>
  <c r="BK4" i="172" s="1"/>
  <c r="BO197" i="172"/>
  <c r="BU4" i="172"/>
  <c r="BS4" i="172" s="1"/>
  <c r="C113" i="172"/>
  <c r="BK5" i="172"/>
  <c r="Y5" i="172"/>
  <c r="BP4" i="172"/>
  <c r="BO4" i="172" s="1"/>
  <c r="BO5" i="172"/>
  <c r="C231" i="172"/>
  <c r="S4" i="172"/>
  <c r="AB4" i="172"/>
  <c r="J5" i="172"/>
  <c r="J197" i="172"/>
  <c r="BK197" i="172"/>
  <c r="BC197" i="172"/>
  <c r="T197" i="172"/>
  <c r="BJ4" i="172"/>
  <c r="BF4" i="172" s="1"/>
  <c r="CA4" i="172"/>
  <c r="BX4" i="172" s="1"/>
  <c r="BC4" i="172"/>
  <c r="J4" i="172"/>
  <c r="I4" i="172"/>
  <c r="C218" i="172"/>
  <c r="C250" i="172"/>
  <c r="F4" i="172"/>
  <c r="D4" i="172" s="1"/>
  <c r="BC5" i="172"/>
  <c r="AO4" i="172"/>
  <c r="C29" i="172"/>
  <c r="C85" i="172"/>
  <c r="AG4" i="172"/>
  <c r="BF197" i="172"/>
  <c r="AX197" i="172"/>
  <c r="C198" i="172"/>
  <c r="C190" i="172"/>
  <c r="C201" i="172"/>
  <c r="C61" i="172"/>
  <c r="G42" i="172"/>
  <c r="H41" i="172"/>
  <c r="H5" i="172" s="1"/>
  <c r="H4" i="172" s="1"/>
  <c r="CB5" i="172"/>
  <c r="O5" i="172"/>
  <c r="D5" i="172"/>
  <c r="C239" i="172"/>
  <c r="C281" i="172"/>
  <c r="AX4" i="172"/>
  <c r="AX5" i="172"/>
  <c r="V4" i="172"/>
  <c r="T4" i="172" s="1"/>
  <c r="C3" i="92" l="1"/>
  <c r="C197" i="172"/>
  <c r="Y4" i="172"/>
  <c r="AE4" i="172"/>
  <c r="O4" i="172"/>
  <c r="G4" i="172"/>
  <c r="G41" i="172"/>
  <c r="G5" i="172" s="1"/>
  <c r="C42" i="172"/>
  <c r="C41" i="172" s="1"/>
  <c r="C5" i="172" s="1"/>
  <c r="C4" i="172" l="1"/>
</calcChain>
</file>

<file path=xl/sharedStrings.xml><?xml version="1.0" encoding="utf-8"?>
<sst xmlns="http://schemas.openxmlformats.org/spreadsheetml/2006/main" count="5352" uniqueCount="1076">
  <si>
    <t xml:space="preserve">Trata de personas para la explotación sexual </t>
  </si>
  <si>
    <t xml:space="preserve">Trata de personas menores de 18 años </t>
  </si>
  <si>
    <t xml:space="preserve">Asociación ilícita para tráfico de migrantes y/o trata de personas </t>
  </si>
  <si>
    <t>Promover o facilitar entrada o salida de personas del país para prostitución</t>
  </si>
  <si>
    <t xml:space="preserve">Trata de personas para trabajos forzados y otros descritos en el artículo 411 </t>
  </si>
  <si>
    <t>Giro doloso de cheques (cuenta cerrada)</t>
  </si>
  <si>
    <t>Giro doloso de cheques acción penal pública</t>
  </si>
  <si>
    <t xml:space="preserve">Declaración maliciosa de impuestos </t>
  </si>
  <si>
    <t>Obtención indebida de devolución de impuestos</t>
  </si>
  <si>
    <t>Facilitación de facturas falsas</t>
  </si>
  <si>
    <t>Prescripción médica abusiva de drogas, estupefacientes o sicotrópicas</t>
  </si>
  <si>
    <t>Tráfico de pequeñas cantidades</t>
  </si>
  <si>
    <t>Tráfico de especies vegetales</t>
  </si>
  <si>
    <t>Porte de armas prohibidas</t>
  </si>
  <si>
    <t>Posesión o tenencia de armas prohibidas</t>
  </si>
  <si>
    <t>Posesión, tenencia o porte de municiones y sustancias químicas</t>
  </si>
  <si>
    <t>Porte de arma de guerra, química, biológica o nuclear</t>
  </si>
  <si>
    <t>Disparos injustificados en la vía pública</t>
  </si>
  <si>
    <t>Organizar, pertenecer, financiar o colaborar con milicias privadas</t>
  </si>
  <si>
    <t>INFRACCIÓN A LEY DE TRÁNSITO</t>
  </si>
  <si>
    <t>Conducción bajo la influencia de alcohol causando lesiones graves gravísimas</t>
  </si>
  <si>
    <t>Conducción estado de ebriedad con suspensión de licencia</t>
  </si>
  <si>
    <t xml:space="preserve">Negativa a efectuarse examen                    </t>
  </si>
  <si>
    <t>Conducción estado ebriedad con resultado de muerte</t>
  </si>
  <si>
    <t>Conducción estado ebriedad con resultado de lesiones graves gravísimas</t>
  </si>
  <si>
    <t>Conducción estado ebriedad con resultado de lesiones menos graves</t>
  </si>
  <si>
    <t>Conducir vehículo durante la vigencia de alguna sanción impuesta</t>
  </si>
  <si>
    <t>Contrabando. Infracción a la ordenanza de aduanas</t>
  </si>
  <si>
    <t>Fraude aduanero. Infracción a la ordenanza de aduanas</t>
  </si>
  <si>
    <t>Receptación aduanera. Infracción a la ordenanza de aduanas</t>
  </si>
  <si>
    <t>Otras infracciones a la ordenanza de aduanas</t>
  </si>
  <si>
    <t>Traición, espionaje y demás delitos contra la soberanía y seguridad exterior del Estado</t>
  </si>
  <si>
    <t>Extranjeros que ingresan o intentan egresar del país con documentos falsificados</t>
  </si>
  <si>
    <t>Falsedades</t>
  </si>
  <si>
    <t>Apropiación de cotizaciones previsional y declaraciones inexactas</t>
  </si>
  <si>
    <t>Uso ilícito del fuego</t>
  </si>
  <si>
    <t>Uso fraudulento de tarjetas de créditos y débitos</t>
  </si>
  <si>
    <t xml:space="preserve">Acceso, divulgación y uso indebido de información genética con ocasión de tratamiento de ADN </t>
  </si>
  <si>
    <t>Daños a monumentos nacionales</t>
  </si>
  <si>
    <t>Apropiación de monumentos nacionales</t>
  </si>
  <si>
    <t>Lesiones a las personas o daño a la propiedad con motivo u ocasión de un espectáculo de fútbol profesional</t>
  </si>
  <si>
    <t>Consumo/porte en lugares públicos o privados con previo concierto</t>
  </si>
  <si>
    <t>Alimentos</t>
  </si>
  <si>
    <t>Entrega menor y/o especies del menor/costo de crianza y educación tasados por el juez</t>
  </si>
  <si>
    <t>Divorcio</t>
  </si>
  <si>
    <t>CÓDIGOS JUZGADO POLICÍA LOCAL</t>
  </si>
  <si>
    <t xml:space="preserve">Desórdenes </t>
  </si>
  <si>
    <t>Fraude de subvenciones</t>
  </si>
  <si>
    <t>Corte o destrucción de árboles o arbustos</t>
  </si>
  <si>
    <t xml:space="preserve">Incendio con peligro para las personas </t>
  </si>
  <si>
    <t xml:space="preserve">Incendio solo con daños o sin peligro de propagación </t>
  </si>
  <si>
    <t>No dar cuenta de accidente de tránsito</t>
  </si>
  <si>
    <t>Divorciado</t>
  </si>
  <si>
    <t>Incendio de bosques</t>
  </si>
  <si>
    <t>Producción y tráfico de precursores</t>
  </si>
  <si>
    <t>Suministro indebido de drogas</t>
  </si>
  <si>
    <t xml:space="preserve">Otorgamiento irregular de documentos </t>
  </si>
  <si>
    <t>Lavado de dinero persona natural</t>
  </si>
  <si>
    <t xml:space="preserve">Asociación ilícita </t>
  </si>
  <si>
    <t>Lavado de dinero persona jurídica</t>
  </si>
  <si>
    <t>Ganado que entra a predio ajeno causando daños</t>
  </si>
  <si>
    <t>Conducción bajo la influencia del alcohol causando lesiones menos graves</t>
  </si>
  <si>
    <t xml:space="preserve">Conducción bajo la influencia del alcohol causando lesiones graves </t>
  </si>
  <si>
    <t xml:space="preserve">Hallazgo de drogas </t>
  </si>
  <si>
    <t>Amenazas simples contra personas y propiedades</t>
  </si>
  <si>
    <t>Amenazas condicionales contra personas y propiedades</t>
  </si>
  <si>
    <t>Hurto de bienes pertenecientes a redes de suministro público</t>
  </si>
  <si>
    <t>Falsificación de placas, tarjetas, timbres y sellos de Investigaciones</t>
  </si>
  <si>
    <t>Delitos contemplados en otros textos legales</t>
  </si>
  <si>
    <t>Contaminación ambiental</t>
  </si>
  <si>
    <t>Sustracción de menores</t>
  </si>
  <si>
    <t>Violación de morada</t>
  </si>
  <si>
    <t>Secuestro con homicidio, violación o lesiones</t>
  </si>
  <si>
    <t>Usurpación de nombre</t>
  </si>
  <si>
    <t>Malversación de caudales públicos</t>
  </si>
  <si>
    <t>Violación de secretos</t>
  </si>
  <si>
    <t>Asociaciones ilícitas</t>
  </si>
  <si>
    <t>Abandono de cónyuge o parientes enfermos</t>
  </si>
  <si>
    <t>Usurpación de estado civil</t>
  </si>
  <si>
    <t>Sodomía</t>
  </si>
  <si>
    <t>Violación con homicidio</t>
  </si>
  <si>
    <t>Adquisición o almacenamiento material pornográfico infantil</t>
  </si>
  <si>
    <t>Obtención de servicios sexuales de menores</t>
  </si>
  <si>
    <t>Violación de mayor de 14 años</t>
  </si>
  <si>
    <t>Lesiones graves gravísimas</t>
  </si>
  <si>
    <t xml:space="preserve">Robo con intimidación </t>
  </si>
  <si>
    <t xml:space="preserve">Extorsión </t>
  </si>
  <si>
    <t>Destrucción o alteración de deslindes</t>
  </si>
  <si>
    <t>Otros asuntos de tramitación ordinaria</t>
  </si>
  <si>
    <t>Tráfico de influencias</t>
  </si>
  <si>
    <t>Promover o facilitar prostitución de menores</t>
  </si>
  <si>
    <t>Ultraje público a las buenas costumbres</t>
  </si>
  <si>
    <t>Robo de vehículo motorizado</t>
  </si>
  <si>
    <t>Hurto simple por un valor sobre 40 UTM</t>
  </si>
  <si>
    <t>Hurto simple por un valor de 4 a 40 UTM</t>
  </si>
  <si>
    <t>Celebración de contrato simulado</t>
  </si>
  <si>
    <t>Cuasidelito de lesiones</t>
  </si>
  <si>
    <t>Cuasidelito de homicidio</t>
  </si>
  <si>
    <t>Presunta desgracia</t>
  </si>
  <si>
    <t>Muerte y hallazgo de cadáver</t>
  </si>
  <si>
    <t>Presunta desgracia infantil</t>
  </si>
  <si>
    <t>Sabotaje informático</t>
  </si>
  <si>
    <t>Obtención fraudulenta de créditos</t>
  </si>
  <si>
    <t>Comercio clandestino</t>
  </si>
  <si>
    <t>Tráfico ilícito de drogas</t>
  </si>
  <si>
    <t>Delitos marcarios</t>
  </si>
  <si>
    <t xml:space="preserve">Expendio de bebidas alcohólicas a menores </t>
  </si>
  <si>
    <t>Atentado explosivo o incendiario</t>
  </si>
  <si>
    <t>Secuestro</t>
  </si>
  <si>
    <t>Allanamientos irregulares</t>
  </si>
  <si>
    <t>Infidelidad en la custodia de documentos</t>
  </si>
  <si>
    <t>Cohecho</t>
  </si>
  <si>
    <t>Abandono de destino</t>
  </si>
  <si>
    <t>Negociación incompatible</t>
  </si>
  <si>
    <t>Rotura de sellos</t>
  </si>
  <si>
    <t xml:space="preserve">Maltrato animal </t>
  </si>
  <si>
    <t>Atentados y amenazas contra la autoridad</t>
  </si>
  <si>
    <t>Abandono de niños</t>
  </si>
  <si>
    <t>Inducir a un menor a abandonar el hogar</t>
  </si>
  <si>
    <t xml:space="preserve">Estupro </t>
  </si>
  <si>
    <t>Incesto</t>
  </si>
  <si>
    <t>Bigamia</t>
  </si>
  <si>
    <t xml:space="preserve">Violación de menor de 14 años </t>
  </si>
  <si>
    <t>Aborto consentido</t>
  </si>
  <si>
    <t>Aborto sin consentimiento</t>
  </si>
  <si>
    <t>Parricidio</t>
  </si>
  <si>
    <t>Homicidio</t>
  </si>
  <si>
    <t>Homicidio calificado</t>
  </si>
  <si>
    <t>Homicidio en riña o pelea</t>
  </si>
  <si>
    <t>Auxilio al suicidio</t>
  </si>
  <si>
    <t>Infanticidio</t>
  </si>
  <si>
    <t>Lesiones graves</t>
  </si>
  <si>
    <t>Lesiones menos graves</t>
  </si>
  <si>
    <t>Lesiones leves</t>
  </si>
  <si>
    <t>Robo con violencia</t>
  </si>
  <si>
    <t xml:space="preserve">Robo por sorpresa </t>
  </si>
  <si>
    <t>Robo en lugar no habitado</t>
  </si>
  <si>
    <t>Abigeato</t>
  </si>
  <si>
    <t>Insolvencia punible (alzamiento de bienes)</t>
  </si>
  <si>
    <t>Usura</t>
  </si>
  <si>
    <t>Abuso de firma en blanco</t>
  </si>
  <si>
    <t>Robo con homicidio</t>
  </si>
  <si>
    <t>Robo con violación</t>
  </si>
  <si>
    <t>Usurpación violenta</t>
  </si>
  <si>
    <t>Usurpación de aguas</t>
  </si>
  <si>
    <t>Incendio con resultado de muerte y/o lesiones</t>
  </si>
  <si>
    <t>HECHOS DE RELEVANCIA CRIMINAL</t>
  </si>
  <si>
    <t>Quebrantamiento</t>
  </si>
  <si>
    <t>Otros estragos</t>
  </si>
  <si>
    <t>Daños simples</t>
  </si>
  <si>
    <t>Daños calificados</t>
  </si>
  <si>
    <t xml:space="preserve">Receptación </t>
  </si>
  <si>
    <t>Hallazgo de vehículo</t>
  </si>
  <si>
    <t>INFRACCIÓN A OTROS TEXTOS LEGALES</t>
  </si>
  <si>
    <t xml:space="preserve">Conducción sin la licencia debida </t>
  </si>
  <si>
    <t>Reconocimiento malicioso de posesión regular</t>
  </si>
  <si>
    <t xml:space="preserve">Caza y comercialización de especies prohibidas </t>
  </si>
  <si>
    <t xml:space="preserve">Arrojamiento de piedras u otros objetos </t>
  </si>
  <si>
    <t xml:space="preserve">Desórdenes en espectáculos públicos </t>
  </si>
  <si>
    <t>Falsificación de pasaportes o permisos para porte de armas</t>
  </si>
  <si>
    <t>Falsificación o uso malicioso documentos públicos</t>
  </si>
  <si>
    <t>Falsificación o uso malicioso documentos privados</t>
  </si>
  <si>
    <t xml:space="preserve">Ejercicio ilegal profesión </t>
  </si>
  <si>
    <t>Obstrucción a la investigación</t>
  </si>
  <si>
    <t>Infracción normas inhumaciones y exhumaciones</t>
  </si>
  <si>
    <t>Robo con castración, mutilación o lesiones graves gravísimas</t>
  </si>
  <si>
    <t>Apropiación de cables de tendido eléctrico o de comunicaciones</t>
  </si>
  <si>
    <t>Falta de respeto a la autoridad pública</t>
  </si>
  <si>
    <t>Injurias y calumnias por medio comunicación social</t>
  </si>
  <si>
    <t>Abuso sexual de mayor de 14 (con circunstancias de violación)</t>
  </si>
  <si>
    <t>TOTAL</t>
  </si>
  <si>
    <t>LEY DE CUENTAS CORRIENTES BANCARIAS Y CHEQUES</t>
  </si>
  <si>
    <t>Interrupción de servicio eléctrico</t>
  </si>
  <si>
    <t xml:space="preserve">Loteos irregulares </t>
  </si>
  <si>
    <t xml:space="preserve">Ejercicio irregular de martillero público </t>
  </si>
  <si>
    <t xml:space="preserve">Falsificación de moneda y otros </t>
  </si>
  <si>
    <t>LEY N° 17.798 CONTROL DE ARMAS</t>
  </si>
  <si>
    <t>LEY N° 17.336 DE PROPIEDAD INTELECTUAL</t>
  </si>
  <si>
    <t>Femicidio</t>
  </si>
  <si>
    <t>Robo o hurto de material de guerra</t>
  </si>
  <si>
    <t>Falsificación de licencias médicas o pensiones</t>
  </si>
  <si>
    <t>Robo con fuerza de cajeros automáticos</t>
  </si>
  <si>
    <t>Conducción estado ebriedad con o sin daños o lesiones leves</t>
  </si>
  <si>
    <t>Fabricación, acopio o comercialización hilo curado</t>
  </si>
  <si>
    <t>Infracciones tributarias contempladas en otras leyes</t>
  </si>
  <si>
    <t>Delitos contra vida y privacidad de las conversaciones</t>
  </si>
  <si>
    <t>Abusos contra particulares</t>
  </si>
  <si>
    <t>Connivencia en la fuga y evasión culpable de detenidos</t>
  </si>
  <si>
    <t>Falsa alarma de incendio, emergencia o calamidad pública</t>
  </si>
  <si>
    <t>Otros delitos contra las personas</t>
  </si>
  <si>
    <t>Otros delitos contra la propiedad</t>
  </si>
  <si>
    <t>Otros de los cuasidelitos</t>
  </si>
  <si>
    <t>Conducción bajo la influencia del alcohol con o sin daños o lesiones leves</t>
  </si>
  <si>
    <t>Atentado a vehículo motorizado en circulación con objeto contundente u otro semejante</t>
  </si>
  <si>
    <t>Enero</t>
  </si>
  <si>
    <t>Febrero</t>
  </si>
  <si>
    <t>Marzo</t>
  </si>
  <si>
    <t>Abril</t>
  </si>
  <si>
    <t>Mayo</t>
  </si>
  <si>
    <t>Junio</t>
  </si>
  <si>
    <t>Julio</t>
  </si>
  <si>
    <t>Agosto</t>
  </si>
  <si>
    <t>Septiembre</t>
  </si>
  <si>
    <t>Octubre</t>
  </si>
  <si>
    <t>Noviembre</t>
  </si>
  <si>
    <t>Diciembre</t>
  </si>
  <si>
    <t>- No registró movimiento</t>
  </si>
  <si>
    <t>Lunes</t>
  </si>
  <si>
    <t>Martes</t>
  </si>
  <si>
    <t>Miércoles</t>
  </si>
  <si>
    <t>Jueves</t>
  </si>
  <si>
    <t>Viernes</t>
  </si>
  <si>
    <t>Sábado</t>
  </si>
  <si>
    <t>Domingo</t>
  </si>
  <si>
    <t>DE LOS CUASIDELITOS</t>
  </si>
  <si>
    <t>LEY N°19.223 DELITOS INFORMÁTICOS</t>
  </si>
  <si>
    <t>LEY N° 19.039 DE PROPIEDAD Y PRIVILEGIOS INDUSTRIALES</t>
  </si>
  <si>
    <t>LEY N° 20.066 SOBRE VIOLENCIA INTRAFAMILIAR</t>
  </si>
  <si>
    <t>Nacionalidad</t>
  </si>
  <si>
    <t>Sexo</t>
  </si>
  <si>
    <t>Hombres</t>
  </si>
  <si>
    <t>Mujeres</t>
  </si>
  <si>
    <t>Menos de 16 años</t>
  </si>
  <si>
    <t>16 a 17 años</t>
  </si>
  <si>
    <t>18 a 20 años</t>
  </si>
  <si>
    <t>21 a 30 años</t>
  </si>
  <si>
    <t>31 a 40 años</t>
  </si>
  <si>
    <t>41 a 50 años</t>
  </si>
  <si>
    <t>51 a más años</t>
  </si>
  <si>
    <t>Estado civil</t>
  </si>
  <si>
    <t>Conviviente</t>
  </si>
  <si>
    <t>Actividad</t>
  </si>
  <si>
    <t>Obreros</t>
  </si>
  <si>
    <t>Empleados</t>
  </si>
  <si>
    <t>Profesionales</t>
  </si>
  <si>
    <t>Estudiantes</t>
  </si>
  <si>
    <t>Comerciantes</t>
  </si>
  <si>
    <t>Choferes</t>
  </si>
  <si>
    <t>Jubilados</t>
  </si>
  <si>
    <t>Analfabeto</t>
  </si>
  <si>
    <t>Básica</t>
  </si>
  <si>
    <t>Media</t>
  </si>
  <si>
    <t>Técnica</t>
  </si>
  <si>
    <t>Delitos relativos al pago de pensiones alimenticias</t>
  </si>
  <si>
    <t>Extranjeros que ingresan o intentan egresar del país clandestinamente</t>
  </si>
  <si>
    <t>Accidente con resultado de muerte o lesiones graves</t>
  </si>
  <si>
    <t>Espionaje informático</t>
  </si>
  <si>
    <t>Portar elementos conocidamente destinados a cometer delito de robo</t>
  </si>
  <si>
    <t>Estafas y otras defraudaciones contra particulares</t>
  </si>
  <si>
    <t>Extranjera</t>
  </si>
  <si>
    <t>Chilena</t>
  </si>
  <si>
    <t>Menores</t>
  </si>
  <si>
    <t>Adultos</t>
  </si>
  <si>
    <t>51 y más</t>
  </si>
  <si>
    <t>41 a 50</t>
  </si>
  <si>
    <t>31 a 40</t>
  </si>
  <si>
    <t>21 a 30</t>
  </si>
  <si>
    <t>18 a 20</t>
  </si>
  <si>
    <t>16 a 17</t>
  </si>
  <si>
    <t>Menos de 16</t>
  </si>
  <si>
    <t>LEY N°19.733 SOBRE LIBERTAD DE OPINIÓN E INFORMACIÓN</t>
  </si>
  <si>
    <t>Asesoras del hogar</t>
  </si>
  <si>
    <t>Dueñas de casa</t>
  </si>
  <si>
    <t>Básico</t>
  </si>
  <si>
    <t>Total nacional</t>
  </si>
  <si>
    <t>Total región</t>
  </si>
  <si>
    <t>Prefectura  Valdivia</t>
  </si>
  <si>
    <t>Abuso sexual de menor de 14 años (con contacto corporal)</t>
  </si>
  <si>
    <t>Prevaricación judicial y administrativa</t>
  </si>
  <si>
    <t>Prevaricación del abogado y procurador</t>
  </si>
  <si>
    <t>Otros delitos cometidos por empleados públicos en el desempeño de sus cargos</t>
  </si>
  <si>
    <t>Maltrato de obra personal de Investigaciones con o sin lesiones</t>
  </si>
  <si>
    <t>Abuso sexual impropio menor 14 años</t>
  </si>
  <si>
    <t>Producción material pornográfico utilizando menores de 18 años</t>
  </si>
  <si>
    <t>Robo en lugar habitado</t>
  </si>
  <si>
    <t>Amenazar simple o condicionalmente u ofender públicamente a personal de la Policía de Investigaciones</t>
  </si>
  <si>
    <t>Elaboración ilegal de drogas o sustancias sicotrópicas</t>
  </si>
  <si>
    <t>Desacato</t>
  </si>
  <si>
    <t>QUEBRANTAMIENTO DE SENTENCIA Y LOS QUE DURANTE UNA CONDENA DELINQUEN</t>
  </si>
  <si>
    <t>Detención, destierro o arresto irregular</t>
  </si>
  <si>
    <t>Falso testimonio, perjurio o denuncia calumniosa</t>
  </si>
  <si>
    <t>Presentación de peritos, testigos o intérpretes que faltaren a la verdad o documentos falsos</t>
  </si>
  <si>
    <t>Fingimiento de cargos o profesiones</t>
  </si>
  <si>
    <t>COMETIDOS POR EMPLEADOS PÚBLICOS EN EL DESEMPEÑO DE SUS CARGOS</t>
  </si>
  <si>
    <t>Exacciones ilegales cometidas por funcionario público</t>
  </si>
  <si>
    <t xml:space="preserve">Enriquecimiento ilícito </t>
  </si>
  <si>
    <t>Otros abusos contra particulares</t>
  </si>
  <si>
    <t>Delito desórdenes públicos</t>
  </si>
  <si>
    <t>Lotería ilegal, casas de juego y préstamo sobre prenda</t>
  </si>
  <si>
    <t>Violación de secretos de fábrica</t>
  </si>
  <si>
    <t>Porte de arma cortante o punzante</t>
  </si>
  <si>
    <t>CONTRA EL ORDEN DE LAS FAMILIAS, CONTRA LA MORALIDAD PÚBLICA Y CONTRA LA INTEGRIDAD SEXUAL</t>
  </si>
  <si>
    <t>Comercialización material pornográfico elaborado utilizando menores de 18 años</t>
  </si>
  <si>
    <t>Abuso sexual calificado (con introducción de objetos o uso de animales)</t>
  </si>
  <si>
    <t>Abuso sexual de mayor de 14 años y menor de 18 años con circunstancia de estupro</t>
  </si>
  <si>
    <t>Otros delitos contra el orden de las familias, contra la moralidad pública y contra la integridad sexual</t>
  </si>
  <si>
    <t xml:space="preserve">CONTRA LAS PERSONAS </t>
  </si>
  <si>
    <t>Calumnia</t>
  </si>
  <si>
    <t>Injuria</t>
  </si>
  <si>
    <t>CONTRA LA PROPIEDAD</t>
  </si>
  <si>
    <t>Robo en bienes nacionales de uso público o sitios no destinados a habitación</t>
  </si>
  <si>
    <t>Hurto agravado</t>
  </si>
  <si>
    <t>Usurpación no violenta</t>
  </si>
  <si>
    <t>Hurto simple por un valor de media a 4 UTM</t>
  </si>
  <si>
    <t xml:space="preserve">Apropiación indebida </t>
  </si>
  <si>
    <t xml:space="preserve">Depositario alzado </t>
  </si>
  <si>
    <t xml:space="preserve">Cultivo/cosecha de especies vegetales productoras de estupefacientes </t>
  </si>
  <si>
    <t xml:space="preserve">Facilitación de bienes al tráfico de drogas </t>
  </si>
  <si>
    <t>Tolerancia a tráfico o consumo de drogas</t>
  </si>
  <si>
    <t>INFRACCIÓN AL DL N° 2460 LEY ORGÁNICA DE INVESTIGACIONES</t>
  </si>
  <si>
    <t>INFRACCIÓN AL DL 2859 LEY ORGÁNICA GENDARMERÍA</t>
  </si>
  <si>
    <t>Falsificación de billetes</t>
  </si>
  <si>
    <t xml:space="preserve">Infracción al estatuto de capacitación y empleo </t>
  </si>
  <si>
    <t>Infracción en el otorgamiento prestaciones de salud</t>
  </si>
  <si>
    <t xml:space="preserve">FALTAS </t>
  </si>
  <si>
    <t xml:space="preserve">Ofensas al pudor </t>
  </si>
  <si>
    <t>Ruidos molestos</t>
  </si>
  <si>
    <t xml:space="preserve">Ocultación de identidad </t>
  </si>
  <si>
    <t xml:space="preserve">Dejar animales sueltos </t>
  </si>
  <si>
    <t xml:space="preserve">Daño falta </t>
  </si>
  <si>
    <t xml:space="preserve">Hurto falta </t>
  </si>
  <si>
    <t xml:space="preserve">Riña pública </t>
  </si>
  <si>
    <t>Asociación ilícita terrorista</t>
  </si>
  <si>
    <t>CRÍMENES Y SIMPLES DELITOS QUE AFECTAN DERECHOS GARANTIDOS POR LA CONSTITUCIÓN</t>
  </si>
  <si>
    <t>Mes</t>
  </si>
  <si>
    <t>CONTRA LA FE PÚBLICA, DE LAS FALSIFICACIONES, DEL FALSO TESTIMONIO Y DEL PERJURIO</t>
  </si>
  <si>
    <t>Delitos investigados con resultado</t>
  </si>
  <si>
    <t>Código</t>
  </si>
  <si>
    <t>Nivel de educación</t>
  </si>
  <si>
    <t>Universitaria o superior</t>
  </si>
  <si>
    <t>Sin información</t>
  </si>
  <si>
    <t xml:space="preserve">Usurpación de propiedad, descubrimiento o producción </t>
  </si>
  <si>
    <t xml:space="preserve">Otros delitos que afectan los derechos garantidos por la Constitución </t>
  </si>
  <si>
    <t>Otros delitos contra la fe pública, de las falsificaciones, del falso testimonio y del perjurio</t>
  </si>
  <si>
    <t xml:space="preserve">CONTRA EL ORDEN Y LA SEGURIDAD PÚBLICA COMETIDOS POR PARTICULARES </t>
  </si>
  <si>
    <t>Abuso sexual impropio mayor 14 años y menor de 18 años (sin contacto corporal)</t>
  </si>
  <si>
    <t>Amenaza con arma (falta)</t>
  </si>
  <si>
    <t>Cuasidelito de lesiones cometido por profesionales de la salud</t>
  </si>
  <si>
    <t>Cuasidelito de homicidio cometido por profesionales de la salud</t>
  </si>
  <si>
    <t>Consumo/porte de drogas en lugares calificados</t>
  </si>
  <si>
    <t>Ultraje público a las buenas costumbres por medios de comunicación social</t>
  </si>
  <si>
    <t>Oponerse a la acción de la autoridad pública o sus agentes</t>
  </si>
  <si>
    <t>Hurto de hallazgo</t>
  </si>
  <si>
    <t>LEY N° 20.000 TRÁFICO ILÍCITO DE ESTUPEFACIENTES Y SUSTANCIAS SICOTRÓPICAS</t>
  </si>
  <si>
    <t xml:space="preserve">Atentado contra Jefe de Estado o autoridad pública </t>
  </si>
  <si>
    <t>AÑO</t>
  </si>
  <si>
    <t>Responsabilidad dueños animales (incluye mordedura)</t>
  </si>
  <si>
    <t>Infracciones municipales</t>
  </si>
  <si>
    <t>Otras infracciones a la Ley del Banco Central</t>
  </si>
  <si>
    <t>Apertura registro o interceptación de correspondencia</t>
  </si>
  <si>
    <t>LEY GENERAL DE BANCOS D.F.L 252 DE 1960</t>
  </si>
  <si>
    <t>DELITOS TRIBUTARIOS</t>
  </si>
  <si>
    <t>DELITOS N° 18.314 DE CONDUCTAS TERRORISTAS</t>
  </si>
  <si>
    <t>Prefectura Viña del Mar</t>
  </si>
  <si>
    <t>Maltrato de obra a fiscales o defensores en el desempeño de sus funciones, incluye castración y mutilación</t>
  </si>
  <si>
    <t>Amenaza a fiscales o defensores en el desempeño de sus funciones</t>
  </si>
  <si>
    <t>Amenazas a Carabineros</t>
  </si>
  <si>
    <t>Uso de uniforme o insignias de Fuerzas Armadas o Carabineros de Chile</t>
  </si>
  <si>
    <t xml:space="preserve">Infracciones al código aeronáutico </t>
  </si>
  <si>
    <t>Soborno, artículo 250, persona jurídica</t>
  </si>
  <si>
    <t>Tráfico de migrantes, artículo 411 bis, inciso 1, 2 y 3</t>
  </si>
  <si>
    <t>Infracción, artículo 454</t>
  </si>
  <si>
    <t>Tráfico de armas, artículo 10</t>
  </si>
  <si>
    <t>Contra la salud pública, artículos 313 d al 318</t>
  </si>
  <si>
    <t>Contra la salud pública, artículos 313 a y 313 b</t>
  </si>
  <si>
    <t>Maltrato de obra a Carabineros</t>
  </si>
  <si>
    <t>Otras infracciones a la Ley N° 19.913</t>
  </si>
  <si>
    <t>FALTAS LEY N° 19.925 SOBRE EXPENDIO Y CONSUMO DE BEBIDAS ALCOHÓLICAS</t>
  </si>
  <si>
    <t>Maltrato habitual (violencia intrafamiliar)</t>
  </si>
  <si>
    <t>Contra la fe pública, de las falsificaciones, del falso testimonio y del perjurio</t>
  </si>
  <si>
    <t xml:space="preserve">Contra las personas </t>
  </si>
  <si>
    <t>Contra la propiedad</t>
  </si>
  <si>
    <t>Hechos de relevancia criminal</t>
  </si>
  <si>
    <t>Infracción a otros textos legales</t>
  </si>
  <si>
    <t>Total</t>
  </si>
  <si>
    <t>TIPO DE CONCEPTO</t>
  </si>
  <si>
    <t>Técnicos</t>
  </si>
  <si>
    <t>Tortura para anular voluntad</t>
  </si>
  <si>
    <t>Apremios ilegítimos cometidos por empleados públicos</t>
  </si>
  <si>
    <t>Nombramientos ilegales</t>
  </si>
  <si>
    <t>Soborno de funcionario público extranjero persona natural</t>
  </si>
  <si>
    <t>Comercializar, distribuir o instalar máquinas de juegos ilegales</t>
  </si>
  <si>
    <t>Tortura con homicidio</t>
  </si>
  <si>
    <t>Maltrato corporal a menores o personas vulnerables</t>
  </si>
  <si>
    <t>Maltrato cometido por persona con deber de cuidado</t>
  </si>
  <si>
    <t>Deudor, gerentes, directores, administradores o representantes que actúen en perjuicio de los acreedores</t>
  </si>
  <si>
    <t xml:space="preserve"> Robo con lesiones graves</t>
  </si>
  <si>
    <t xml:space="preserve"> Robo con retención de víctimas</t>
  </si>
  <si>
    <t>Posesión o tenencia de armas de guerra, química, biológica o nuclear</t>
  </si>
  <si>
    <t>Colocación de bomba o artefacto</t>
  </si>
  <si>
    <t>Conducción bajo la influencia del alcohol causando muerte</t>
  </si>
  <si>
    <t>Conducción estado de ebriedad con resultado de lesiones graves</t>
  </si>
  <si>
    <t>Contrabando de especies exóticas</t>
  </si>
  <si>
    <t>Vigilancia privada no autorizada</t>
  </si>
  <si>
    <t>Uso, facilitación o transporte de hilo curado</t>
  </si>
  <si>
    <t>Tráfico de residuos peligrosos</t>
  </si>
  <si>
    <t>Desatender el llamado a reclutamiento</t>
  </si>
  <si>
    <t>Remisos (reclutamiento)</t>
  </si>
  <si>
    <t>Envío de explosivos, homicidio, lesiones y secuestros terroristas</t>
  </si>
  <si>
    <t>Disensiones domésticas</t>
  </si>
  <si>
    <t>Malversación, defraudación e incendio por menos de 1 UTM</t>
  </si>
  <si>
    <t xml:space="preserve"> Ocultación de identidad (control investigativo)</t>
  </si>
  <si>
    <t>Ocultación de identidad (control preventivo)</t>
  </si>
  <si>
    <t>Otorgamiento de patentes de alcoholes</t>
  </si>
  <si>
    <t>Cobro ejecutivo de pensiones</t>
  </si>
  <si>
    <t>Comercio ambulante sin permiso</t>
  </si>
  <si>
    <t>Ofensas a la moral (prostitución)</t>
  </si>
  <si>
    <t>Alimentos medida prejudicial</t>
  </si>
  <si>
    <t>Adopción</t>
  </si>
  <si>
    <t>Apremios ilegítimos con cuasidelito</t>
  </si>
  <si>
    <t>Otros hechos que no constituyan delito</t>
  </si>
  <si>
    <t>Sin Información</t>
  </si>
  <si>
    <t>12:01 a 16:00</t>
  </si>
  <si>
    <t>16:01 a 20:00</t>
  </si>
  <si>
    <t>20:01 a 24:00</t>
  </si>
  <si>
    <t>Falsificación de rótulos o certificados</t>
  </si>
  <si>
    <t>Delitos investigados</t>
  </si>
  <si>
    <t>Otros</t>
  </si>
  <si>
    <t>%</t>
  </si>
  <si>
    <t>Tramo etario</t>
  </si>
  <si>
    <t>Soborno, artículo 250, persona natural</t>
  </si>
  <si>
    <t>Delitos contra la libertad ambulatoria y el derecho de asociación</t>
  </si>
  <si>
    <t>Infracción a la Ley electoral</t>
  </si>
  <si>
    <t>Infracción Ley general de urbanismo y construcción</t>
  </si>
  <si>
    <t xml:space="preserve">Otros delitos Ley general de bancos </t>
  </si>
  <si>
    <t>Otros delitos Ley cuentas corrientes bancarias y cheques</t>
  </si>
  <si>
    <t>Asociaciones ilícitas Ley de drogas</t>
  </si>
  <si>
    <t>Otros delitos de la Ley N° 20.000</t>
  </si>
  <si>
    <t>Demás delitos contemplados en la Ley de propiedad industrial</t>
  </si>
  <si>
    <t xml:space="preserve">Venta ilícita de obras protegidas por Ley de propiedad intelectual </t>
  </si>
  <si>
    <t>Utilización sin autorización de obras de dominio ajeno por Ley de propiedad intelectual</t>
  </si>
  <si>
    <t>Demás delitos contemplados en la Ley de propiedad intelectual</t>
  </si>
  <si>
    <t>Otros contra la Ley de control de armas</t>
  </si>
  <si>
    <t>Falsificación de licencia de conducir y otras falsificaciones, artículo 192, Ley de tránsito</t>
  </si>
  <si>
    <t>Cuasidelito vehículo motorizado Ley de tránsito</t>
  </si>
  <si>
    <t>Otros delitos contra la Ley de tránsito</t>
  </si>
  <si>
    <t>Infracción Ley N° 11.564 mataderos clandestinos</t>
  </si>
  <si>
    <t>Otras infracciones Ley de pesca</t>
  </si>
  <si>
    <t>Delitos contenidos en la Ley N° 19.620 adopción de menores</t>
  </si>
  <si>
    <t xml:space="preserve">Infracción Ley general de telecomunicaciones </t>
  </si>
  <si>
    <t xml:space="preserve">Infracción a la Ley mercado de valores </t>
  </si>
  <si>
    <t>Infracción a la Ley orgánica constitucional sobre votaciones populares y escrutinios</t>
  </si>
  <si>
    <t>Delitos contenidos en leyes de prenda especiales, Ley N° 20.190 y N° 18.690</t>
  </si>
  <si>
    <t>Delitos contra la Ley de bosque nativo</t>
  </si>
  <si>
    <t>Otros delitos de la Ley sobre violencia en los estadios</t>
  </si>
  <si>
    <t>Otros delitos conocidos por ministros Cortes de Apelaciones</t>
  </si>
  <si>
    <t>Obstrucción a la investigación por fiscal o asistente del fiscal, del Ministerio Público</t>
  </si>
  <si>
    <t xml:space="preserve">Infracciones a la seguridad social </t>
  </si>
  <si>
    <t>Otros delitos contra el orden y la seguridad pública cometidos por particulares</t>
  </si>
  <si>
    <t>Transporte de desechos a vertederos clandestinos</t>
  </si>
  <si>
    <t xml:space="preserve">Falsificación de obras protegidas por Ley de propiedad intelectual </t>
  </si>
  <si>
    <t>Marcharse del sitio del suceso sin prestar auxilio a la víctima</t>
  </si>
  <si>
    <t>Infracción por contaminación, artículo 136, Ley N° 18.892 de pesca</t>
  </si>
  <si>
    <t>04:01 a 08:00</t>
  </si>
  <si>
    <t>08:01 a 12:00</t>
  </si>
  <si>
    <t>00:01 a 04:00</t>
  </si>
  <si>
    <t>Delitos que contempla el código tributario</t>
  </si>
  <si>
    <t>Otras faltas código penal</t>
  </si>
  <si>
    <t>Giro doloso de cheques (falta de fondos)</t>
  </si>
  <si>
    <t>Otros delitos Ley orgánica de Investigaciones</t>
  </si>
  <si>
    <t>Otras infracciones conocidas por juzgado policía local</t>
  </si>
  <si>
    <t>Tratos degradantes a personas vulnerables</t>
  </si>
  <si>
    <t>Posesión, tenencia o porte de armas sujetas a control, artículo 9, inciso 1°, Ley N° 17.779</t>
  </si>
  <si>
    <t xml:space="preserve">16 a 17 </t>
  </si>
  <si>
    <t xml:space="preserve">18 a 20 </t>
  </si>
  <si>
    <t xml:space="preserve">21 a 30 </t>
  </si>
  <si>
    <t xml:space="preserve">31 a 40 </t>
  </si>
  <si>
    <t xml:space="preserve">41 a 50 </t>
  </si>
  <si>
    <t>51 a más</t>
  </si>
  <si>
    <t xml:space="preserve">Menos de 16 </t>
  </si>
  <si>
    <t>Casado</t>
  </si>
  <si>
    <t>Soltero</t>
  </si>
  <si>
    <t>Separado</t>
  </si>
  <si>
    <t>Viudo</t>
  </si>
  <si>
    <t xml:space="preserve">Anulado </t>
  </si>
  <si>
    <t>Estudios postgrado</t>
  </si>
  <si>
    <t>Otras infracciones al Código de Justicia Militar</t>
  </si>
  <si>
    <t>Amenaza a Gendarme en el desempeño de sus funciones, artículo 15</t>
  </si>
  <si>
    <t>Maltrato de obra a Gendarme en el desempeño de sus funciones</t>
  </si>
  <si>
    <t xml:space="preserve">Fraudes al Fisco y organismos del Estado </t>
  </si>
  <si>
    <t>Exacciones ilegales cometidas por particulares</t>
  </si>
  <si>
    <t>Apremios ilegítimos con homicidio</t>
  </si>
  <si>
    <t>Cohecho cometido por empleado público</t>
  </si>
  <si>
    <t>Otros delitos Ley general de bancos</t>
  </si>
  <si>
    <t>Ocultamiento de placa patente</t>
  </si>
  <si>
    <t>Enseñanza no autorizada de artes marciales</t>
  </si>
  <si>
    <t>Infracciones a la Ley de seguridad nuclear</t>
  </si>
  <si>
    <t>Inutilización de dispositivo para monitoreo telemático</t>
  </si>
  <si>
    <t>Divulgación de identidad de menores por medios de comunicación social</t>
  </si>
  <si>
    <t>FALTAS LEY Nº 20.000 TRAFICO ILÍCITO DE ESTUPEFACIENTES Y SUSTANCIAS SICOTRÓPICAS</t>
  </si>
  <si>
    <t>Autorización salida del país</t>
  </si>
  <si>
    <t>Secuestro internacional de menores</t>
  </si>
  <si>
    <t>Juegos de azar</t>
  </si>
  <si>
    <t>Otras adopciones</t>
  </si>
  <si>
    <t>Adopción por residentes en el extranjero</t>
  </si>
  <si>
    <t>Autorizaciones</t>
  </si>
  <si>
    <t>Anulado</t>
  </si>
  <si>
    <t>FALTAS LEY N° 20.000 TRÁFICO ILÍCITO DE ESTUPEFACIENTES Y SUSTANCIAS SICOTRÓPICAS</t>
  </si>
  <si>
    <t>Contaminación ambiental ruidos molestos</t>
  </si>
  <si>
    <t>Crímenes y simples delitos seguridad interior del Estado</t>
  </si>
  <si>
    <t>INFRACCIONES AL CÓDIGO PENAL</t>
  </si>
  <si>
    <t>LEY 20.066 SOBRE VIOLENCIA INTRAFAMILIAR</t>
  </si>
  <si>
    <t>Arica y Parinacota</t>
  </si>
  <si>
    <t xml:space="preserve">Tarapacá </t>
  </si>
  <si>
    <t>Antofagasta</t>
  </si>
  <si>
    <t xml:space="preserve">Atacama </t>
  </si>
  <si>
    <t xml:space="preserve">Coquimbo </t>
  </si>
  <si>
    <t>Valparaíso</t>
  </si>
  <si>
    <t xml:space="preserve">Maule  </t>
  </si>
  <si>
    <t xml:space="preserve">Biobío </t>
  </si>
  <si>
    <t>Araucanía</t>
  </si>
  <si>
    <t>Los Ríos</t>
  </si>
  <si>
    <t xml:space="preserve">Los Lagos </t>
  </si>
  <si>
    <t xml:space="preserve">Magallanes y la Antártica Chilena </t>
  </si>
  <si>
    <t>REGIÓN Y PREFECTURA</t>
  </si>
  <si>
    <t>Prefectura Arica</t>
  </si>
  <si>
    <t>Prefectura Iquique</t>
  </si>
  <si>
    <t>Prefectura Antofagasta</t>
  </si>
  <si>
    <t xml:space="preserve">Prefectura Tocopilla </t>
  </si>
  <si>
    <t>Prefectura El Loa</t>
  </si>
  <si>
    <t>Prefectura Copiapó</t>
  </si>
  <si>
    <t>Prefectura Chañaral</t>
  </si>
  <si>
    <t>Prefectura Huasco</t>
  </si>
  <si>
    <t>Prefectura Elqui</t>
  </si>
  <si>
    <t>Prefectura Choapa</t>
  </si>
  <si>
    <t>Prefectura Limarí</t>
  </si>
  <si>
    <t>Prefectura Valparaíso</t>
  </si>
  <si>
    <t>Prefectura San Antonio</t>
  </si>
  <si>
    <t>Prefectura Los Andes</t>
  </si>
  <si>
    <t>Prefectura Cachapoal</t>
  </si>
  <si>
    <t>Prefectura Colchagua</t>
  </si>
  <si>
    <t>Prefectura Talca</t>
  </si>
  <si>
    <t>Prefectura Curicó</t>
  </si>
  <si>
    <t>Prefectura Linares</t>
  </si>
  <si>
    <t>Prefectura Cauquenes</t>
  </si>
  <si>
    <t>Prefectura Ñuble</t>
  </si>
  <si>
    <t>Prefectura Concepción</t>
  </si>
  <si>
    <t>Prefectura Arauco</t>
  </si>
  <si>
    <t>Prefectura Cautín</t>
  </si>
  <si>
    <t>Prefectura Malleco</t>
  </si>
  <si>
    <t>Prefectura Valdivia</t>
  </si>
  <si>
    <t>Prefectura La Unión</t>
  </si>
  <si>
    <t>Prefectura Llanquihue</t>
  </si>
  <si>
    <t>Prefectura Chiloé</t>
  </si>
  <si>
    <t>Prefectura Osorno</t>
  </si>
  <si>
    <t>Prefectura Coyhaique</t>
  </si>
  <si>
    <t>Prefectura Aysén</t>
  </si>
  <si>
    <t>Prefectura Magallanes</t>
  </si>
  <si>
    <t>Prefectura Última Esperanza</t>
  </si>
  <si>
    <t>Prefectura  Iquique</t>
  </si>
  <si>
    <t>Prefectura   Tocopilla</t>
  </si>
  <si>
    <t>Prefectura  Chañaral</t>
  </si>
  <si>
    <t>Prefectura  Huasco</t>
  </si>
  <si>
    <t>Prefectura  Elqui</t>
  </si>
  <si>
    <t>Prefectura  Limarí</t>
  </si>
  <si>
    <t>Prefectura  San Antonio</t>
  </si>
  <si>
    <t>Ñuble</t>
  </si>
  <si>
    <t>Prefectura  Concepción</t>
  </si>
  <si>
    <t>Prefectura  Biobío</t>
  </si>
  <si>
    <t>Prefectura  Magallanes</t>
  </si>
  <si>
    <t>Prefectura  Última Esperanza</t>
  </si>
  <si>
    <t xml:space="preserve">La Araucanía </t>
  </si>
  <si>
    <t>Prefectura  El Loa</t>
  </si>
  <si>
    <t>Prefectura  Copiapó</t>
  </si>
  <si>
    <t>Prefectura  Choapa</t>
  </si>
  <si>
    <t xml:space="preserve"> Valparaíso</t>
  </si>
  <si>
    <t>Prefectura  Valparaíso</t>
  </si>
  <si>
    <t>Prefectura  Cachapoal</t>
  </si>
  <si>
    <t>Prefectura  Colchagua</t>
  </si>
  <si>
    <t>Prefectura  Curicó</t>
  </si>
  <si>
    <t>Prefectura  Linares</t>
  </si>
  <si>
    <t>Prefectura   Arauco</t>
  </si>
  <si>
    <t>La Araucanía</t>
  </si>
  <si>
    <t>Prefectura  Malleco</t>
  </si>
  <si>
    <t>Prefectura   Llanquihue</t>
  </si>
  <si>
    <t>Prefectura  Coyhaique</t>
  </si>
  <si>
    <t>Prefectura  Pto. Aysén</t>
  </si>
  <si>
    <t>Biobío</t>
  </si>
  <si>
    <t>REGIÓN, PREFECTURA Y DEPARTAMENTO DE EXTRANJERÍA</t>
  </si>
  <si>
    <t>Maule</t>
  </si>
  <si>
    <t>Prefectura Biobío</t>
  </si>
  <si>
    <t>Prefectura Tocopilla</t>
  </si>
  <si>
    <t>INFRACCIONES A LEYES ESPECIALES</t>
  </si>
  <si>
    <t>Soborno de funcionario público extranjero. Persona natural</t>
  </si>
  <si>
    <t xml:space="preserve">CONTRA EL ORDEN Y LA SEGURIDAD PÚBLICA COMETIDO POR PARTICULARES </t>
  </si>
  <si>
    <t xml:space="preserve">Abandono o maltrato animal </t>
  </si>
  <si>
    <t>Contra la salud pública (art 313 A y 313 B)</t>
  </si>
  <si>
    <t>Contra la salud pública (art 313 D al 318)</t>
  </si>
  <si>
    <t>CONTRA ORDEN DE LAS FAMILIAS, CONTRA LA MORALIDAD PÚBLICA Y CONTRA LA INTEGRIDAD SEXUAL</t>
  </si>
  <si>
    <t>Abuso sexual sin contacto corporal de mayor de 14 años y menor de 18 años</t>
  </si>
  <si>
    <t>Abuso sexual sin contacto corporal de menor 14 años</t>
  </si>
  <si>
    <t>Abuso sexual con contacto corporal de menor de 14 años</t>
  </si>
  <si>
    <t>Aborto consentido por causales no reguladas</t>
  </si>
  <si>
    <t>Aborto cometido por facultativo por causales no reguladas</t>
  </si>
  <si>
    <t>Tráfico de migrantes</t>
  </si>
  <si>
    <t>Infracción artículo 454</t>
  </si>
  <si>
    <t>Robo con lesiones graves</t>
  </si>
  <si>
    <t>Alterar, ocultar o destruir balances, libros antecedentes sujeto a fiscalización</t>
  </si>
  <si>
    <t>Giro doloso de cheques (falta de fondos) AC Penal privada</t>
  </si>
  <si>
    <t>Giro doloso de cheques. AC Penal pública</t>
  </si>
  <si>
    <t>Tacha falsa firma auténtica. AC Penal pública</t>
  </si>
  <si>
    <t>Microtráfico (Tráfico de pequeñas cantidades)</t>
  </si>
  <si>
    <t>Posesión, tenencia o porte de armas sujetas a control</t>
  </si>
  <si>
    <t>Porte de arma prohibida</t>
  </si>
  <si>
    <t>Tráfico de armas</t>
  </si>
  <si>
    <t>Amenaza a Gendarme en el desempeño de sus funciones</t>
  </si>
  <si>
    <t>Falsificación de licencia de conducir y otras falsificaciones</t>
  </si>
  <si>
    <t>Extranjeros que ingresan o intentan egresar del país con documentos falsificados o a nombre de otro</t>
  </si>
  <si>
    <t>Uso fraudulento de tarjetas de crédito y débito</t>
  </si>
  <si>
    <t>Edad legal</t>
  </si>
  <si>
    <t>Delitos contenidos en leyes de prenda especiales, Ley 20.190 y Ley 18.690</t>
  </si>
  <si>
    <t>Otros delitos de la Ley 19.327 sobre violencia en los estadios</t>
  </si>
  <si>
    <t>Tráfico de residuos peligrosos (Ley 20.920)</t>
  </si>
  <si>
    <t>LEY 18.314 SOBRE CONDUCTAS TERRORISTAS</t>
  </si>
  <si>
    <t xml:space="preserve">Otros Ley 18.314 </t>
  </si>
  <si>
    <t>LEY 19.733 SOBRE LIBERTAD DE OPINIÓN E INFORMACIÓN</t>
  </si>
  <si>
    <t>Injurias y calumnias por medios de comunicación social</t>
  </si>
  <si>
    <t>Otras faltas y delitos de la Ley 19.733</t>
  </si>
  <si>
    <t>Ocultación de identidad en control investigativo</t>
  </si>
  <si>
    <t>Consumo o porte en lugares públicos o privados con previo concierto</t>
  </si>
  <si>
    <t>Consumo o porte de drogas en lugares calificados</t>
  </si>
  <si>
    <t>Apremios ilegítimos con violación, abuso sexual agravado y otros</t>
  </si>
  <si>
    <t>Giro doloso de cheques (cuenta cerrada) AC Penal privada</t>
  </si>
  <si>
    <t>Infracción por contaminación</t>
  </si>
  <si>
    <t>Otras infracciones Ley 18.892 de pesca</t>
  </si>
  <si>
    <t>Contrabando. Infracción a la Ordenanza de aduanas</t>
  </si>
  <si>
    <t>Fraude aduanero. Infracción a la Ordenanza de aduanas</t>
  </si>
  <si>
    <t>Receptación aduanera. Infracción a la Ordenanza de aduanas</t>
  </si>
  <si>
    <t>Otras infracciones a la Ordenanza de aduanas</t>
  </si>
  <si>
    <t>Ocultación de identidad en control preventivo</t>
  </si>
  <si>
    <t>Prefectura   Valparaíso</t>
  </si>
  <si>
    <t>Prefectura  Viña del Mar</t>
  </si>
  <si>
    <t>Prefectura  Los Andes</t>
  </si>
  <si>
    <t>Prefectura   Malleco</t>
  </si>
  <si>
    <t>Prefectura  La Unión</t>
  </si>
  <si>
    <t>Prefectura  Chiloé</t>
  </si>
  <si>
    <t>Repomesa</t>
  </si>
  <si>
    <t>Dirgral</t>
  </si>
  <si>
    <t>Premecenor</t>
  </si>
  <si>
    <t>Premesur</t>
  </si>
  <si>
    <t>Premeor</t>
  </si>
  <si>
    <t>Premeoc</t>
  </si>
  <si>
    <t>Jenanco</t>
  </si>
  <si>
    <t>Jenamig</t>
  </si>
  <si>
    <t>Jenadep</t>
  </si>
  <si>
    <t>Jenadem</t>
  </si>
  <si>
    <t>Jenades</t>
  </si>
  <si>
    <t>Jenacrof</t>
  </si>
  <si>
    <t>Jenainpol</t>
  </si>
  <si>
    <t>Jenacrim</t>
  </si>
  <si>
    <t>Polint Arica</t>
  </si>
  <si>
    <t>Polint Iquique</t>
  </si>
  <si>
    <t>Polint Antofagasta</t>
  </si>
  <si>
    <t>Polint Copiapó</t>
  </si>
  <si>
    <t>Polint La Serena</t>
  </si>
  <si>
    <t>Polint Valparaíso</t>
  </si>
  <si>
    <t>Polint Rancagua</t>
  </si>
  <si>
    <t>Polint Talca</t>
  </si>
  <si>
    <t>Polint Chillán</t>
  </si>
  <si>
    <t>Polint Concepción</t>
  </si>
  <si>
    <t>Polint Temuco</t>
  </si>
  <si>
    <t>Polint Valdivia</t>
  </si>
  <si>
    <t>Polint Puerto Montt</t>
  </si>
  <si>
    <t>Polint Coyhaique</t>
  </si>
  <si>
    <t>Polint Punta Arenas</t>
  </si>
  <si>
    <t>Polint Ñuble</t>
  </si>
  <si>
    <t>Prefectura  Aysén</t>
  </si>
  <si>
    <t>PolintTemuco</t>
  </si>
  <si>
    <t>Torturas por particulares agentes del estado</t>
  </si>
  <si>
    <t>Torturas cometidas por funcionarios públicos</t>
  </si>
  <si>
    <t>Cohecho o soborno cometido por particular</t>
  </si>
  <si>
    <t>Tortura con violación, abuso sexual agravado y otros</t>
  </si>
  <si>
    <t>Robo con retención de víctimas o lesiones graves</t>
  </si>
  <si>
    <t>Torturas por particulares agentes del Estado</t>
  </si>
  <si>
    <t>Prefectura BíoBío</t>
  </si>
  <si>
    <r>
      <t>Ñuble</t>
    </r>
    <r>
      <rPr>
        <b/>
        <vertAlign val="superscript"/>
        <sz val="8"/>
        <rFont val="Verdana"/>
        <family val="2"/>
      </rPr>
      <t xml:space="preserve"> </t>
    </r>
  </si>
  <si>
    <t>MES</t>
  </si>
  <si>
    <r>
      <t>Delitos sexuales</t>
    </r>
    <r>
      <rPr>
        <b/>
        <vertAlign val="superscript"/>
        <sz val="8"/>
        <rFont val="Verdana"/>
        <family val="2"/>
      </rPr>
      <t>/1</t>
    </r>
  </si>
  <si>
    <r>
      <t>Homicidios</t>
    </r>
    <r>
      <rPr>
        <b/>
        <vertAlign val="superscript"/>
        <sz val="8"/>
        <rFont val="Verdana"/>
        <family val="2"/>
      </rPr>
      <t>/2</t>
    </r>
  </si>
  <si>
    <r>
      <t>Lesiones</t>
    </r>
    <r>
      <rPr>
        <b/>
        <vertAlign val="superscript"/>
        <sz val="8"/>
        <rFont val="Verdana"/>
        <family val="2"/>
      </rPr>
      <t>/3</t>
    </r>
  </si>
  <si>
    <r>
      <t>Hurtos</t>
    </r>
    <r>
      <rPr>
        <b/>
        <vertAlign val="superscript"/>
        <sz val="8"/>
        <rFont val="Verdana"/>
        <family val="2"/>
      </rPr>
      <t>/4</t>
    </r>
  </si>
  <si>
    <r>
      <t>Robos</t>
    </r>
    <r>
      <rPr>
        <b/>
        <vertAlign val="superscript"/>
        <sz val="8"/>
        <rFont val="Verdana"/>
        <family val="2"/>
      </rPr>
      <t>/5</t>
    </r>
  </si>
  <si>
    <r>
      <t>Delitos económicos</t>
    </r>
    <r>
      <rPr>
        <b/>
        <vertAlign val="superscript"/>
        <sz val="8"/>
        <rFont val="Verdana"/>
        <family val="2"/>
      </rPr>
      <t>/6</t>
    </r>
  </si>
  <si>
    <t>Drogas</t>
  </si>
  <si>
    <t>Violencia intrafamiliar</t>
  </si>
  <si>
    <r>
      <t>Delitos informáticos</t>
    </r>
    <r>
      <rPr>
        <b/>
        <vertAlign val="superscript"/>
        <sz val="8"/>
        <rFont val="Verdana"/>
        <family val="2"/>
      </rPr>
      <t>/7</t>
    </r>
  </si>
  <si>
    <r>
      <t>Delitos medio ambientales</t>
    </r>
    <r>
      <rPr>
        <b/>
        <vertAlign val="superscript"/>
        <sz val="8"/>
        <rFont val="Verdana"/>
        <family val="2"/>
      </rPr>
      <t>/8</t>
    </r>
  </si>
  <si>
    <t>-No registró movimiento.</t>
  </si>
  <si>
    <r>
      <rPr>
        <b/>
        <sz val="8"/>
        <rFont val="Verdana"/>
        <family val="2"/>
      </rPr>
      <t xml:space="preserve">7 </t>
    </r>
    <r>
      <rPr>
        <sz val="8"/>
        <rFont val="Verdana"/>
        <family val="2"/>
      </rPr>
      <t xml:space="preserve">La categoría "Delitos Informáticos" incluye </t>
    </r>
    <r>
      <rPr>
        <i/>
        <sz val="8"/>
        <rFont val="Verdana"/>
        <family val="2"/>
      </rPr>
      <t xml:space="preserve">phishing, grooming, pharming, </t>
    </r>
    <r>
      <rPr>
        <sz val="8"/>
        <rFont val="Verdana"/>
        <family val="2"/>
      </rPr>
      <t>sabotaje informático artículo 1 y 3, Ley n° 19223 y espionaje informático artículo 2 y 4, Ley n° 19.223.</t>
    </r>
  </si>
  <si>
    <t xml:space="preserve">REGIÓN </t>
  </si>
  <si>
    <t>Tarapacá</t>
  </si>
  <si>
    <t>Atacama</t>
  </si>
  <si>
    <t>Coquimbo</t>
  </si>
  <si>
    <t xml:space="preserve">Metropolitana </t>
  </si>
  <si>
    <t>O'Higgins</t>
  </si>
  <si>
    <t>Los Lagos</t>
  </si>
  <si>
    <t>Aysén</t>
  </si>
  <si>
    <t>AÑOS</t>
  </si>
  <si>
    <t>Hombre</t>
  </si>
  <si>
    <t>Mujer</t>
  </si>
  <si>
    <t>NACIONALIDAD</t>
  </si>
  <si>
    <t>Bolivia</t>
  </si>
  <si>
    <t>Brasil</t>
  </si>
  <si>
    <t>Canadá</t>
  </si>
  <si>
    <t>Chile</t>
  </si>
  <si>
    <t>Colombia</t>
  </si>
  <si>
    <t>Cuba</t>
  </si>
  <si>
    <t>Dominicana</t>
  </si>
  <si>
    <t>Ecuador</t>
  </si>
  <si>
    <t>Estados Unidos</t>
  </si>
  <si>
    <t>México</t>
  </si>
  <si>
    <t>Paraguay</t>
  </si>
  <si>
    <t>Perú</t>
  </si>
  <si>
    <t>Uruguay</t>
  </si>
  <si>
    <t>Venezuela</t>
  </si>
  <si>
    <t>Puerto Rico</t>
  </si>
  <si>
    <t>Costa Rica</t>
  </si>
  <si>
    <t>Albania</t>
  </si>
  <si>
    <t>Jordania</t>
  </si>
  <si>
    <t>España</t>
  </si>
  <si>
    <t>Francia</t>
  </si>
  <si>
    <t>Italia</t>
  </si>
  <si>
    <t>Tanzania</t>
  </si>
  <si>
    <t>Portugal</t>
  </si>
  <si>
    <t>Inglaterra</t>
  </si>
  <si>
    <t>Israel</t>
  </si>
  <si>
    <t>Nigeria</t>
  </si>
  <si>
    <t>Rumania</t>
  </si>
  <si>
    <t>Alemania</t>
  </si>
  <si>
    <t>Holanda</t>
  </si>
  <si>
    <t>China Nacionalista</t>
  </si>
  <si>
    <t>China Rep. Popular</t>
  </si>
  <si>
    <t>Brunei</t>
  </si>
  <si>
    <t>Republica de Letonia</t>
  </si>
  <si>
    <t>Finlandia</t>
  </si>
  <si>
    <t>Suecia</t>
  </si>
  <si>
    <t xml:space="preserve">Metropolitana  </t>
  </si>
  <si>
    <t xml:space="preserve">Aysén </t>
  </si>
  <si>
    <t>Metropolitana</t>
  </si>
  <si>
    <t>Magallanes y la Antártica</t>
  </si>
  <si>
    <t>Fuente: Policía de Investigaciones (PDI)</t>
  </si>
  <si>
    <t xml:space="preserve">O'Higgins </t>
  </si>
  <si>
    <t xml:space="preserve">Aysén  </t>
  </si>
  <si>
    <t xml:space="preserve">Total nacional </t>
  </si>
  <si>
    <t xml:space="preserve">CAPÍTULO I: DELITOS INVESTIGADOS </t>
  </si>
  <si>
    <t>Alimentos, aumento</t>
  </si>
  <si>
    <t>Alimentos, rebaja</t>
  </si>
  <si>
    <t>Alimentos, otros</t>
  </si>
  <si>
    <t>Cuidado del niño, otros</t>
  </si>
  <si>
    <t>Abandono del hogar</t>
  </si>
  <si>
    <t>Maltrato infantil</t>
  </si>
  <si>
    <t>Vulneración de derechos</t>
  </si>
  <si>
    <t>Alimentos , otros</t>
  </si>
  <si>
    <t>Cuidado personal del niño</t>
  </si>
  <si>
    <t>Relación directa y regular con el niño</t>
  </si>
  <si>
    <t>Relación directa y regular, otros</t>
  </si>
  <si>
    <t>GRUPO, FAMILIA Y MATERIA</t>
  </si>
  <si>
    <t>CAPITULO III: PERSONAS DETENIDAS</t>
  </si>
  <si>
    <t>PERSONAS DETENIDAS POR GRUPO, FAMILIA Y MATERIA, SEGÚN EDAD LEGAL, NACIONALIDAD Y TRAMO ETARIO, 2018</t>
  </si>
  <si>
    <t>PERSONAS DETENIDAS, POR AÑO, SEGÚN SEXO, 2015-2018</t>
  </si>
  <si>
    <t>-</t>
  </si>
  <si>
    <t>Salvador</t>
  </si>
  <si>
    <t>Sri Lanka</t>
  </si>
  <si>
    <t>Grecia</t>
  </si>
  <si>
    <t>Ghana</t>
  </si>
  <si>
    <t>Egipto</t>
  </si>
  <si>
    <t>Suiza</t>
  </si>
  <si>
    <t>Rusia</t>
  </si>
  <si>
    <t>Noruega</t>
  </si>
  <si>
    <t>Kenia</t>
  </si>
  <si>
    <t>Dinamarca</t>
  </si>
  <si>
    <t>Bangladesh</t>
  </si>
  <si>
    <t>Somalia</t>
  </si>
  <si>
    <t>Marruecos</t>
  </si>
  <si>
    <t>Australia</t>
  </si>
  <si>
    <t>Palestina</t>
  </si>
  <si>
    <t>Irlanda del Norte</t>
  </si>
  <si>
    <t>Irak</t>
  </si>
  <si>
    <t>Republica de Belarus</t>
  </si>
  <si>
    <t>Siria</t>
  </si>
  <si>
    <t>Polonia</t>
  </si>
  <si>
    <t>India</t>
  </si>
  <si>
    <t>Estonia</t>
  </si>
  <si>
    <t>Corea del Sur</t>
  </si>
  <si>
    <t>Corea del Norte</t>
  </si>
  <si>
    <t>Bulgaria</t>
  </si>
  <si>
    <t>Birmania</t>
  </si>
  <si>
    <t>Baffin</t>
  </si>
  <si>
    <t>Austria</t>
  </si>
  <si>
    <t>Argelia</t>
  </si>
  <si>
    <t>Honduras</t>
  </si>
  <si>
    <t>Filipinas Rep. De.</t>
  </si>
  <si>
    <t>Guatemala</t>
  </si>
  <si>
    <t>Nicaragua</t>
  </si>
  <si>
    <t>PERSONAS DETENIDAS, POR NACIONALIDAD, SEGÚN AÑO, 2015-2018</t>
  </si>
  <si>
    <t>Presuntas Desgracias</t>
  </si>
  <si>
    <t>Personas detenidas</t>
  </si>
  <si>
    <t>Frecuencia</t>
  </si>
  <si>
    <t>Hora</t>
  </si>
  <si>
    <t>Porcentaje</t>
  </si>
  <si>
    <t>Regiones</t>
  </si>
  <si>
    <t>Personas detenidas (hombres)</t>
  </si>
  <si>
    <t>Personas detenidas (mujeres)</t>
  </si>
  <si>
    <t>Faltas</t>
  </si>
  <si>
    <t>Contra las personas</t>
  </si>
  <si>
    <t>Delitos medio ambientales</t>
  </si>
  <si>
    <t>Delitos informáticos</t>
  </si>
  <si>
    <t>Delitos económicos</t>
  </si>
  <si>
    <t>Robos</t>
  </si>
  <si>
    <t>Hurtos</t>
  </si>
  <si>
    <t>Lesiones</t>
  </si>
  <si>
    <t>Homicidios</t>
  </si>
  <si>
    <t>Delitos sexuales</t>
  </si>
  <si>
    <t>DMCS</t>
  </si>
  <si>
    <t>Magallanes y de la Antártica</t>
  </si>
  <si>
    <t>MATERIAS COMPETENCIA FAMILIA Y OTROS</t>
  </si>
  <si>
    <t>Ocultación de identidad (control investigativo)</t>
  </si>
  <si>
    <t xml:space="preserve">Contra el orden y la seguridad pública cometido por particulares </t>
  </si>
  <si>
    <t>Contra orden de las familias, contra la moralidad pública y contra la integridad sexual</t>
  </si>
  <si>
    <t>Sobre violencia intrafamiliar</t>
  </si>
  <si>
    <t>Presuntas desgracias</t>
  </si>
  <si>
    <t>Infracción a la Ley de Tránsito</t>
  </si>
  <si>
    <t xml:space="preserve">Contra el orden y la seguridad pública </t>
  </si>
  <si>
    <t>Contra el orden de las familias, moralidad pública e integridad sexual</t>
  </si>
  <si>
    <t>Control de armas</t>
  </si>
  <si>
    <t>Familia de delito</t>
  </si>
  <si>
    <t>NO DMCS</t>
  </si>
  <si>
    <t>Hombres x región</t>
  </si>
  <si>
    <t>Mujeres x región</t>
  </si>
  <si>
    <t>Personas detenidas x región</t>
  </si>
  <si>
    <t>Argentina</t>
  </si>
  <si>
    <t>Nivel de Educación</t>
  </si>
  <si>
    <t>Otros/1</t>
  </si>
  <si>
    <t>Chilenos</t>
  </si>
  <si>
    <t>PP total</t>
  </si>
  <si>
    <t>Años</t>
  </si>
  <si>
    <t>%Chilenos</t>
  </si>
  <si>
    <t>% Extranjeros</t>
  </si>
  <si>
    <r>
      <rPr>
        <b/>
        <sz val="8"/>
        <rFont val="Verdana"/>
        <family val="2"/>
      </rPr>
      <t>3</t>
    </r>
    <r>
      <rPr>
        <sz val="8"/>
        <rFont val="Verdana"/>
        <family val="2"/>
      </rPr>
      <t xml:space="preserve"> La categoría "Lesiones" incluye lesiones graves, lesiones menos graves, lesiones leves, secuestro con lesiones.</t>
    </r>
  </si>
  <si>
    <r>
      <rPr>
        <b/>
        <sz val="8"/>
        <rFont val="Verdana"/>
        <family val="2"/>
      </rPr>
      <t>4</t>
    </r>
    <r>
      <rPr>
        <sz val="8"/>
        <rFont val="Verdana"/>
        <family val="2"/>
      </rPr>
      <t xml:space="preserve"> La categoría "Hurtos" incluye hurto de hallazgo, hurto agravado (art. 447 Código Penal), hurto simple por un valor sobre 40 utm, hurto simple por un valor de 4 a 40 utm, hurto simple por un valor de media a menos de 4 utm, hurto de bienes pertenecientes a redes de suministro público, hurto falta (494 bis Código Penal) de suministro público.</t>
    </r>
  </si>
  <si>
    <t>Fuente: Elaboración propia. Cuadro 1.</t>
  </si>
  <si>
    <t>Fuente: Elaboración propia. Cuadro 2.</t>
  </si>
  <si>
    <t>Fuente: Elaboración propia. Cuadro 3.</t>
  </si>
  <si>
    <t>Fuente: Elaboración propia. Cuadro 4.</t>
  </si>
  <si>
    <t>Fuente: Elaboración propia. Cuadro 5.</t>
  </si>
  <si>
    <t>Fuente: Elaboración propia. Cuadro 6.</t>
  </si>
  <si>
    <t>Fuente: Elaboración propia. Cuadro 8.</t>
  </si>
  <si>
    <t>Fuente: Elaboración propia. Cuadro 9.</t>
  </si>
  <si>
    <r>
      <t>Total nacional</t>
    </r>
    <r>
      <rPr>
        <b/>
        <vertAlign val="superscript"/>
        <sz val="8"/>
        <rFont val="Verdana"/>
        <family val="2"/>
      </rPr>
      <t>/1</t>
    </r>
  </si>
  <si>
    <t>Fuente: Elaboración propia. Cuadro 11.</t>
  </si>
  <si>
    <t>Fuente: Elaboración propia. Cuadro 12.</t>
  </si>
  <si>
    <t>Fuente: Elaboración propia. Cuadro 13.</t>
  </si>
  <si>
    <t>Fuente: Elaboración propia. Cuadro 14.</t>
  </si>
  <si>
    <t>Fuente: Elaboración propia. Cuadro 15.</t>
  </si>
  <si>
    <t>Fuente: Elaboración propia. Cuadro 16.</t>
  </si>
  <si>
    <t>Fuente: Elaboración propia. Cuadro 17.</t>
  </si>
  <si>
    <t>Fuente: Elaboración propia. Cuadro 18.</t>
  </si>
  <si>
    <t>Fuente: Elaboración propia. Cuadro 19.</t>
  </si>
  <si>
    <t>Fuente: Elaboración propia. Cuadro 20.</t>
  </si>
  <si>
    <t>Fuente: Elaboración propia. Cuadro 10.</t>
  </si>
  <si>
    <r>
      <t xml:space="preserve">Para efectos de reducir el textos de los tabulados, se ha utilizado la nomenclatura (abreviatura) propia de la Policía de Investigaciones para las siguientes unidades especializadas: Departamento de Extranjería y Policía Internacional (Polint); Región Policial Metropolitana (Repomesa); Dirección general (Dirgral); Prefectura Metropolitana Centro Norte (Premecenor); Prefectura Metropolitana Sur (Premesur) ; Prefectura Metropolitana Oriente (Premeor); Prefectura Metropolitana Occidente (Premeoc); </t>
    </r>
    <r>
      <rPr>
        <b/>
        <sz val="8"/>
        <rFont val="Verdana"/>
        <family val="2"/>
      </rPr>
      <t>Jefatura</t>
    </r>
    <r>
      <rPr>
        <sz val="8"/>
        <rFont val="Verdana"/>
        <family val="2"/>
      </rPr>
      <t xml:space="preserve"> Nacional Antinarcóticos y </t>
    </r>
    <r>
      <rPr>
        <b/>
        <sz val="8"/>
        <rFont val="Verdana"/>
        <family val="2"/>
      </rPr>
      <t>Crimen</t>
    </r>
    <r>
      <rPr>
        <sz val="8"/>
        <rFont val="Verdana"/>
        <family val="2"/>
      </rPr>
      <t xml:space="preserve"> Organizado (Jenanco); Jefatura Nacional de Migraciones y Policía Internacional (Jenamig); Jefatura Nacional contra los Derechos Humanos y las personas (Jenadep): Jefatura Nacional de Delitos Económicos y Medio ambiente (Jenadem); Jefatura Nacional de Delitos Sexuales (Jenades); Jefatura Nacional contra Robos y Focos Criminales (Jenacrof), Jefatura Nacional de Inteligencia Policial (Jenainpol); ; Jefatura Nacional de Criminalística (Jenacrim).</t>
    </r>
  </si>
  <si>
    <r>
      <rPr>
        <b/>
        <sz val="8"/>
        <rFont val="Verdana"/>
        <family val="2"/>
      </rPr>
      <t xml:space="preserve">2 </t>
    </r>
    <r>
      <rPr>
        <sz val="8"/>
        <rFont val="Verdana"/>
        <family val="2"/>
      </rPr>
      <t>La categoría "Homicidios" incluye homicidio, homicidio calificado, homicidio en riña o pelea, parricidio, infanticidio, tortura con homicidio art. 150 b n° 1, apremios ilegítimos con homicidio art. 150 e n° 1, secuestro con homicidio, homicidio de fiscales o defensores en el desempeño de sus funciones, art. 268 ter, femicidio, causar la muerte a personal de la Policía de Investigaciones art. 17 Ley Orgánica de Investigaciones, homicidio de gendarme en el desempeño de sus funciones art. 15 a - DL 2859, matar a carabinero en ejercicio de sus funciones art. 416 Código de Justicia Militar.</t>
    </r>
  </si>
  <si>
    <r>
      <rPr>
        <b/>
        <sz val="8"/>
        <rFont val="Verdana"/>
        <family val="2"/>
      </rPr>
      <t>8</t>
    </r>
    <r>
      <rPr>
        <sz val="8"/>
        <rFont val="Verdana"/>
        <family val="2"/>
      </rPr>
      <t xml:space="preserve"> La categoría "Delitos Medio Ambientales" incluye abandono o maltrato animal, contra salud pública artículos  313 a  313b, 313 d al 318, incendio de bosques art. 476 n°3 y 4, infracción Ley 11.564 de mataderos clandestinos, infracción por contaminación art 136 Ley 18.892 de pesca, otras infracciones Ley 18892 de pesca, corte o destrucción de árboles o arbustos reglamento art. 21 decreto 4363, 1931 y Ley de Bosques, caza y comercialización de especies prohibidas, transporte o distribución de gas e instalación clandestina, uso ilícito del fuego artículo 18, 22, 22 bis ter c18 s 4396 Ley de Bosques, daños o apropiación sobre monumentos nacionales, infracción en la utilización de gas como combustible en vehículos, delitos contra la Ley Bosque Nativo, caza y pesca con violencia, contaminación ambiental, contaminación ambiental de fuente fija, fuente móvil de ruidos molestos, tráfico de residuos peligrosos, infracciones a la Ley 21.075 sobre mal uso de aguas grises. </t>
    </r>
  </si>
  <si>
    <t>Haití</t>
  </si>
  <si>
    <t>Panamá</t>
  </si>
  <si>
    <t>Serbia</t>
  </si>
  <si>
    <t>Japón</t>
  </si>
  <si>
    <t>Irán</t>
  </si>
  <si>
    <t>Turquía</t>
  </si>
  <si>
    <t>Pakistán</t>
  </si>
  <si>
    <t>Líbano</t>
  </si>
  <si>
    <t>Salomón</t>
  </si>
  <si>
    <t>Sudáfrica Rep. De.</t>
  </si>
  <si>
    <t>Bélgica</t>
  </si>
  <si>
    <t>Benín</t>
  </si>
  <si>
    <t>Berlín Occidental</t>
  </si>
  <si>
    <t>Robo con retención de víctimas</t>
  </si>
  <si>
    <r>
      <rPr>
        <b/>
        <sz val="8"/>
        <rFont val="Verdana"/>
        <family val="2"/>
      </rPr>
      <t>1</t>
    </r>
    <r>
      <rPr>
        <sz val="8"/>
        <rFont val="Verdana"/>
        <family val="2"/>
      </rPr>
      <t xml:space="preserve"> Los delitos investigados corresponden a todos los delitos investigados por la Policía de Investigaciones. Son aquellos donde el Fiscal aparece como figura conducente, dando instrucciones respecto de las acciones a seguir respecto del delito. Entre éstas, podrían ser: primeras diligencias, instrucciones investigativas particulares, entre otras. La participación del Fiscal en cuanto a las instrucciones del caso, generan las estadísticas de delitos investigados con resultado. </t>
    </r>
  </si>
  <si>
    <t>REGIÓN</t>
  </si>
  <si>
    <t>% DMCS</t>
  </si>
  <si>
    <t>Variación porcentual</t>
  </si>
  <si>
    <t>Promedio</t>
  </si>
  <si>
    <t>%DMCS</t>
  </si>
  <si>
    <t>%Mujer</t>
  </si>
  <si>
    <t>%Hombres</t>
  </si>
  <si>
    <t xml:space="preserve"> FAMILIA DE DELITOS </t>
  </si>
  <si>
    <r>
      <rPr>
        <b/>
        <sz val="8"/>
        <rFont val="Verdana"/>
        <family val="2"/>
      </rPr>
      <t>4</t>
    </r>
    <r>
      <rPr>
        <sz val="8"/>
        <rFont val="Verdana"/>
        <family val="2"/>
      </rPr>
      <t xml:space="preserve"> La categoría "Hurtos" incluye hurto de hallazgo, hurto agravado, hurto simple por un valor sobre 40 utm, hurto simple por un valor de 4 a 40 utm, hurto simple por un valor de media a menos de 4 utm, hurto de bienes pertenecientes a redes de suministro público, hurto falta (494 bis Código Penal) de suministro público.</t>
    </r>
  </si>
  <si>
    <r>
      <rPr>
        <b/>
        <sz val="8"/>
        <rFont val="Verdana"/>
        <family val="2"/>
      </rPr>
      <t>5</t>
    </r>
    <r>
      <rPr>
        <sz val="8"/>
        <rFont val="Verdana"/>
        <family val="2"/>
      </rPr>
      <t xml:space="preserve"> La categoría "Robos" incluye robo con intimidación, con violencia, por sorpresa, con homicidio, con violación, con castración, mutilación o lesiones graves o gravísimas, con retención de víctimas o con lesiones graves, robo de vehículo motorizado, en bienes nacionales de uso público o sitios no destinados a la habitación, en lugar habitado o destinado a la habitación, en lugar no habitado, con fuerza de cajeros automáticos, robo y hurto de material de guerra y abigeato.</t>
    </r>
  </si>
  <si>
    <r>
      <rPr>
        <b/>
        <sz val="8"/>
        <rFont val="Verdana"/>
        <family val="2"/>
      </rPr>
      <t>2</t>
    </r>
    <r>
      <rPr>
        <sz val="8"/>
        <rFont val="Verdana"/>
        <family val="2"/>
      </rPr>
      <t xml:space="preserve"> La categoría "Homicidios" incluye homicidio, homicidio calificado, homicidio en riña o pelea, parricidio, infanticidio, tortura con homicidio, apremios ilegítimos con homicidio, secuestro con homicidio, homicidio de fiscales o defensores en el desempeño de sus funciones, femicidio, causar la muerte a personal de la policía de investigaciones, homicidio de gendarme en el desempeño de sus funciones, matar a carabinero en ejercicio de sus funciones.</t>
    </r>
  </si>
  <si>
    <r>
      <rPr>
        <b/>
        <sz val="8"/>
        <rFont val="Verdana"/>
        <family val="2"/>
      </rPr>
      <t>1</t>
    </r>
    <r>
      <rPr>
        <sz val="8"/>
        <rFont val="Verdana"/>
        <family val="2"/>
      </rPr>
      <t xml:space="preserve"> La categoría "Delitos Sexuales" incluye los delitos de violación, abuso sexual sin y con contacto corporal y otros, apremios ilegítimos con violación, abuso sexual y otros, estupro, incesto, promover o facilitar prostitución de menores, sodomía, producción, comercialización, adquisición o almacenamiento de material pornográfico elaborado utilizando menores de 18 años, obtención de servicios sexuales de menores, trata de personas para la explotación sexual, promover o facilitar entrada o salida de personas del país para prostitución.</t>
    </r>
  </si>
  <si>
    <r>
      <rPr>
        <b/>
        <sz val="8"/>
        <rFont val="Verdana"/>
        <family val="2"/>
      </rPr>
      <t xml:space="preserve">7 </t>
    </r>
    <r>
      <rPr>
        <sz val="8"/>
        <rFont val="Verdana"/>
        <family val="2"/>
      </rPr>
      <t xml:space="preserve">La categoría "Delitos Informáticos" incluye </t>
    </r>
    <r>
      <rPr>
        <i/>
        <sz val="8"/>
        <rFont val="Verdana"/>
        <family val="2"/>
      </rPr>
      <t xml:space="preserve">phishing, grooming, pharming, </t>
    </r>
    <r>
      <rPr>
        <sz val="8"/>
        <rFont val="Verdana"/>
        <family val="2"/>
      </rPr>
      <t>sabotaje informático Ley 19.223 y espionaje informático Ley 19.223.</t>
    </r>
  </si>
  <si>
    <r>
      <rPr>
        <b/>
        <sz val="8"/>
        <rFont val="Verdana"/>
        <family val="2"/>
      </rPr>
      <t>8</t>
    </r>
    <r>
      <rPr>
        <sz val="8"/>
        <rFont val="Verdana"/>
        <family val="2"/>
      </rPr>
      <t xml:space="preserve"> La categoría "Delitos Medio Ambientales" incluye abandono o maltrato animal, contra salud pública artículos, incendio de bosques, infracción Ley de mataderos clandestinos, infracción por contaminación  Ley 18.892 de pesca ,  otras infracciones Ley de Pesca, corte o destrucción de árboles o arbustos y Ley de Bosques, caza y comercialización de especies prohibidas, transporte o distribución de gas e instalación clandestina, uso ilícito del fuego, Ley de Bosques, daños o apropiación sobre monumentos nacionales, infracción en la utilización de gas como combustible en vehículos, delitos contra la Ley Bosque Nativo, caza y pesca con violencia, contaminación ambiental de fuente fija, fuente móvil y de ruidos molestos, tráfico de residuos peligrosos, infracciones a la Ley 21.075 sobre mal uso de aguas grises. </t>
    </r>
  </si>
  <si>
    <r>
      <rPr>
        <b/>
        <sz val="8"/>
        <rFont val="Verdana"/>
        <family val="2"/>
      </rPr>
      <t>8</t>
    </r>
    <r>
      <rPr>
        <sz val="8"/>
        <rFont val="Verdana"/>
        <family val="2"/>
      </rPr>
      <t xml:space="preserve"> La categoría "Delitos Medio Ambientales" incluye abandono o maltrato animal, contra salud pública artículos, incendio de bosques, infracción Ley de mataderos clandestinos, infracción por contaminación  Ley 18.892 de pesca, otras infracciones Ley de Pesca, corte o destrucción de árboles o arbustos y Ley de Bosques, caza y comercialización de especies prohibidas, transporte o distribución de gas e instalación clandestina, uso ilícito del fuego, Ley de Bosques, daños o apropiación sobre monumentos nacionales, infracción en la utilización de gas como combustible en vehículos, delitos contra la Ley Bosque Nativo, caza y pesca con violencia, contaminación ambiental de fuente fija, fuente móvil y de ruidos molestos, tráfico de residuos peligrosos, infracciones a la Ley 21.075 sobre mal uso de aguas grises. </t>
    </r>
  </si>
  <si>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prestamos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autentica,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</si>
  <si>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t>TEMÁTICA DE FAMILIA</t>
  </si>
  <si>
    <r>
      <t>CUADRO 1: DELITOS INVESTIGADOS Y DELITOS INVESTIGADOS CON RESULTADO</t>
    </r>
    <r>
      <rPr>
        <b/>
        <vertAlign val="superscript"/>
        <sz val="8"/>
        <rFont val="Verdana"/>
        <family val="2"/>
      </rPr>
      <t>/1</t>
    </r>
    <r>
      <rPr>
        <b/>
        <sz val="8"/>
        <rFont val="Verdana"/>
        <family val="2"/>
      </rPr>
      <t>, POR REGIÓN, SEGÚN AÑO, 2015-2018</t>
    </r>
  </si>
  <si>
    <t>GRÁFICO 1: DELITOS INVESTIGADOS POR REGIÓN, 2015-2018</t>
  </si>
  <si>
    <t>CUADRO 2: DELITOS INVESTIGADOS POR GRUPO, FAMILIA Y MATERIA, SEGÚN REGIÓN Y PREFECTURA, 2018</t>
  </si>
  <si>
    <t>GRÁFICO 2: FAMILIAS DE DELITOS INVESTIGADOS MÁS FRECUENTES, 2018</t>
  </si>
  <si>
    <t>CUADRO 3: DELITOS INVESTIGADOS POR REGIÓN Y PREFECTURA, SEGÚN MES DE OCURRENCIA, 2018</t>
  </si>
  <si>
    <t>GRÁFICO 3: DELITOS INVESTIGADOS, SEGÚN MES DE OCURRENCIA DEL DELITO, 2018</t>
  </si>
  <si>
    <t>CUADRO 4: DELITOS INVESTIGADOS POR GRUPO, FAMILIA Y MATERIA, SEGÚN DÍA DE OCURRENCIA, 2018</t>
  </si>
  <si>
    <t>GRÁFICO 4: PORCENTAJE DE DELITOS INVESTIGADOS, POR DÍA DE OCURRENCIA DEL DELITO, 2018</t>
  </si>
  <si>
    <t>CUADRO 5: DELITOS INVESTIGADOS POR GRUPO, FAMILIA Y MATERIA, SEGÚN HORA DE OCURRENCIA, 2018</t>
  </si>
  <si>
    <t>GRÁFICO 5: PORCENTAJE DE DELITOS INVESTIGADOS, POR HORA DE OCURRENCIA DEL DELITO, 2018</t>
  </si>
  <si>
    <t>CUADRO 6: DELITOS INVESTIGADOS, POR MES, SEGÚN DELITOS DE MAYOR CONNOTACIÓN SOCIAL, 2018</t>
  </si>
  <si>
    <t>Temática de familia</t>
  </si>
  <si>
    <t>Ley 20.000 Tráfico ilícito de estupefacientes y sustancias sicotrópicas</t>
  </si>
  <si>
    <t>Infracción a la Ley de tránsito</t>
  </si>
  <si>
    <t>Contra el orden y la seguridad pública cometidos por particulares</t>
  </si>
  <si>
    <t>Códigos de Juzgados de Policía Local</t>
  </si>
  <si>
    <t>CAPÍTULO II: DENUNCIAS</t>
  </si>
  <si>
    <t>CUADRO 7: PORCENTAJE DE DENUNCIAS, POR DELITOS DE MAYOR CONNOTACIÓN SOCIAL, 2018</t>
  </si>
  <si>
    <t>CUADRO 8: DENUNCIAS, POR REGIÓN, SEGÚN DELITOS DE MAYOR CONNOTACIÓN SOCIAL, 2018</t>
  </si>
  <si>
    <t>CUADRO 9: PERSONAS DETENIDAS, POR REGIÓN, SEGÚN AÑO, 2015-2018</t>
  </si>
  <si>
    <t>CUADRO 10: PERSONAS DETENIDAS, POR AÑO, SEGÚN SEXO Y TRAMO ETARIO, 2015-2018</t>
  </si>
  <si>
    <t>GRÁFICO 9: PERSONAS DETENIDAS, POR REGIÓN, 2015-2018</t>
  </si>
  <si>
    <t>GRÁFICO 10: PERSONAS DETENIDAS, POR AÑO, SEGÚN SEXO, 2015-2018</t>
  </si>
  <si>
    <t>GRÁFICO 11: PERSONAS DETENIDAS, SEGÚN TRAMO ETARIO, 2015-2018</t>
  </si>
  <si>
    <t>CUADRO 11: PERSONAS DETENIDAS, POR NACIONALIDAD, SEGÚN AÑO, 2015-2018</t>
  </si>
  <si>
    <t>GRÁFICO 12: PERSONAS DETENIDAS, POR NACIONALIDAD, 2015-2018</t>
  </si>
  <si>
    <t>GRÁFICO 13: PORCENTAJE DE PERSONAS DETENIDAS, POR NACIONALIDAD MÁS FRECUENTES, 2015-2018</t>
  </si>
  <si>
    <t>CUADRO 12: PERSONAS DETENIDAS POR TIPO DE CONCEPTO, SEGÚN REGIÓN, 2018</t>
  </si>
  <si>
    <t>CUADRO 13: PERSONAS DETENIDAS POR REGIÓN, PREFECTURA Y DEPARTAMENTO DE EXTRANJERÍA, SEGÚN MES, 2018</t>
  </si>
  <si>
    <t>GRÁFICO 15: PERSONAS DETENIDAS, SEGÚN MES DE OCURRENCIA DEL DELITO, 2018</t>
  </si>
  <si>
    <t>CUADRO 14: PERSONAS DETENIDAS POR GRUPO, FAMILIA Y MATERIA, SEGÚN REGIÓN Y PREFECTURA, 2018</t>
  </si>
  <si>
    <t>CUADRO 15: PERSONAS DETENIDAS (HOMBRES) POR GRUPO, FAMILIA Y MATERIA, SEGÚN REGIÓN, 2018</t>
  </si>
  <si>
    <t>GRÁFICO 17: PORCENTAJE DE PERSONAS DETENIDAS (HOMBRES), SEGÚN FAMILIAS DE DELITO DE MAYOR FRECUENCIA, 2018</t>
  </si>
  <si>
    <t>CUADRO 16: PERSONAS DETENIDAS (MUJERES) POR GRUPO, FAMILIA Y MATERIA, SEGÚN REGIÓN, 2018</t>
  </si>
  <si>
    <r>
      <t xml:space="preserve">Del total de denuncias registradas por la PDI a nivel nacional, que en 2018 alcanzaron las </t>
    </r>
    <r>
      <rPr>
        <b/>
        <sz val="8"/>
        <rFont val="Verdana"/>
        <family val="2"/>
      </rPr>
      <t>97.527</t>
    </r>
    <r>
      <rPr>
        <sz val="8"/>
        <rFont val="Verdana"/>
        <family val="2"/>
      </rPr>
      <t xml:space="preserve">, </t>
    </r>
    <r>
      <rPr>
        <b/>
        <sz val="8"/>
        <rFont val="Verdana"/>
        <family val="2"/>
      </rPr>
      <t>61.865</t>
    </r>
    <r>
      <rPr>
        <sz val="8"/>
        <rFont val="Verdana"/>
        <family val="2"/>
      </rPr>
      <t xml:space="preserve"> de ellas fueron originadas por delitos agrupados en los denominados DMCS, representando el 63,4% del total de denuncias.</t>
    </r>
  </si>
  <si>
    <t>En 2018, el total de personas detenidas (hombres) fue de 48.983. De ellas, la familia de materias o delitos más frecuentes es "Contra la propiedad" con un 17,8%, seguido de aquellas materias que infringen la Ley 20.000 relacionada con el "Tráfico ilícito de estupefacientes y sustancias sicotrópicas" con un 12,5%, la familia de delitos "Infracción a otros textos legales" registra un 10,7% del total de personas detenidas (hombres).</t>
  </si>
  <si>
    <t>GRÁFICO 18: PORCENTAJE DE PERSONAS DETENIDAS (MUJERES), SEGÚN FAMILIAS DE DELITO DE MAYOR FRECUENCIA, 2018</t>
  </si>
  <si>
    <t>En 2018, el total de personas detenidas (mujeres) fue de 8.941. De ellas, la familia de delitos más frecuentes es aquella que infringen la Ley 20.000 relacionada con el "Tráfico ilícito de estupefacientes y sustancias sicotrópicas" con un 33,9%, luego la familia de materias o delitos "Contra la propiedad" registra un 24,2% del total de personas detenidas (mujeres).</t>
  </si>
  <si>
    <t>CUADRO 17: PERSONAS DETENIDAS POR GRUPO, FAMILIA Y MATERIA, SEGÚN EDAD LEGAL, NACIONALIDAD Y TRAMO ETARIO, 2018</t>
  </si>
  <si>
    <t xml:space="preserve">GRÁFICO 19: PORCENTAJE DE PERSONAS DETENIDAS, SEGÚN TRAMO ETARIO, 2018 </t>
  </si>
  <si>
    <t>CUADRO 18: PERSONAS DETENIDAS POR GRUPO, FAMILIA Y MATERIA, SEGÚN ESTADO CIVIL, 2018</t>
  </si>
  <si>
    <t>CUADRO 19: PERSONAS DETENIDAS POR GRUPO, FAMILIA Y MATERIA, SEGÚN ACTIVIDAD, 2018</t>
  </si>
  <si>
    <t>GRÁFICO 21: PORCENTAJE DE PERSONAS DETENIDAS, SEGÚN ACTIVIDAD, 2018</t>
  </si>
  <si>
    <t>GRÁFICO 20: PORCENTAJE DE PERSONAS DETENIDAS, SEGÚN ESTADO CIVIL, 2018</t>
  </si>
  <si>
    <t>CUADRO 20: PERSONAS DETENIDAS POR GRUPO, FAMILIA Y MATERIA, SEGÚN NIVEL DE EDUCACIÓN, 2018</t>
  </si>
  <si>
    <t>GRÁFICO 22: PORCENTAJE DE PERSONAS DETENIDAS, SEGÚN NIVEL DE EDUCACIÓN, 2018</t>
  </si>
  <si>
    <t>CUADRO 21: PERSONAS DETENIDAS POR MES, SEGÚN DELITOS DE MAYOR CONNOTACIÓN SOCIAL, 2018</t>
  </si>
  <si>
    <t>Fuente: Elaboración propia. Cuadro 21.</t>
  </si>
  <si>
    <t>Fuente: Elaboración propia. Cuadro 7.</t>
  </si>
  <si>
    <r>
      <t>DELITOS INVESTIGADOS</t>
    </r>
    <r>
      <rPr>
        <b/>
        <sz val="8"/>
        <rFont val="Verdana"/>
        <family val="2"/>
      </rPr>
      <t>, POR REGIÓN, SEGÚN AÑO, 2015-2018</t>
    </r>
  </si>
  <si>
    <r>
      <t xml:space="preserve">Del total de delitos investigados por la PDI a nivel nacional, que en 2018 alcanzaron los </t>
    </r>
    <r>
      <rPr>
        <b/>
        <sz val="8"/>
        <rFont val="Verdana"/>
        <family val="2"/>
      </rPr>
      <t xml:space="preserve">307.670 </t>
    </r>
    <r>
      <rPr>
        <sz val="8"/>
        <rFont val="Verdana"/>
        <family val="2"/>
      </rPr>
      <t xml:space="preserve">registros, </t>
    </r>
    <r>
      <rPr>
        <b/>
        <sz val="8"/>
        <rFont val="Verdana"/>
        <family val="2"/>
      </rPr>
      <t>231.288</t>
    </r>
    <r>
      <rPr>
        <sz val="8"/>
        <rFont val="Verdana"/>
        <family val="2"/>
      </rPr>
      <t xml:space="preserve"> de ellos conforman el 75,2% que corresponden al porcentaje de delitos agrupados en los denominados DMCS.</t>
    </r>
  </si>
  <si>
    <t>Infracciones al Código Penal</t>
  </si>
  <si>
    <t>Infracciones a leyes especiales</t>
  </si>
  <si>
    <t>Materias competencia familia y otros</t>
  </si>
  <si>
    <r>
      <t xml:space="preserve">Del total de personas detenidas por la PDI a nivel nacional, que en 2018 alcanzaron los 57.924 registros, </t>
    </r>
    <r>
      <rPr>
        <b/>
        <sz val="8"/>
        <rFont val="Verdana"/>
        <family val="2"/>
      </rPr>
      <t>24.463</t>
    </r>
    <r>
      <rPr>
        <sz val="8"/>
        <rFont val="Verdana"/>
        <family val="2"/>
      </rPr>
      <t xml:space="preserve"> de ellos conforman el 42,2% en que la causa de la detención corresponde a materias agrupadas en los denominados DMCS.</t>
    </r>
  </si>
  <si>
    <r>
      <t>Del total de denuncias registradas por la PDI a nivel nacional, que en 2018 alcanzaron los 97.527</t>
    </r>
    <r>
      <rPr>
        <b/>
        <sz val="8"/>
        <rFont val="Verdana"/>
        <family val="2"/>
      </rPr>
      <t xml:space="preserve"> </t>
    </r>
    <r>
      <rPr>
        <sz val="8"/>
        <rFont val="Verdana"/>
        <family val="2"/>
      </rPr>
      <t xml:space="preserve">registros, </t>
    </r>
    <r>
      <rPr>
        <b/>
        <sz val="8"/>
        <rFont val="Verdana"/>
        <family val="2"/>
      </rPr>
      <t>61.865</t>
    </r>
    <r>
      <rPr>
        <sz val="8"/>
        <rFont val="Verdana"/>
        <family val="2"/>
      </rPr>
      <t xml:space="preserve"> de ellos conforman el 63,4% que corresponden al porcentaje de delitos agrupados en los denominados DMCS.</t>
    </r>
  </si>
  <si>
    <t>Día</t>
  </si>
  <si>
    <t>TOTAL REGIONAL DMCS</t>
  </si>
  <si>
    <t>TOTAL MENSUAL DMCS</t>
  </si>
  <si>
    <t>OTROS</t>
  </si>
  <si>
    <t>%OTROS</t>
  </si>
  <si>
    <t>Año</t>
  </si>
  <si>
    <r>
      <rPr>
        <b/>
        <sz val="8"/>
        <rFont val="Verdana"/>
        <family val="2"/>
      </rPr>
      <t>9</t>
    </r>
    <r>
      <rPr>
        <sz val="8"/>
        <rFont val="Verdana"/>
        <family val="2"/>
      </rPr>
      <t xml:space="preserve"> La categoría "Otros" corresponde a materias no consideradas como "Delitos de Mayor Connotación Social", se incluye en el tabulado para mantener el total de personas detenidas.</t>
    </r>
  </si>
  <si>
    <r>
      <rPr>
        <b/>
        <sz val="8"/>
        <rFont val="Verdana"/>
        <family val="2"/>
      </rPr>
      <t xml:space="preserve">5 </t>
    </r>
    <r>
      <rPr>
        <sz val="8"/>
        <rFont val="Verdana"/>
        <family val="2"/>
      </rPr>
      <t>La categoría "Robos" incluye robo con intimidación, con violencia, por sorpresa, con homicidio, con violación, con castración, mutilación o lesiones graves  o gravísimas, con retención de víctimas o con lesiones graves, robo de vehículo motorizado, en bienes nacionales de uso público o sitios no destinados a la habitación art. 433, en lugar habitado o destinado a la habitación, en lugar no habitado, con fuerza de cajeros automáticos, robo y hurto de material de guerra y abigeato.</t>
    </r>
  </si>
  <si>
    <t>Total general</t>
  </si>
  <si>
    <t>REF!</t>
  </si>
  <si>
    <t>GRÁFICO 6.1: PORCENTAJE DE DELITOS INVESTIGADOS, SEGÚN DMCS, 2018</t>
  </si>
  <si>
    <t>DELITOS DE MAYOR CONNOTACIÓN SOCIAL (DMCS), 2018</t>
  </si>
  <si>
    <t>DENUNCIAS, DELITOS DE MAYOR CONNOTACIÓN SOCIAL (DMCS), 2018</t>
  </si>
  <si>
    <t>GRÁFICO 7.1: PORCENTAJE DE DENUNCIAS, SEGÚN DMCS, 2018</t>
  </si>
  <si>
    <t>GRÁFICO 7.2: PORCENTAJE DE DENUNCIAS, POR MES, SEGÚN DMCS, 2018</t>
  </si>
  <si>
    <t>DENUNCIAS POR REGIÓN, SEGÚN DELITOS DE MAYOR CONNOTACIÓN SOCIAL (DMCS), 2018</t>
  </si>
  <si>
    <t>GRÁFICO 8: PORCENTAJE DE DENUNCIAS, POR REGIÓN, SEGÚN DMCS, 2018</t>
  </si>
  <si>
    <t>PERSONAS DETENIDAS, POR REGIÓN, 2015-2018</t>
  </si>
  <si>
    <t>PERSONAS DETENIDAS POR DELITOS DE MAYOR CONNOTACIÓN SOCIAL (DMCS), 2018</t>
  </si>
  <si>
    <t>GRÁFICO 23.1: PORCENTAJE DE PERSONAS DETENIDAS SEGÚN DMCS, 2018</t>
  </si>
  <si>
    <t>INFOGRAFÍA: LEY 19.223 DELITOS INFORMÁTICOS</t>
  </si>
  <si>
    <t>INFOGRAFÍA: LEY 20.000 DEL TRÁFICO ILÍCITO DE ESTUPEFACIENTES Y SUSTANCIAS SICOTRÓPICAS</t>
  </si>
  <si>
    <t>Tráfico ilícito de estupefacientes y sustancias sicotrópicas</t>
  </si>
  <si>
    <t>GRÁFICO 23.2: PORCENTAJE DE PERSONAS DETENIDAS POR MES, SEGÚN DMCS, 2018</t>
  </si>
  <si>
    <t>No se considera gráficamente la categoría "Otros", dado que agrupa a aquellas personas detenidas por delitos que la PDI no considera Delitos de Mayor Connotación Social, detalle incluido en el cuadro anterior.</t>
  </si>
  <si>
    <t>No se considera la categoría "Otros", dado que agrupa denuncias por delitos que la PDI no considera DMCS.</t>
  </si>
  <si>
    <t>No se considera la categoría "Otros", dado que agrupa delitos que la PDI no considera DMCS.</t>
  </si>
  <si>
    <t>No se considera la categoria "Otros", dado que agrupa denuncias por delitos que la PDI no considera DMCS.</t>
  </si>
  <si>
    <t xml:space="preserve">La categoría "Otros" incluye a anulados, separados, convivientes y viudos. </t>
  </si>
  <si>
    <t>Desde 2015 a 2018, se aprecia un aumento en la cantidad total de delitos investigados por la Policía de Investigaciones en el territorio nacional. En términos porcentuales,  el año 2016 aumentaron en un 6,9%, siguiendo en alza en 2017, con un 38,1% y en 2018 continuando en aumento con un 22,6%, en cada caso respecto del año anterior.</t>
  </si>
  <si>
    <t>Propagación de enfermedades que afecten a la salud animal o vegetal; elementos químicos, bacteriológicos, radioactivos</t>
  </si>
  <si>
    <t>Para efectos de reducir el textos de los tabulados, se ha utilizado la nomenclatura (abreviatura) propia de la Policía de Investigaciones para las siguientes unidades especializadas: Departamento de Extranjería y Policía Internacional (Polint); Región Policial Metropolitana (Repomesa); Dirección general (Dirgral); Prefectura Metropolitana Centro Norte (Premecenor); Prefectura Metropolitana Sur (Premesur); Prefectura Metropolitana Oriente (Premeor); Prefectura Metropolitana Occidente (Premeoc); Jefatura Nacional Antinarcóticos y Crimen Organizado (Jenanco); Jefatura Nacional de Migraciones y Policía Internacional (Jenamig); Jefatura Nacional contra los Derechos Humanos y las personas (Jenadep): Jefatura Nacional de Delitos Económicos y Medio ambiente (Jenadem); Jefatura Nacional de Delitos Sexuales (Jenades); Jefatura Nacional contra Robos y Focos Criminales (Jenacrof); Jefatura Nacional de Inteligencia Policial (Jenainpol); Jefatura Nacional de Criminalística (Jenacrim).</t>
  </si>
  <si>
    <t>Disparos injustificados en la vía  pública</t>
  </si>
  <si>
    <t>FALTAS LEY Nº 20.000 TRÁFICO ILÍCITO DE ESTUPEFACIENTES Y SUSTANCIAS SICOTRÓPICAS</t>
  </si>
  <si>
    <r>
      <rPr>
        <b/>
        <sz val="8"/>
        <rFont val="Verdana"/>
        <family val="2"/>
      </rPr>
      <t>8</t>
    </r>
    <r>
      <rPr>
        <sz val="8"/>
        <rFont val="Verdana"/>
        <family val="2"/>
      </rPr>
      <t xml:space="preserve"> La categoría "Delitos Medio Ambientales" incluye abandono o maltrato animal, contra salud pública artículos, incendio de bosques, infracción Ley de mataderos clandestinos, infracción por contaminación, Ley 18.892 de pesca, otras infracciones Ley de Pesca, corte o destrucción de árboles o arbustos y Ley de Bosques, caza y comercialización de especies prohibidas, transporte o distribución de gas e instalación clandestina, uso ilícito del fuego, Ley de Bosques, daños o apropiación sobre monumentos nacionales, infracción en la utilización de gas como combustible en vehículos, delitos contra la Ley Bosque Nativo, caza y pesca con violencia, contaminación ambiental de fuente fija, fuente móvil y de ruidos molestos, tráfico de residuos peligrosos, infracciones a la Ley 21.075 sobre mal uso de aguas grises. </t>
    </r>
  </si>
  <si>
    <r>
      <rPr>
        <b/>
        <sz val="8"/>
        <rFont val="Verdana"/>
        <family val="2"/>
      </rPr>
      <t>8</t>
    </r>
    <r>
      <rPr>
        <sz val="8"/>
        <rFont val="Verdana"/>
        <family val="2"/>
      </rPr>
      <t xml:space="preserve"> La categoría "Delitos Medio Ambientales" incluye abandono o maltrato animal, contra salud pública artículos, incendio de bosques, infracción Ley de mataderos clandestinos, infracción por contaminación  Ley 18.892 de pesca , otras infracciones Ley de Pesca, corte o destrucción de árboles o arbustos y Ley de Bosques, caza y comercialización de especies prohibidas, transporte o distribución de gas e instalación clandestina, uso ilícito del fuego, Ley de Bosques, daños o apropiación sobre monumentos nacionales, infracción en la utilización de gas como combustible en vehículos, delitos contra la Ley Bosque Nativo, caza y pesca con violencia, contaminación ambiental de fuente fija, fuente móvil y de ruidos molestos, tráfico de residuos peligrosos, infracciones a la ley 21075 sobre mal uso de aguas grises. </t>
    </r>
  </si>
  <si>
    <t xml:space="preserve">Para las denuncias, la Policía de Investigaciones considera como Delitos de Mayor Connotación Social (DMCS) a 11 agrupaciones de materias, a saber: Robos, delitos económicos, hurtos, lesiones, delitos sexuales, drogas, presuntas desgracias, violencia intrafamiliar, homicidios, delitos medioambientales y delitos informáticos.
</t>
  </si>
  <si>
    <t>República de Letonia</t>
  </si>
  <si>
    <t>República de Belarus</t>
  </si>
  <si>
    <t>Brunéi</t>
  </si>
  <si>
    <t>Para efectos de reducir el textos de los tabulados, se ha utilizado la nomenclatura (abreviatura) propia de la Policía de Investigaciones para las siguientes unidades especializadas: Departamento de Extranjería y Policía Internacional (Polint); Región Policial Metropolitana (Repomesa); Dirección general (Dirgral); Prefectura Metropolitana Centro Norte (Premecenor); Prefectura Metropolitana Sur (Premesur); Prefectura Metropolitana Oriente (Premeor); Prefectura Metropolitana Occidente (Premeoc); Jefatura Nacional Antinarcóticos y Crimen Organizado (Jenanco); Jefatura Nacional de Migraciones y Policía Internacional (Jenamig); Jefatura Nacional contra los Derechos Humanos y las personas (Jenadep); Jefatura Nacional de Delitos Económicos y Medio ambiente (Jenadem); Jefatura Nacional de Delitos Sexuales (Jenades); Jefatura Nacional contra Robos y Focos Criminales (Jenacrof); Jefatura Nacional de Inteligencia Policial (Jenainpol); Jefatura Nacional de Criminalística (Jenacrim).</t>
  </si>
  <si>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t>
    </r>
    <r>
      <rPr>
        <sz val="8"/>
        <color rgb="FFFF0000"/>
        <rFont val="Verdana"/>
        <family val="2"/>
      </rPr>
      <t>é</t>
    </r>
    <r>
      <rPr>
        <sz val="8"/>
        <rFont val="Verdana"/>
        <family val="2"/>
      </rPr>
      <t>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t>
    </r>
    <r>
      <rPr>
        <sz val="8"/>
        <color rgb="FFFF0000"/>
        <rFont val="Verdana"/>
        <family val="2"/>
      </rPr>
      <t>é</t>
    </r>
    <r>
      <rPr>
        <sz val="8"/>
        <rFont val="Verdana"/>
        <family val="2"/>
      </rPr>
      <t>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</si>
  <si>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t xml:space="preserve">Para el registro de las personas detenidas, la Policía de Investigaciones considera como Delitos de Mayor Connotación Social (DMCS) a 10 agrupaciones de materias, a saber: drogas, robos, delitos económicos, hurtos, lesiones, delitos sexuales, homicidios, violencia intrafamiliar, delitos informáticos y delitos medioambientales.
</t>
  </si>
  <si>
    <r>
      <t>Los delitos investigados corresponden a todos los delitos investigados por la Policía de Investigaciones. Son aquellos donde el Fiscal aparece como figura conducente, dando instrucciones respecto de las acciones a seguir sobre el</t>
    </r>
    <r>
      <rPr>
        <sz val="8"/>
        <color rgb="FFFF0000"/>
        <rFont val="Verdana"/>
        <family val="2"/>
      </rPr>
      <t xml:space="preserve"> </t>
    </r>
    <r>
      <rPr>
        <sz val="8"/>
        <rFont val="Verdana"/>
        <family val="2"/>
      </rPr>
      <t xml:space="preserve">delito. Entre éstas, podrían ser: primeras diligencias, instrucciones investigativas particulares, entre otras. La participación del Fiscal en cuanto a las instrucciones del caso, generan las estadísticas de delitos investigados con resultado. </t>
    </r>
  </si>
  <si>
    <t>Crímenes y simple delitos que afectan derechos garantidos por la Constitución</t>
  </si>
  <si>
    <t>Apropiación de cotizaciones previsionales y declaraciones inexactas</t>
  </si>
  <si>
    <t xml:space="preserve">Otros delitos que afectan los derechos garantizados por la Constitución </t>
  </si>
  <si>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prestamos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auténtica,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</si>
  <si>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t>Magallanes y la Antártica Chilena</t>
  </si>
  <si>
    <t>Magallanes y de la Antártica Chilena</t>
  </si>
  <si>
    <r>
      <rPr>
        <b/>
        <sz val="8"/>
        <rFont val="Verdana"/>
        <family val="2"/>
      </rPr>
      <t>1</t>
    </r>
    <r>
      <rPr>
        <sz val="8"/>
        <rFont val="Verdana"/>
        <family val="2"/>
      </rPr>
      <t xml:space="preserve"> La categoría "Delitos Sexuales" incluye tortura con violación, abuso sexual y otros art. 150 b n° 2, apremios ilegítimos con violación, abuso sexual y otros (art. 150 e n° 2) ,secuestro con violación, estupro, incesto, promover o facilitar prostitución de menores, sodomía artículo 365, abuso sexual sin contacto corporal de mayor de 14 años y menor de 18 años. art.366 quáter, inc. 3°, 4° y 5°, abuso sexual sin contacto corporal de menor 14 años. art. 366 quáter inc. 1° y 2, violación de menor de 14 años art. 362, abuso sexual con contacto corporal de menor de 14 años. art. 366 bis, violación con homicidio, producción material pornográfico elaborado utilizando menores de 18 años art. 366 quinquies, comercialización material pornográfico elaborado utilizando menores de 18 años art. 374 bis, inc. 1°, adquisición o almacenamiento material pornográfico infantil art. 374 bis. inc. 2º, obtención de servicios sexuales de menores art 367 ter, abuso sexual calificado (con introducción de objetos o uso de animales art. 365 bis, abuso sexual de mayor de 14 años y menor de 18 años con circunstancia de estupro art. 366 inc. 2º, abuso sexual de mayor de 14 (con circunstancias de violación) art. 366 inc. 1º, violación de mayor de 14 años. art. 361., trata de personas para la explotación sexual art. 411 quáter, promover o facilitar entrada o salida de personas del país para prostitución.</t>
    </r>
  </si>
  <si>
    <r>
      <rPr>
        <b/>
        <sz val="8"/>
        <rFont val="Verdana"/>
        <family val="2"/>
      </rPr>
      <t>1</t>
    </r>
    <r>
      <rPr>
        <sz val="8"/>
        <rFont val="Verdana"/>
        <family val="2"/>
      </rPr>
      <t xml:space="preserve"> Total nacional es el mismo para edad legal, nacionalidad y tramo etario por grupo, familia y materia.</t>
    </r>
  </si>
  <si>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préstamos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auténtica,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</si>
  <si>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préstamos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auténtica,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</si>
  <si>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lotería ilegal, casas de juego y préstamos sobre prenda, alteración fraudulenta de precios, usura, infracción artículo 454, apropiación indebida, depositario alzado, deudor, gerentes, directores, administradores o representantes que actúen en perjuicio de los acreedores, veedor o liquidador que realice conductas señaladas en los art. 464 y 464, alterar, ocultar o destruir balances, libros antecedentes sujeto a fiscalización Ley general de bancos, otros delitos Ley general de bancos, giro doloso de cheques falta de fondos, cuenta cerrada, tacha falsa de firma auténtica, otros delitos Ley de cuentas corrientes bancarias y cheques, delitos que contempla el Código Tributario, declaración maliciosa de impuestos, obtención indebida de devolución de impuestos, facilitación de facturas falsas. Delitos marcarios, demás delitos contra Ley de propiedad industrial, falsificación de obras protegidas por Ley de propiedad intelectual., venta ilícita de obras protegidas por ley de propiedad intelectual. , demás delitos contra la ley de propiedad intelectual, falsificación de billetes, contrabando. Infracción a la Ordenanza de Aduanas, fraude aduanero, receptación aduanera. Infracción a la Ordenanza de Aduanas, lavado de dinero persona natural, otras infracciones a la Ley 19.913, infracción a la Ley mercado de valores, uso fraudulento de tarjetas de crédito y débito, apropiación de cotizaciones previsionales y declaraciones inexactas, asociación ilícita, lavado de dinero persona jurídica, infracción al deber de información, comercialización o distribución de señal protegida de televisión, delitos que regulan el mercado financiero, ocultación o entrega de información falsa, colusión, falsificación de rótulos o certificados.</t>
    </r>
  </si>
  <si>
    <t>Otras</t>
  </si>
  <si>
    <t>Contra la salud pública, artículos 313 A y 313 B</t>
  </si>
  <si>
    <t>Contra la salud pública, artículos 313 D al 318</t>
  </si>
  <si>
    <r>
      <rPr>
        <b/>
        <sz val="8"/>
        <rFont val="Verdana"/>
        <family val="2"/>
      </rPr>
      <t>6</t>
    </r>
    <r>
      <rPr>
        <sz val="8"/>
        <rFont val="Verdana"/>
        <family val="2"/>
      </rPr>
      <t xml:space="preserve"> La categoría "Delitos Económicos" incluye falsificación de moneda y otros, falsificación o uso malicioso de documentos privados o públicos, malversación de caudales públicos, estafas y otras defraudaciones contra particulares, abuso de firma en blanco, obtención fraudulenta de créditos, enriquecimiento ilícito, fraudes al fisco y organismos del Estado (art. 239), lotería ilegal, casas de juego y préstamos sobre prenda arts. 275 a 283, alteración fraudulenta de precios, usura, infracción art. 454, apropiación indebida art. 470 nº 1, depositario alzado art. 444 cpc, deudor, gerentes, directores, administradores o representantes que actúen en perjuicio de los acreedores art. 463, 463 bis y 463 ter, veedor o liquidador que realice conductas señaladas en los art. 464 y 464 bis, alterar, ocultar o destruir balances, libros antecedentes sujeto a fiscalización. art.158 Ley general de bancos, otros delitos Ley general de bancos art. 39, 110, 141,  142, 157, 159 DFL 252 de 1960, giro doloso de cheques falta de fondos, cuenta cerrada, tacha falsa de firma auténtica. ac. penal pública. art. 43. DL. 707, otros delitos Ley de cuentas corrientes bancarias y cheques, delitos que contempla el Código tributario, declaración maliciosa de impuestos art. 97 n° 4 (excepto inciso 3) Código tributario, obtención indebida de devolución de impuestos art. 97 n° 4 inciso 3 Código tributario, facilitación de facturas falsas. art 97 nº 4. inc. final. Código tributario, delitos marcarios art. 28 Ley nº 19.039, demás delitos contra Ley de propiedad industrial, falsificación de obras protegidas por Ley de propiedad intelectual. art.79 bis Ley N 17.336, venta ilícita de obras protegidas por Ley de propiedad intelectual. art. 81 Ley nº 17.336, demás delitos contra la Ley de propiedad intelectual, falsificación de billetes (art. 64 Ley orgánica </t>
    </r>
    <r>
      <rPr>
        <sz val="8"/>
        <color rgb="FFFF0000"/>
        <rFont val="Verdana"/>
        <family val="2"/>
      </rPr>
      <t>B</t>
    </r>
    <r>
      <rPr>
        <sz val="8"/>
        <rFont val="Verdana"/>
        <family val="2"/>
      </rPr>
      <t>anco Central), contrabando. Infracción a la Ordenanza de Aduanas. art. 168. Ley 20.780, fraude aduanero. Infracción a la Ordenanza de Aduanas. art. 169. Ley 20.780, receptación aduanera. Infracción a la Ordenanza de Aduanas. art. 182. Ley 20780, otras infracciones a la Ordenanza de Aduanas. Ley 20.780, lavado de dinero persona natural art. 27 Ley 19.913, otras infracciones a la Ley 19.913, infracción a la Ley mercado de valores (arts. 59 y 60 Ley 18.045), uso fraudulento de tarjetas de crédito y débito (Ley 20.009 sobre uso tarjetas crédito), apropiación de cotizaciones previsionales y declaraciones inexactas (Ley 17.322), asociación ilícita art. 28 Ley 19.913, lavado de dinero persona jurídica art. 27 Ley 19.913, infracción al deber de información de la Ley 19.913, comercialización o distribución de señal protegida de televisión art. 36 b letra e, Ley n° 18.168, delitos del DL. 3538 de 1979 que regula mercado financiero, ocultación o entrega de información falsa a fne. art. 39 h) DL. 211, colusión DL. 211, falsificación de rótulos o certificados art. 48 ter (Ley 19.300).</t>
    </r>
  </si>
  <si>
    <t>GRÁFICO 16: PERSONAS DETENIDAS, SEGÚN FAMILIAS DE DELITOS MÁS FRECUENTES, 2018</t>
  </si>
  <si>
    <t xml:space="preserve">La Policía de Investigaciones considera para los delitos investigados, como Delitos de Mayor Connotación Social (DMCS) a 11 agrupaciones de materias, a saber: Robos, delitos económicos, hurtos, lesiones, delitos sexuales, drogas, presuntas desgracias, violencia intrafamiliar, homicidios, delitos medioambientales y delitos informáticos.
</t>
  </si>
  <si>
    <t>Del total de denuncias registradas a nivel nacional por la PDI en el año 2018, los DMCS por cada región están en el rango de 60 a 80%, excepto en las regiones de Arica y Parinacota (23,4%), Tarapacá (49,9%) y Antofagasta (47,1%) donde el registro fue mayoritariamente de delitos no considerados DMCS, denominados en la gráfica como "Otros".</t>
  </si>
  <si>
    <t>GRÁFICO 12: PORCENTAJE DE PERSONAS DETENIDAS, POR AÑO, SEGÚN NACIONALIDAD, 2015-2018</t>
  </si>
  <si>
    <t>GRÁFICO 13: PERSONAS DETENIDAS, POR AÑOS, SEGÚN NACIONALIDADES MÁS FRECUENTES, 2015-2018</t>
  </si>
  <si>
    <t>GRÁFICO 14: PORCENTAJE DE PERSONAS DETENIDAS POR SEXO, SEGÚN REGIÓN, 2018</t>
  </si>
  <si>
    <t>CUADRO 7: DENUNCIAS, POR DELITOS DE MAYOR CONNOTACIÓN SOCIAL, 2018</t>
  </si>
  <si>
    <t>GRÁFICO 6.2: PORCENTAJE DE DELITOS INVESTIGADOS, SEGÚN TIPO DE DELITO, POR MES, 2018</t>
  </si>
  <si>
    <t>GRÁFICO 8: PORCENTAJE DE DENUNCIAS, SEGÚN TIPO DE DELITO, POR REGIÓN, 2018</t>
  </si>
  <si>
    <t xml:space="preserve">GRÁFICO 23.2: PORCENTAJE DE PERSONAS DETENIDAS, SEGÚN TIPO DE DELITO, POR MES, 2018
</t>
  </si>
  <si>
    <t>* Los tabulados que se detallan a continuación y que son citados en el reporte, están disponibles en formato excel, en la página institucional www.ine.cl.</t>
  </si>
  <si>
    <t xml:space="preserve">CUADRO 1: DELITOS INVESTIGADOS Y DELITOS INVESTIGADOS CON RESULTADO, POR REGIÓN, SEGÚN AÑO, 2015-2018 </t>
  </si>
  <si>
    <t xml:space="preserve">CUADRO 2: DELITOS INVESTIGADOS POR GRUPO, FAMILIA Y MATERIA, SEGÚN REGIÓN Y PREFECTURA, 2018 </t>
  </si>
  <si>
    <t xml:space="preserve">CUADRO 3: DELITOS INVESTIGADOS POR REGIÓN Y PREFECTURA, SEGÚN MES DE OCURRENCIA, 2018 </t>
  </si>
  <si>
    <t xml:space="preserve">CUADRO 4: DELITOS INVESTIGADOS POR GRUPO, FAMILIA Y MATERIA, SEGÚN DÍA DE OCURRENCIA, 2018 </t>
  </si>
  <si>
    <t xml:space="preserve">CUADRO 5: DELITOS INVESTIGADOS POR GRUPO, FAMILIA Y MATERIA, SEGÚN HORA DE OCURRENCIA, 2018 </t>
  </si>
  <si>
    <t>CAPÍTULO III: PERSONAS DETENIDAS</t>
  </si>
  <si>
    <t xml:space="preserve">GRÁFICO 6.2: PORCENTAJE DE DELITOS INVESTIGADOS, SEGÚN TIPO DE DELITO, POR MES, 2018 </t>
  </si>
  <si>
    <t xml:space="preserve">GRÁFICO 7.2: PORCENTAJE DE DENUNCIAS, SEGÚN TIPO DE DELITO, POR MES, 2018 </t>
  </si>
  <si>
    <t xml:space="preserve">GRÁFICO 14: PORCENTAJE DE PERSONAS DETENIDAS POR SEXO, SEGÚN REGIÓN, 2018 </t>
  </si>
  <si>
    <t xml:space="preserve">GRÁFICO 16: PERSONAS DETENIDAS, SEGÚN FAMILIAS DE DELITOS MÁS FRECUENTES, 2018 </t>
  </si>
  <si>
    <t>CUADROS ESTADÍSTICOS*</t>
  </si>
  <si>
    <t>GLOSARIO</t>
  </si>
  <si>
    <t>FICHA TÉCNICA</t>
  </si>
  <si>
    <t xml:space="preserve">En 2018, el total de delitos investigados por la Policía de Investigaciones en el territorio nacional es de 307.670 casos. De éstos, 257.235 corresponden a la agrupación "Infracciones al Código Penal", 49.829 fueron registradas como "Infracciones a leyes especiales" y 606 casos corresponde a "Materias con competencia de familia y otros". </t>
  </si>
  <si>
    <t>Respecto a las familias, la más frecuente es delitos "Contra la propiedad" con 128.970 registros, seguido de "Hechos de relevancia criminal" con 33.043 registros, luego con aproximadamente 28.000 casos se encuentran aquellos delitos "Contra el orden y la seguridad pública cometidos por particulares" y aquellos cometidos "Contra las personas".</t>
  </si>
  <si>
    <t>La Policía de Investigaciones registró en 2018, un total de 307.670 delitos investigados en el territorio nacional. Los valores mínimos de registros fueron en los meses de septiembre (22.815 delitos investigados) y junio (22.888 delitos investigados)..</t>
  </si>
  <si>
    <t xml:space="preserve"> Y la mayor cantidad de estos se registraron en el mes de octubre con 30.389. La cantidad de delitos investigados promedio mensual para 2018 fue de 25.639,2.</t>
  </si>
  <si>
    <t xml:space="preserve">Del total de los delitos investigados por la Policía de Investigaciones en el territorio nacional (307.670 casos), existe un 65,9% que no dispone del registro del día de la semana en que ocurrió el delito. </t>
  </si>
  <si>
    <t xml:space="preserve">De los registros que lograron obtener esta información, existen porcentajes del orden del 5% para cada día de la semana, esto es un 5,1% el día lunes y viernes, en el caso de los días martes y miércoles registran un 5,0%, jueves con 4,9%, sábado con 4,5% y domingo con un 4,4%. </t>
  </si>
  <si>
    <t xml:space="preserve">Del total de los delitos investigados por la Policía de Investigaciones en el territorio nacional (307.670 casos), existe un 68,1% que no dispone del registro de la hora en que ocurrió el delito. </t>
  </si>
  <si>
    <t xml:space="preserve">De los registros que lograron obtener esta información, un 7,1% ocurrió en la mañana, entre 08:00 a 12:00 horas, seguido de un 6,8% en el tramo de las 12:01 y 16:00 y de la tarde entre 16:01 y las 20:00 hrs con un 6,4%. </t>
  </si>
  <si>
    <t>La menor frecuencia de registros de ocurrencia de delitos, se presenta entre las 04:01 y 08:00 horas, con un 2,8%.</t>
  </si>
  <si>
    <t xml:space="preserve">En el mes de diciembre de 2018 se registraron la mayor cantidad de delitos investigados por delitos contenidos en esta clasificación con un 75,7% del total de denuncias del mes. Se aprecia un comportamiento estable de la cantidad de delitos investigados, donde la proporción de estos mensualmente se sitúa alrededor del 75% del total.  </t>
  </si>
  <si>
    <t>Entre el total de delitos investigados por la PDI a nivel nacional, desagregadas por los meses del período de referencia, el mes de mayo de 2018 presenta un 74,3% de delitos investigados contenidos en los DMCS, siendo esta proporción el valor mínimo respecto de los demás meses.</t>
  </si>
  <si>
    <r>
      <t xml:space="preserve">Del total de delitos investigados por la PDI en el año 2018, entre los DMCS más frecuentes destacan: </t>
    </r>
    <r>
      <rPr>
        <b/>
        <sz val="8"/>
        <rFont val="Verdana"/>
        <family val="2"/>
      </rPr>
      <t>"Robos"</t>
    </r>
    <r>
      <rPr>
        <sz val="8"/>
        <rFont val="Verdana"/>
        <family val="2"/>
      </rPr>
      <t xml:space="preserve"> con un 27,6%, </t>
    </r>
    <r>
      <rPr>
        <b/>
        <sz val="8"/>
        <rFont val="Verdana"/>
        <family val="2"/>
      </rPr>
      <t>"Delitos económicos"</t>
    </r>
    <r>
      <rPr>
        <sz val="8"/>
        <rFont val="Verdana"/>
        <family val="2"/>
      </rPr>
      <t xml:space="preserve"> con un 22,7% y los DMCS "Hurtos" con un 11,0%</t>
    </r>
    <r>
      <rPr>
        <b/>
        <sz val="8"/>
        <rFont val="Verdana"/>
        <family val="2"/>
      </rPr>
      <t>.</t>
    </r>
    <r>
      <rPr>
        <sz val="8"/>
        <rFont val="Verdana"/>
        <family val="2"/>
      </rPr>
      <t xml:space="preserve"> </t>
    </r>
  </si>
  <si>
    <t xml:space="preserve">Entre el total de denuncias registradas por la PDI a nivel nacional, desagregadas por los meses del período de referencia, el mes de abril de 2018 presenta un 57,1% de denuncias por DMCS, siendo esta proporción el valor mínimo respecto de los demás meses. </t>
  </si>
  <si>
    <r>
      <t xml:space="preserve">Del total de denuncias registradas en la PDI en el año 2018, entre las agrupaciones de DMCS que más frecuentes destacan: </t>
    </r>
    <r>
      <rPr>
        <b/>
        <sz val="8"/>
        <rFont val="Verdana"/>
        <family val="2"/>
      </rPr>
      <t>"Delitos económicos"</t>
    </r>
    <r>
      <rPr>
        <sz val="8"/>
        <rFont val="Verdana"/>
        <family val="2"/>
      </rPr>
      <t xml:space="preserve"> con un 32,7%,  </t>
    </r>
    <r>
      <rPr>
        <b/>
        <sz val="8"/>
        <rFont val="Verdana"/>
        <family val="2"/>
      </rPr>
      <t>"Robos"</t>
    </r>
    <r>
      <rPr>
        <sz val="8"/>
        <rFont val="Verdana"/>
        <family val="2"/>
      </rPr>
      <t xml:space="preserve"> con un 24,5%. Le sigue la categoría "Hurtos" con un 19,2% y "Delitos sexuales" con un 8,5%</t>
    </r>
    <r>
      <rPr>
        <b/>
        <sz val="8"/>
        <rFont val="Verdana"/>
        <family val="2"/>
      </rPr>
      <t>.</t>
    </r>
  </si>
  <si>
    <t>En contraposición, los meses de septiembre y diciembre de 2018 registraron l mayor cantidad de denuncias por delitos agrupados en esta clasificación con un 68,7% y un 68,2% respectivamente, del total de denuncias del mes.</t>
  </si>
  <si>
    <t xml:space="preserve">Desde 2015 a 2018, se aprecia una disminución en la cantidad total de personas detenidas por la Policía de Investigaciones en el territorio nacional. </t>
  </si>
  <si>
    <t>En términos porcentuales el año 2016 disminuyeron en un -4,2%, siguiendo en baja en 2017, con un -21,3% y en 2018 continúa disminuyendo en un -17,3%, en cada caso respecto del año anterior.</t>
  </si>
  <si>
    <t xml:space="preserve">Respecto de las personas detenidas por la Policía de Investigaciones en el territorio nacional, desagregadas por sexo, tanto para hombres detenidos como para mujeres detenidas se aprecia una tendencia a la baja a través del tiempo. </t>
  </si>
  <si>
    <t>Sin embargo, cabe destacar que la cantidad de hombres detenidos es mayor cada año a las mujeres detenidas, manteniendo la proporción de hombres en 85% y de mujeres en 15%, independiente de la baja en la frecuencia del número de personas detenidas en cada año analizado.</t>
  </si>
  <si>
    <t xml:space="preserve">Respecto a la edad de las personas detenidas, se aprecia gráficamente que en todo el período analizado el tramo etario más frecuente es el de "21 a 30 años", específicamente en 2015 se encuentra la cantidad máxima de personas detenidas en el período (29.878 personas), luego se encuentran las personas detenidas pertenecientes al tramo entre 31 y 40 años. En menor proporción se encuentra la categoría que agrupa a personas detenidas entre 41 a 50 años. </t>
  </si>
  <si>
    <t>En oposición a esto, pero en igual período, la menor cantidad de personas detenidas por la PDI, corresponde a los "menores de 16 años".</t>
  </si>
  <si>
    <t>El comportamiento de los tramos etarios para cada año es bastante uniforme, aun cuando se aprecia-año a año- una disminución en la cantidad de personas detenidas, como se comentó anteriormente, presenta una tendencia a la baja en el período analizado (2015-2018).</t>
  </si>
  <si>
    <t xml:space="preserve">En 2018, el total de personas detenidas por la PDI en el territorio nacional es de 57.924. De ellos, el 90,5% son chilenos (52.435) y el 9,5% son extranjeros (5.489). 
</t>
  </si>
  <si>
    <t>Para el período estudiado, 2015 a 2018 se repite este patrón, donde cada año existe sobre el 90% son personas detenidas chilenas. Sin embargo, la proporción de personas detenidas extranjeras ha ido en aumento, alcanzando en 2018, su máximo valor (9,5%).</t>
  </si>
  <si>
    <t xml:space="preserve">En el período analizado y considerando solamente las personas detenidas extranjeras respecto del total de personas detenidas en el territorio nacional, se aprecia que; en 2015 las personas detenidas que son extranjeras representaron el 4,6%, en 2016 el 4,7%, un 7,0% que corresponde al año 2017 y un 9,5% para el año 2018.
</t>
  </si>
  <si>
    <t xml:space="preserve">Como se mencionó-exceptuando del análisis a las personas detenidas chilenas- las mayores frecuencias corresponden a personas detenidas de nacionalidad boliviana, peruanas y colombianas, estas nacionalidades se repiten en cada año analizado. </t>
  </si>
  <si>
    <t>Seguidas de ellas, pero con menor frecuencia, se ubican a las personas detenidas de nacionalidad dominicana, argentina y ecuatoriana.</t>
  </si>
  <si>
    <t xml:space="preserve">Del total de personas detenidas por la Policía de Investigaciones en el año 2018 (57.924), al desagregar regionalmente se aprecia la prevalencia de las personas detenidas hombres, sobre las personas detenidas mujeres. </t>
  </si>
  <si>
    <t>La región de Tarapacá presenta el valor mínimo, donde el 72,2% de las personas detenidas son hombres. El resto de las regiones presenta una proporción mayor al 80% en el caso de detenidos (hombres), siendo la región de La Araucanía quien presenta el valor máximo, con un 88,3% de personas detenidas hombres.</t>
  </si>
  <si>
    <t>En 2018, la mayor frecuencia de personas detenidas fue registrada en el mes de marzo (6.181) y la menor frecuencia se registró en diciembre (3.504). El promedio mensual de personas detenidas para este año fue de 4.827.</t>
  </si>
  <si>
    <t xml:space="preserve">En 2018, el total de personas detenidas por la Policía de Investigaciones en el territorio nacional es de 57.924 personas.  
</t>
  </si>
  <si>
    <t>De estos, 20.620 fueron detenidos por materias que corresponden a la agrupación "Infracciones al Código Penal", 21.236 fueron registradas como "Infracciones a leyes especiales" y 16.068 casos corresponde a "Materias con competencia de familia y otros".</t>
  </si>
  <si>
    <t xml:space="preserve">Respecto a las familias de materias o delitos más frecuentes, destacan: la agrupación denominada "Temática de familia" con 14.982 registros, en este punto es importante destacar que 14.738 de ellos, corresponden a personas detenidas por incumplimiento de la materia "Alimentos" (estas materias son conocidas generalmente por juzgados con competencia de familia). </t>
  </si>
  <si>
    <t>Seguido de materias pertenecientes a la clasificación "Contra la propiedad" con 10.868 registros e  infracciones a la "Ley 20.000" con 9.159 personas.</t>
  </si>
  <si>
    <t xml:space="preserve">Respecto del total nacional de personas detenidas por la Policía de Investigaciones en el año 2018 (57.924), se puede apreciar que: desagregado por la edad legal de las personas, un 96,6% corresponde a personas mayores de 18 años, lo que en Chile representa la mayoría de edad; la nacionalidad de estas personas en un 90,5% de los casos es chilena y los tramos etarios predominantes son de "21 a 30 años" con un 32,0% y de "31 a 40 años" con un 29,0%. 
</t>
  </si>
  <si>
    <t>Como se indicó en análisis temporal de los últimos 4 años en gráficos anteriores, se aprecia una baja en las personas detenidas por la PDI y en 2018 se presentan los valores mínimos de todo el período analizado.</t>
  </si>
  <si>
    <t>Respecto del estado civil de las 57.924 personas detenidas en 2018 por la PDI, el 68,8% de ellas declaró ser soltero, el 22,1% ser casado y un 7,1% ser divorciado. Existen 645 casos (1,1% del total) en los cuales las personas detenidas no entregaron este tipo de información.</t>
  </si>
  <si>
    <t>En 2018 el total de personas detenidas por la Policía de Investigaciones fue de 57.924: Respecto de su actividad, el 14,5% de ellos declararon ser obreros, el 13,2% empleados y el 8,6% comerciantes. Un 39,7% de las personas detenidas no entregó esta información.</t>
  </si>
  <si>
    <t>En 2018, del total de 57.924 personas detenidas por la Policía de Investigaciones, respecto a su nivel de educación declararon haber completado la enseñanza media en un 51,6%, un 22,1% la enseñanza básica y en un 9,5% la educación universitaria o superior.</t>
  </si>
  <si>
    <t>GRÁFICO 23.1: PORCENTAJE DE PERSONAS DETENIDAS POR DELITOS DE MAYOR CONNOTACIÓN SOCIAL (DMCS), 2018</t>
  </si>
  <si>
    <t>De estas agrupaciones, son las personas detenidas por delitos relacionados con drogas los que prevalecen sobre los demás con un 37,4% y las menos frecuentes son los delitos informáticos y medioambientales.</t>
  </si>
  <si>
    <t>REPORTE ESTADÍSTICO</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</si>
</sst>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 #,##0_ ;_ * \-#,##0_ ;_ * &quot;-&quot;_ ;_ @_ "/>
    <numFmt numFmtId="164" formatCode="_-* #,##0_-;\-* #,##0_-;_-* &quot;-&quot;_-;_-@_-"/>
    <numFmt numFmtId="165" formatCode="_-* #,##0.00_-;\-* #,##0.00_-;_-* &quot;-&quot;??_-;_-@_-"/>
    <numFmt numFmtId="166" formatCode="_-* #,##0\ _P_t_s_-;\-* #,##0\ _P_t_s_-;_-* &quot;-&quot;\ _P_t_s_-;_-@_-"/>
    <numFmt numFmtId="167" formatCode="0.0%"/>
    <numFmt numFmtId="168" formatCode="_-* #,##0.0_-;\-* #,##0.0_-;_-* &quot;-&quot;_-;_-@_-"/>
    <numFmt numFmtId="169" formatCode="#,##0.0"/>
    <numFmt numFmtId="170" formatCode="0.0"/>
  </numFmts>
  <fonts count="36" x14ac:knownFonts="1">
    <font>
      <sz val="10"/>
      <name val="Arial"/>
    </font>
    <font>
      <sz val="10"/>
      <color theme="1"/>
      <name val="Verdan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8"/>
      <name val="Verdana"/>
      <family val="2"/>
    </font>
    <font>
      <sz val="8"/>
      <name val="Verdana"/>
      <family val="2"/>
    </font>
    <font>
      <b/>
      <sz val="8"/>
      <color indexed="8"/>
      <name val="Verdana"/>
      <family val="2"/>
    </font>
    <font>
      <sz val="8"/>
      <color indexed="8"/>
      <name val="Verdana"/>
      <family val="2"/>
    </font>
    <font>
      <sz val="8"/>
      <name val="Arial"/>
      <family val="2"/>
    </font>
    <font>
      <sz val="10"/>
      <name val="Arial"/>
      <family val="2"/>
    </font>
    <font>
      <b/>
      <vertAlign val="superscript"/>
      <sz val="8"/>
      <name val="Verdana"/>
      <family val="2"/>
    </font>
    <font>
      <sz val="8"/>
      <color theme="1"/>
      <name val="Verdana"/>
      <family val="2"/>
    </font>
    <font>
      <b/>
      <sz val="8"/>
      <color theme="1"/>
      <name val="Verdana"/>
      <family val="2"/>
    </font>
    <font>
      <sz val="10"/>
      <name val="Arial"/>
      <family val="2"/>
    </font>
    <font>
      <sz val="10"/>
      <name val="Arial"/>
      <family val="2"/>
    </font>
    <font>
      <sz val="10"/>
      <name val="Arial"/>
      <family val="2"/>
    </font>
    <font>
      <b/>
      <sz val="8"/>
      <color rgb="FF000000"/>
      <name val="Verdana"/>
      <family val="2"/>
    </font>
    <font>
      <sz val="8"/>
      <color theme="0"/>
      <name val="Verdana"/>
      <family val="2"/>
    </font>
    <font>
      <sz val="10"/>
      <name val="Arial Narrow"/>
      <family val="2"/>
    </font>
    <font>
      <i/>
      <sz val="8"/>
      <name val="Verdana"/>
      <family val="2"/>
    </font>
    <font>
      <sz val="10"/>
      <name val="Arial"/>
      <family val="2"/>
    </font>
    <font>
      <sz val="11"/>
      <color theme="1"/>
      <name val="Verdana"/>
      <family val="2"/>
    </font>
    <font>
      <b/>
      <sz val="8"/>
      <color theme="0"/>
      <name val="Verdana"/>
      <family val="2"/>
    </font>
    <font>
      <sz val="8"/>
      <color rgb="FFFF0000"/>
      <name val="Verdana"/>
      <family val="2"/>
    </font>
    <font>
      <b/>
      <sz val="10"/>
      <name val="Verdana"/>
      <family val="2"/>
    </font>
    <font>
      <sz val="10"/>
      <name val="Verdana"/>
      <family val="2"/>
    </font>
    <font>
      <sz val="10"/>
      <color rgb="FF000000"/>
      <name val="Verdana"/>
      <family val="2"/>
    </font>
    <font>
      <sz val="11"/>
      <color rgb="FFFF0000"/>
      <name val="Verdana"/>
      <family val="2"/>
    </font>
  </fonts>
  <fills count="6">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theme="0" tint="-0.249977111117893"/>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45">
    <xf numFmtId="0" fontId="0" fillId="0" borderId="0"/>
    <xf numFmtId="166" fontId="11" fillId="0" borderId="0" applyFont="0" applyFill="0" applyBorder="0" applyAlignment="0" applyProtection="0"/>
    <xf numFmtId="165" fontId="17" fillId="0" borderId="0" applyFont="0" applyFill="0" applyBorder="0" applyAlignment="0" applyProtection="0"/>
    <xf numFmtId="0" fontId="11" fillId="0" borderId="0"/>
    <xf numFmtId="0" fontId="11" fillId="0" borderId="0"/>
    <xf numFmtId="0" fontId="21" fillId="0" borderId="0"/>
    <xf numFmtId="0" fontId="21" fillId="0" borderId="0"/>
    <xf numFmtId="0" fontId="10" fillId="0" borderId="0"/>
    <xf numFmtId="0" fontId="11" fillId="0" borderId="0"/>
    <xf numFmtId="165" fontId="11" fillId="0" borderId="0" applyFont="0" applyFill="0" applyBorder="0" applyAlignment="0" applyProtection="0"/>
    <xf numFmtId="0" fontId="11" fillId="0" borderId="0"/>
    <xf numFmtId="0" fontId="11" fillId="0" borderId="0"/>
    <xf numFmtId="0" fontId="11" fillId="0" borderId="0"/>
    <xf numFmtId="0" fontId="22" fillId="0" borderId="0"/>
    <xf numFmtId="0" fontId="22" fillId="0" borderId="0"/>
    <xf numFmtId="0" fontId="11" fillId="0" borderId="0"/>
    <xf numFmtId="0" fontId="9" fillId="0" borderId="0"/>
    <xf numFmtId="0" fontId="23" fillId="0" borderId="0"/>
    <xf numFmtId="0" fontId="9" fillId="0" borderId="0"/>
    <xf numFmtId="0" fontId="11" fillId="0" borderId="0"/>
    <xf numFmtId="0" fontId="11" fillId="0" borderId="0"/>
    <xf numFmtId="0" fontId="23" fillId="0" borderId="0"/>
    <xf numFmtId="0" fontId="23" fillId="0" borderId="0"/>
    <xf numFmtId="0" fontId="8" fillId="0" borderId="0"/>
    <xf numFmtId="0" fontId="11" fillId="0" borderId="0"/>
    <xf numFmtId="0" fontId="8" fillId="0" borderId="0"/>
    <xf numFmtId="0" fontId="8" fillId="0" borderId="0"/>
    <xf numFmtId="0" fontId="11" fillId="0" borderId="0"/>
    <xf numFmtId="0" fontId="8" fillId="0" borderId="0"/>
    <xf numFmtId="0" fontId="11" fillId="0" borderId="0"/>
    <xf numFmtId="0" fontId="11" fillId="0" borderId="0"/>
    <xf numFmtId="0" fontId="23" fillId="0" borderId="0"/>
    <xf numFmtId="41" fontId="11" fillId="0" borderId="0" applyFont="0" applyFill="0" applyBorder="0" applyAlignment="0" applyProtection="0"/>
    <xf numFmtId="9" fontId="11" fillId="0" borderId="0" applyFont="0" applyFill="0" applyBorder="0" applyAlignment="0" applyProtection="0"/>
    <xf numFmtId="0" fontId="26" fillId="0" borderId="0"/>
    <xf numFmtId="0" fontId="7" fillId="0" borderId="0"/>
    <xf numFmtId="0" fontId="11" fillId="0" borderId="0"/>
    <xf numFmtId="0" fontId="6" fillId="0" borderId="0"/>
    <xf numFmtId="9" fontId="28" fillId="0" borderId="0" applyFont="0" applyFill="0" applyBorder="0" applyAlignment="0" applyProtection="0"/>
    <xf numFmtId="0" fontId="5" fillId="0" borderId="0"/>
    <xf numFmtId="0" fontId="3" fillId="0" borderId="0"/>
    <xf numFmtId="0" fontId="3" fillId="0" borderId="0"/>
    <xf numFmtId="0" fontId="2" fillId="0" borderId="0"/>
    <xf numFmtId="0" fontId="2" fillId="0" borderId="0"/>
    <xf numFmtId="0" fontId="2" fillId="0" borderId="0"/>
  </cellStyleXfs>
  <cellXfs count="848">
    <xf numFmtId="0" fontId="0" fillId="0" borderId="0" xfId="0"/>
    <xf numFmtId="0" fontId="12" fillId="0" borderId="0" xfId="0" applyFont="1" applyFill="1" applyBorder="1" applyAlignment="1">
      <alignment vertical="center"/>
    </xf>
    <xf numFmtId="3" fontId="13" fillId="0" borderId="0" xfId="0" applyNumberFormat="1" applyFont="1" applyFill="1" applyBorder="1" applyAlignment="1">
      <alignment horizontal="right" vertical="center"/>
    </xf>
    <xf numFmtId="3" fontId="13" fillId="0" borderId="0" xfId="0" applyNumberFormat="1" applyFont="1" applyFill="1" applyBorder="1" applyAlignment="1">
      <alignment vertical="center"/>
    </xf>
    <xf numFmtId="0" fontId="13" fillId="0" borderId="2" xfId="0" applyFont="1" applyFill="1" applyBorder="1" applyAlignment="1">
      <alignment vertical="center"/>
    </xf>
    <xf numFmtId="0" fontId="13" fillId="0" borderId="0" xfId="4" applyFont="1" applyFill="1" applyBorder="1" applyAlignment="1">
      <alignment vertical="center"/>
    </xf>
    <xf numFmtId="164" fontId="12" fillId="0" borderId="0" xfId="0" applyNumberFormat="1" applyFont="1" applyFill="1" applyBorder="1" applyAlignment="1">
      <alignment vertical="center"/>
    </xf>
    <xf numFmtId="41" fontId="12" fillId="0" borderId="0" xfId="0" applyNumberFormat="1" applyFont="1" applyFill="1" applyBorder="1" applyAlignment="1">
      <alignment vertical="center"/>
    </xf>
    <xf numFmtId="41" fontId="13" fillId="0" borderId="0" xfId="0" applyNumberFormat="1" applyFont="1" applyFill="1" applyBorder="1" applyAlignment="1">
      <alignment vertical="center"/>
    </xf>
    <xf numFmtId="41" fontId="13" fillId="0" borderId="2" xfId="0" applyNumberFormat="1" applyFont="1" applyFill="1" applyBorder="1" applyAlignment="1">
      <alignment vertical="center"/>
    </xf>
    <xf numFmtId="0" fontId="12" fillId="0" borderId="2" xfId="0" applyFont="1" applyFill="1" applyBorder="1" applyAlignment="1">
      <alignment vertical="center"/>
    </xf>
    <xf numFmtId="0" fontId="13" fillId="0" borderId="0" xfId="0" applyFont="1" applyFill="1" applyBorder="1" applyAlignment="1">
      <alignment vertical="center"/>
    </xf>
    <xf numFmtId="3" fontId="12" fillId="0" borderId="0" xfId="0" applyNumberFormat="1" applyFont="1" applyFill="1" applyBorder="1" applyAlignment="1">
      <alignment vertical="center"/>
    </xf>
    <xf numFmtId="3" fontId="12" fillId="0" borderId="2" xfId="3" applyNumberFormat="1" applyFont="1" applyFill="1" applyBorder="1" applyAlignment="1">
      <alignment vertical="center"/>
    </xf>
    <xf numFmtId="1" fontId="12" fillId="0" borderId="2" xfId="3" applyNumberFormat="1" applyFont="1" applyFill="1" applyBorder="1" applyAlignment="1">
      <alignment vertical="center"/>
    </xf>
    <xf numFmtId="0" fontId="16" fillId="0" borderId="2" xfId="0" applyFont="1" applyFill="1" applyBorder="1" applyAlignment="1">
      <alignment vertical="center"/>
    </xf>
    <xf numFmtId="0" fontId="13" fillId="0" borderId="0" xfId="0" applyFont="1" applyFill="1" applyAlignment="1">
      <alignment vertical="center"/>
    </xf>
    <xf numFmtId="1" fontId="12" fillId="0" borderId="0" xfId="0" applyNumberFormat="1" applyFont="1" applyFill="1" applyBorder="1" applyAlignment="1">
      <alignment vertical="center"/>
    </xf>
    <xf numFmtId="1" fontId="13" fillId="0" borderId="0" xfId="0" applyNumberFormat="1" applyFont="1" applyFill="1" applyBorder="1" applyAlignment="1">
      <alignment horizontal="left" vertical="center"/>
    </xf>
    <xf numFmtId="1" fontId="12" fillId="0" borderId="2" xfId="0" applyNumberFormat="1" applyFont="1" applyFill="1" applyBorder="1" applyAlignment="1">
      <alignment vertical="center"/>
    </xf>
    <xf numFmtId="3" fontId="12" fillId="0" borderId="0" xfId="0" applyNumberFormat="1" applyFont="1" applyFill="1" applyBorder="1" applyAlignment="1">
      <alignment horizontal="left" vertical="center"/>
    </xf>
    <xf numFmtId="0" fontId="0" fillId="0" borderId="0" xfId="0" applyAlignment="1">
      <alignment vertical="top"/>
    </xf>
    <xf numFmtId="0" fontId="13" fillId="0" borderId="0" xfId="0" applyFont="1" applyFill="1" applyBorder="1" applyAlignment="1">
      <alignment horizontal="left" vertical="top"/>
    </xf>
    <xf numFmtId="0" fontId="12" fillId="0" borderId="0" xfId="0" applyFont="1" applyFill="1" applyBorder="1" applyAlignment="1">
      <alignment horizontal="left" vertical="top"/>
    </xf>
    <xf numFmtId="0" fontId="13" fillId="0" borderId="2" xfId="0" applyFont="1" applyFill="1" applyBorder="1" applyAlignment="1">
      <alignment horizontal="left" vertical="top"/>
    </xf>
    <xf numFmtId="0" fontId="13" fillId="0" borderId="0" xfId="15" applyFont="1" applyFill="1"/>
    <xf numFmtId="0" fontId="13" fillId="0" borderId="0" xfId="15" applyFont="1" applyFill="1" applyBorder="1" applyAlignment="1">
      <alignment vertical="center" wrapText="1"/>
    </xf>
    <xf numFmtId="0" fontId="13" fillId="0" borderId="0" xfId="15" applyFont="1"/>
    <xf numFmtId="0" fontId="12" fillId="0" borderId="0" xfId="15" applyFont="1" applyFill="1" applyAlignment="1">
      <alignment vertical="center"/>
    </xf>
    <xf numFmtId="41" fontId="13" fillId="0" borderId="0" xfId="32" applyFont="1"/>
    <xf numFmtId="0" fontId="13" fillId="0" borderId="11" xfId="15" applyFont="1" applyBorder="1"/>
    <xf numFmtId="41" fontId="13" fillId="0" borderId="0" xfId="32" applyFont="1" applyBorder="1"/>
    <xf numFmtId="0" fontId="13" fillId="0" borderId="0" xfId="15" applyFont="1" applyBorder="1"/>
    <xf numFmtId="0" fontId="24" fillId="0" borderId="0" xfId="15" applyFont="1" applyAlignment="1">
      <alignment readingOrder="1"/>
    </xf>
    <xf numFmtId="41" fontId="13" fillId="0" borderId="0" xfId="32" applyFont="1" applyFill="1" applyBorder="1"/>
    <xf numFmtId="0" fontId="13" fillId="0" borderId="0" xfId="15" applyFont="1" applyFill="1" applyBorder="1"/>
    <xf numFmtId="0" fontId="12" fillId="0" borderId="0" xfId="15" applyFont="1" applyBorder="1" applyAlignment="1">
      <alignment vertical="top" wrapText="1"/>
    </xf>
    <xf numFmtId="0" fontId="25" fillId="0" borderId="0" xfId="15" applyFont="1"/>
    <xf numFmtId="0" fontId="24" fillId="0" borderId="0" xfId="15" applyFont="1" applyAlignment="1">
      <alignment vertical="center" readingOrder="1"/>
    </xf>
    <xf numFmtId="0" fontId="12" fillId="0" borderId="0" xfId="15" applyFont="1" applyAlignment="1">
      <alignment vertical="center"/>
    </xf>
    <xf numFmtId="41" fontId="12" fillId="0" borderId="0" xfId="0" applyNumberFormat="1" applyFont="1" applyFill="1" applyBorder="1" applyAlignment="1">
      <alignment horizontal="center" vertical="center"/>
    </xf>
    <xf numFmtId="41" fontId="0" fillId="0" borderId="0" xfId="0" applyNumberFormat="1" applyAlignment="1">
      <alignment vertical="center"/>
    </xf>
    <xf numFmtId="0" fontId="13" fillId="0" borderId="0" xfId="0" applyFont="1" applyFill="1" applyBorder="1" applyAlignment="1">
      <alignment vertical="center" wrapText="1"/>
    </xf>
    <xf numFmtId="41" fontId="13" fillId="0" borderId="0" xfId="0" applyNumberFormat="1" applyFont="1"/>
    <xf numFmtId="41" fontId="20" fillId="0" borderId="0" xfId="0" applyNumberFormat="1" applyFont="1" applyFill="1" applyBorder="1" applyAlignment="1">
      <alignment horizontal="center"/>
    </xf>
    <xf numFmtId="41" fontId="13" fillId="0" borderId="0" xfId="0" applyNumberFormat="1" applyFont="1" applyFill="1" applyBorder="1" applyAlignment="1">
      <alignment horizontal="center"/>
    </xf>
    <xf numFmtId="41" fontId="13" fillId="0" borderId="2" xfId="0" applyNumberFormat="1" applyFont="1" applyFill="1" applyBorder="1" applyAlignment="1">
      <alignment horizontal="center"/>
    </xf>
    <xf numFmtId="0" fontId="12" fillId="0" borderId="1" xfId="0" applyFont="1" applyFill="1" applyBorder="1" applyAlignment="1">
      <alignment horizontal="center" vertical="center" wrapText="1"/>
    </xf>
    <xf numFmtId="0" fontId="13" fillId="0" borderId="2" xfId="0" applyFont="1" applyFill="1" applyBorder="1" applyAlignment="1">
      <alignment vertical="center"/>
    </xf>
    <xf numFmtId="41" fontId="20" fillId="0" borderId="2" xfId="0" applyNumberFormat="1" applyFont="1" applyFill="1" applyBorder="1" applyAlignment="1">
      <alignment horizontal="center"/>
    </xf>
    <xf numFmtId="1" fontId="12"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0" fillId="0" borderId="0" xfId="0" applyAlignment="1">
      <alignment vertical="center"/>
    </xf>
    <xf numFmtId="1" fontId="13" fillId="0" borderId="0" xfId="0" quotePrefix="1" applyNumberFormat="1" applyFont="1" applyFill="1" applyBorder="1" applyAlignment="1">
      <alignment horizontal="center" vertical="center"/>
    </xf>
    <xf numFmtId="1" fontId="13" fillId="0" borderId="0" xfId="0" applyNumberFormat="1" applyFont="1" applyFill="1" applyAlignment="1">
      <alignment horizontal="center" vertical="center"/>
    </xf>
    <xf numFmtId="1" fontId="13" fillId="0" borderId="0" xfId="0" applyNumberFormat="1" applyFont="1" applyFill="1" applyBorder="1" applyAlignment="1">
      <alignment horizontal="center" vertical="center" wrapText="1"/>
    </xf>
    <xf numFmtId="1" fontId="12" fillId="0" borderId="0" xfId="0" quotePrefix="1" applyNumberFormat="1" applyFont="1" applyFill="1" applyBorder="1" applyAlignment="1">
      <alignment horizontal="center" vertical="center"/>
    </xf>
    <xf numFmtId="1" fontId="13" fillId="0" borderId="0" xfId="0" quotePrefix="1" applyNumberFormat="1" applyFont="1" applyFill="1" applyBorder="1" applyAlignment="1">
      <alignment horizontal="center" vertical="center" wrapText="1"/>
    </xf>
    <xf numFmtId="3" fontId="12" fillId="0" borderId="5" xfId="3" applyNumberFormat="1" applyFont="1" applyFill="1" applyBorder="1" applyAlignment="1">
      <alignment horizontal="center" vertical="center" wrapText="1"/>
    </xf>
    <xf numFmtId="0" fontId="12" fillId="0" borderId="4" xfId="0" applyFont="1" applyFill="1" applyBorder="1" applyAlignment="1">
      <alignment vertical="center" wrapText="1"/>
    </xf>
    <xf numFmtId="41" fontId="20" fillId="0" borderId="0" xfId="0" applyNumberFormat="1" applyFont="1" applyFill="1" applyBorder="1" applyAlignment="1">
      <alignment vertical="center"/>
    </xf>
    <xf numFmtId="0" fontId="12" fillId="0" borderId="0" xfId="0" applyFont="1" applyAlignment="1">
      <alignment vertical="center" wrapText="1"/>
    </xf>
    <xf numFmtId="0" fontId="13" fillId="0" borderId="0" xfId="0" applyFont="1" applyAlignment="1">
      <alignment vertical="center" wrapText="1"/>
    </xf>
    <xf numFmtId="0" fontId="13" fillId="0" borderId="0" xfId="0" applyFont="1" applyBorder="1" applyAlignment="1">
      <alignment vertical="center" wrapText="1"/>
    </xf>
    <xf numFmtId="0" fontId="13" fillId="0" borderId="2" xfId="0" applyFont="1" applyBorder="1" applyAlignment="1">
      <alignment vertical="center" wrapText="1"/>
    </xf>
    <xf numFmtId="41" fontId="12" fillId="0" borderId="2" xfId="0" applyNumberFormat="1" applyFont="1" applyFill="1" applyBorder="1" applyAlignment="1">
      <alignment vertical="center"/>
    </xf>
    <xf numFmtId="164" fontId="0" fillId="0" borderId="0" xfId="0" applyNumberFormat="1" applyAlignment="1">
      <alignment vertical="center"/>
    </xf>
    <xf numFmtId="164" fontId="12" fillId="0" borderId="1" xfId="0" applyNumberFormat="1" applyFont="1" applyFill="1" applyBorder="1" applyAlignment="1">
      <alignment horizontal="center" vertical="center" wrapText="1"/>
    </xf>
    <xf numFmtId="0" fontId="12" fillId="0" borderId="1" xfId="0" applyFont="1" applyFill="1" applyBorder="1" applyAlignment="1">
      <alignment vertical="center" wrapText="1"/>
    </xf>
    <xf numFmtId="1" fontId="12" fillId="0" borderId="1" xfId="0" applyNumberFormat="1" applyFont="1" applyFill="1" applyBorder="1" applyAlignment="1">
      <alignment vertical="center" wrapText="1"/>
    </xf>
    <xf numFmtId="41" fontId="20" fillId="0" borderId="0" xfId="0" applyNumberFormat="1" applyFont="1" applyFill="1" applyBorder="1" applyAlignment="1">
      <alignment horizontal="center" vertical="center"/>
    </xf>
    <xf numFmtId="41" fontId="12" fillId="0" borderId="2" xfId="0" applyNumberFormat="1" applyFont="1" applyFill="1" applyBorder="1" applyAlignment="1">
      <alignment horizontal="center" vertical="center"/>
    </xf>
    <xf numFmtId="1" fontId="12" fillId="0" borderId="7" xfId="3" applyNumberFormat="1" applyFont="1" applyFill="1" applyBorder="1" applyAlignment="1">
      <alignment vertical="center" wrapText="1"/>
    </xf>
    <xf numFmtId="1" fontId="12" fillId="0" borderId="4" xfId="0" applyNumberFormat="1" applyFont="1" applyFill="1" applyBorder="1" applyAlignment="1">
      <alignment vertical="center"/>
    </xf>
    <xf numFmtId="1" fontId="12" fillId="0" borderId="3" xfId="3" applyNumberFormat="1" applyFont="1" applyFill="1" applyBorder="1" applyAlignment="1">
      <alignment vertical="center" wrapText="1"/>
    </xf>
    <xf numFmtId="0" fontId="0" fillId="0" borderId="0" xfId="0" applyFill="1" applyAlignment="1">
      <alignment vertical="center"/>
    </xf>
    <xf numFmtId="0" fontId="12" fillId="0" borderId="4" xfId="0" applyNumberFormat="1" applyFont="1" applyFill="1" applyBorder="1" applyAlignment="1">
      <alignment vertical="center"/>
    </xf>
    <xf numFmtId="41" fontId="13" fillId="0" borderId="0" xfId="0" applyNumberFormat="1" applyFont="1" applyFill="1" applyBorder="1" applyAlignment="1">
      <alignment horizontal="center" vertical="center"/>
    </xf>
    <xf numFmtId="41" fontId="13" fillId="0" borderId="2" xfId="0" applyNumberFormat="1" applyFont="1" applyFill="1" applyBorder="1" applyAlignment="1">
      <alignment horizontal="center" vertical="center"/>
    </xf>
    <xf numFmtId="164" fontId="12" fillId="0" borderId="0" xfId="0" applyNumberFormat="1" applyFont="1" applyFill="1" applyAlignment="1">
      <alignment horizontal="right" vertical="center"/>
    </xf>
    <xf numFmtId="164" fontId="13" fillId="0" borderId="0" xfId="0" applyNumberFormat="1" applyFont="1" applyFill="1" applyAlignment="1">
      <alignment horizontal="right" vertical="center"/>
    </xf>
    <xf numFmtId="164" fontId="12" fillId="0" borderId="0" xfId="0" applyNumberFormat="1" applyFont="1" applyFill="1" applyBorder="1" applyAlignment="1">
      <alignment horizontal="right" vertical="center"/>
    </xf>
    <xf numFmtId="1" fontId="13" fillId="0" borderId="0" xfId="4" applyNumberFormat="1" applyFont="1" applyFill="1" applyBorder="1" applyAlignment="1">
      <alignment horizontal="left" vertical="center"/>
    </xf>
    <xf numFmtId="0" fontId="13" fillId="0" borderId="0" xfId="15" applyFont="1" applyFill="1" applyBorder="1" applyAlignment="1">
      <alignment vertical="center"/>
    </xf>
    <xf numFmtId="3" fontId="13" fillId="0" borderId="0" xfId="15" applyNumberFormat="1" applyFont="1" applyFill="1" applyBorder="1" applyAlignment="1">
      <alignment horizontal="right" vertical="center"/>
    </xf>
    <xf numFmtId="1" fontId="13" fillId="0" borderId="0" xfId="15" applyNumberFormat="1" applyFont="1" applyFill="1" applyBorder="1" applyAlignment="1">
      <alignment horizontal="left" vertical="center"/>
    </xf>
    <xf numFmtId="0" fontId="16" fillId="4" borderId="0" xfId="0" applyFont="1" applyFill="1" applyBorder="1" applyAlignment="1">
      <alignment vertical="center" wrapText="1"/>
    </xf>
    <xf numFmtId="49" fontId="16" fillId="4" borderId="0" xfId="0" applyNumberFormat="1" applyFont="1" applyFill="1" applyBorder="1" applyAlignment="1">
      <alignment horizontal="center" vertical="center" wrapText="1"/>
    </xf>
    <xf numFmtId="1" fontId="12" fillId="0" borderId="0" xfId="15" applyNumberFormat="1" applyFont="1" applyFill="1" applyBorder="1" applyAlignment="1">
      <alignment horizontal="center" vertical="center"/>
    </xf>
    <xf numFmtId="1" fontId="13" fillId="0" borderId="0" xfId="15" applyNumberFormat="1" applyFont="1" applyFill="1" applyBorder="1" applyAlignment="1">
      <alignment horizontal="center" vertical="center"/>
    </xf>
    <xf numFmtId="1" fontId="13" fillId="0" borderId="0" xfId="15" quotePrefix="1" applyNumberFormat="1" applyFont="1" applyFill="1" applyBorder="1" applyAlignment="1">
      <alignment horizontal="center" vertical="center"/>
    </xf>
    <xf numFmtId="1" fontId="13" fillId="0" borderId="0" xfId="15" applyNumberFormat="1" applyFont="1" applyFill="1" applyAlignment="1">
      <alignment horizontal="center" vertical="center"/>
    </xf>
    <xf numFmtId="1" fontId="13" fillId="0" borderId="0" xfId="15" applyNumberFormat="1" applyFont="1" applyFill="1" applyBorder="1" applyAlignment="1">
      <alignment horizontal="center" vertical="center" wrapText="1"/>
    </xf>
    <xf numFmtId="1" fontId="12" fillId="0" borderId="0" xfId="15" quotePrefix="1" applyNumberFormat="1" applyFont="1" applyFill="1" applyBorder="1" applyAlignment="1">
      <alignment horizontal="center" vertical="center"/>
    </xf>
    <xf numFmtId="1" fontId="13" fillId="0" borderId="0" xfId="15" quotePrefix="1" applyNumberFormat="1" applyFont="1" applyFill="1" applyBorder="1" applyAlignment="1">
      <alignment horizontal="center" vertical="center" wrapText="1"/>
    </xf>
    <xf numFmtId="0" fontId="11" fillId="0" borderId="0" xfId="15" applyAlignment="1">
      <alignment vertical="center"/>
    </xf>
    <xf numFmtId="0" fontId="12" fillId="0" borderId="0" xfId="4" applyFont="1" applyFill="1" applyAlignment="1">
      <alignment vertical="center" wrapText="1"/>
    </xf>
    <xf numFmtId="1" fontId="12" fillId="0" borderId="4" xfId="15" applyNumberFormat="1" applyFont="1" applyFill="1" applyBorder="1" applyAlignment="1">
      <alignment vertical="center"/>
    </xf>
    <xf numFmtId="41" fontId="12" fillId="0" borderId="0" xfId="15" applyNumberFormat="1" applyFont="1" applyFill="1" applyAlignment="1">
      <alignment horizontal="right" vertical="center"/>
    </xf>
    <xf numFmtId="0" fontId="12" fillId="4" borderId="0" xfId="15" applyNumberFormat="1" applyFont="1" applyFill="1" applyBorder="1" applyAlignment="1">
      <alignment horizontal="left" vertical="center" wrapText="1"/>
    </xf>
    <xf numFmtId="0" fontId="11" fillId="0" borderId="0" xfId="15" applyBorder="1" applyAlignment="1">
      <alignment vertical="center"/>
    </xf>
    <xf numFmtId="41" fontId="12" fillId="4" borderId="0" xfId="15" applyNumberFormat="1" applyFont="1" applyFill="1" applyAlignment="1">
      <alignment horizontal="right" vertical="center"/>
    </xf>
    <xf numFmtId="0" fontId="12" fillId="5" borderId="0" xfId="15" applyNumberFormat="1" applyFont="1" applyFill="1" applyBorder="1" applyAlignment="1">
      <alignment horizontal="left" vertical="center" wrapText="1"/>
    </xf>
    <xf numFmtId="0" fontId="12" fillId="0" borderId="0" xfId="0" applyNumberFormat="1" applyFont="1" applyFill="1" applyBorder="1" applyAlignment="1">
      <alignment vertical="center"/>
    </xf>
    <xf numFmtId="41" fontId="12" fillId="5" borderId="0" xfId="0" applyNumberFormat="1" applyFont="1" applyFill="1" applyBorder="1" applyAlignment="1">
      <alignment horizontal="center" vertical="center"/>
    </xf>
    <xf numFmtId="0" fontId="12" fillId="5" borderId="0" xfId="15" applyNumberFormat="1" applyFont="1" applyFill="1" applyBorder="1" applyAlignment="1">
      <alignment horizontal="left" vertical="center"/>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3" fontId="12" fillId="0" borderId="1" xfId="3" applyNumberFormat="1" applyFont="1" applyFill="1" applyBorder="1" applyAlignment="1">
      <alignment horizontal="center" vertical="center" wrapText="1"/>
    </xf>
    <xf numFmtId="41" fontId="20" fillId="5" borderId="0" xfId="0" applyNumberFormat="1" applyFont="1" applyFill="1" applyBorder="1" applyAlignment="1">
      <alignment horizontal="center" vertical="center"/>
    </xf>
    <xf numFmtId="0" fontId="12" fillId="0" borderId="1" xfId="0" applyFont="1" applyFill="1" applyBorder="1" applyAlignment="1">
      <alignment horizontal="center" vertical="center" wrapText="1"/>
    </xf>
    <xf numFmtId="0" fontId="12" fillId="0" borderId="1" xfId="0" applyFont="1" applyFill="1" applyBorder="1" applyAlignment="1">
      <alignment horizontal="center" vertical="center"/>
    </xf>
    <xf numFmtId="0" fontId="11" fillId="0" borderId="0" xfId="0" applyFont="1" applyFill="1" applyAlignment="1">
      <alignment vertical="center"/>
    </xf>
    <xf numFmtId="1" fontId="12" fillId="5" borderId="0" xfId="0" applyNumberFormat="1" applyFont="1" applyFill="1" applyBorder="1" applyAlignment="1">
      <alignment vertical="center"/>
    </xf>
    <xf numFmtId="41" fontId="12" fillId="5" borderId="0" xfId="0" applyNumberFormat="1" applyFont="1" applyFill="1" applyBorder="1" applyAlignment="1">
      <alignment vertical="center"/>
    </xf>
    <xf numFmtId="1" fontId="13" fillId="5" borderId="0" xfId="0" applyNumberFormat="1" applyFont="1" applyFill="1" applyBorder="1" applyAlignment="1">
      <alignment horizontal="center" vertical="center"/>
    </xf>
    <xf numFmtId="0" fontId="0" fillId="0" borderId="0" xfId="0" applyFill="1" applyBorder="1" applyAlignment="1">
      <alignment vertical="center"/>
    </xf>
    <xf numFmtId="0" fontId="0" fillId="3" borderId="0" xfId="0" applyFill="1" applyAlignment="1">
      <alignment vertical="center"/>
    </xf>
    <xf numFmtId="41" fontId="0" fillId="0" borderId="0" xfId="0" applyNumberFormat="1" applyFill="1" applyAlignment="1">
      <alignment vertical="center"/>
    </xf>
    <xf numFmtId="41" fontId="20" fillId="0" borderId="2" xfId="0" applyNumberFormat="1" applyFont="1" applyFill="1" applyBorder="1" applyAlignment="1">
      <alignment vertical="center"/>
    </xf>
    <xf numFmtId="0" fontId="12" fillId="0" borderId="0" xfId="0" applyFont="1" applyFill="1" applyBorder="1" applyAlignment="1">
      <alignment horizontal="center" vertical="center" wrapText="1"/>
    </xf>
    <xf numFmtId="41" fontId="20" fillId="0" borderId="2" xfId="0" applyNumberFormat="1" applyFont="1" applyFill="1" applyBorder="1" applyAlignment="1">
      <alignment horizontal="center" vertical="center"/>
    </xf>
    <xf numFmtId="41" fontId="20" fillId="5" borderId="0" xfId="0" applyNumberFormat="1" applyFont="1" applyFill="1" applyBorder="1" applyAlignment="1">
      <alignment vertical="center"/>
    </xf>
    <xf numFmtId="0" fontId="12" fillId="0" borderId="1" xfId="0" applyFont="1" applyFill="1" applyBorder="1" applyAlignment="1">
      <alignment horizontal="center" vertical="center" wrapText="1"/>
    </xf>
    <xf numFmtId="0" fontId="13" fillId="0" borderId="0" xfId="0" applyFont="1" applyFill="1" applyBorder="1" applyAlignment="1">
      <alignment horizontal="right" vertical="center"/>
    </xf>
    <xf numFmtId="41" fontId="20" fillId="0" borderId="0" xfId="0" applyNumberFormat="1" applyFont="1" applyFill="1" applyBorder="1" applyAlignment="1">
      <alignment vertical="center" wrapText="1"/>
    </xf>
    <xf numFmtId="0" fontId="0" fillId="0" borderId="0" xfId="0" applyAlignment="1">
      <alignment vertical="center" wrapText="1"/>
    </xf>
    <xf numFmtId="41" fontId="13" fillId="0" borderId="0" xfId="0" applyNumberFormat="1" applyFont="1" applyFill="1" applyBorder="1" applyAlignment="1">
      <alignment vertical="center" wrapText="1"/>
    </xf>
    <xf numFmtId="41" fontId="20" fillId="0" borderId="0" xfId="15" applyNumberFormat="1" applyFont="1" applyFill="1" applyAlignment="1">
      <alignment horizontal="right" vertical="center"/>
    </xf>
    <xf numFmtId="0" fontId="11" fillId="0" borderId="0" xfId="15" applyFill="1" applyAlignment="1">
      <alignment vertical="center"/>
    </xf>
    <xf numFmtId="41" fontId="13" fillId="0" borderId="0" xfId="15" applyNumberFormat="1" applyFont="1" applyFill="1" applyAlignment="1">
      <alignment horizontal="right" vertical="center"/>
    </xf>
    <xf numFmtId="0" fontId="11" fillId="0" borderId="0" xfId="15" applyFill="1" applyBorder="1" applyAlignment="1">
      <alignment vertical="center"/>
    </xf>
    <xf numFmtId="41" fontId="12" fillId="0" borderId="0" xfId="15" applyNumberFormat="1" applyFont="1" applyFill="1" applyBorder="1" applyAlignment="1">
      <alignment horizontal="right" vertical="center"/>
    </xf>
    <xf numFmtId="41" fontId="13" fillId="0" borderId="0" xfId="15" applyNumberFormat="1" applyFont="1" applyFill="1" applyBorder="1" applyAlignment="1">
      <alignment horizontal="right" vertical="center"/>
    </xf>
    <xf numFmtId="0" fontId="12" fillId="0" borderId="1" xfId="0" applyFont="1" applyFill="1" applyBorder="1" applyAlignment="1">
      <alignment horizontal="center" vertical="center" wrapText="1"/>
    </xf>
    <xf numFmtId="1" fontId="12" fillId="0" borderId="2" xfId="15" applyNumberFormat="1" applyFont="1" applyFill="1" applyBorder="1" applyAlignment="1">
      <alignment horizontal="left" vertical="center"/>
    </xf>
    <xf numFmtId="0" fontId="13" fillId="0" borderId="0" xfId="0" applyFont="1" applyFill="1" applyAlignment="1">
      <alignment vertical="center" wrapText="1"/>
    </xf>
    <xf numFmtId="164" fontId="13" fillId="0" borderId="0" xfId="0" quotePrefix="1" applyNumberFormat="1" applyFont="1" applyFill="1" applyBorder="1" applyAlignment="1">
      <alignment vertical="center" wrapText="1"/>
    </xf>
    <xf numFmtId="0" fontId="12" fillId="0" borderId="5" xfId="0" applyFont="1" applyFill="1" applyBorder="1" applyAlignment="1">
      <alignment horizontal="center" vertical="center" wrapText="1"/>
    </xf>
    <xf numFmtId="0" fontId="12" fillId="0" borderId="1" xfId="0" applyFont="1" applyFill="1" applyBorder="1" applyAlignment="1">
      <alignment horizontal="center" vertical="center"/>
    </xf>
    <xf numFmtId="0" fontId="13" fillId="0" borderId="0" xfId="0" applyFont="1" applyFill="1" applyBorder="1" applyAlignment="1">
      <alignment horizontal="left" vertical="center"/>
    </xf>
    <xf numFmtId="0" fontId="12" fillId="0" borderId="1" xfId="0" applyFont="1" applyFill="1" applyBorder="1" applyAlignment="1">
      <alignment horizontal="center" vertical="center" wrapText="1"/>
    </xf>
    <xf numFmtId="0" fontId="12" fillId="0" borderId="1" xfId="3" applyFont="1" applyFill="1" applyBorder="1" applyAlignment="1">
      <alignment horizontal="center" vertical="center" wrapText="1"/>
    </xf>
    <xf numFmtId="0" fontId="7" fillId="0" borderId="0" xfId="35"/>
    <xf numFmtId="0" fontId="12" fillId="0" borderId="1" xfId="34" applyFont="1" applyBorder="1" applyAlignment="1">
      <alignment horizontal="center" vertical="center"/>
    </xf>
    <xf numFmtId="0" fontId="12" fillId="0" borderId="1" xfId="34" applyFont="1" applyBorder="1" applyAlignment="1">
      <alignment horizontal="center" vertical="center" wrapText="1"/>
    </xf>
    <xf numFmtId="3" fontId="13" fillId="0" borderId="2" xfId="34" applyNumberFormat="1" applyFont="1" applyBorder="1" applyAlignment="1">
      <alignment horizontal="left" vertical="center"/>
    </xf>
    <xf numFmtId="0" fontId="16" fillId="0" borderId="0" xfId="35" applyFont="1"/>
    <xf numFmtId="168" fontId="16" fillId="0" borderId="0" xfId="35" applyNumberFormat="1" applyFont="1"/>
    <xf numFmtId="164" fontId="13" fillId="0" borderId="0" xfId="0" quotePrefix="1" applyNumberFormat="1" applyFont="1" applyFill="1" applyBorder="1" applyAlignment="1">
      <alignment vertical="center"/>
    </xf>
    <xf numFmtId="164" fontId="13" fillId="0" borderId="0" xfId="0" quotePrefix="1" applyNumberFormat="1" applyFont="1" applyFill="1" applyBorder="1" applyAlignment="1">
      <alignment horizontal="left" vertical="center"/>
    </xf>
    <xf numFmtId="41" fontId="12" fillId="5" borderId="0" xfId="0" applyNumberFormat="1" applyFont="1" applyFill="1" applyBorder="1" applyAlignment="1">
      <alignment horizontal="left" vertical="center"/>
    </xf>
    <xf numFmtId="0" fontId="13" fillId="5" borderId="0" xfId="0" applyFont="1" applyFill="1" applyBorder="1" applyAlignment="1">
      <alignment vertical="center" wrapText="1"/>
    </xf>
    <xf numFmtId="1" fontId="12" fillId="0" borderId="0" xfId="15" applyNumberFormat="1" applyFont="1" applyFill="1" applyBorder="1" applyAlignment="1">
      <alignment horizontal="left" vertical="center"/>
    </xf>
    <xf numFmtId="0" fontId="12" fillId="0" borderId="0" xfId="34" applyFont="1" applyAlignment="1">
      <alignment vertical="center"/>
    </xf>
    <xf numFmtId="0" fontId="7" fillId="0" borderId="0" xfId="35" applyAlignment="1"/>
    <xf numFmtId="41" fontId="0" fillId="0" borderId="0" xfId="0" applyNumberFormat="1" applyFill="1" applyBorder="1" applyAlignment="1">
      <alignment vertical="center"/>
    </xf>
    <xf numFmtId="1" fontId="13" fillId="0" borderId="2" xfId="0" quotePrefix="1" applyNumberFormat="1" applyFont="1" applyFill="1" applyBorder="1" applyAlignment="1">
      <alignment horizontal="center" vertical="center"/>
    </xf>
    <xf numFmtId="0" fontId="0" fillId="0" borderId="0" xfId="0" applyBorder="1" applyAlignment="1">
      <alignment vertical="center"/>
    </xf>
    <xf numFmtId="0" fontId="12" fillId="0" borderId="0" xfId="3" applyFont="1" applyFill="1" applyBorder="1" applyAlignment="1">
      <alignment horizontal="left" vertical="center"/>
    </xf>
    <xf numFmtId="0" fontId="12" fillId="0" borderId="1" xfId="34" applyFont="1" applyBorder="1" applyAlignment="1">
      <alignment horizontal="center" vertical="center"/>
    </xf>
    <xf numFmtId="0" fontId="13" fillId="0" borderId="0" xfId="39" applyFont="1"/>
    <xf numFmtId="3" fontId="13" fillId="0" borderId="2" xfId="39" applyNumberFormat="1" applyFont="1" applyBorder="1" applyAlignment="1">
      <alignment horizontal="center" vertical="center"/>
    </xf>
    <xf numFmtId="3" fontId="13" fillId="0" borderId="0" xfId="39" applyNumberFormat="1" applyFont="1" applyAlignment="1">
      <alignment horizontal="center" vertical="center"/>
    </xf>
    <xf numFmtId="0" fontId="13" fillId="0" borderId="0" xfId="39" applyFont="1" applyAlignment="1">
      <alignment horizontal="left" vertical="center"/>
    </xf>
    <xf numFmtId="0" fontId="13" fillId="0" borderId="0" xfId="39" applyFont="1" applyAlignment="1">
      <alignment vertical="center"/>
    </xf>
    <xf numFmtId="49" fontId="13" fillId="0" borderId="0" xfId="39" applyNumberFormat="1" applyFont="1" applyAlignment="1">
      <alignment vertical="center"/>
    </xf>
    <xf numFmtId="0" fontId="12" fillId="0" borderId="4" xfId="39" applyFont="1" applyBorder="1" applyAlignment="1">
      <alignment vertical="center"/>
    </xf>
    <xf numFmtId="0" fontId="5" fillId="0" borderId="0" xfId="39"/>
    <xf numFmtId="0" fontId="5" fillId="0" borderId="0" xfId="39" applyAlignment="1">
      <alignment horizontal="center"/>
    </xf>
    <xf numFmtId="1" fontId="12" fillId="0" borderId="3" xfId="39" applyNumberFormat="1" applyFont="1" applyBorder="1" applyAlignment="1">
      <alignment horizontal="center" vertical="center"/>
    </xf>
    <xf numFmtId="0" fontId="12" fillId="0" borderId="0" xfId="39" applyFont="1" applyBorder="1" applyAlignment="1">
      <alignment horizontal="left" vertical="center"/>
    </xf>
    <xf numFmtId="0" fontId="14" fillId="0" borderId="0" xfId="39" applyFont="1" applyAlignment="1">
      <alignment horizontal="left" vertical="center"/>
    </xf>
    <xf numFmtId="0" fontId="12" fillId="0" borderId="2" xfId="39" applyFont="1" applyBorder="1" applyAlignment="1">
      <alignment vertical="center"/>
    </xf>
    <xf numFmtId="0" fontId="16" fillId="0" borderId="0" xfId="39" applyFont="1"/>
    <xf numFmtId="168" fontId="16" fillId="0" borderId="0" xfId="39" applyNumberFormat="1" applyFont="1"/>
    <xf numFmtId="0" fontId="15" fillId="0" borderId="0" xfId="39" applyFont="1"/>
    <xf numFmtId="0" fontId="16" fillId="0" borderId="0" xfId="39" applyFont="1" applyAlignment="1">
      <alignment vertical="center"/>
    </xf>
    <xf numFmtId="164" fontId="15" fillId="0" borderId="2" xfId="39" applyNumberFormat="1" applyFont="1" applyBorder="1" applyAlignment="1">
      <alignment horizontal="right" vertical="center"/>
    </xf>
    <xf numFmtId="0" fontId="14" fillId="0" borderId="2" xfId="39" applyFont="1" applyBorder="1" applyAlignment="1">
      <alignment horizontal="left" vertical="center"/>
    </xf>
    <xf numFmtId="164" fontId="15" fillId="0" borderId="0" xfId="39" applyNumberFormat="1" applyFont="1" applyAlignment="1">
      <alignment horizontal="right" vertical="center"/>
    </xf>
    <xf numFmtId="0" fontId="14" fillId="0" borderId="0" xfId="39" applyFont="1" applyBorder="1" applyAlignment="1">
      <alignment horizontal="left" vertical="center"/>
    </xf>
    <xf numFmtId="0" fontId="12" fillId="0" borderId="3" xfId="39" applyFont="1" applyBorder="1" applyAlignment="1">
      <alignment horizontal="center" vertical="center" wrapText="1"/>
    </xf>
    <xf numFmtId="0" fontId="12" fillId="0" borderId="1" xfId="39" applyFont="1" applyBorder="1" applyAlignment="1">
      <alignment horizontal="center" vertical="center" wrapText="1"/>
    </xf>
    <xf numFmtId="0" fontId="14" fillId="0" borderId="1" xfId="39" applyFont="1" applyBorder="1" applyAlignment="1">
      <alignment horizontal="center" vertical="center" wrapText="1"/>
    </xf>
    <xf numFmtId="164" fontId="14" fillId="0" borderId="0" xfId="39" applyNumberFormat="1" applyFont="1" applyAlignment="1">
      <alignment vertical="center"/>
    </xf>
    <xf numFmtId="0" fontId="13" fillId="0" borderId="0" xfId="39" quotePrefix="1" applyFont="1" applyAlignment="1">
      <alignment vertical="center"/>
    </xf>
    <xf numFmtId="164" fontId="15" fillId="0" borderId="2" xfId="39" applyNumberFormat="1" applyFont="1" applyFill="1" applyBorder="1" applyAlignment="1">
      <alignment horizontal="right" vertical="center"/>
    </xf>
    <xf numFmtId="0" fontId="15" fillId="0" borderId="2" xfId="39" applyFont="1" applyBorder="1" applyAlignment="1">
      <alignment vertical="center"/>
    </xf>
    <xf numFmtId="164" fontId="15" fillId="0" borderId="0" xfId="39" applyNumberFormat="1" applyFont="1" applyFill="1" applyAlignment="1">
      <alignment horizontal="right" vertical="center"/>
    </xf>
    <xf numFmtId="0" fontId="15" fillId="0" borderId="0" xfId="39" applyFont="1" applyAlignment="1">
      <alignment vertical="center"/>
    </xf>
    <xf numFmtId="0" fontId="14" fillId="0" borderId="4" xfId="39" applyFont="1" applyBorder="1" applyAlignment="1">
      <alignment vertical="center"/>
    </xf>
    <xf numFmtId="0" fontId="14" fillId="0" borderId="5" xfId="39" applyFont="1" applyBorder="1" applyAlignment="1">
      <alignment horizontal="center" vertical="center"/>
    </xf>
    <xf numFmtId="0" fontId="14" fillId="0" borderId="10" xfId="39" applyFont="1" applyBorder="1" applyAlignment="1">
      <alignment horizontal="center" vertical="center"/>
    </xf>
    <xf numFmtId="0" fontId="14" fillId="0" borderId="1" xfId="39" applyFont="1" applyBorder="1" applyAlignment="1">
      <alignment horizontal="center" vertical="center"/>
    </xf>
    <xf numFmtId="0" fontId="13" fillId="0" borderId="0" xfId="39" quotePrefix="1" applyFont="1" applyAlignment="1">
      <alignment vertical="top"/>
    </xf>
    <xf numFmtId="3" fontId="13" fillId="0" borderId="0" xfId="34" applyNumberFormat="1" applyFont="1" applyBorder="1" applyAlignment="1">
      <alignment horizontal="left" vertical="center"/>
    </xf>
    <xf numFmtId="3" fontId="12" fillId="0" borderId="0" xfId="34" applyNumberFormat="1" applyFont="1" applyBorder="1" applyAlignment="1">
      <alignment horizontal="left" vertical="center"/>
    </xf>
    <xf numFmtId="0" fontId="13" fillId="0" borderId="0" xfId="0" applyFont="1"/>
    <xf numFmtId="0" fontId="13" fillId="0" borderId="0" xfId="0" applyFont="1" applyBorder="1"/>
    <xf numFmtId="0" fontId="12" fillId="0" borderId="0" xfId="15" applyFont="1"/>
    <xf numFmtId="0" fontId="19" fillId="0" borderId="0" xfId="39" applyFont="1"/>
    <xf numFmtId="0" fontId="25" fillId="0" borderId="0" xfId="15" applyFont="1" applyBorder="1"/>
    <xf numFmtId="0" fontId="12" fillId="0" borderId="0" xfId="0" applyFont="1"/>
    <xf numFmtId="0" fontId="13" fillId="0" borderId="0" xfId="15" applyFont="1" applyAlignment="1"/>
    <xf numFmtId="41" fontId="13" fillId="0" borderId="0" xfId="34" applyNumberFormat="1" applyFont="1" applyBorder="1" applyAlignment="1">
      <alignment horizontal="center" vertical="center"/>
    </xf>
    <xf numFmtId="0" fontId="29" fillId="0" borderId="0" xfId="39" applyFont="1" applyAlignment="1"/>
    <xf numFmtId="0" fontId="29" fillId="0" borderId="0" xfId="39" applyFont="1"/>
    <xf numFmtId="41" fontId="12" fillId="0" borderId="0" xfId="0" applyNumberFormat="1" applyFont="1" applyFill="1" applyBorder="1" applyAlignment="1">
      <alignment horizontal="left" vertical="center"/>
    </xf>
    <xf numFmtId="0" fontId="13" fillId="0" borderId="0" xfId="0" applyFont="1" applyFill="1" applyBorder="1"/>
    <xf numFmtId="0" fontId="13" fillId="0" borderId="1" xfId="15" applyNumberFormat="1" applyFont="1" applyFill="1" applyBorder="1" applyAlignment="1">
      <alignment vertical="center"/>
    </xf>
    <xf numFmtId="41" fontId="20" fillId="0" borderId="1" xfId="15" applyNumberFormat="1" applyFont="1" applyBorder="1" applyAlignment="1">
      <alignment horizontal="right" vertical="center"/>
    </xf>
    <xf numFmtId="0" fontId="13" fillId="0" borderId="0" xfId="0" applyFont="1" applyAlignment="1"/>
    <xf numFmtId="0" fontId="13" fillId="0" borderId="1" xfId="15" applyFont="1" applyFill="1" applyBorder="1"/>
    <xf numFmtId="0" fontId="12" fillId="2" borderId="1" xfId="15" applyFont="1" applyFill="1" applyBorder="1" applyAlignment="1">
      <alignment horizontal="center" vertical="center"/>
    </xf>
    <xf numFmtId="3" fontId="12" fillId="2" borderId="1" xfId="15" applyNumberFormat="1" applyFont="1" applyFill="1" applyBorder="1" applyAlignment="1">
      <alignment horizontal="center" vertical="center" wrapText="1"/>
    </xf>
    <xf numFmtId="167" fontId="12" fillId="2" borderId="1" xfId="33" applyNumberFormat="1" applyFont="1" applyFill="1" applyBorder="1" applyAlignment="1">
      <alignment horizontal="center" vertical="center"/>
    </xf>
    <xf numFmtId="0" fontId="12" fillId="2" borderId="1" xfId="15" applyFont="1" applyFill="1" applyBorder="1" applyAlignment="1">
      <alignment horizontal="center" vertical="center" wrapText="1"/>
    </xf>
    <xf numFmtId="167" fontId="12" fillId="2" borderId="1" xfId="33" applyNumberFormat="1" applyFont="1" applyFill="1" applyBorder="1" applyAlignment="1">
      <alignment horizontal="center" vertical="center" wrapText="1"/>
    </xf>
    <xf numFmtId="0" fontId="12" fillId="0" borderId="7" xfId="39" applyFont="1" applyBorder="1" applyAlignment="1">
      <alignment horizontal="center" vertical="center"/>
    </xf>
    <xf numFmtId="169" fontId="25" fillId="0" borderId="0" xfId="15" applyNumberFormat="1" applyFont="1"/>
    <xf numFmtId="3" fontId="25" fillId="0" borderId="0" xfId="0" applyNumberFormat="1" applyFont="1"/>
    <xf numFmtId="167" fontId="13" fillId="0" borderId="0" xfId="38" applyNumberFormat="1" applyFont="1" applyBorder="1"/>
    <xf numFmtId="167" fontId="13" fillId="0" borderId="1" xfId="38" applyNumberFormat="1" applyFont="1" applyBorder="1"/>
    <xf numFmtId="3" fontId="13" fillId="0" borderId="0" xfId="15" applyNumberFormat="1" applyFont="1" applyBorder="1"/>
    <xf numFmtId="0" fontId="12" fillId="0" borderId="0" xfId="39" applyFont="1" applyBorder="1" applyAlignment="1">
      <alignment vertical="center"/>
    </xf>
    <xf numFmtId="0" fontId="16" fillId="0" borderId="0" xfId="39" applyFont="1" applyFill="1"/>
    <xf numFmtId="0" fontId="12" fillId="5" borderId="1" xfId="15" applyFont="1" applyFill="1" applyBorder="1" applyAlignment="1">
      <alignment horizontal="center"/>
    </xf>
    <xf numFmtId="41" fontId="13" fillId="0" borderId="1" xfId="15" applyNumberFormat="1" applyFont="1" applyFill="1" applyBorder="1"/>
    <xf numFmtId="41" fontId="12" fillId="0" borderId="1" xfId="15" applyNumberFormat="1" applyFont="1" applyFill="1" applyBorder="1"/>
    <xf numFmtId="167" fontId="12" fillId="0" borderId="1" xfId="38" applyNumberFormat="1" applyFont="1" applyBorder="1"/>
    <xf numFmtId="0" fontId="30" fillId="0" borderId="0" xfId="15" applyNumberFormat="1" applyFont="1" applyFill="1" applyBorder="1" applyAlignment="1">
      <alignment horizontal="left" vertical="center" wrapText="1"/>
    </xf>
    <xf numFmtId="41" fontId="30" fillId="0" borderId="0" xfId="15" applyNumberFormat="1" applyFont="1" applyFill="1" applyAlignment="1">
      <alignment horizontal="right" vertical="center"/>
    </xf>
    <xf numFmtId="0" fontId="13" fillId="0" borderId="0" xfId="39" applyFont="1" applyAlignment="1"/>
    <xf numFmtId="0" fontId="4" fillId="0" borderId="0" xfId="39" applyFont="1" applyFill="1"/>
    <xf numFmtId="1" fontId="12" fillId="0" borderId="0" xfId="15" applyNumberFormat="1" applyFont="1" applyFill="1" applyBorder="1" applyAlignment="1">
      <alignment vertical="center"/>
    </xf>
    <xf numFmtId="0" fontId="13" fillId="0" borderId="0" xfId="0" applyFont="1" applyAlignment="1">
      <alignment vertical="center"/>
    </xf>
    <xf numFmtId="0" fontId="12" fillId="0" borderId="0" xfId="0" applyFont="1" applyFill="1" applyAlignment="1">
      <alignment vertical="center" wrapText="1"/>
    </xf>
    <xf numFmtId="0" fontId="13" fillId="0" borderId="0" xfId="39" applyFont="1" applyFill="1" applyAlignment="1"/>
    <xf numFmtId="0" fontId="29" fillId="0" borderId="0" xfId="39" applyFont="1" applyAlignment="1">
      <alignment wrapText="1"/>
    </xf>
    <xf numFmtId="3" fontId="12" fillId="0" borderId="0" xfId="34" applyNumberFormat="1" applyFont="1" applyAlignment="1">
      <alignment horizontal="left" vertical="center" wrapText="1"/>
    </xf>
    <xf numFmtId="3" fontId="13" fillId="0" borderId="0" xfId="34" applyNumberFormat="1" applyFont="1" applyAlignment="1">
      <alignment horizontal="left" vertical="center" wrapText="1"/>
    </xf>
    <xf numFmtId="3" fontId="13" fillId="0" borderId="2" xfId="34" applyNumberFormat="1" applyFont="1" applyBorder="1" applyAlignment="1">
      <alignment horizontal="left" vertical="center" wrapText="1"/>
    </xf>
    <xf numFmtId="0" fontId="16" fillId="0" borderId="0" xfId="35" applyFont="1" applyAlignment="1">
      <alignment wrapText="1"/>
    </xf>
    <xf numFmtId="0" fontId="16" fillId="0" borderId="0" xfId="35" applyFont="1" applyFill="1"/>
    <xf numFmtId="0" fontId="7" fillId="0" borderId="0" xfId="35" applyFill="1"/>
    <xf numFmtId="0" fontId="16" fillId="0" borderId="0" xfId="35" applyFont="1" applyFill="1" applyAlignment="1">
      <alignment wrapText="1"/>
    </xf>
    <xf numFmtId="0" fontId="15" fillId="0" borderId="0" xfId="39" applyFont="1" applyFill="1" applyAlignment="1">
      <alignment vertical="center"/>
    </xf>
    <xf numFmtId="0" fontId="12" fillId="0" borderId="2" xfId="0" applyFont="1" applyFill="1" applyBorder="1" applyAlignment="1">
      <alignment horizontal="center" vertical="center" wrapText="1"/>
    </xf>
    <xf numFmtId="0" fontId="13" fillId="0" borderId="0" xfId="0" applyFont="1" applyFill="1" applyBorder="1" applyAlignment="1">
      <alignment horizontal="left" vertical="center"/>
    </xf>
    <xf numFmtId="3" fontId="12" fillId="0" borderId="1" xfId="0" applyNumberFormat="1" applyFont="1" applyFill="1" applyBorder="1" applyAlignment="1">
      <alignment horizontal="center" vertical="center"/>
    </xf>
    <xf numFmtId="0" fontId="12" fillId="0" borderId="0" xfId="15" applyNumberFormat="1" applyFont="1" applyFill="1" applyBorder="1" applyAlignment="1">
      <alignment horizontal="justify" vertical="justify" wrapText="1"/>
    </xf>
    <xf numFmtId="0" fontId="13" fillId="0" borderId="0" xfId="15" applyNumberFormat="1" applyFont="1" applyFill="1" applyBorder="1" applyAlignment="1">
      <alignment horizontal="justify" vertical="justify" wrapText="1"/>
    </xf>
    <xf numFmtId="0" fontId="12" fillId="0" borderId="0" xfId="0" applyNumberFormat="1" applyFont="1" applyFill="1" applyBorder="1" applyAlignment="1">
      <alignment horizontal="justify" vertical="justify" wrapText="1"/>
    </xf>
    <xf numFmtId="0" fontId="13" fillId="0" borderId="0" xfId="0" applyNumberFormat="1" applyFont="1" applyFill="1" applyBorder="1" applyAlignment="1">
      <alignment horizontal="justify" vertical="justify" wrapText="1"/>
    </xf>
    <xf numFmtId="0" fontId="13" fillId="0" borderId="0" xfId="15" applyNumberFormat="1" applyFont="1" applyFill="1" applyBorder="1" applyAlignment="1">
      <alignment horizontal="justify" vertical="justify"/>
    </xf>
    <xf numFmtId="0" fontId="13" fillId="0" borderId="0" xfId="0" applyNumberFormat="1" applyFont="1" applyFill="1" applyAlignment="1">
      <alignment horizontal="justify" vertical="justify" wrapText="1"/>
    </xf>
    <xf numFmtId="0" fontId="12" fillId="0" borderId="0" xfId="0" applyNumberFormat="1" applyFont="1" applyFill="1" applyAlignment="1">
      <alignment horizontal="justify" vertical="justify" wrapText="1"/>
    </xf>
    <xf numFmtId="0" fontId="13" fillId="0" borderId="2" xfId="0" applyNumberFormat="1" applyFont="1" applyFill="1" applyBorder="1" applyAlignment="1">
      <alignment horizontal="justify" vertical="justify" wrapText="1"/>
    </xf>
    <xf numFmtId="0" fontId="13" fillId="0" borderId="0" xfId="0" applyNumberFormat="1" applyFont="1" applyFill="1" applyBorder="1" applyAlignment="1">
      <alignment horizontal="justify" vertical="justify"/>
    </xf>
    <xf numFmtId="0" fontId="12" fillId="0" borderId="0" xfId="0" applyFont="1" applyFill="1" applyBorder="1" applyAlignment="1">
      <alignment horizontal="justify" vertical="justify"/>
    </xf>
    <xf numFmtId="0" fontId="20" fillId="0" borderId="0" xfId="0" applyFont="1" applyFill="1" applyBorder="1" applyAlignment="1">
      <alignment horizontal="justify" vertical="justify" wrapText="1"/>
    </xf>
    <xf numFmtId="0" fontId="13" fillId="0" borderId="0" xfId="0" applyFont="1" applyFill="1" applyBorder="1" applyAlignment="1">
      <alignment horizontal="justify" vertical="justify" wrapText="1"/>
    </xf>
    <xf numFmtId="0" fontId="13" fillId="0" borderId="0" xfId="0" applyFont="1" applyFill="1" applyBorder="1" applyAlignment="1">
      <alignment horizontal="justify" vertical="justify"/>
    </xf>
    <xf numFmtId="0" fontId="20" fillId="0" borderId="0" xfId="0" applyFont="1" applyFill="1" applyBorder="1" applyAlignment="1">
      <alignment horizontal="justify" vertical="justify"/>
    </xf>
    <xf numFmtId="0" fontId="13" fillId="0" borderId="2" xfId="0" applyFont="1" applyFill="1" applyBorder="1" applyAlignment="1">
      <alignment horizontal="justify" vertical="justify" wrapText="1"/>
    </xf>
    <xf numFmtId="0" fontId="12" fillId="5" borderId="0" xfId="0" applyNumberFormat="1" applyFont="1" applyFill="1" applyBorder="1" applyAlignment="1">
      <alignment horizontal="justify" vertical="justify"/>
    </xf>
    <xf numFmtId="0" fontId="12" fillId="5" borderId="0" xfId="15" applyNumberFormat="1" applyFont="1" applyFill="1" applyBorder="1" applyAlignment="1">
      <alignment horizontal="justify" vertical="justify"/>
    </xf>
    <xf numFmtId="41" fontId="20" fillId="5" borderId="0" xfId="0" applyNumberFormat="1" applyFont="1" applyFill="1" applyBorder="1" applyAlignment="1">
      <alignment horizontal="justify" vertical="justify"/>
    </xf>
    <xf numFmtId="41" fontId="14" fillId="0" borderId="0" xfId="35" applyNumberFormat="1" applyFont="1" applyFill="1" applyAlignment="1">
      <alignment horizontal="center" vertical="center"/>
    </xf>
    <xf numFmtId="41" fontId="15" fillId="0" borderId="0" xfId="35" applyNumberFormat="1" applyFont="1" applyFill="1" applyAlignment="1">
      <alignment horizontal="center" vertical="center"/>
    </xf>
    <xf numFmtId="41" fontId="13" fillId="0" borderId="0" xfId="34" applyNumberFormat="1" applyFont="1" applyFill="1" applyAlignment="1">
      <alignment horizontal="center" vertical="center"/>
    </xf>
    <xf numFmtId="41" fontId="14" fillId="0" borderId="2" xfId="35" applyNumberFormat="1" applyFont="1" applyFill="1" applyBorder="1" applyAlignment="1">
      <alignment horizontal="center" vertical="center"/>
    </xf>
    <xf numFmtId="41" fontId="15" fillId="0" borderId="2" xfId="35" applyNumberFormat="1" applyFont="1" applyFill="1" applyBorder="1" applyAlignment="1">
      <alignment horizontal="center" vertical="center"/>
    </xf>
    <xf numFmtId="41" fontId="13" fillId="0" borderId="2" xfId="34" applyNumberFormat="1" applyFont="1" applyFill="1" applyBorder="1" applyAlignment="1">
      <alignment horizontal="center" vertical="center"/>
    </xf>
    <xf numFmtId="164" fontId="14" fillId="0" borderId="4" xfId="39" applyNumberFormat="1" applyFont="1" applyFill="1" applyBorder="1" applyAlignment="1">
      <alignment horizontal="right" vertical="center"/>
    </xf>
    <xf numFmtId="3" fontId="12" fillId="0" borderId="0" xfId="39" applyNumberFormat="1" applyFont="1" applyFill="1" applyAlignment="1">
      <alignment horizontal="center" vertical="center"/>
    </xf>
    <xf numFmtId="41" fontId="14" fillId="0" borderId="0" xfId="39" applyNumberFormat="1" applyFont="1" applyFill="1" applyBorder="1" applyAlignment="1">
      <alignment horizontal="center" vertical="center"/>
    </xf>
    <xf numFmtId="41" fontId="15" fillId="0" borderId="0" xfId="39" applyNumberFormat="1" applyFont="1" applyFill="1" applyBorder="1" applyAlignment="1">
      <alignment horizontal="center" vertical="center"/>
    </xf>
    <xf numFmtId="41" fontId="13" fillId="0" borderId="0" xfId="34" applyNumberFormat="1" applyFont="1" applyFill="1" applyBorder="1" applyAlignment="1">
      <alignment horizontal="center" vertical="center"/>
    </xf>
    <xf numFmtId="41" fontId="13" fillId="0" borderId="0" xfId="39" applyNumberFormat="1" applyFont="1" applyFill="1" applyBorder="1" applyAlignment="1">
      <alignment horizontal="center"/>
    </xf>
    <xf numFmtId="41" fontId="14" fillId="0" borderId="2" xfId="39" applyNumberFormat="1" applyFont="1" applyFill="1" applyBorder="1" applyAlignment="1">
      <alignment horizontal="center" vertical="center"/>
    </xf>
    <xf numFmtId="41" fontId="15" fillId="0" borderId="2" xfId="39" applyNumberFormat="1" applyFont="1" applyFill="1" applyBorder="1" applyAlignment="1">
      <alignment horizontal="center" vertical="center"/>
    </xf>
    <xf numFmtId="41" fontId="13" fillId="0" borderId="2" xfId="39" applyNumberFormat="1" applyFont="1" applyFill="1" applyBorder="1" applyAlignment="1">
      <alignment horizontal="center"/>
    </xf>
    <xf numFmtId="1" fontId="13" fillId="0" borderId="2" xfId="15" quotePrefix="1" applyNumberFormat="1" applyFont="1" applyFill="1" applyBorder="1" applyAlignment="1">
      <alignment horizontal="center" vertical="center"/>
    </xf>
    <xf numFmtId="0" fontId="13" fillId="0" borderId="2" xfId="15" applyNumberFormat="1" applyFont="1" applyFill="1" applyBorder="1" applyAlignment="1">
      <alignment horizontal="justify" vertical="justify" wrapText="1"/>
    </xf>
    <xf numFmtId="41" fontId="12" fillId="0" borderId="2" xfId="15" applyNumberFormat="1" applyFont="1" applyFill="1" applyBorder="1" applyAlignment="1">
      <alignment horizontal="right" vertical="center"/>
    </xf>
    <xf numFmtId="41" fontId="13" fillId="0" borderId="2" xfId="15" applyNumberFormat="1" applyFont="1" applyFill="1" applyBorder="1" applyAlignment="1">
      <alignment horizontal="right" vertical="center"/>
    </xf>
    <xf numFmtId="0" fontId="12" fillId="0" borderId="0" xfId="0" applyNumberFormat="1" applyFont="1" applyFill="1" applyBorder="1" applyAlignment="1">
      <alignment horizontal="justify" vertical="center" wrapText="1"/>
    </xf>
    <xf numFmtId="0" fontId="13" fillId="0" borderId="0" xfId="0" applyNumberFormat="1" applyFont="1" applyFill="1" applyBorder="1" applyAlignment="1">
      <alignment horizontal="justify" vertical="center" wrapText="1"/>
    </xf>
    <xf numFmtId="0" fontId="13" fillId="0" borderId="0" xfId="0" applyNumberFormat="1" applyFont="1" applyFill="1" applyAlignment="1">
      <alignment horizontal="justify" vertical="center" wrapText="1"/>
    </xf>
    <xf numFmtId="0" fontId="12" fillId="0" borderId="0" xfId="0" applyNumberFormat="1" applyFont="1" applyFill="1" applyAlignment="1">
      <alignment horizontal="justify" vertical="center" wrapText="1"/>
    </xf>
    <xf numFmtId="0" fontId="13" fillId="0" borderId="2" xfId="0" applyNumberFormat="1" applyFont="1" applyFill="1" applyBorder="1" applyAlignment="1">
      <alignment horizontal="justify" vertical="center" wrapText="1"/>
    </xf>
    <xf numFmtId="0" fontId="12" fillId="5" borderId="0" xfId="15" applyNumberFormat="1" applyFont="1" applyFill="1" applyBorder="1" applyAlignment="1">
      <alignment horizontal="justify" vertical="center" wrapText="1"/>
    </xf>
    <xf numFmtId="0" fontId="13" fillId="0" borderId="0" xfId="0" applyNumberFormat="1" applyFont="1" applyFill="1" applyBorder="1" applyAlignment="1">
      <alignment horizontal="justify" vertical="center"/>
    </xf>
    <xf numFmtId="41" fontId="12" fillId="5" borderId="0" xfId="0" applyNumberFormat="1" applyFont="1" applyFill="1" applyBorder="1" applyAlignment="1">
      <alignment horizontal="justify" vertical="center"/>
    </xf>
    <xf numFmtId="0" fontId="12" fillId="5" borderId="0" xfId="0" applyNumberFormat="1" applyFont="1" applyFill="1" applyBorder="1" applyAlignment="1">
      <alignment horizontal="justify" vertical="center"/>
    </xf>
    <xf numFmtId="0" fontId="12" fillId="0" borderId="0" xfId="0" applyNumberFormat="1" applyFont="1" applyFill="1" applyBorder="1" applyAlignment="1">
      <alignment horizontal="justify" vertical="center"/>
    </xf>
    <xf numFmtId="0" fontId="12" fillId="5" borderId="0" xfId="0" applyFont="1" applyFill="1" applyBorder="1" applyAlignment="1">
      <alignment horizontal="justify" vertical="center" wrapText="1"/>
    </xf>
    <xf numFmtId="41" fontId="19" fillId="0" borderId="0" xfId="0" applyNumberFormat="1" applyFont="1" applyFill="1" applyBorder="1" applyAlignment="1">
      <alignment horizontal="center" vertical="center"/>
    </xf>
    <xf numFmtId="0" fontId="12" fillId="5" borderId="0" xfId="15" applyNumberFormat="1" applyFont="1" applyFill="1" applyBorder="1" applyAlignment="1">
      <alignment horizontal="justify" vertical="center"/>
    </xf>
    <xf numFmtId="0" fontId="12" fillId="0" borderId="4" xfId="15" applyNumberFormat="1" applyFont="1" applyFill="1" applyBorder="1" applyAlignment="1">
      <alignment horizontal="left" vertical="center" wrapText="1"/>
    </xf>
    <xf numFmtId="0" fontId="12" fillId="0" borderId="0" xfId="15" applyFont="1" applyFill="1" applyBorder="1" applyAlignment="1">
      <alignment horizontal="left" vertical="center" wrapText="1"/>
    </xf>
    <xf numFmtId="0" fontId="11" fillId="0" borderId="0" xfId="15" applyFont="1" applyAlignment="1">
      <alignment vertical="center" wrapText="1"/>
    </xf>
    <xf numFmtId="0" fontId="12" fillId="5" borderId="0" xfId="15" applyNumberFormat="1" applyFont="1" applyFill="1" applyBorder="1" applyAlignment="1">
      <alignment horizontal="justify" vertical="justify" wrapText="1"/>
    </xf>
    <xf numFmtId="0" fontId="12" fillId="0" borderId="0" xfId="4" applyFont="1" applyFill="1" applyBorder="1" applyAlignment="1">
      <alignment vertical="center" wrapText="1"/>
    </xf>
    <xf numFmtId="0" fontId="13" fillId="0" borderId="0" xfId="40" applyFont="1"/>
    <xf numFmtId="0" fontId="14" fillId="0" borderId="0" xfId="40" applyFont="1" applyAlignment="1">
      <alignment wrapText="1"/>
    </xf>
    <xf numFmtId="0" fontId="12" fillId="0" borderId="4" xfId="40" applyFont="1" applyBorder="1" applyAlignment="1">
      <alignment vertical="center"/>
    </xf>
    <xf numFmtId="41" fontId="12" fillId="0" borderId="4" xfId="40" applyNumberFormat="1" applyFont="1" applyBorder="1" applyAlignment="1">
      <alignment horizontal="center" vertical="center"/>
    </xf>
    <xf numFmtId="0" fontId="13" fillId="0" borderId="0" xfId="40" applyFont="1" applyAlignment="1">
      <alignment vertical="top"/>
    </xf>
    <xf numFmtId="41" fontId="20" fillId="0" borderId="0" xfId="41" applyNumberFormat="1" applyFont="1" applyAlignment="1">
      <alignment horizontal="center" vertical="center"/>
    </xf>
    <xf numFmtId="49" fontId="13" fillId="0" borderId="0" xfId="40" applyNumberFormat="1" applyFont="1" applyAlignment="1">
      <alignment vertical="center"/>
    </xf>
    <xf numFmtId="41" fontId="13" fillId="0" borderId="0" xfId="40" applyNumberFormat="1" applyFont="1" applyAlignment="1">
      <alignment horizontal="center" vertical="center"/>
    </xf>
    <xf numFmtId="0" fontId="13" fillId="0" borderId="0" xfId="41" applyFont="1" applyFill="1" applyBorder="1" applyAlignment="1">
      <alignment horizontal="left" vertical="center"/>
    </xf>
    <xf numFmtId="41" fontId="19" fillId="0" borderId="0" xfId="41" applyNumberFormat="1" applyFont="1" applyAlignment="1">
      <alignment horizontal="center" vertical="center"/>
    </xf>
    <xf numFmtId="0" fontId="13" fillId="0" borderId="0" xfId="40" applyFont="1" applyAlignment="1">
      <alignment horizontal="left" vertical="center"/>
    </xf>
    <xf numFmtId="0" fontId="13" fillId="0" borderId="0" xfId="40" applyFont="1" applyAlignment="1">
      <alignment vertical="center"/>
    </xf>
    <xf numFmtId="0" fontId="13" fillId="0" borderId="0" xfId="41" applyFont="1" applyFill="1" applyBorder="1" applyAlignment="1">
      <alignment horizontal="left" vertical="center" wrapText="1"/>
    </xf>
    <xf numFmtId="41" fontId="13" fillId="0" borderId="0" xfId="40" applyNumberFormat="1" applyFont="1" applyAlignment="1">
      <alignment horizontal="center" vertical="top"/>
    </xf>
    <xf numFmtId="0" fontId="13" fillId="0" borderId="2" xfId="40" applyFont="1" applyBorder="1" applyAlignment="1">
      <alignment horizontal="left" vertical="center" wrapText="1"/>
    </xf>
    <xf numFmtId="41" fontId="13" fillId="0" borderId="2" xfId="40" applyNumberFormat="1" applyFont="1" applyBorder="1" applyAlignment="1">
      <alignment horizontal="center" vertical="center" wrapText="1"/>
    </xf>
    <xf numFmtId="41" fontId="13" fillId="0" borderId="2" xfId="40" applyNumberFormat="1" applyFont="1" applyBorder="1" applyAlignment="1">
      <alignment horizontal="center" vertical="center"/>
    </xf>
    <xf numFmtId="41" fontId="19" fillId="0" borderId="0" xfId="41" applyNumberFormat="1" applyFont="1" applyBorder="1" applyAlignment="1">
      <alignment horizontal="center" vertical="center"/>
    </xf>
    <xf numFmtId="0" fontId="20" fillId="0" borderId="0" xfId="0" applyFont="1"/>
    <xf numFmtId="0" fontId="12" fillId="0" borderId="1" xfId="15" applyFont="1" applyFill="1" applyBorder="1" applyAlignment="1">
      <alignment horizontal="center" vertical="center" wrapText="1"/>
    </xf>
    <xf numFmtId="0" fontId="13" fillId="0" borderId="0" xfId="15" applyFont="1" applyFill="1" applyBorder="1" applyAlignment="1">
      <alignment horizontal="left" vertical="center"/>
    </xf>
    <xf numFmtId="0" fontId="20" fillId="0" borderId="0" xfId="0" applyFont="1" applyAlignment="1">
      <alignment horizontal="center"/>
    </xf>
    <xf numFmtId="0" fontId="19" fillId="0" borderId="0" xfId="0" applyFont="1" applyBorder="1"/>
    <xf numFmtId="41" fontId="19" fillId="0" borderId="0" xfId="0" applyNumberFormat="1" applyFont="1" applyBorder="1" applyAlignment="1">
      <alignment horizontal="center"/>
    </xf>
    <xf numFmtId="0" fontId="20" fillId="0" borderId="1" xfId="0" applyFont="1" applyFill="1" applyBorder="1" applyAlignment="1">
      <alignment horizontal="center" vertical="center"/>
    </xf>
    <xf numFmtId="0" fontId="20" fillId="0" borderId="1" xfId="0" applyFont="1" applyFill="1" applyBorder="1" applyAlignment="1">
      <alignment horizontal="center" vertical="center" wrapText="1"/>
    </xf>
    <xf numFmtId="167" fontId="13" fillId="0" borderId="0" xfId="38" applyNumberFormat="1" applyFont="1"/>
    <xf numFmtId="0" fontId="13" fillId="0" borderId="0" xfId="42" applyFont="1"/>
    <xf numFmtId="0" fontId="14" fillId="0" borderId="0" xfId="42" applyFont="1" applyAlignment="1">
      <alignment wrapText="1"/>
    </xf>
    <xf numFmtId="0" fontId="13" fillId="0" borderId="0" xfId="42" applyFont="1" applyAlignment="1">
      <alignment vertical="top"/>
    </xf>
    <xf numFmtId="41" fontId="20" fillId="0" borderId="0" xfId="43" applyNumberFormat="1" applyFont="1" applyAlignment="1">
      <alignment horizontal="center" vertical="center"/>
    </xf>
    <xf numFmtId="0" fontId="13" fillId="0" borderId="0" xfId="43" applyFont="1" applyFill="1" applyBorder="1" applyAlignment="1">
      <alignment horizontal="left" vertical="center"/>
    </xf>
    <xf numFmtId="41" fontId="19" fillId="0" borderId="0" xfId="43" applyNumberFormat="1" applyFont="1" applyAlignment="1">
      <alignment horizontal="center" vertical="center"/>
    </xf>
    <xf numFmtId="0" fontId="13" fillId="0" borderId="0" xfId="43" applyFont="1" applyFill="1" applyBorder="1" applyAlignment="1">
      <alignment horizontal="left" vertical="center" wrapText="1"/>
    </xf>
    <xf numFmtId="41" fontId="19" fillId="0" borderId="0" xfId="43" applyNumberFormat="1" applyFont="1" applyBorder="1" applyAlignment="1">
      <alignment horizontal="center" vertical="center"/>
    </xf>
    <xf numFmtId="0" fontId="13" fillId="0" borderId="0" xfId="44" applyFont="1" applyBorder="1" applyAlignment="1">
      <alignment vertical="justify" wrapText="1"/>
    </xf>
    <xf numFmtId="41" fontId="13" fillId="0" borderId="0" xfId="15" applyNumberFormat="1" applyFont="1"/>
    <xf numFmtId="3" fontId="25" fillId="0" borderId="0" xfId="15" applyNumberFormat="1" applyFont="1"/>
    <xf numFmtId="0" fontId="13" fillId="0" borderId="0" xfId="15" applyFont="1" applyAlignment="1">
      <alignment vertical="center"/>
    </xf>
    <xf numFmtId="0" fontId="12" fillId="0" borderId="0" xfId="15" applyFont="1" applyFill="1" applyBorder="1"/>
    <xf numFmtId="3" fontId="12" fillId="0" borderId="0" xfId="15" applyNumberFormat="1" applyFont="1" applyFill="1" applyBorder="1"/>
    <xf numFmtId="167" fontId="13" fillId="0" borderId="0" xfId="33" applyNumberFormat="1" applyFont="1" applyFill="1" applyBorder="1"/>
    <xf numFmtId="3" fontId="13" fillId="0" borderId="0" xfId="15" applyNumberFormat="1" applyFont="1" applyFill="1" applyBorder="1"/>
    <xf numFmtId="170" fontId="13" fillId="0" borderId="0" xfId="15" applyNumberFormat="1" applyFont="1"/>
    <xf numFmtId="0" fontId="12" fillId="0" borderId="0" xfId="15" applyFont="1" applyFill="1" applyBorder="1" applyAlignment="1">
      <alignment horizontal="center"/>
    </xf>
    <xf numFmtId="3" fontId="13" fillId="0" borderId="0" xfId="15" applyNumberFormat="1" applyFont="1"/>
    <xf numFmtId="0" fontId="12" fillId="0" borderId="1" xfId="15" applyFont="1" applyBorder="1"/>
    <xf numFmtId="3" fontId="13" fillId="0" borderId="1" xfId="15" applyNumberFormat="1" applyFont="1" applyBorder="1" applyAlignment="1">
      <alignment horizontal="center"/>
    </xf>
    <xf numFmtId="0" fontId="13" fillId="0" borderId="1" xfId="15" applyFont="1" applyBorder="1"/>
    <xf numFmtId="0" fontId="12" fillId="4" borderId="1" xfId="15" applyFont="1" applyFill="1" applyBorder="1" applyAlignment="1">
      <alignment horizontal="center" vertical="center" wrapText="1"/>
    </xf>
    <xf numFmtId="0" fontId="11" fillId="0" borderId="0" xfId="15"/>
    <xf numFmtId="0" fontId="12" fillId="0" borderId="0" xfId="15" applyFont="1" applyFill="1" applyBorder="1" applyAlignment="1">
      <alignment vertical="center" wrapText="1"/>
    </xf>
    <xf numFmtId="164" fontId="13" fillId="0" borderId="0" xfId="15" quotePrefix="1" applyNumberFormat="1" applyFont="1" applyFill="1" applyBorder="1" applyAlignment="1">
      <alignment horizontal="left" vertical="center"/>
    </xf>
    <xf numFmtId="41" fontId="13" fillId="0" borderId="2" xfId="15" applyNumberFormat="1" applyFont="1" applyBorder="1" applyAlignment="1">
      <alignment vertical="center"/>
    </xf>
    <xf numFmtId="41" fontId="12" fillId="0" borderId="2" xfId="15" applyNumberFormat="1" applyFont="1" applyBorder="1" applyAlignment="1">
      <alignment vertical="center"/>
    </xf>
    <xf numFmtId="41" fontId="13" fillId="0" borderId="0" xfId="15" applyNumberFormat="1" applyFont="1" applyAlignment="1">
      <alignment vertical="center"/>
    </xf>
    <xf numFmtId="41" fontId="12" fillId="0" borderId="0" xfId="15" applyNumberFormat="1" applyFont="1" applyAlignment="1">
      <alignment vertical="center"/>
    </xf>
    <xf numFmtId="0" fontId="13" fillId="0" borderId="0" xfId="15" applyNumberFormat="1" applyFont="1" applyFill="1" applyAlignment="1">
      <alignment horizontal="justify" vertical="justify" wrapText="1"/>
    </xf>
    <xf numFmtId="41" fontId="20" fillId="0" borderId="0" xfId="15" applyNumberFormat="1" applyFont="1" applyAlignment="1">
      <alignment vertical="center"/>
    </xf>
    <xf numFmtId="41" fontId="13" fillId="0" borderId="0" xfId="15" applyNumberFormat="1" applyFont="1" applyBorder="1" applyAlignment="1">
      <alignment vertical="center"/>
    </xf>
    <xf numFmtId="41" fontId="12" fillId="0" borderId="0" xfId="15" applyNumberFormat="1" applyFont="1" applyBorder="1" applyAlignment="1">
      <alignment vertical="center"/>
    </xf>
    <xf numFmtId="41" fontId="20" fillId="0" borderId="0" xfId="15" applyNumberFormat="1" applyFont="1" applyBorder="1" applyAlignment="1">
      <alignment vertical="center"/>
    </xf>
    <xf numFmtId="41" fontId="12" fillId="0" borderId="0" xfId="15" applyNumberFormat="1" applyFont="1" applyFill="1" applyAlignment="1">
      <alignment vertical="center"/>
    </xf>
    <xf numFmtId="41" fontId="12" fillId="4" borderId="0" xfId="15" applyNumberFormat="1" applyFont="1" applyFill="1" applyAlignment="1">
      <alignment vertical="center"/>
    </xf>
    <xf numFmtId="0" fontId="12" fillId="4" borderId="0" xfId="15" applyFont="1" applyFill="1" applyBorder="1" applyAlignment="1">
      <alignment horizontal="justify" vertical="justify" wrapText="1"/>
    </xf>
    <xf numFmtId="0" fontId="13" fillId="4" borderId="0" xfId="15" applyFont="1" applyFill="1" applyBorder="1" applyAlignment="1">
      <alignment vertical="center" wrapText="1"/>
    </xf>
    <xf numFmtId="0" fontId="12" fillId="0" borderId="0" xfId="15" applyNumberFormat="1" applyFont="1" applyFill="1" applyAlignment="1">
      <alignment horizontal="justify" vertical="justify" wrapText="1"/>
    </xf>
    <xf numFmtId="41" fontId="12" fillId="4" borderId="0" xfId="15" quotePrefix="1" applyNumberFormat="1" applyFont="1" applyFill="1" applyAlignment="1">
      <alignment horizontal="right" vertical="center"/>
    </xf>
    <xf numFmtId="49" fontId="13" fillId="4" borderId="0" xfId="15" applyNumberFormat="1" applyFont="1" applyFill="1" applyBorder="1" applyAlignment="1">
      <alignment horizontal="center" vertical="center" wrapText="1"/>
    </xf>
    <xf numFmtId="41" fontId="12" fillId="0" borderId="0" xfId="15" quotePrefix="1" applyNumberFormat="1" applyFont="1" applyAlignment="1">
      <alignment horizontal="right" vertical="center"/>
    </xf>
    <xf numFmtId="0" fontId="12" fillId="0" borderId="0" xfId="15" applyNumberFormat="1" applyFont="1" applyFill="1" applyBorder="1" applyAlignment="1">
      <alignment horizontal="left" vertical="center" wrapText="1"/>
    </xf>
    <xf numFmtId="0" fontId="12" fillId="0" borderId="1" xfId="15" applyFont="1" applyBorder="1" applyAlignment="1">
      <alignment horizontal="center" vertical="center" wrapText="1"/>
    </xf>
    <xf numFmtId="1" fontId="12" fillId="0" borderId="1" xfId="15" applyNumberFormat="1" applyFont="1" applyFill="1" applyBorder="1" applyAlignment="1">
      <alignment vertical="center" wrapText="1"/>
    </xf>
    <xf numFmtId="0" fontId="12" fillId="0" borderId="0" xfId="15" applyFont="1" applyFill="1" applyBorder="1" applyAlignment="1">
      <alignment vertical="center"/>
    </xf>
    <xf numFmtId="0" fontId="12" fillId="0" borderId="2" xfId="15" applyFont="1" applyFill="1" applyBorder="1" applyAlignment="1">
      <alignment vertical="center" wrapText="1"/>
    </xf>
    <xf numFmtId="1" fontId="12" fillId="0" borderId="2" xfId="15" applyNumberFormat="1" applyFont="1" applyFill="1" applyBorder="1" applyAlignment="1">
      <alignment vertical="center"/>
    </xf>
    <xf numFmtId="0" fontId="19" fillId="0" borderId="0" xfId="44" applyFont="1"/>
    <xf numFmtId="41" fontId="15" fillId="0" borderId="0" xfId="44" applyNumberFormat="1" applyFont="1" applyBorder="1" applyAlignment="1">
      <alignment horizontal="center" vertical="center"/>
    </xf>
    <xf numFmtId="41" fontId="13" fillId="0" borderId="0" xfId="44" applyNumberFormat="1" applyFont="1" applyBorder="1" applyAlignment="1">
      <alignment horizontal="center"/>
    </xf>
    <xf numFmtId="41" fontId="14" fillId="0" borderId="0" xfId="44" applyNumberFormat="1" applyFont="1" applyBorder="1" applyAlignment="1">
      <alignment horizontal="center" vertical="center"/>
    </xf>
    <xf numFmtId="164" fontId="13" fillId="0" borderId="0" xfId="15" applyNumberFormat="1" applyFont="1" applyFill="1" applyBorder="1" applyAlignment="1">
      <alignment horizontal="right" vertical="center"/>
    </xf>
    <xf numFmtId="164" fontId="12" fillId="0" borderId="0" xfId="15" applyNumberFormat="1" applyFont="1" applyFill="1" applyBorder="1" applyAlignment="1">
      <alignment horizontal="right" vertical="center"/>
    </xf>
    <xf numFmtId="164" fontId="13" fillId="0" borderId="0" xfId="15" applyNumberFormat="1" applyFont="1" applyFill="1" applyAlignment="1">
      <alignment horizontal="right" vertical="center"/>
    </xf>
    <xf numFmtId="164" fontId="12" fillId="0" borderId="0" xfId="15" applyNumberFormat="1" applyFont="1" applyFill="1" applyAlignment="1">
      <alignment horizontal="right" vertical="center"/>
    </xf>
    <xf numFmtId="0" fontId="13" fillId="0" borderId="0" xfId="15" applyFont="1" applyFill="1" applyAlignment="1">
      <alignment vertical="center" wrapText="1"/>
    </xf>
    <xf numFmtId="41" fontId="13" fillId="0" borderId="2" xfId="15" applyNumberFormat="1" applyFont="1" applyFill="1" applyBorder="1" applyAlignment="1">
      <alignment horizontal="center" vertical="center"/>
    </xf>
    <xf numFmtId="41" fontId="20" fillId="0" borderId="2" xfId="15" applyNumberFormat="1" applyFont="1" applyFill="1" applyBorder="1" applyAlignment="1">
      <alignment horizontal="center" vertical="center"/>
    </xf>
    <xf numFmtId="41" fontId="12" fillId="0" borderId="2" xfId="15" applyNumberFormat="1" applyFont="1" applyFill="1" applyBorder="1" applyAlignment="1">
      <alignment horizontal="center" vertical="center"/>
    </xf>
    <xf numFmtId="41" fontId="12" fillId="0" borderId="2" xfId="15" applyNumberFormat="1" applyFont="1" applyBorder="1" applyAlignment="1">
      <alignment horizontal="center" vertical="center"/>
    </xf>
    <xf numFmtId="41" fontId="13" fillId="0" borderId="0" xfId="15" applyNumberFormat="1" applyFont="1" applyFill="1" applyBorder="1" applyAlignment="1">
      <alignment horizontal="center" vertical="center"/>
    </xf>
    <xf numFmtId="41" fontId="20" fillId="0" borderId="0" xfId="15" applyNumberFormat="1" applyFont="1" applyFill="1" applyBorder="1" applyAlignment="1">
      <alignment horizontal="center" vertical="center"/>
    </xf>
    <xf numFmtId="41" fontId="12" fillId="0" borderId="0" xfId="15" applyNumberFormat="1" applyFont="1" applyFill="1" applyBorder="1" applyAlignment="1">
      <alignment horizontal="center" vertical="center"/>
    </xf>
    <xf numFmtId="41" fontId="12" fillId="0" borderId="0" xfId="15" applyNumberFormat="1" applyFont="1" applyBorder="1" applyAlignment="1">
      <alignment horizontal="center" vertical="center"/>
    </xf>
    <xf numFmtId="41" fontId="12" fillId="5" borderId="0" xfId="15" applyNumberFormat="1" applyFont="1" applyFill="1" applyBorder="1" applyAlignment="1">
      <alignment horizontal="center" vertical="center"/>
    </xf>
    <xf numFmtId="41" fontId="12" fillId="5" borderId="0" xfId="15" applyNumberFormat="1" applyFont="1" applyFill="1" applyBorder="1" applyAlignment="1">
      <alignment horizontal="justify" vertical="justify"/>
    </xf>
    <xf numFmtId="41" fontId="13" fillId="0" borderId="0" xfId="15" applyNumberFormat="1" applyFont="1" applyBorder="1" applyAlignment="1">
      <alignment horizontal="center" vertical="center"/>
    </xf>
    <xf numFmtId="164" fontId="12" fillId="5" borderId="0" xfId="15" applyNumberFormat="1" applyFont="1" applyFill="1" applyAlignment="1">
      <alignment horizontal="right" vertical="center"/>
    </xf>
    <xf numFmtId="0" fontId="12" fillId="0" borderId="0" xfId="15" applyNumberFormat="1" applyFont="1" applyFill="1" applyBorder="1" applyAlignment="1">
      <alignment vertical="center"/>
    </xf>
    <xf numFmtId="0" fontId="13" fillId="0" borderId="2" xfId="15" applyFont="1" applyFill="1" applyBorder="1" applyAlignment="1">
      <alignment vertical="center"/>
    </xf>
    <xf numFmtId="0" fontId="12" fillId="0" borderId="2" xfId="15" applyFont="1" applyFill="1" applyBorder="1" applyAlignment="1">
      <alignment vertical="center"/>
    </xf>
    <xf numFmtId="164" fontId="12" fillId="0" borderId="2" xfId="15" applyNumberFormat="1" applyFont="1" applyFill="1" applyBorder="1" applyAlignment="1">
      <alignment vertical="center" wrapText="1"/>
    </xf>
    <xf numFmtId="0" fontId="12" fillId="0" borderId="0" xfId="15" applyFont="1" applyFill="1" applyBorder="1" applyAlignment="1">
      <alignment horizontal="left" vertical="center"/>
    </xf>
    <xf numFmtId="0" fontId="11" fillId="0" borderId="0" xfId="15" applyBorder="1"/>
    <xf numFmtId="167" fontId="11" fillId="0" borderId="0" xfId="15" applyNumberFormat="1" applyBorder="1"/>
    <xf numFmtId="167" fontId="13" fillId="0" borderId="0" xfId="33" applyNumberFormat="1" applyFont="1" applyBorder="1" applyAlignment="1">
      <alignment horizontal="center" vertical="center"/>
    </xf>
    <xf numFmtId="0" fontId="13" fillId="0" borderId="0" xfId="44" applyFont="1" applyBorder="1" applyAlignment="1">
      <alignment horizontal="left" vertical="center" wrapText="1"/>
    </xf>
    <xf numFmtId="0" fontId="13" fillId="0" borderId="0" xfId="44" applyFont="1" applyBorder="1" applyAlignment="1">
      <alignment horizontal="left" vertical="center"/>
    </xf>
    <xf numFmtId="0" fontId="13" fillId="0" borderId="0" xfId="44" applyFont="1" applyBorder="1" applyAlignment="1">
      <alignment vertical="center"/>
    </xf>
    <xf numFmtId="49" fontId="13" fillId="0" borderId="0" xfId="44" applyNumberFormat="1" applyFont="1" applyBorder="1" applyAlignment="1">
      <alignment vertical="center"/>
    </xf>
    <xf numFmtId="3" fontId="12" fillId="0" borderId="0" xfId="44" applyNumberFormat="1" applyFont="1" applyBorder="1" applyAlignment="1">
      <alignment horizontal="center" vertical="center"/>
    </xf>
    <xf numFmtId="0" fontId="12" fillId="0" borderId="0" xfId="44" applyFont="1" applyBorder="1" applyAlignment="1">
      <alignment vertical="center"/>
    </xf>
    <xf numFmtId="1" fontId="12" fillId="0" borderId="0" xfId="44" applyNumberFormat="1" applyFont="1" applyBorder="1" applyAlignment="1">
      <alignment horizontal="center" vertical="center"/>
    </xf>
    <xf numFmtId="0" fontId="12" fillId="0" borderId="0" xfId="44" applyFont="1" applyBorder="1" applyAlignment="1">
      <alignment horizontal="center" vertical="center"/>
    </xf>
    <xf numFmtId="167" fontId="13" fillId="0" borderId="1" xfId="33" applyNumberFormat="1" applyFont="1" applyBorder="1"/>
    <xf numFmtId="3" fontId="15" fillId="0" borderId="1" xfId="44" applyNumberFormat="1" applyFont="1" applyBorder="1" applyAlignment="1">
      <alignment horizontal="center" vertical="center"/>
    </xf>
    <xf numFmtId="3" fontId="14" fillId="0" borderId="1" xfId="44" applyNumberFormat="1" applyFont="1" applyBorder="1" applyAlignment="1">
      <alignment vertical="center"/>
    </xf>
    <xf numFmtId="0" fontId="12" fillId="0" borderId="1" xfId="44" applyFont="1" applyBorder="1" applyAlignment="1">
      <alignment horizontal="left" vertical="center"/>
    </xf>
    <xf numFmtId="0" fontId="14" fillId="0" borderId="1" xfId="44" applyFont="1" applyBorder="1" applyAlignment="1">
      <alignment horizontal="left" vertical="center"/>
    </xf>
    <xf numFmtId="164" fontId="15" fillId="0" borderId="1" xfId="44" applyNumberFormat="1" applyFont="1" applyFill="1" applyBorder="1" applyAlignment="1">
      <alignment horizontal="right" vertical="center"/>
    </xf>
    <xf numFmtId="0" fontId="15" fillId="0" borderId="1" xfId="44" applyFont="1" applyBorder="1" applyAlignment="1">
      <alignment vertical="center"/>
    </xf>
    <xf numFmtId="164" fontId="15" fillId="0" borderId="1" xfId="44" applyNumberFormat="1" applyFont="1" applyBorder="1" applyAlignment="1">
      <alignment horizontal="right" vertical="center"/>
    </xf>
    <xf numFmtId="41" fontId="13" fillId="0" borderId="0" xfId="15" applyNumberFormat="1" applyFont="1" applyBorder="1"/>
    <xf numFmtId="167" fontId="13" fillId="0" borderId="0" xfId="15" applyNumberFormat="1" applyFont="1" applyFill="1" applyBorder="1"/>
    <xf numFmtId="167" fontId="15" fillId="0" borderId="0" xfId="33" applyNumberFormat="1" applyFont="1" applyFill="1" applyBorder="1" applyAlignment="1">
      <alignment vertical="center"/>
    </xf>
    <xf numFmtId="167" fontId="15" fillId="0" borderId="0" xfId="33" applyNumberFormat="1" applyFont="1" applyFill="1" applyBorder="1" applyAlignment="1">
      <alignment horizontal="right" vertical="center"/>
    </xf>
    <xf numFmtId="41" fontId="12" fillId="0" borderId="0" xfId="15" applyNumberFormat="1" applyFont="1" applyFill="1" applyBorder="1"/>
    <xf numFmtId="0" fontId="12" fillId="0" borderId="12" xfId="15" applyFont="1" applyFill="1" applyBorder="1" applyAlignment="1">
      <alignment horizontal="center"/>
    </xf>
    <xf numFmtId="0" fontId="13" fillId="0" borderId="1" xfId="44" applyFont="1" applyBorder="1"/>
    <xf numFmtId="41" fontId="12" fillId="0" borderId="0" xfId="15" applyNumberFormat="1" applyFont="1" applyBorder="1"/>
    <xf numFmtId="0" fontId="12" fillId="0" borderId="11" xfId="15" applyFont="1" applyFill="1" applyBorder="1" applyAlignment="1">
      <alignment horizontal="center"/>
    </xf>
    <xf numFmtId="164" fontId="15" fillId="0" borderId="0" xfId="44" applyNumberFormat="1" applyFont="1" applyBorder="1" applyAlignment="1">
      <alignment horizontal="right" vertical="center"/>
    </xf>
    <xf numFmtId="0" fontId="15" fillId="0" borderId="0" xfId="44" applyFont="1" applyBorder="1" applyAlignment="1">
      <alignment vertical="center"/>
    </xf>
    <xf numFmtId="164" fontId="15" fillId="0" borderId="0" xfId="44" applyNumberFormat="1" applyFont="1" applyFill="1" applyBorder="1" applyAlignment="1">
      <alignment horizontal="right" vertical="center"/>
    </xf>
    <xf numFmtId="41" fontId="13" fillId="0" borderId="0" xfId="15" applyNumberFormat="1" applyFont="1" applyFill="1" applyBorder="1"/>
    <xf numFmtId="164" fontId="14" fillId="0" borderId="1" xfId="44" applyNumberFormat="1" applyFont="1" applyBorder="1" applyAlignment="1">
      <alignment horizontal="right" vertical="center"/>
    </xf>
    <xf numFmtId="0" fontId="14" fillId="0" borderId="1" xfId="44" applyFont="1" applyBorder="1" applyAlignment="1">
      <alignment vertical="center"/>
    </xf>
    <xf numFmtId="0" fontId="12" fillId="0" borderId="2" xfId="44" applyFont="1" applyBorder="1" applyAlignment="1">
      <alignment vertical="center"/>
    </xf>
    <xf numFmtId="167" fontId="13" fillId="0" borderId="0" xfId="33" applyNumberFormat="1" applyFont="1" applyBorder="1"/>
    <xf numFmtId="0" fontId="12" fillId="5" borderId="4" xfId="15" applyFont="1" applyFill="1" applyBorder="1" applyAlignment="1">
      <alignment horizontal="center"/>
    </xf>
    <xf numFmtId="41" fontId="13" fillId="0" borderId="1" xfId="15" applyNumberFormat="1" applyFont="1" applyBorder="1"/>
    <xf numFmtId="167" fontId="12" fillId="0" borderId="1" xfId="33" applyNumberFormat="1" applyFont="1" applyBorder="1"/>
    <xf numFmtId="3" fontId="12" fillId="0" borderId="1" xfId="15" applyNumberFormat="1" applyFont="1" applyBorder="1" applyAlignment="1">
      <alignment horizontal="center"/>
    </xf>
    <xf numFmtId="167" fontId="19" fillId="0" borderId="1" xfId="33" applyNumberFormat="1" applyFont="1" applyBorder="1"/>
    <xf numFmtId="41" fontId="19" fillId="0" borderId="1" xfId="44" applyNumberFormat="1" applyFont="1" applyBorder="1"/>
    <xf numFmtId="0" fontId="19" fillId="0" borderId="1" xfId="44" applyFont="1" applyBorder="1"/>
    <xf numFmtId="0" fontId="20" fillId="5" borderId="1" xfId="44" applyFont="1" applyFill="1" applyBorder="1"/>
    <xf numFmtId="0" fontId="13" fillId="0" borderId="0" xfId="15" applyFont="1" applyFill="1" applyBorder="1" applyAlignment="1">
      <alignment horizontal="left" vertical="center"/>
    </xf>
    <xf numFmtId="0" fontId="13" fillId="0" borderId="0" xfId="0" applyFont="1" applyFill="1" applyBorder="1" applyAlignment="1">
      <alignment horizontal="left" vertical="center"/>
    </xf>
    <xf numFmtId="0" fontId="13" fillId="0" borderId="0" xfId="15" applyFont="1" applyAlignment="1">
      <alignment vertical="justify" wrapText="1"/>
    </xf>
    <xf numFmtId="0" fontId="13" fillId="0" borderId="1" xfId="15" applyNumberFormat="1" applyFont="1" applyFill="1" applyBorder="1" applyAlignment="1">
      <alignment horizontal="justify" vertical="justify" wrapText="1"/>
    </xf>
    <xf numFmtId="0" fontId="13" fillId="0" borderId="0" xfId="15" applyFont="1" applyFill="1" applyBorder="1" applyAlignment="1">
      <alignment vertical="top" wrapText="1"/>
    </xf>
    <xf numFmtId="1" fontId="12" fillId="4" borderId="1" xfId="42" applyNumberFormat="1" applyFont="1" applyFill="1" applyBorder="1" applyAlignment="1">
      <alignment horizontal="center" vertical="center"/>
    </xf>
    <xf numFmtId="0" fontId="12" fillId="4" borderId="1" xfId="42" applyFont="1" applyFill="1" applyBorder="1" applyAlignment="1">
      <alignment horizontal="center" vertical="center"/>
    </xf>
    <xf numFmtId="0" fontId="12" fillId="0" borderId="1" xfId="42" applyFont="1" applyBorder="1" applyAlignment="1">
      <alignment vertical="center"/>
    </xf>
    <xf numFmtId="41" fontId="12" fillId="0" borderId="1" xfId="42" applyNumberFormat="1" applyFont="1" applyBorder="1" applyAlignment="1">
      <alignment horizontal="center" vertical="center"/>
    </xf>
    <xf numFmtId="49" fontId="13" fillId="0" borderId="1" xfId="42" applyNumberFormat="1" applyFont="1" applyBorder="1" applyAlignment="1">
      <alignment vertical="center"/>
    </xf>
    <xf numFmtId="41" fontId="13" fillId="0" borderId="1" xfId="42" applyNumberFormat="1" applyFont="1" applyBorder="1" applyAlignment="1">
      <alignment horizontal="center" vertical="center"/>
    </xf>
    <xf numFmtId="0" fontId="13" fillId="0" borderId="1" xfId="42" applyFont="1" applyBorder="1" applyAlignment="1">
      <alignment horizontal="left" vertical="center"/>
    </xf>
    <xf numFmtId="0" fontId="13" fillId="0" borderId="1" xfId="42" applyFont="1" applyBorder="1" applyAlignment="1">
      <alignment vertical="center"/>
    </xf>
    <xf numFmtId="41" fontId="13" fillId="0" borderId="1" xfId="42" applyNumberFormat="1" applyFont="1" applyBorder="1" applyAlignment="1">
      <alignment horizontal="center" vertical="top"/>
    </xf>
    <xf numFmtId="0" fontId="13" fillId="0" borderId="1" xfId="42" applyFont="1" applyBorder="1" applyAlignment="1">
      <alignment horizontal="left" vertical="center" wrapText="1"/>
    </xf>
    <xf numFmtId="41" fontId="13" fillId="0" borderId="1" xfId="42" applyNumberFormat="1" applyFont="1" applyBorder="1" applyAlignment="1">
      <alignment horizontal="center" vertical="center" wrapText="1"/>
    </xf>
    <xf numFmtId="0" fontId="12" fillId="4" borderId="1" xfId="15" applyFont="1" applyFill="1" applyBorder="1" applyAlignment="1">
      <alignment horizontal="center"/>
    </xf>
    <xf numFmtId="3" fontId="13" fillId="0" borderId="1" xfId="15" applyNumberFormat="1" applyFont="1" applyBorder="1"/>
    <xf numFmtId="3" fontId="12" fillId="0" borderId="1" xfId="15" applyNumberFormat="1" applyFont="1" applyBorder="1"/>
    <xf numFmtId="0" fontId="12" fillId="0" borderId="1" xfId="15" applyFont="1" applyFill="1" applyBorder="1" applyAlignment="1">
      <alignment horizontal="center" vertical="center" wrapText="1"/>
    </xf>
    <xf numFmtId="0" fontId="12" fillId="0" borderId="6" xfId="15" applyFont="1" applyFill="1" applyBorder="1" applyAlignment="1">
      <alignment horizontal="center" vertical="center" wrapText="1"/>
    </xf>
    <xf numFmtId="0" fontId="13" fillId="0" borderId="0" xfId="36" applyFont="1" applyFill="1" applyAlignment="1">
      <alignment vertical="center" wrapText="1"/>
    </xf>
    <xf numFmtId="167" fontId="12" fillId="0" borderId="1" xfId="33" applyNumberFormat="1" applyFont="1" applyBorder="1" applyAlignment="1">
      <alignment horizontal="right" vertical="center"/>
    </xf>
    <xf numFmtId="0" fontId="13" fillId="0" borderId="0" xfId="15" applyFont="1" applyAlignment="1">
      <alignment horizontal="justify" vertical="justify" wrapText="1"/>
    </xf>
    <xf numFmtId="0" fontId="13" fillId="0" borderId="0" xfId="15" applyFont="1" applyFill="1" applyBorder="1" applyAlignment="1">
      <alignment horizontal="left" vertical="center"/>
    </xf>
    <xf numFmtId="0" fontId="12" fillId="4" borderId="0" xfId="15" applyNumberFormat="1" applyFont="1" applyFill="1" applyBorder="1" applyAlignment="1">
      <alignment horizontal="justify" vertical="center" wrapText="1"/>
    </xf>
    <xf numFmtId="0" fontId="12" fillId="0" borderId="0" xfId="15" applyNumberFormat="1" applyFont="1" applyFill="1" applyBorder="1" applyAlignment="1">
      <alignment horizontal="justify" vertical="center" wrapText="1"/>
    </xf>
    <xf numFmtId="0" fontId="13" fillId="0" borderId="0" xfId="15" applyNumberFormat="1" applyFont="1" applyFill="1" applyBorder="1" applyAlignment="1">
      <alignment horizontal="justify" vertical="center" wrapText="1"/>
    </xf>
    <xf numFmtId="0" fontId="12" fillId="4" borderId="0" xfId="0" applyFont="1" applyFill="1" applyBorder="1" applyAlignment="1">
      <alignment horizontal="justify" vertical="center" wrapText="1"/>
    </xf>
    <xf numFmtId="0" fontId="13" fillId="0" borderId="2" xfId="15" applyNumberFormat="1" applyFont="1" applyFill="1" applyBorder="1" applyAlignment="1">
      <alignment horizontal="justify" vertical="center" wrapText="1"/>
    </xf>
    <xf numFmtId="0" fontId="16" fillId="0" borderId="0" xfId="0" applyFont="1" applyFill="1" applyBorder="1" applyAlignment="1">
      <alignment vertical="center" wrapText="1"/>
    </xf>
    <xf numFmtId="0" fontId="13" fillId="0" borderId="0" xfId="39" applyFont="1" applyBorder="1"/>
    <xf numFmtId="0" fontId="14" fillId="0" borderId="0" xfId="39" applyFont="1" applyBorder="1" applyAlignment="1">
      <alignment horizontal="center" vertical="center"/>
    </xf>
    <xf numFmtId="3" fontId="14" fillId="0" borderId="0" xfId="39" applyNumberFormat="1" applyFont="1" applyFill="1" applyBorder="1" applyAlignment="1">
      <alignment vertical="center"/>
    </xf>
    <xf numFmtId="3" fontId="15" fillId="0" borderId="0" xfId="39" applyNumberFormat="1" applyFont="1" applyBorder="1" applyAlignment="1">
      <alignment horizontal="center" vertical="center"/>
    </xf>
    <xf numFmtId="0" fontId="13" fillId="0" borderId="0" xfId="39" applyFont="1" applyBorder="1" applyAlignment="1">
      <alignment vertical="center"/>
    </xf>
    <xf numFmtId="169" fontId="12" fillId="0" borderId="1" xfId="15" applyNumberFormat="1" applyFont="1" applyBorder="1" applyAlignment="1">
      <alignment horizontal="center"/>
    </xf>
    <xf numFmtId="0" fontId="13" fillId="0" borderId="1" xfId="15" applyNumberFormat="1" applyFont="1" applyFill="1" applyBorder="1" applyAlignment="1">
      <alignment horizontal="justify" vertical="center" wrapText="1"/>
    </xf>
    <xf numFmtId="41" fontId="13" fillId="0" borderId="1" xfId="15" applyNumberFormat="1" applyFont="1" applyFill="1" applyBorder="1" applyAlignment="1">
      <alignment horizontal="center" vertical="center"/>
    </xf>
    <xf numFmtId="41" fontId="13" fillId="0" borderId="1" xfId="15" applyNumberFormat="1" applyFont="1" applyBorder="1" applyAlignment="1">
      <alignment horizontal="center" vertical="center"/>
    </xf>
    <xf numFmtId="0" fontId="12" fillId="5" borderId="1" xfId="15" applyFont="1" applyFill="1" applyBorder="1" applyAlignment="1">
      <alignment horizontal="center" vertical="center"/>
    </xf>
    <xf numFmtId="0" fontId="13" fillId="0" borderId="0" xfId="15" applyNumberFormat="1" applyFont="1" applyFill="1" applyAlignment="1">
      <alignment horizontal="justify" vertical="center" wrapText="1"/>
    </xf>
    <xf numFmtId="164" fontId="13" fillId="0" borderId="1" xfId="15" applyNumberFormat="1" applyFont="1" applyFill="1" applyBorder="1" applyAlignment="1">
      <alignment horizontal="right" vertical="center"/>
    </xf>
    <xf numFmtId="0" fontId="13" fillId="0" borderId="1" xfId="15" applyNumberFormat="1" applyFont="1" applyFill="1" applyBorder="1" applyAlignment="1">
      <alignment horizontal="left" vertical="center" wrapText="1"/>
    </xf>
    <xf numFmtId="0" fontId="31" fillId="0" borderId="0" xfId="0" applyFont="1" applyFill="1" applyAlignment="1">
      <alignment vertical="center"/>
    </xf>
    <xf numFmtId="0" fontId="12" fillId="0" borderId="1" xfId="0" applyFont="1" applyFill="1" applyBorder="1" applyAlignment="1">
      <alignment vertical="center"/>
    </xf>
    <xf numFmtId="41" fontId="12" fillId="0" borderId="1" xfId="0" applyNumberFormat="1" applyFont="1" applyFill="1" applyBorder="1" applyAlignment="1">
      <alignment vertical="center"/>
    </xf>
    <xf numFmtId="0" fontId="20" fillId="0" borderId="1" xfId="0" applyFont="1" applyFill="1" applyBorder="1" applyAlignment="1">
      <alignment horizontal="left" vertical="center"/>
    </xf>
    <xf numFmtId="0" fontId="13" fillId="0" borderId="0" xfId="15" applyFont="1" applyFill="1" applyBorder="1" applyAlignment="1">
      <alignment horizontal="left" vertical="center"/>
    </xf>
    <xf numFmtId="0" fontId="31" fillId="0" borderId="0" xfId="0" applyFont="1" applyAlignment="1">
      <alignment horizontal="justify" vertical="justify" wrapText="1"/>
    </xf>
    <xf numFmtId="0" fontId="13" fillId="0" borderId="11" xfId="15" applyFont="1" applyBorder="1" applyAlignment="1">
      <alignment horizontal="left" vertical="center"/>
    </xf>
    <xf numFmtId="0" fontId="13" fillId="0" borderId="0" xfId="15" applyFont="1" applyBorder="1" applyAlignment="1">
      <alignment horizontal="left" vertical="center"/>
    </xf>
    <xf numFmtId="0" fontId="12" fillId="2" borderId="8" xfId="15" applyFont="1" applyFill="1" applyBorder="1" applyAlignment="1">
      <alignment horizontal="center"/>
    </xf>
    <xf numFmtId="0" fontId="13" fillId="0" borderId="0" xfId="15" applyFont="1" applyFill="1" applyBorder="1" applyAlignment="1">
      <alignment horizontal="left" vertical="center"/>
    </xf>
    <xf numFmtId="0" fontId="12" fillId="5" borderId="1" xfId="15" applyFont="1" applyFill="1" applyBorder="1" applyAlignment="1">
      <alignment horizontal="center"/>
    </xf>
    <xf numFmtId="0" fontId="13" fillId="0" borderId="0" xfId="34" applyFont="1" applyFill="1" applyAlignment="1">
      <alignment vertical="center"/>
    </xf>
    <xf numFmtId="0" fontId="13" fillId="0" borderId="0" xfId="34" applyFont="1" applyAlignment="1">
      <alignment vertical="center"/>
    </xf>
    <xf numFmtId="0" fontId="13" fillId="0" borderId="0" xfId="34" applyFont="1" applyFill="1" applyAlignment="1">
      <alignment vertical="top"/>
    </xf>
    <xf numFmtId="0" fontId="13" fillId="0" borderId="0" xfId="0" applyFont="1" applyAlignment="1">
      <alignment vertical="justify"/>
    </xf>
    <xf numFmtId="0" fontId="13" fillId="0" borderId="0" xfId="0" applyFont="1" applyBorder="1" applyAlignment="1"/>
    <xf numFmtId="0" fontId="13" fillId="0" borderId="1" xfId="15" applyFont="1" applyBorder="1" applyAlignment="1"/>
    <xf numFmtId="0" fontId="13" fillId="0" borderId="0" xfId="15" applyFont="1" applyBorder="1" applyAlignment="1"/>
    <xf numFmtId="0" fontId="13" fillId="0" borderId="0" xfId="15" applyFont="1" applyFill="1" applyAlignment="1">
      <alignment vertical="center"/>
    </xf>
    <xf numFmtId="0" fontId="13" fillId="0" borderId="0" xfId="15" applyFont="1" applyFill="1" applyAlignment="1">
      <alignment horizontal="center" vertical="center"/>
    </xf>
    <xf numFmtId="0" fontId="13" fillId="0" borderId="1" xfId="15" applyFont="1" applyBorder="1" applyAlignment="1">
      <alignment vertical="center" wrapText="1"/>
    </xf>
    <xf numFmtId="167" fontId="13" fillId="0" borderId="1" xfId="33" applyNumberFormat="1" applyFont="1" applyFill="1" applyBorder="1" applyAlignment="1">
      <alignment horizontal="center" vertical="center"/>
    </xf>
    <xf numFmtId="0" fontId="13" fillId="0" borderId="1" xfId="15" applyFont="1" applyBorder="1" applyAlignment="1">
      <alignment vertical="center"/>
    </xf>
    <xf numFmtId="3" fontId="13" fillId="0" borderId="1" xfId="15" applyNumberFormat="1" applyFont="1" applyFill="1" applyBorder="1" applyAlignment="1">
      <alignment vertical="center"/>
    </xf>
    <xf numFmtId="3" fontId="12" fillId="0" borderId="1" xfId="15" applyNumberFormat="1" applyFont="1" applyFill="1" applyBorder="1" applyAlignment="1">
      <alignment vertical="center"/>
    </xf>
    <xf numFmtId="41" fontId="12" fillId="0" borderId="1" xfId="15" applyNumberFormat="1" applyFont="1" applyBorder="1" applyAlignment="1">
      <alignment horizontal="center" vertical="center"/>
    </xf>
    <xf numFmtId="167" fontId="12" fillId="0" borderId="1" xfId="33" applyNumberFormat="1" applyFont="1" applyFill="1" applyBorder="1" applyAlignment="1">
      <alignment horizontal="center" vertical="center"/>
    </xf>
    <xf numFmtId="10" fontId="13" fillId="0" borderId="0" xfId="15" applyNumberFormat="1" applyFont="1" applyFill="1" applyAlignment="1">
      <alignment vertical="center"/>
    </xf>
    <xf numFmtId="3" fontId="13" fillId="0" borderId="0" xfId="15" applyNumberFormat="1" applyFont="1" applyFill="1" applyAlignment="1">
      <alignment vertical="center"/>
    </xf>
    <xf numFmtId="167" fontId="13" fillId="0" borderId="0" xfId="33" applyNumberFormat="1" applyFont="1" applyFill="1" applyAlignment="1">
      <alignment vertical="center"/>
    </xf>
    <xf numFmtId="0" fontId="12" fillId="0" borderId="0" xfId="15" applyFont="1" applyBorder="1" applyAlignment="1">
      <alignment horizontal="left" vertical="center" wrapText="1"/>
    </xf>
    <xf numFmtId="0" fontId="13" fillId="0" borderId="0" xfId="15" applyFont="1" applyBorder="1" applyAlignment="1">
      <alignment vertical="center"/>
    </xf>
    <xf numFmtId="0" fontId="12" fillId="2" borderId="1" xfId="15" applyFont="1" applyFill="1" applyBorder="1" applyAlignment="1">
      <alignment horizontal="center"/>
    </xf>
    <xf numFmtId="0" fontId="12" fillId="2" borderId="1" xfId="15" applyFont="1" applyFill="1" applyBorder="1"/>
    <xf numFmtId="0" fontId="12" fillId="0" borderId="1" xfId="15" applyFont="1" applyBorder="1" applyAlignment="1">
      <alignment vertical="top" wrapText="1"/>
    </xf>
    <xf numFmtId="0" fontId="12" fillId="5" borderId="1" xfId="15" applyNumberFormat="1" applyFont="1" applyFill="1" applyBorder="1"/>
    <xf numFmtId="0" fontId="13" fillId="0" borderId="1" xfId="15" applyNumberFormat="1" applyFont="1" applyBorder="1"/>
    <xf numFmtId="41" fontId="12" fillId="5" borderId="1" xfId="15" applyNumberFormat="1" applyFont="1" applyFill="1" applyBorder="1" applyAlignment="1">
      <alignment horizontal="center"/>
    </xf>
    <xf numFmtId="0" fontId="13" fillId="0" borderId="0" xfId="34" applyFont="1" applyFill="1" applyAlignment="1">
      <alignment horizontal="justify" vertical="center" wrapText="1"/>
    </xf>
    <xf numFmtId="0" fontId="13" fillId="0" borderId="0" xfId="34" applyFont="1" applyAlignment="1">
      <alignment horizontal="justify" vertical="center" wrapText="1"/>
    </xf>
    <xf numFmtId="0" fontId="13" fillId="0" borderId="0" xfId="15" applyFont="1" applyFill="1" applyBorder="1" applyAlignment="1">
      <alignment horizontal="left" vertical="center"/>
    </xf>
    <xf numFmtId="0" fontId="12" fillId="5" borderId="1" xfId="15" applyFont="1" applyFill="1" applyBorder="1" applyAlignment="1">
      <alignment horizontal="center"/>
    </xf>
    <xf numFmtId="0" fontId="13" fillId="0" borderId="0" xfId="0" applyFont="1" applyAlignment="1">
      <alignment horizontal="justify" vertical="justify" wrapText="1"/>
    </xf>
    <xf numFmtId="0" fontId="13" fillId="0" borderId="0" xfId="36" applyFont="1" applyFill="1" applyAlignment="1">
      <alignment horizontal="justify" vertical="center" wrapText="1"/>
    </xf>
    <xf numFmtId="3" fontId="14" fillId="0" borderId="0" xfId="44" applyNumberFormat="1" applyFont="1" applyBorder="1" applyAlignment="1">
      <alignment vertical="center"/>
    </xf>
    <xf numFmtId="3" fontId="15" fillId="0" borderId="0" xfId="44" applyNumberFormat="1" applyFont="1" applyBorder="1" applyAlignment="1">
      <alignment horizontal="center" vertical="center"/>
    </xf>
    <xf numFmtId="167" fontId="25" fillId="0" borderId="0" xfId="33" applyNumberFormat="1" applyFont="1"/>
    <xf numFmtId="0" fontId="13" fillId="0" borderId="0" xfId="0" applyFont="1" applyBorder="1" applyAlignment="1">
      <alignment horizontal="right"/>
    </xf>
    <xf numFmtId="3" fontId="12" fillId="0" borderId="1" xfId="34" applyNumberFormat="1" applyFont="1" applyBorder="1" applyAlignment="1">
      <alignment horizontal="left" vertical="center"/>
    </xf>
    <xf numFmtId="41" fontId="14" fillId="0" borderId="1" xfId="44" applyNumberFormat="1" applyFont="1" applyBorder="1" applyAlignment="1">
      <alignment horizontal="center" vertical="center"/>
    </xf>
    <xf numFmtId="41" fontId="14" fillId="0" borderId="1" xfId="44" applyNumberFormat="1" applyFont="1" applyBorder="1" applyAlignment="1">
      <alignment vertical="center"/>
    </xf>
    <xf numFmtId="3" fontId="13" fillId="0" borderId="1" xfId="34" applyNumberFormat="1" applyFont="1" applyBorder="1" applyAlignment="1">
      <alignment horizontal="left" vertical="center"/>
    </xf>
    <xf numFmtId="0" fontId="12" fillId="0" borderId="0" xfId="44" applyFont="1" applyBorder="1" applyAlignment="1">
      <alignment horizontal="left" vertical="center"/>
    </xf>
    <xf numFmtId="0" fontId="12" fillId="4" borderId="1" xfId="34" applyFont="1" applyFill="1" applyBorder="1" applyAlignment="1">
      <alignment horizontal="center" vertical="center"/>
    </xf>
    <xf numFmtId="0" fontId="12" fillId="4" borderId="1" xfId="0" applyFont="1" applyFill="1" applyBorder="1" applyAlignment="1">
      <alignment horizontal="center" vertical="center"/>
    </xf>
    <xf numFmtId="0" fontId="12" fillId="0" borderId="1" xfId="0" applyFont="1" applyFill="1" applyBorder="1" applyAlignment="1">
      <alignment horizontal="left"/>
    </xf>
    <xf numFmtId="41" fontId="12" fillId="0" borderId="1" xfId="0" applyNumberFormat="1" applyFont="1" applyFill="1" applyBorder="1" applyAlignment="1">
      <alignment horizontal="center"/>
    </xf>
    <xf numFmtId="41" fontId="12" fillId="0" borderId="1" xfId="0" applyNumberFormat="1" applyFont="1" applyBorder="1"/>
    <xf numFmtId="0" fontId="19" fillId="0" borderId="1" xfId="0" applyFont="1" applyBorder="1"/>
    <xf numFmtId="41" fontId="19" fillId="0" borderId="1" xfId="0" applyNumberFormat="1" applyFont="1" applyBorder="1" applyAlignment="1">
      <alignment horizontal="center"/>
    </xf>
    <xf numFmtId="0" fontId="13" fillId="0" borderId="1" xfId="0" applyFont="1" applyBorder="1" applyAlignment="1">
      <alignment horizontal="right"/>
    </xf>
    <xf numFmtId="0" fontId="20" fillId="4" borderId="1" xfId="0" applyFont="1" applyFill="1" applyBorder="1" applyAlignment="1">
      <alignment horizontal="center" vertical="center"/>
    </xf>
    <xf numFmtId="0" fontId="20" fillId="4" borderId="1" xfId="0" applyFont="1" applyFill="1" applyBorder="1" applyAlignment="1">
      <alignment horizontal="center" vertical="center" wrapText="1"/>
    </xf>
    <xf numFmtId="0" fontId="12" fillId="4" borderId="1" xfId="44" applyFont="1" applyFill="1" applyBorder="1" applyAlignment="1">
      <alignment horizontal="center" vertical="center"/>
    </xf>
    <xf numFmtId="1" fontId="12" fillId="4" borderId="1" xfId="44" applyNumberFormat="1" applyFont="1" applyFill="1" applyBorder="1" applyAlignment="1">
      <alignment horizontal="center" vertical="center"/>
    </xf>
    <xf numFmtId="0" fontId="12" fillId="0" borderId="1" xfId="44" applyFont="1" applyBorder="1" applyAlignment="1">
      <alignment vertical="center"/>
    </xf>
    <xf numFmtId="41" fontId="12" fillId="0" borderId="1" xfId="44" applyNumberFormat="1" applyFont="1" applyBorder="1" applyAlignment="1">
      <alignment horizontal="center" vertical="center"/>
    </xf>
    <xf numFmtId="49" fontId="13" fillId="0" borderId="1" xfId="44" applyNumberFormat="1" applyFont="1" applyBorder="1" applyAlignment="1">
      <alignment vertical="center"/>
    </xf>
    <xf numFmtId="41" fontId="13" fillId="0" borderId="1" xfId="44" applyNumberFormat="1" applyFont="1" applyBorder="1" applyAlignment="1">
      <alignment horizontal="center" vertical="center"/>
    </xf>
    <xf numFmtId="0" fontId="13" fillId="0" borderId="1" xfId="44" applyFont="1" applyBorder="1" applyAlignment="1">
      <alignment horizontal="left" vertical="center"/>
    </xf>
    <xf numFmtId="0" fontId="13" fillId="0" borderId="1" xfId="44" applyFont="1" applyBorder="1" applyAlignment="1">
      <alignment vertical="center"/>
    </xf>
    <xf numFmtId="0" fontId="14" fillId="4" borderId="1" xfId="44" applyFont="1" applyFill="1" applyBorder="1" applyAlignment="1">
      <alignment horizontal="center" vertical="center"/>
    </xf>
    <xf numFmtId="0" fontId="14" fillId="4" borderId="1" xfId="44" applyFont="1" applyFill="1" applyBorder="1" applyAlignment="1">
      <alignment horizontal="center" vertical="center" wrapText="1"/>
    </xf>
    <xf numFmtId="0" fontId="12" fillId="4" borderId="1" xfId="44" applyFont="1" applyFill="1" applyBorder="1" applyAlignment="1">
      <alignment horizontal="center" vertical="center" wrapText="1"/>
    </xf>
    <xf numFmtId="41" fontId="15" fillId="0" borderId="1" xfId="44" applyNumberFormat="1" applyFont="1" applyBorder="1" applyAlignment="1">
      <alignment horizontal="right" vertical="center"/>
    </xf>
    <xf numFmtId="41" fontId="12" fillId="0" borderId="1" xfId="15" applyNumberFormat="1" applyFont="1" applyBorder="1"/>
    <xf numFmtId="167" fontId="13" fillId="0" borderId="1" xfId="15" applyNumberFormat="1" applyFont="1" applyBorder="1"/>
    <xf numFmtId="0" fontId="13" fillId="0" borderId="1" xfId="15" applyNumberFormat="1" applyFont="1" applyFill="1" applyBorder="1"/>
    <xf numFmtId="0" fontId="15" fillId="0" borderId="1" xfId="44" applyNumberFormat="1" applyFont="1" applyBorder="1" applyAlignment="1">
      <alignment vertical="center"/>
    </xf>
    <xf numFmtId="0" fontId="15" fillId="0" borderId="1" xfId="44" applyNumberFormat="1" applyFont="1" applyFill="1" applyBorder="1" applyAlignment="1">
      <alignment vertical="center"/>
    </xf>
    <xf numFmtId="0" fontId="12" fillId="0" borderId="1" xfId="15" applyFont="1" applyFill="1" applyBorder="1" applyAlignment="1">
      <alignment horizontal="center"/>
    </xf>
    <xf numFmtId="41" fontId="15" fillId="0" borderId="1" xfId="44" applyNumberFormat="1" applyFont="1" applyBorder="1" applyAlignment="1">
      <alignment vertical="center"/>
    </xf>
    <xf numFmtId="41" fontId="15" fillId="0" borderId="1" xfId="44" applyNumberFormat="1" applyFont="1" applyFill="1" applyBorder="1" applyAlignment="1">
      <alignment horizontal="right" vertical="center"/>
    </xf>
    <xf numFmtId="0" fontId="20" fillId="4" borderId="1" xfId="44" applyFont="1" applyFill="1" applyBorder="1" applyAlignment="1">
      <alignment horizontal="center" vertical="center"/>
    </xf>
    <xf numFmtId="0" fontId="20" fillId="4" borderId="1" xfId="44" applyFont="1" applyFill="1" applyBorder="1" applyAlignment="1">
      <alignment horizontal="center" vertical="center" wrapText="1"/>
    </xf>
    <xf numFmtId="0" fontId="12" fillId="2" borderId="1" xfId="15" applyFont="1" applyFill="1" applyBorder="1" applyAlignment="1">
      <alignment horizontal="center" wrapText="1"/>
    </xf>
    <xf numFmtId="3" fontId="13" fillId="0" borderId="1" xfId="9" applyNumberFormat="1" applyFont="1" applyBorder="1" applyAlignment="1">
      <alignment horizontal="center"/>
    </xf>
    <xf numFmtId="3" fontId="12" fillId="0" borderId="1" xfId="9" applyNumberFormat="1" applyFont="1" applyBorder="1" applyAlignment="1">
      <alignment horizontal="center"/>
    </xf>
    <xf numFmtId="9" fontId="13" fillId="0" borderId="0" xfId="15" applyNumberFormat="1" applyFont="1" applyFill="1" applyAlignment="1">
      <alignment vertical="center"/>
    </xf>
    <xf numFmtId="0" fontId="13" fillId="0" borderId="1" xfId="15" applyFont="1" applyFill="1" applyBorder="1" applyAlignment="1">
      <alignment vertical="center"/>
    </xf>
    <xf numFmtId="3" fontId="13" fillId="0" borderId="0" xfId="15" applyNumberFormat="1" applyFont="1" applyFill="1" applyAlignment="1">
      <alignment horizontal="center" vertical="center"/>
    </xf>
    <xf numFmtId="167" fontId="13" fillId="0" borderId="0" xfId="33" applyNumberFormat="1" applyFont="1" applyFill="1" applyAlignment="1">
      <alignment horizontal="center" vertical="center"/>
    </xf>
    <xf numFmtId="41" fontId="12" fillId="0" borderId="1" xfId="15" applyNumberFormat="1" applyFont="1" applyFill="1" applyBorder="1" applyAlignment="1">
      <alignment horizontal="center" vertical="center"/>
    </xf>
    <xf numFmtId="3" fontId="13" fillId="0" borderId="0" xfId="15" applyNumberFormat="1" applyFont="1" applyFill="1" applyBorder="1" applyAlignment="1">
      <alignment horizontal="center" vertical="center"/>
    </xf>
    <xf numFmtId="0" fontId="13" fillId="0" borderId="0" xfId="15" applyFont="1" applyAlignment="1">
      <alignment horizontal="center" vertical="center"/>
    </xf>
    <xf numFmtId="0" fontId="12" fillId="0" borderId="0" xfId="0" applyFont="1" applyAlignment="1">
      <alignment vertical="center"/>
    </xf>
    <xf numFmtId="0" fontId="12" fillId="5" borderId="1" xfId="15" applyFont="1" applyFill="1" applyBorder="1" applyAlignment="1">
      <alignment horizontal="center" vertical="center" wrapText="1"/>
    </xf>
    <xf numFmtId="3" fontId="12" fillId="5" borderId="1" xfId="15" applyNumberFormat="1" applyFont="1" applyFill="1" applyBorder="1" applyAlignment="1">
      <alignment horizontal="center" vertical="center"/>
    </xf>
    <xf numFmtId="3" fontId="13" fillId="0" borderId="1" xfId="15" applyNumberFormat="1" applyFont="1" applyBorder="1" applyAlignment="1">
      <alignment horizontal="center" vertical="center"/>
    </xf>
    <xf numFmtId="167" fontId="13" fillId="0" borderId="1" xfId="33" applyNumberFormat="1" applyFont="1" applyBorder="1" applyAlignment="1">
      <alignment vertical="center"/>
    </xf>
    <xf numFmtId="0" fontId="12" fillId="0" borderId="1" xfId="15" applyFont="1" applyBorder="1" applyAlignment="1">
      <alignment vertical="center"/>
    </xf>
    <xf numFmtId="3" fontId="12" fillId="0" borderId="1" xfId="15" applyNumberFormat="1" applyFont="1" applyBorder="1" applyAlignment="1">
      <alignment horizontal="center" vertical="center"/>
    </xf>
    <xf numFmtId="167" fontId="12" fillId="0" borderId="1" xfId="33" applyNumberFormat="1" applyFont="1" applyBorder="1" applyAlignment="1">
      <alignment vertical="center"/>
    </xf>
    <xf numFmtId="167" fontId="14" fillId="0" borderId="5" xfId="44" applyNumberFormat="1" applyFont="1" applyFill="1" applyBorder="1" applyAlignment="1">
      <alignment horizontal="right" vertical="center"/>
    </xf>
    <xf numFmtId="0" fontId="13" fillId="0" borderId="0" xfId="15" applyFont="1" applyFill="1" applyBorder="1" applyAlignment="1">
      <alignment horizontal="left" vertical="center"/>
    </xf>
    <xf numFmtId="0" fontId="20" fillId="0" borderId="1" xfId="44" applyFont="1" applyFill="1" applyBorder="1"/>
    <xf numFmtId="41" fontId="20" fillId="0" borderId="1" xfId="44" applyNumberFormat="1" applyFont="1" applyFill="1" applyBorder="1"/>
    <xf numFmtId="0" fontId="19" fillId="0" borderId="1" xfId="44" applyFont="1" applyBorder="1" applyAlignment="1">
      <alignment horizontal="left"/>
    </xf>
    <xf numFmtId="41" fontId="15" fillId="0" borderId="1" xfId="35" applyNumberFormat="1" applyFont="1" applyFill="1" applyBorder="1" applyAlignment="1">
      <alignment horizontal="center" vertical="center"/>
    </xf>
    <xf numFmtId="0" fontId="20" fillId="5" borderId="1" xfId="44" applyFont="1" applyFill="1" applyBorder="1" applyAlignment="1">
      <alignment horizontal="center"/>
    </xf>
    <xf numFmtId="3" fontId="12" fillId="0" borderId="1" xfId="34" applyNumberFormat="1" applyFont="1" applyBorder="1" applyAlignment="1">
      <alignment horizontal="left" vertical="center" wrapText="1"/>
    </xf>
    <xf numFmtId="41" fontId="14" fillId="0" borderId="1" xfId="35" applyNumberFormat="1" applyFont="1" applyFill="1" applyBorder="1" applyAlignment="1">
      <alignment horizontal="center" vertical="center"/>
    </xf>
    <xf numFmtId="3" fontId="13" fillId="0" borderId="1" xfId="34" applyNumberFormat="1" applyFont="1" applyBorder="1" applyAlignment="1">
      <alignment horizontal="left" vertical="center" wrapText="1"/>
    </xf>
    <xf numFmtId="0" fontId="20" fillId="0" borderId="0" xfId="0" applyFont="1" applyFill="1" applyBorder="1" applyAlignment="1">
      <alignment horizontal="center" vertical="center"/>
    </xf>
    <xf numFmtId="167" fontId="19" fillId="0" borderId="1" xfId="38" applyNumberFormat="1" applyFont="1" applyBorder="1"/>
    <xf numFmtId="167" fontId="19" fillId="0" borderId="1" xfId="33" applyNumberFormat="1" applyFont="1" applyBorder="1" applyAlignment="1">
      <alignment horizontal="right"/>
    </xf>
    <xf numFmtId="0" fontId="12" fillId="0" borderId="0" xfId="34" applyFont="1" applyFill="1" applyBorder="1" applyAlignment="1">
      <alignment horizontal="center" vertical="center"/>
    </xf>
    <xf numFmtId="0" fontId="12" fillId="0" borderId="0" xfId="34" applyFont="1" applyFill="1" applyBorder="1" applyAlignment="1">
      <alignment horizontal="center" vertical="center" wrapText="1"/>
    </xf>
    <xf numFmtId="3" fontId="12" fillId="0" borderId="0" xfId="34" applyNumberFormat="1" applyFont="1" applyFill="1" applyBorder="1" applyAlignment="1">
      <alignment horizontal="left" vertical="center"/>
    </xf>
    <xf numFmtId="41" fontId="14" fillId="0" borderId="0" xfId="44" applyNumberFormat="1" applyFont="1" applyFill="1" applyBorder="1" applyAlignment="1">
      <alignment horizontal="center" vertical="center"/>
    </xf>
    <xf numFmtId="41" fontId="14" fillId="0" borderId="0" xfId="44" applyNumberFormat="1" applyFont="1" applyFill="1" applyBorder="1" applyAlignment="1">
      <alignment vertical="center"/>
    </xf>
    <xf numFmtId="167" fontId="14" fillId="0" borderId="0" xfId="44" applyNumberFormat="1" applyFont="1" applyFill="1" applyBorder="1" applyAlignment="1">
      <alignment horizontal="right" vertical="center"/>
    </xf>
    <xf numFmtId="167" fontId="12" fillId="0" borderId="0" xfId="33" applyNumberFormat="1" applyFont="1" applyFill="1" applyBorder="1" applyAlignment="1">
      <alignment horizontal="right" vertical="center"/>
    </xf>
    <xf numFmtId="0" fontId="12" fillId="0" borderId="1" xfId="34" applyFont="1" applyFill="1" applyBorder="1" applyAlignment="1">
      <alignment horizontal="left" vertical="center"/>
    </xf>
    <xf numFmtId="167" fontId="13" fillId="0" borderId="1" xfId="38" applyNumberFormat="1" applyFont="1" applyBorder="1" applyAlignment="1">
      <alignment vertical="center"/>
    </xf>
    <xf numFmtId="41" fontId="12" fillId="0" borderId="0" xfId="0" applyNumberFormat="1" applyFont="1" applyFill="1" applyBorder="1"/>
    <xf numFmtId="3" fontId="13" fillId="0" borderId="0" xfId="34" applyNumberFormat="1" applyFont="1" applyFill="1" applyBorder="1" applyAlignment="1">
      <alignment horizontal="left" vertical="center"/>
    </xf>
    <xf numFmtId="41" fontId="13" fillId="0" borderId="0" xfId="44" applyNumberFormat="1" applyFont="1" applyFill="1" applyBorder="1" applyAlignment="1">
      <alignment horizontal="center"/>
    </xf>
    <xf numFmtId="41" fontId="15" fillId="0" borderId="0" xfId="44" applyNumberFormat="1" applyFont="1" applyFill="1" applyBorder="1" applyAlignment="1">
      <alignment horizontal="center" vertical="center"/>
    </xf>
    <xf numFmtId="0" fontId="12" fillId="0" borderId="0" xfId="34" applyFont="1" applyFill="1" applyBorder="1" applyAlignment="1">
      <alignment horizontal="left" vertical="center" wrapText="1"/>
    </xf>
    <xf numFmtId="41" fontId="14" fillId="0" borderId="0" xfId="44" applyNumberFormat="1" applyFont="1" applyBorder="1" applyAlignment="1">
      <alignment vertical="center"/>
    </xf>
    <xf numFmtId="167" fontId="12" fillId="0" borderId="0" xfId="33" applyNumberFormat="1" applyFont="1" applyBorder="1" applyAlignment="1">
      <alignment horizontal="right" vertical="center"/>
    </xf>
    <xf numFmtId="41" fontId="15" fillId="0" borderId="1" xfId="39" applyNumberFormat="1" applyFont="1" applyFill="1" applyBorder="1" applyAlignment="1">
      <alignment horizontal="center" vertical="center"/>
    </xf>
    <xf numFmtId="41" fontId="12" fillId="0" borderId="1" xfId="15" applyNumberFormat="1" applyFont="1" applyBorder="1" applyAlignment="1">
      <alignment vertical="center"/>
    </xf>
    <xf numFmtId="41" fontId="13" fillId="0" borderId="1" xfId="15" applyNumberFormat="1" applyFont="1" applyBorder="1" applyAlignment="1">
      <alignment vertical="center"/>
    </xf>
    <xf numFmtId="0" fontId="20" fillId="0" borderId="0" xfId="44" applyFont="1" applyFill="1" applyBorder="1" applyAlignment="1">
      <alignment horizontal="center"/>
    </xf>
    <xf numFmtId="3" fontId="12" fillId="0" borderId="0" xfId="34" applyNumberFormat="1" applyFont="1" applyFill="1" applyBorder="1" applyAlignment="1">
      <alignment horizontal="left" vertical="center" wrapText="1"/>
    </xf>
    <xf numFmtId="41" fontId="14" fillId="0" borderId="0" xfId="35" applyNumberFormat="1" applyFont="1" applyFill="1" applyBorder="1" applyAlignment="1">
      <alignment horizontal="center" vertical="center"/>
    </xf>
    <xf numFmtId="41" fontId="19" fillId="0" borderId="0" xfId="44" applyNumberFormat="1" applyFont="1" applyFill="1" applyBorder="1"/>
    <xf numFmtId="167" fontId="19" fillId="0" borderId="0" xfId="38" applyNumberFormat="1" applyFont="1" applyFill="1" applyBorder="1"/>
    <xf numFmtId="3" fontId="13" fillId="0" borderId="0" xfId="34" applyNumberFormat="1" applyFont="1" applyFill="1" applyBorder="1" applyAlignment="1">
      <alignment horizontal="left" vertical="center" wrapText="1"/>
    </xf>
    <xf numFmtId="41" fontId="15" fillId="0" borderId="0" xfId="35" applyNumberFormat="1" applyFont="1" applyFill="1" applyBorder="1" applyAlignment="1">
      <alignment horizontal="center" vertical="center"/>
    </xf>
    <xf numFmtId="0" fontId="13" fillId="0" borderId="1" xfId="34" applyFont="1" applyFill="1" applyBorder="1" applyAlignment="1">
      <alignment horizontal="left" vertical="center" wrapText="1"/>
    </xf>
    <xf numFmtId="167" fontId="13" fillId="0" borderId="5" xfId="33" applyNumberFormat="1" applyFont="1" applyBorder="1" applyAlignment="1">
      <alignment horizontal="right" vertical="center"/>
    </xf>
    <xf numFmtId="167" fontId="13" fillId="0" borderId="1" xfId="33" applyNumberFormat="1" applyFont="1" applyBorder="1" applyAlignment="1">
      <alignment horizontal="right" vertical="center"/>
    </xf>
    <xf numFmtId="41" fontId="14" fillId="0" borderId="0" xfId="39" applyNumberFormat="1" applyFont="1" applyFill="1" applyAlignment="1">
      <alignment horizontal="right" vertical="center"/>
    </xf>
    <xf numFmtId="41" fontId="15" fillId="0" borderId="0" xfId="39" applyNumberFormat="1" applyFont="1" applyAlignment="1">
      <alignment horizontal="center" vertical="center"/>
    </xf>
    <xf numFmtId="41" fontId="15" fillId="0" borderId="0" xfId="39" applyNumberFormat="1" applyFont="1" applyBorder="1" applyAlignment="1">
      <alignment horizontal="center" vertical="center"/>
    </xf>
    <xf numFmtId="41" fontId="15" fillId="0" borderId="0" xfId="39" applyNumberFormat="1" applyFont="1" applyBorder="1" applyAlignment="1">
      <alignment horizontal="right" vertical="center"/>
    </xf>
    <xf numFmtId="41" fontId="15" fillId="0" borderId="0" xfId="39" applyNumberFormat="1" applyFont="1" applyAlignment="1">
      <alignment horizontal="right" vertical="center"/>
    </xf>
    <xf numFmtId="41" fontId="14" fillId="0" borderId="2" xfId="39" applyNumberFormat="1" applyFont="1" applyFill="1" applyBorder="1" applyAlignment="1">
      <alignment horizontal="right" vertical="center"/>
    </xf>
    <xf numFmtId="41" fontId="15" fillId="0" borderId="2" xfId="39" applyNumberFormat="1" applyFont="1" applyBorder="1" applyAlignment="1">
      <alignment horizontal="center" vertical="center"/>
    </xf>
    <xf numFmtId="41" fontId="15" fillId="0" borderId="2" xfId="39" applyNumberFormat="1" applyFont="1" applyBorder="1" applyAlignment="1">
      <alignment horizontal="right" vertical="center"/>
    </xf>
    <xf numFmtId="0" fontId="12" fillId="5" borderId="14" xfId="15" applyFont="1" applyFill="1" applyBorder="1" applyAlignment="1">
      <alignment horizontal="center" vertical="center"/>
    </xf>
    <xf numFmtId="0" fontId="12" fillId="5" borderId="6" xfId="15" applyFont="1" applyFill="1" applyBorder="1" applyAlignment="1">
      <alignment horizontal="center" vertical="center"/>
    </xf>
    <xf numFmtId="41" fontId="12" fillId="5" borderId="1" xfId="15" applyNumberFormat="1" applyFont="1" applyFill="1" applyBorder="1" applyAlignment="1">
      <alignment horizontal="center" vertical="center"/>
    </xf>
    <xf numFmtId="0" fontId="13" fillId="0" borderId="0" xfId="34" applyFont="1" applyFill="1" applyAlignment="1">
      <alignment horizontal="left" vertical="center"/>
    </xf>
    <xf numFmtId="0" fontId="13" fillId="0" borderId="0" xfId="15" applyFont="1" applyAlignment="1">
      <alignment horizontal="justify" vertical="justify" wrapText="1"/>
    </xf>
    <xf numFmtId="0" fontId="13" fillId="0" borderId="0" xfId="0" applyFont="1" applyAlignment="1">
      <alignment horizontal="justify" vertical="center" wrapText="1"/>
    </xf>
    <xf numFmtId="0" fontId="12" fillId="0" borderId="0" xfId="34" applyFont="1" applyBorder="1" applyAlignment="1">
      <alignment horizontal="center" vertical="center"/>
    </xf>
    <xf numFmtId="0" fontId="12" fillId="0" borderId="0" xfId="34" applyFont="1" applyBorder="1" applyAlignment="1">
      <alignment horizontal="center" vertical="center" wrapText="1"/>
    </xf>
    <xf numFmtId="41" fontId="12" fillId="0" borderId="0" xfId="34" applyNumberFormat="1" applyFont="1" applyFill="1" applyBorder="1" applyAlignment="1">
      <alignment horizontal="center" vertical="center"/>
    </xf>
    <xf numFmtId="41" fontId="12" fillId="0" borderId="0" xfId="39" applyNumberFormat="1" applyFont="1" applyFill="1" applyBorder="1" applyAlignment="1">
      <alignment horizontal="center"/>
    </xf>
    <xf numFmtId="0" fontId="19" fillId="0" borderId="0" xfId="40" applyFont="1" applyBorder="1" applyAlignment="1">
      <alignment vertical="center"/>
    </xf>
    <xf numFmtId="41" fontId="13" fillId="0" borderId="0" xfId="0" applyNumberFormat="1" applyFont="1" applyFill="1" applyBorder="1"/>
    <xf numFmtId="41" fontId="14" fillId="0" borderId="1" xfId="39" applyNumberFormat="1" applyFont="1" applyFill="1" applyBorder="1" applyAlignment="1">
      <alignment horizontal="center" vertical="center"/>
    </xf>
    <xf numFmtId="41" fontId="13" fillId="0" borderId="1" xfId="0" applyNumberFormat="1" applyFont="1" applyBorder="1"/>
    <xf numFmtId="167" fontId="13" fillId="0" borderId="0" xfId="0" applyNumberFormat="1" applyFont="1" applyFill="1" applyBorder="1"/>
    <xf numFmtId="167" fontId="13" fillId="0" borderId="0" xfId="0" applyNumberFormat="1" applyFont="1"/>
    <xf numFmtId="167" fontId="15" fillId="0" borderId="0" xfId="44" applyNumberFormat="1" applyFont="1" applyFill="1" applyBorder="1" applyAlignment="1">
      <alignment horizontal="center" vertical="center"/>
    </xf>
    <xf numFmtId="0" fontId="12" fillId="0" borderId="2" xfId="42" applyFont="1" applyBorder="1" applyAlignment="1">
      <alignment vertical="center"/>
    </xf>
    <xf numFmtId="0" fontId="32" fillId="0" borderId="0" xfId="0" applyFont="1" applyBorder="1" applyAlignment="1"/>
    <xf numFmtId="0" fontId="33" fillId="0" borderId="0" xfId="0" applyFont="1" applyBorder="1" applyAlignment="1"/>
    <xf numFmtId="1" fontId="32" fillId="0" borderId="0" xfId="15" applyNumberFormat="1" applyFont="1" applyFill="1" applyBorder="1" applyAlignment="1">
      <alignment vertical="center"/>
    </xf>
    <xf numFmtId="0" fontId="33" fillId="0" borderId="0" xfId="44" applyFont="1" applyBorder="1" applyAlignment="1"/>
    <xf numFmtId="0" fontId="33" fillId="0" borderId="0" xfId="44" applyFont="1" applyBorder="1" applyAlignment="1">
      <alignment vertical="center"/>
    </xf>
    <xf numFmtId="0" fontId="33" fillId="0" borderId="0" xfId="0" applyFont="1" applyFill="1" applyBorder="1" applyAlignment="1">
      <alignment vertical="center"/>
    </xf>
    <xf numFmtId="1" fontId="33" fillId="0" borderId="0" xfId="15" applyNumberFormat="1" applyFont="1" applyFill="1" applyBorder="1" applyAlignment="1">
      <alignment vertical="center"/>
    </xf>
    <xf numFmtId="0" fontId="33" fillId="0" borderId="0" xfId="34" applyFont="1" applyBorder="1" applyAlignment="1">
      <alignment vertical="center"/>
    </xf>
    <xf numFmtId="0" fontId="1" fillId="0" borderId="0" xfId="0" applyFont="1" applyBorder="1" applyAlignment="1"/>
    <xf numFmtId="0" fontId="1" fillId="0" borderId="0" xfId="0" applyFont="1" applyBorder="1" applyAlignment="1">
      <alignment vertical="center"/>
    </xf>
    <xf numFmtId="0" fontId="32" fillId="0" borderId="0" xfId="15" applyFont="1" applyFill="1" applyBorder="1" applyAlignment="1">
      <alignment horizontal="left" vertical="center"/>
    </xf>
    <xf numFmtId="0" fontId="1" fillId="0" borderId="0" xfId="44" applyFont="1" applyBorder="1" applyAlignment="1">
      <alignment horizontal="center"/>
    </xf>
    <xf numFmtId="0" fontId="1" fillId="0" borderId="0" xfId="44" applyFont="1" applyBorder="1" applyAlignment="1"/>
    <xf numFmtId="1" fontId="33" fillId="0" borderId="0" xfId="3" applyNumberFormat="1" applyFont="1" applyFill="1" applyBorder="1" applyAlignment="1">
      <alignment vertical="center"/>
    </xf>
    <xf numFmtId="1" fontId="33" fillId="0" borderId="0" xfId="0" applyNumberFormat="1" applyFont="1" applyFill="1" applyBorder="1" applyAlignment="1">
      <alignment vertical="center"/>
    </xf>
    <xf numFmtId="0" fontId="33" fillId="0" borderId="0" xfId="15" applyFont="1" applyFill="1" applyBorder="1" applyAlignment="1">
      <alignment vertical="center"/>
    </xf>
    <xf numFmtId="0" fontId="33" fillId="0" borderId="0" xfId="15" applyFont="1" applyBorder="1" applyAlignment="1">
      <alignment vertical="center"/>
    </xf>
    <xf numFmtId="0" fontId="34" fillId="0" borderId="0" xfId="15" applyFont="1" applyBorder="1" applyAlignment="1">
      <alignment vertical="center"/>
    </xf>
    <xf numFmtId="0" fontId="33" fillId="0" borderId="0" xfId="15" applyFont="1" applyBorder="1" applyAlignment="1"/>
    <xf numFmtId="0" fontId="33" fillId="0" borderId="0" xfId="0" applyFont="1" applyBorder="1" applyAlignment="1">
      <alignment vertical="center"/>
    </xf>
    <xf numFmtId="0" fontId="12" fillId="0" borderId="0" xfId="15" applyFont="1" applyBorder="1" applyAlignment="1">
      <alignment vertical="center"/>
    </xf>
    <xf numFmtId="3" fontId="12" fillId="0" borderId="0" xfId="15" applyNumberFormat="1" applyFont="1" applyBorder="1" applyAlignment="1">
      <alignment horizontal="center" vertical="center"/>
    </xf>
    <xf numFmtId="167" fontId="12" fillId="0" borderId="0" xfId="33" applyNumberFormat="1" applyFont="1" applyBorder="1" applyAlignment="1">
      <alignment vertical="center"/>
    </xf>
    <xf numFmtId="1" fontId="12" fillId="0" borderId="1" xfId="15" applyNumberFormat="1" applyFont="1" applyBorder="1" applyAlignment="1">
      <alignment horizontal="center"/>
    </xf>
    <xf numFmtId="0" fontId="20" fillId="0" borderId="1" xfId="44" applyFont="1" applyFill="1" applyBorder="1" applyAlignment="1">
      <alignment horizontal="center" vertical="center" wrapText="1"/>
    </xf>
    <xf numFmtId="1" fontId="12" fillId="0" borderId="1" xfId="9" applyNumberFormat="1" applyFont="1" applyFill="1" applyBorder="1" applyAlignment="1"/>
    <xf numFmtId="0" fontId="12" fillId="0" borderId="1" xfId="15" applyFont="1" applyFill="1" applyBorder="1" applyAlignment="1">
      <alignment vertical="center"/>
    </xf>
    <xf numFmtId="167" fontId="20" fillId="0" borderId="1" xfId="44" applyNumberFormat="1" applyFont="1" applyFill="1" applyBorder="1"/>
    <xf numFmtId="0" fontId="13" fillId="0" borderId="0" xfId="15" applyFont="1" applyFill="1" applyBorder="1" applyAlignment="1">
      <alignment horizontal="left" vertical="center"/>
    </xf>
    <xf numFmtId="0" fontId="7" fillId="0" borderId="0" xfId="35" applyFill="1" applyAlignment="1"/>
    <xf numFmtId="0" fontId="35" fillId="0" borderId="0" xfId="39" applyFont="1" applyAlignment="1">
      <alignment wrapText="1"/>
    </xf>
    <xf numFmtId="0" fontId="31" fillId="0" borderId="0" xfId="0" applyFont="1" applyAlignment="1"/>
    <xf numFmtId="0" fontId="13" fillId="0" borderId="0" xfId="15" applyFont="1" applyFill="1" applyBorder="1" applyAlignment="1">
      <alignment horizontal="left" vertical="center"/>
    </xf>
    <xf numFmtId="1" fontId="12" fillId="0" borderId="2" xfId="11" applyNumberFormat="1" applyFont="1" applyFill="1" applyBorder="1" applyAlignment="1">
      <alignment vertical="center"/>
    </xf>
    <xf numFmtId="0" fontId="12" fillId="0" borderId="2" xfId="11" applyFont="1" applyFill="1" applyBorder="1" applyAlignment="1">
      <alignment horizontal="justify" vertical="center"/>
    </xf>
    <xf numFmtId="0" fontId="12" fillId="0" borderId="2" xfId="11" applyFont="1" applyFill="1" applyBorder="1" applyAlignment="1">
      <alignment vertical="center"/>
    </xf>
    <xf numFmtId="1" fontId="12" fillId="0" borderId="5" xfId="11" applyNumberFormat="1" applyFont="1" applyFill="1" applyBorder="1" applyAlignment="1">
      <alignment vertical="center" wrapText="1"/>
    </xf>
    <xf numFmtId="0" fontId="12" fillId="0" borderId="1" xfId="11" applyFont="1" applyFill="1" applyBorder="1" applyAlignment="1">
      <alignment horizontal="center" vertical="center" wrapText="1"/>
    </xf>
    <xf numFmtId="1" fontId="12" fillId="0" borderId="4" xfId="11" applyNumberFormat="1" applyFont="1" applyFill="1" applyBorder="1" applyAlignment="1">
      <alignment vertical="center"/>
    </xf>
    <xf numFmtId="0" fontId="12" fillId="0" borderId="0" xfId="11" applyNumberFormat="1" applyFont="1" applyFill="1" applyBorder="1" applyAlignment="1">
      <alignment horizontal="justify" vertical="center" wrapText="1"/>
    </xf>
    <xf numFmtId="164" fontId="12" fillId="0" borderId="0" xfId="0" applyNumberFormat="1" applyFont="1" applyAlignment="1">
      <alignment horizontal="right" vertical="center"/>
    </xf>
    <xf numFmtId="1" fontId="12" fillId="4" borderId="0" xfId="11" applyNumberFormat="1" applyFont="1" applyFill="1" applyBorder="1" applyAlignment="1">
      <alignment vertical="center"/>
    </xf>
    <xf numFmtId="0" fontId="12" fillId="4" borderId="0" xfId="0" applyFont="1" applyFill="1" applyBorder="1" applyAlignment="1">
      <alignment horizontal="justify" vertical="center"/>
    </xf>
    <xf numFmtId="164" fontId="20" fillId="4" borderId="0" xfId="0" applyNumberFormat="1" applyFont="1" applyFill="1" applyAlignment="1">
      <alignment horizontal="right" vertical="center"/>
    </xf>
    <xf numFmtId="41" fontId="20" fillId="0" borderId="0" xfId="0" applyNumberFormat="1" applyFont="1" applyAlignment="1">
      <alignment vertical="center"/>
    </xf>
    <xf numFmtId="41" fontId="12" fillId="0" borderId="0" xfId="0" applyNumberFormat="1" applyFont="1" applyAlignment="1">
      <alignment vertical="center"/>
    </xf>
    <xf numFmtId="41" fontId="13" fillId="0" borderId="0" xfId="0" applyNumberFormat="1" applyFont="1" applyAlignment="1">
      <alignment vertical="center"/>
    </xf>
    <xf numFmtId="0" fontId="13" fillId="0" borderId="0" xfId="15" applyNumberFormat="1" applyFont="1" applyFill="1" applyBorder="1" applyAlignment="1">
      <alignment horizontal="justify" vertical="center"/>
    </xf>
    <xf numFmtId="0" fontId="13" fillId="0" borderId="0" xfId="0" applyNumberFormat="1" applyFont="1" applyFill="1" applyBorder="1" applyAlignment="1">
      <alignment horizontal="left" vertical="center"/>
    </xf>
    <xf numFmtId="0" fontId="13" fillId="4" borderId="0" xfId="0" applyFont="1" applyFill="1" applyBorder="1" applyAlignment="1">
      <alignment vertical="center" wrapText="1"/>
    </xf>
    <xf numFmtId="41" fontId="12" fillId="4" borderId="0" xfId="0" applyNumberFormat="1" applyFont="1" applyFill="1" applyAlignment="1">
      <alignment vertical="center"/>
    </xf>
    <xf numFmtId="0" fontId="12" fillId="0" borderId="0" xfId="0" applyNumberFormat="1" applyFont="1" applyFill="1" applyBorder="1" applyAlignment="1">
      <alignment horizontal="left" vertical="center"/>
    </xf>
    <xf numFmtId="0" fontId="12" fillId="0" borderId="0" xfId="15" applyNumberFormat="1" applyFont="1" applyFill="1" applyBorder="1" applyAlignment="1">
      <alignment horizontal="justify" vertical="center"/>
    </xf>
    <xf numFmtId="41" fontId="12" fillId="0" borderId="0" xfId="0" applyNumberFormat="1" applyFont="1" applyFill="1" applyAlignment="1">
      <alignment vertical="center"/>
    </xf>
    <xf numFmtId="41" fontId="12" fillId="0" borderId="0" xfId="0" applyNumberFormat="1" applyFont="1" applyBorder="1" applyAlignment="1">
      <alignment vertical="center"/>
    </xf>
    <xf numFmtId="41" fontId="20" fillId="0" borderId="0" xfId="0" applyNumberFormat="1" applyFont="1" applyBorder="1" applyAlignment="1">
      <alignment vertical="center"/>
    </xf>
    <xf numFmtId="41" fontId="13" fillId="0" borderId="0" xfId="0" applyNumberFormat="1" applyFont="1" applyBorder="1" applyAlignment="1">
      <alignment vertical="center"/>
    </xf>
    <xf numFmtId="41" fontId="12" fillId="0" borderId="2" xfId="0" applyNumberFormat="1" applyFont="1" applyBorder="1" applyAlignment="1">
      <alignment vertical="center"/>
    </xf>
    <xf numFmtId="41" fontId="13" fillId="0" borderId="2" xfId="0" applyNumberFormat="1" applyFont="1" applyBorder="1" applyAlignment="1">
      <alignment vertical="center"/>
    </xf>
    <xf numFmtId="0" fontId="13" fillId="0" borderId="0" xfId="0" applyFont="1" applyFill="1" applyAlignment="1">
      <alignment horizontal="justify" vertical="center" wrapText="1"/>
    </xf>
    <xf numFmtId="0" fontId="12" fillId="0" borderId="0" xfId="0" applyFont="1" applyFill="1" applyBorder="1" applyAlignment="1">
      <alignment horizontal="justify" vertical="center"/>
    </xf>
    <xf numFmtId="0" fontId="11" fillId="0" borderId="0" xfId="0" applyFont="1" applyAlignment="1">
      <alignment horizontal="justify" vertical="center"/>
    </xf>
    <xf numFmtId="0" fontId="13" fillId="0" borderId="2" xfId="39" applyFont="1" applyBorder="1" applyAlignment="1">
      <alignment horizontal="left" vertical="center" wrapText="1"/>
    </xf>
    <xf numFmtId="0" fontId="19" fillId="0" borderId="0" xfId="44" applyFont="1" applyAlignment="1">
      <alignment vertical="center"/>
    </xf>
    <xf numFmtId="0" fontId="19" fillId="0" borderId="0" xfId="44" applyFont="1" applyBorder="1" applyAlignment="1">
      <alignment vertical="center"/>
    </xf>
    <xf numFmtId="167" fontId="19" fillId="0" borderId="0" xfId="44" applyNumberFormat="1" applyFont="1" applyAlignment="1">
      <alignment vertical="center"/>
    </xf>
    <xf numFmtId="0" fontId="20" fillId="0" borderId="1" xfId="44" applyFont="1" applyBorder="1" applyAlignment="1">
      <alignment vertical="center"/>
    </xf>
    <xf numFmtId="3" fontId="20" fillId="0" borderId="1" xfId="44" applyNumberFormat="1" applyFont="1" applyBorder="1" applyAlignment="1">
      <alignment vertical="center"/>
    </xf>
    <xf numFmtId="3" fontId="20" fillId="0" borderId="1" xfId="44" applyNumberFormat="1" applyFont="1" applyFill="1" applyBorder="1" applyAlignment="1">
      <alignment vertical="center"/>
    </xf>
    <xf numFmtId="167" fontId="20" fillId="0" borderId="1" xfId="33" applyNumberFormat="1" applyFont="1" applyBorder="1" applyAlignment="1">
      <alignment vertical="center"/>
    </xf>
    <xf numFmtId="167" fontId="20" fillId="0" borderId="1" xfId="33" applyNumberFormat="1" applyFont="1" applyFill="1" applyBorder="1" applyAlignment="1">
      <alignment vertical="center"/>
    </xf>
    <xf numFmtId="0" fontId="19" fillId="0" borderId="1" xfId="44" applyFont="1" applyBorder="1" applyAlignment="1">
      <alignment vertical="center"/>
    </xf>
    <xf numFmtId="3" fontId="19" fillId="0" borderId="1" xfId="44" applyNumberFormat="1" applyFont="1" applyBorder="1" applyAlignment="1">
      <alignment vertical="center"/>
    </xf>
    <xf numFmtId="167" fontId="19" fillId="0" borderId="1" xfId="33" applyNumberFormat="1" applyFont="1" applyBorder="1" applyAlignment="1">
      <alignment vertical="center"/>
    </xf>
    <xf numFmtId="0" fontId="13" fillId="0" borderId="1" xfId="44" applyFont="1" applyBorder="1" applyAlignment="1">
      <alignment vertical="center" wrapText="1"/>
    </xf>
    <xf numFmtId="167" fontId="20" fillId="0" borderId="0" xfId="44" applyNumberFormat="1" applyFont="1" applyBorder="1" applyAlignment="1">
      <alignment vertical="center"/>
    </xf>
    <xf numFmtId="0" fontId="20" fillId="0" borderId="0" xfId="44" applyFont="1" applyBorder="1" applyAlignment="1">
      <alignment vertical="center"/>
    </xf>
    <xf numFmtId="0" fontId="19" fillId="0" borderId="0" xfId="44" applyFont="1" applyAlignment="1">
      <alignment vertical="justify"/>
    </xf>
    <xf numFmtId="0" fontId="13" fillId="0" borderId="1" xfId="44" applyFont="1" applyBorder="1" applyAlignment="1">
      <alignment horizontal="left" vertical="center" wrapText="1"/>
    </xf>
    <xf numFmtId="164" fontId="13" fillId="0" borderId="0" xfId="0" applyNumberFormat="1" applyFont="1" applyFill="1" applyBorder="1" applyAlignment="1">
      <alignment horizontal="right" vertical="center"/>
    </xf>
    <xf numFmtId="3" fontId="13" fillId="0" borderId="0" xfId="0" applyNumberFormat="1" applyFont="1"/>
    <xf numFmtId="0" fontId="13" fillId="0" borderId="0" xfId="15" applyFont="1" applyFill="1" applyBorder="1" applyAlignment="1">
      <alignment horizontal="left" vertical="center"/>
    </xf>
    <xf numFmtId="0" fontId="13" fillId="0" borderId="0" xfId="15" applyFont="1" applyFill="1" applyBorder="1" applyAlignment="1">
      <alignment horizontal="left" vertical="center"/>
    </xf>
    <xf numFmtId="41" fontId="12" fillId="0" borderId="1" xfId="42" applyNumberFormat="1" applyFont="1" applyBorder="1" applyAlignment="1">
      <alignment horizontal="right" vertical="center"/>
    </xf>
    <xf numFmtId="0" fontId="20" fillId="0" borderId="0" xfId="0" applyFont="1" applyBorder="1" applyAlignment="1">
      <alignment horizontal="center" vertical="center"/>
    </xf>
    <xf numFmtId="0" fontId="13" fillId="0" borderId="0" xfId="0" applyFont="1" applyBorder="1" applyAlignment="1">
      <alignment horizontal="center" vertical="center"/>
    </xf>
    <xf numFmtId="41" fontId="20" fillId="0" borderId="1" xfId="0" applyNumberFormat="1" applyFont="1" applyFill="1" applyBorder="1" applyAlignment="1">
      <alignment horizontal="center" vertical="center"/>
    </xf>
    <xf numFmtId="0" fontId="19" fillId="0" borderId="1" xfId="40" applyFont="1" applyBorder="1" applyAlignment="1">
      <alignment horizontal="center" vertical="center"/>
    </xf>
    <xf numFmtId="41" fontId="13" fillId="0" borderId="1" xfId="0" applyNumberFormat="1" applyFont="1" applyFill="1" applyBorder="1" applyAlignment="1">
      <alignment horizontal="center"/>
    </xf>
    <xf numFmtId="0" fontId="13" fillId="0" borderId="1" xfId="40" applyFont="1" applyBorder="1" applyAlignment="1">
      <alignment horizontal="center" vertical="center" wrapText="1"/>
    </xf>
    <xf numFmtId="0" fontId="13" fillId="0" borderId="0" xfId="34" applyFont="1" applyFill="1" applyAlignment="1">
      <alignment horizontal="center" vertical="center"/>
    </xf>
    <xf numFmtId="0" fontId="13" fillId="0" borderId="0" xfId="34" applyFont="1" applyAlignment="1">
      <alignment horizontal="center" vertical="center"/>
    </xf>
    <xf numFmtId="0" fontId="13" fillId="0" borderId="0" xfId="34" applyFont="1" applyFill="1" applyAlignment="1">
      <alignment horizontal="center" vertical="top" wrapText="1"/>
    </xf>
    <xf numFmtId="0" fontId="13" fillId="0" borderId="0" xfId="0" applyFont="1" applyFill="1" applyBorder="1" applyAlignment="1">
      <alignment horizontal="center" vertical="center"/>
    </xf>
    <xf numFmtId="0" fontId="13" fillId="0" borderId="0" xfId="15" applyFont="1" applyFill="1" applyBorder="1" applyAlignment="1">
      <alignment horizontal="center" vertical="center"/>
    </xf>
    <xf numFmtId="0" fontId="13" fillId="0" borderId="0" xfId="0" applyNumberFormat="1" applyFont="1" applyAlignment="1">
      <alignment horizontal="center"/>
    </xf>
    <xf numFmtId="0" fontId="20" fillId="0" borderId="0" xfId="0" applyFont="1" applyBorder="1" applyAlignment="1">
      <alignment horizontal="left" vertical="center"/>
    </xf>
    <xf numFmtId="0" fontId="19" fillId="0" borderId="1" xfId="40" applyFont="1" applyBorder="1" applyAlignment="1">
      <alignment horizontal="left" vertical="center"/>
    </xf>
    <xf numFmtId="0" fontId="13" fillId="0" borderId="1" xfId="40" applyFont="1" applyBorder="1" applyAlignment="1">
      <alignment horizontal="left" vertical="center" wrapText="1"/>
    </xf>
    <xf numFmtId="0" fontId="13" fillId="0" borderId="0" xfId="34" applyFont="1" applyAlignment="1">
      <alignment horizontal="left" vertical="center"/>
    </xf>
    <xf numFmtId="0" fontId="13" fillId="0" borderId="0" xfId="34" applyFont="1" applyFill="1" applyAlignment="1">
      <alignment horizontal="left" vertical="top"/>
    </xf>
    <xf numFmtId="0" fontId="13" fillId="0" borderId="0" xfId="0" applyFont="1" applyBorder="1" applyAlignment="1">
      <alignment horizontal="left" vertical="center"/>
    </xf>
    <xf numFmtId="167" fontId="20" fillId="0" borderId="1" xfId="38" applyNumberFormat="1" applyFont="1" applyFill="1" applyBorder="1" applyAlignment="1">
      <alignment horizontal="center" vertical="center"/>
    </xf>
    <xf numFmtId="167" fontId="20" fillId="0" borderId="1" xfId="38" applyNumberFormat="1" applyFont="1" applyBorder="1" applyAlignment="1">
      <alignment horizontal="center" vertical="center"/>
    </xf>
    <xf numFmtId="0" fontId="12" fillId="0" borderId="0" xfId="0" applyFont="1" applyFill="1" applyBorder="1" applyAlignment="1">
      <alignment horizontal="center" vertical="center"/>
    </xf>
    <xf numFmtId="41" fontId="12" fillId="0" borderId="1" xfId="0" applyNumberFormat="1" applyFont="1" applyFill="1" applyBorder="1" applyAlignment="1">
      <alignment horizontal="center" vertical="center"/>
    </xf>
    <xf numFmtId="41" fontId="19" fillId="0" borderId="1" xfId="0" applyNumberFormat="1" applyFont="1" applyFill="1" applyBorder="1" applyAlignment="1">
      <alignment horizontal="center" vertical="center"/>
    </xf>
    <xf numFmtId="41" fontId="13" fillId="0" borderId="1" xfId="0" applyNumberFormat="1" applyFont="1" applyFill="1" applyBorder="1" applyAlignment="1">
      <alignment horizontal="center" vertical="center"/>
    </xf>
    <xf numFmtId="167" fontId="19" fillId="0" borderId="1" xfId="38" applyNumberFormat="1" applyFont="1" applyFill="1" applyBorder="1" applyAlignment="1">
      <alignment horizontal="center" vertical="center"/>
    </xf>
    <xf numFmtId="167" fontId="19" fillId="0" borderId="1" xfId="38" applyNumberFormat="1" applyFont="1" applyBorder="1" applyAlignment="1">
      <alignment horizontal="center" vertical="center"/>
    </xf>
    <xf numFmtId="167" fontId="13" fillId="0" borderId="0" xfId="38" applyNumberFormat="1" applyFont="1" applyFill="1" applyBorder="1" applyAlignment="1">
      <alignment horizontal="center" vertical="center"/>
    </xf>
    <xf numFmtId="0" fontId="13" fillId="0" borderId="0" xfId="34" applyFont="1" applyFill="1" applyAlignment="1">
      <alignment horizontal="center" vertical="center" wrapText="1"/>
    </xf>
    <xf numFmtId="0" fontId="13" fillId="0" borderId="0" xfId="34" applyFont="1" applyAlignment="1">
      <alignment horizontal="center" vertical="center" wrapText="1"/>
    </xf>
    <xf numFmtId="0" fontId="13" fillId="0" borderId="0" xfId="0" applyNumberFormat="1" applyFont="1" applyAlignment="1">
      <alignment horizontal="center" vertical="center"/>
    </xf>
    <xf numFmtId="0" fontId="13" fillId="0" borderId="0" xfId="15" applyFont="1" applyAlignment="1">
      <alignment vertical="top"/>
    </xf>
    <xf numFmtId="0" fontId="13" fillId="0" borderId="0" xfId="15" applyFont="1" applyAlignment="1">
      <alignment vertical="justify"/>
    </xf>
    <xf numFmtId="41" fontId="14" fillId="0" borderId="4" xfId="44" applyNumberFormat="1" applyFont="1" applyBorder="1" applyAlignment="1">
      <alignment horizontal="center" vertical="center"/>
    </xf>
    <xf numFmtId="41" fontId="13" fillId="0" borderId="4" xfId="15" applyNumberFormat="1" applyFont="1" applyBorder="1" applyAlignment="1">
      <alignment vertical="center"/>
    </xf>
    <xf numFmtId="41" fontId="15" fillId="0" borderId="4" xfId="39" applyNumberFormat="1" applyFont="1" applyFill="1" applyBorder="1" applyAlignment="1">
      <alignment horizontal="center" vertical="center"/>
    </xf>
    <xf numFmtId="167" fontId="13" fillId="0" borderId="4" xfId="38" applyNumberFormat="1" applyFont="1" applyBorder="1" applyAlignment="1">
      <alignment vertical="center"/>
    </xf>
    <xf numFmtId="0" fontId="19" fillId="0" borderId="4" xfId="44" applyFont="1" applyBorder="1" applyAlignment="1">
      <alignment vertical="justify"/>
    </xf>
    <xf numFmtId="0" fontId="12" fillId="0" borderId="0" xfId="34" applyFont="1" applyAlignment="1">
      <alignment horizontal="left" vertical="center"/>
    </xf>
    <xf numFmtId="0" fontId="33" fillId="0" borderId="0" xfId="0" applyFont="1" applyFill="1" applyBorder="1" applyAlignment="1"/>
    <xf numFmtId="0" fontId="13" fillId="0" borderId="4" xfId="40" applyFont="1" applyBorder="1" applyAlignment="1">
      <alignment horizontal="justify" vertical="justify" wrapText="1"/>
    </xf>
    <xf numFmtId="0" fontId="13" fillId="0" borderId="0" xfId="40" applyFont="1" applyAlignment="1">
      <alignment horizontal="left" vertical="center" wrapText="1"/>
    </xf>
    <xf numFmtId="0" fontId="13" fillId="0" borderId="0" xfId="40" applyFont="1" applyAlignment="1">
      <alignment horizontal="left" vertical="top" wrapText="1"/>
    </xf>
    <xf numFmtId="0" fontId="12" fillId="0" borderId="2" xfId="40" applyFont="1" applyBorder="1" applyAlignment="1">
      <alignment horizontal="justify" vertical="center" wrapText="1"/>
    </xf>
    <xf numFmtId="0" fontId="12" fillId="0" borderId="7" xfId="40" applyFont="1" applyBorder="1" applyAlignment="1">
      <alignment horizontal="center" vertical="center"/>
    </xf>
    <xf numFmtId="0" fontId="12" fillId="0" borderId="13" xfId="40" applyFont="1" applyBorder="1" applyAlignment="1">
      <alignment horizontal="center" vertical="center"/>
    </xf>
    <xf numFmtId="1" fontId="12" fillId="0" borderId="8" xfId="40" applyNumberFormat="1" applyFont="1" applyBorder="1" applyAlignment="1">
      <alignment horizontal="center" vertical="center"/>
    </xf>
    <xf numFmtId="1" fontId="12" fillId="0" borderId="3" xfId="40" applyNumberFormat="1" applyFont="1" applyBorder="1" applyAlignment="1">
      <alignment horizontal="center" vertical="center"/>
    </xf>
    <xf numFmtId="0" fontId="13" fillId="0" borderId="0" xfId="42" applyFont="1" applyAlignment="1">
      <alignment horizontal="left" vertical="center" wrapText="1"/>
    </xf>
    <xf numFmtId="0" fontId="13" fillId="0" borderId="0" xfId="42" applyFont="1" applyAlignment="1">
      <alignment horizontal="left" vertical="top" wrapText="1"/>
    </xf>
    <xf numFmtId="0" fontId="12" fillId="0" borderId="1" xfId="15" applyFont="1" applyFill="1" applyBorder="1" applyAlignment="1">
      <alignment horizontal="center" vertical="center" wrapText="1"/>
    </xf>
    <xf numFmtId="0" fontId="12" fillId="0" borderId="8" xfId="15" applyFont="1" applyFill="1" applyBorder="1" applyAlignment="1">
      <alignment horizontal="center" vertical="center" wrapText="1"/>
    </xf>
    <xf numFmtId="0" fontId="11" fillId="0" borderId="9" xfId="15" applyFill="1" applyBorder="1" applyAlignment="1">
      <alignment horizontal="center" vertical="center" wrapText="1"/>
    </xf>
    <xf numFmtId="0" fontId="11" fillId="0" borderId="3" xfId="15" applyFill="1" applyBorder="1" applyAlignment="1">
      <alignment horizontal="center" vertical="center" wrapText="1"/>
    </xf>
    <xf numFmtId="0" fontId="12" fillId="0" borderId="3" xfId="15" applyFont="1" applyFill="1" applyBorder="1" applyAlignment="1">
      <alignment horizontal="center" vertical="center" wrapText="1"/>
    </xf>
    <xf numFmtId="1" fontId="12" fillId="0" borderId="7" xfId="15" applyNumberFormat="1" applyFont="1" applyFill="1" applyBorder="1" applyAlignment="1">
      <alignment horizontal="center" vertical="center" wrapText="1"/>
    </xf>
    <xf numFmtId="1" fontId="12" fillId="0" borderId="13" xfId="15" applyNumberFormat="1" applyFont="1" applyFill="1" applyBorder="1" applyAlignment="1">
      <alignment horizontal="center" vertical="center" wrapText="1"/>
    </xf>
    <xf numFmtId="0" fontId="12" fillId="0" borderId="5" xfId="15" applyFont="1" applyFill="1" applyBorder="1" applyAlignment="1">
      <alignment horizontal="center" vertical="center" wrapText="1"/>
    </xf>
    <xf numFmtId="0" fontId="12" fillId="0" borderId="6" xfId="15" applyFont="1" applyFill="1" applyBorder="1" applyAlignment="1">
      <alignment horizontal="center" vertical="center" wrapText="1"/>
    </xf>
    <xf numFmtId="0" fontId="12" fillId="0" borderId="9" xfId="15" applyFont="1" applyFill="1" applyBorder="1" applyAlignment="1">
      <alignment horizontal="center" vertical="center" wrapText="1"/>
    </xf>
    <xf numFmtId="0" fontId="13" fillId="0" borderId="11" xfId="15" applyFont="1" applyFill="1" applyBorder="1" applyAlignment="1">
      <alignment horizontal="justify" vertical="top" wrapText="1"/>
    </xf>
    <xf numFmtId="0" fontId="13" fillId="0" borderId="0" xfId="15" applyFont="1" applyFill="1" applyBorder="1" applyAlignment="1">
      <alignment horizontal="justify" vertical="top" wrapText="1"/>
    </xf>
    <xf numFmtId="0" fontId="19" fillId="0" borderId="0" xfId="44" applyFont="1" applyAlignment="1">
      <alignment horizontal="justify" vertical="justify" wrapText="1"/>
    </xf>
    <xf numFmtId="0" fontId="12" fillId="0" borderId="2" xfId="39" applyFont="1" applyBorder="1" applyAlignment="1">
      <alignment horizontal="justify" vertical="center" wrapText="1"/>
    </xf>
    <xf numFmtId="0" fontId="13" fillId="0" borderId="0" xfId="15" applyFont="1" applyFill="1" applyBorder="1" applyAlignment="1">
      <alignment horizontal="left" vertical="center"/>
    </xf>
    <xf numFmtId="0" fontId="13" fillId="0" borderId="0" xfId="39" applyFont="1" applyAlignment="1">
      <alignment horizontal="left" vertical="center" wrapText="1"/>
    </xf>
    <xf numFmtId="0" fontId="13" fillId="0" borderId="0" xfId="39" applyFont="1" applyBorder="1" applyAlignment="1">
      <alignment horizontal="left" vertical="center" wrapText="1"/>
    </xf>
    <xf numFmtId="0" fontId="12" fillId="0" borderId="2" xfId="44" applyFont="1" applyBorder="1" applyAlignment="1">
      <alignment horizontal="justify" vertical="center" wrapText="1"/>
    </xf>
    <xf numFmtId="0" fontId="12" fillId="5" borderId="1" xfId="15" applyFont="1" applyFill="1" applyBorder="1" applyAlignment="1">
      <alignment horizontal="center"/>
    </xf>
    <xf numFmtId="0" fontId="12" fillId="5" borderId="8" xfId="15" applyFont="1" applyFill="1" applyBorder="1" applyAlignment="1">
      <alignment horizontal="center" vertical="center"/>
    </xf>
    <xf numFmtId="0" fontId="12" fillId="5" borderId="3" xfId="15" applyFont="1" applyFill="1" applyBorder="1" applyAlignment="1">
      <alignment horizontal="center" vertical="center"/>
    </xf>
    <xf numFmtId="0" fontId="13" fillId="0" borderId="0" xfId="4" applyFont="1" applyFill="1" applyBorder="1" applyAlignment="1">
      <alignment horizontal="justify" vertical="top" wrapText="1"/>
    </xf>
    <xf numFmtId="0" fontId="13" fillId="0" borderId="11" xfId="15" applyFont="1" applyBorder="1" applyAlignment="1">
      <alignment horizontal="left" vertical="center"/>
    </xf>
    <xf numFmtId="0" fontId="13" fillId="0" borderId="0" xfId="15" applyFont="1" applyBorder="1" applyAlignment="1">
      <alignment horizontal="left" vertical="center"/>
    </xf>
    <xf numFmtId="0" fontId="12" fillId="0" borderId="8" xfId="15" applyFont="1" applyFill="1" applyBorder="1" applyAlignment="1">
      <alignment horizontal="center" vertical="center" wrapText="1" shrinkToFit="1"/>
    </xf>
    <xf numFmtId="0" fontId="11" fillId="0" borderId="9" xfId="15" applyBorder="1" applyAlignment="1">
      <alignment horizontal="center" vertical="center" wrapText="1" shrinkToFit="1"/>
    </xf>
    <xf numFmtId="0" fontId="11" fillId="0" borderId="3" xfId="15" applyBorder="1" applyAlignment="1">
      <alignment horizontal="center" vertical="center" wrapText="1" shrinkToFit="1"/>
    </xf>
    <xf numFmtId="0" fontId="13" fillId="0" borderId="2" xfId="15" applyFont="1" applyFill="1" applyBorder="1" applyAlignment="1">
      <alignment vertical="center"/>
    </xf>
    <xf numFmtId="0" fontId="12" fillId="0" borderId="12" xfId="15" applyFont="1" applyFill="1" applyBorder="1" applyAlignment="1">
      <alignment horizontal="center" vertical="center" wrapText="1"/>
    </xf>
    <xf numFmtId="0" fontId="12" fillId="0" borderId="2" xfId="15" applyFont="1" applyFill="1" applyBorder="1" applyAlignment="1">
      <alignment horizontal="center" vertical="center" wrapText="1"/>
    </xf>
    <xf numFmtId="0" fontId="12" fillId="0" borderId="13" xfId="15" applyFont="1" applyFill="1" applyBorder="1" applyAlignment="1">
      <alignment horizontal="center" vertical="center" wrapText="1"/>
    </xf>
    <xf numFmtId="164" fontId="13" fillId="0" borderId="0" xfId="15" quotePrefix="1" applyNumberFormat="1" applyFont="1" applyFill="1" applyBorder="1" applyAlignment="1">
      <alignment horizontal="left" vertical="center" wrapText="1"/>
    </xf>
    <xf numFmtId="0" fontId="13" fillId="0" borderId="0" xfId="15" applyFont="1" applyFill="1" applyBorder="1" applyAlignment="1">
      <alignment horizontal="left" vertical="center" wrapText="1"/>
    </xf>
    <xf numFmtId="0" fontId="12" fillId="0" borderId="0" xfId="4" applyFont="1" applyFill="1" applyBorder="1" applyAlignment="1">
      <alignment horizontal="justify" vertical="center" wrapText="1"/>
    </xf>
    <xf numFmtId="0" fontId="13" fillId="0" borderId="0" xfId="15" applyFont="1" applyFill="1" applyAlignment="1">
      <alignment horizontal="left" vertical="center" wrapText="1"/>
    </xf>
    <xf numFmtId="0" fontId="13" fillId="0" borderId="0" xfId="0" applyFont="1" applyFill="1" applyAlignment="1">
      <alignment horizontal="left" vertical="center" wrapText="1"/>
    </xf>
    <xf numFmtId="164" fontId="13" fillId="0" borderId="0" xfId="0" quotePrefix="1" applyNumberFormat="1" applyFont="1" applyFill="1" applyBorder="1" applyAlignment="1">
      <alignment horizontal="left" vertical="center" wrapText="1"/>
    </xf>
    <xf numFmtId="0" fontId="12" fillId="0" borderId="0" xfId="4" applyFont="1" applyFill="1" applyAlignment="1">
      <alignment horizontal="left" vertical="center" wrapText="1"/>
    </xf>
    <xf numFmtId="0" fontId="12" fillId="0" borderId="8"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12" fillId="0" borderId="3" xfId="0" applyFont="1" applyFill="1" applyBorder="1" applyAlignment="1">
      <alignment horizontal="center" vertical="center" wrapText="1"/>
    </xf>
    <xf numFmtId="1" fontId="12" fillId="0" borderId="1" xfId="0" applyNumberFormat="1" applyFont="1" applyFill="1" applyBorder="1" applyAlignment="1">
      <alignment horizontal="center" vertical="center" wrapText="1"/>
    </xf>
    <xf numFmtId="3" fontId="12" fillId="0" borderId="1" xfId="0" applyNumberFormat="1" applyFont="1" applyFill="1" applyBorder="1" applyAlignment="1">
      <alignment horizontal="center" vertical="center"/>
    </xf>
    <xf numFmtId="3" fontId="12" fillId="0" borderId="8" xfId="0" applyNumberFormat="1" applyFont="1" applyFill="1" applyBorder="1" applyAlignment="1">
      <alignment horizontal="center" vertical="center"/>
    </xf>
    <xf numFmtId="3" fontId="12" fillId="0" borderId="3" xfId="0" applyNumberFormat="1" applyFont="1" applyFill="1" applyBorder="1" applyAlignment="1">
      <alignment horizontal="center" vertical="center"/>
    </xf>
    <xf numFmtId="3" fontId="12" fillId="0" borderId="1" xfId="0" applyNumberFormat="1" applyFont="1" applyFill="1" applyBorder="1" applyAlignment="1">
      <alignment horizontal="center" vertical="center" wrapText="1"/>
    </xf>
    <xf numFmtId="0" fontId="13" fillId="0" borderId="0" xfId="39" applyFont="1" applyFill="1" applyAlignment="1">
      <alignment horizontal="left" vertical="center" wrapText="1"/>
    </xf>
    <xf numFmtId="0" fontId="13" fillId="0" borderId="0" xfId="36" applyFont="1" applyFill="1" applyAlignment="1">
      <alignment horizontal="justify" vertical="center" wrapText="1"/>
    </xf>
  </cellXfs>
  <cellStyles count="45">
    <cellStyle name="Millares [0] 2" xfId="1"/>
    <cellStyle name="Millares [0] 3" xfId="32"/>
    <cellStyle name="Millares 2" xfId="2"/>
    <cellStyle name="Millares 2 2" xfId="9"/>
    <cellStyle name="Normal" xfId="0" builtinId="0"/>
    <cellStyle name="Normal 10" xfId="15"/>
    <cellStyle name="Normal 11" xfId="17"/>
    <cellStyle name="Normal 11 2" xfId="27"/>
    <cellStyle name="Normal 12" xfId="16"/>
    <cellStyle name="Normal 12 2" xfId="26"/>
    <cellStyle name="Normal 13" xfId="21"/>
    <cellStyle name="Normal 13 2" xfId="29"/>
    <cellStyle name="Normal 14" xfId="22"/>
    <cellStyle name="Normal 14 2" xfId="30"/>
    <cellStyle name="Normal 15" xfId="24"/>
    <cellStyle name="Normal 16" xfId="23"/>
    <cellStyle name="Normal 17" xfId="31"/>
    <cellStyle name="Normal 18" xfId="35"/>
    <cellStyle name="Normal 18 2" xfId="39"/>
    <cellStyle name="Normal 18 2 2" xfId="40"/>
    <cellStyle name="Normal 18 2 2 2" xfId="44"/>
    <cellStyle name="Normal 18 2 3" xfId="42"/>
    <cellStyle name="Normal 19" xfId="37"/>
    <cellStyle name="Normal 19 2" xfId="41"/>
    <cellStyle name="Normal 19 3" xfId="43"/>
    <cellStyle name="Normal 2" xfId="3"/>
    <cellStyle name="Normal 2 2" xfId="4"/>
    <cellStyle name="Normal 3" xfId="5"/>
    <cellStyle name="Normal 3 2" xfId="10"/>
    <cellStyle name="Normal 4" xfId="6"/>
    <cellStyle name="Normal 4 2" xfId="11"/>
    <cellStyle name="Normal 5" xfId="8"/>
    <cellStyle name="Normal 6" xfId="7"/>
    <cellStyle name="Normal 6 2" xfId="18"/>
    <cellStyle name="Normal 6 2 2" xfId="28"/>
    <cellStyle name="Normal 6 3" xfId="25"/>
    <cellStyle name="Normal 7" xfId="12"/>
    <cellStyle name="Normal 8" xfId="13"/>
    <cellStyle name="Normal 8 2" xfId="19"/>
    <cellStyle name="Normal 9" xfId="14"/>
    <cellStyle name="Normal 9 2" xfId="20"/>
    <cellStyle name="Normal_DATOS PARA RADIOS COMPENDIO 2003" xfId="36"/>
    <cellStyle name="Normal_Hoja1" xfId="34"/>
    <cellStyle name="Porcentaje" xfId="38" builtinId="5"/>
    <cellStyle name="Porcentaje 2" xfId="3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42392510214574"/>
          <c:y val="7.7927752075771475E-2"/>
          <c:w val="0.85219685039370074"/>
          <c:h val="0.86691752144649026"/>
        </c:manualLayout>
      </c:layout>
      <c:barChart>
        <c:barDir val="bar"/>
        <c:grouping val="clustered"/>
        <c:varyColors val="0"/>
        <c:ser>
          <c:idx val="0"/>
          <c:order val="0"/>
          <c:tx>
            <c:strRef>
              <c:f>'G1'!$B$3</c:f>
              <c:strCache>
                <c:ptCount val="1"/>
                <c:pt idx="0">
                  <c:v>2015</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'G1'!$A$6:$A$21</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'G1'!$B$6:$B$21</c:f>
              <c:numCache>
                <c:formatCode>_(* #,##0_);_(* \(#,##0\);_(* "-"_);_(@_)</c:formatCode>
                <c:ptCount val="16"/>
                <c:pt idx="0">
                  <c:v>4622</c:v>
                </c:pt>
                <c:pt idx="1">
                  <c:v>2762</c:v>
                </c:pt>
                <c:pt idx="2">
                  <c:v>4771</c:v>
                </c:pt>
                <c:pt idx="3">
                  <c:v>4921</c:v>
                </c:pt>
                <c:pt idx="4">
                  <c:v>3255</c:v>
                </c:pt>
                <c:pt idx="5">
                  <c:v>19465</c:v>
                </c:pt>
                <c:pt idx="6">
                  <c:v>65548</c:v>
                </c:pt>
                <c:pt idx="7">
                  <c:v>8445</c:v>
                </c:pt>
                <c:pt idx="8">
                  <c:v>9415</c:v>
                </c:pt>
                <c:pt idx="9">
                  <c:v>6094</c:v>
                </c:pt>
                <c:pt idx="10">
                  <c:v>11052</c:v>
                </c:pt>
                <c:pt idx="11">
                  <c:v>10935</c:v>
                </c:pt>
                <c:pt idx="12">
                  <c:v>5796</c:v>
                </c:pt>
                <c:pt idx="13">
                  <c:v>7598</c:v>
                </c:pt>
                <c:pt idx="14">
                  <c:v>3311</c:v>
                </c:pt>
                <c:pt idx="15">
                  <c:v>2031</c:v>
                </c:pt>
              </c:numCache>
            </c:numRef>
          </c:val>
          <c:extLst xmlns:c16r2="http://schemas.microsoft.com/office/drawing/2015/06/chart">
            <c:ext xmlns:c16="http://schemas.microsoft.com/office/drawing/2014/chart" uri="{C3380CC4-5D6E-409C-BE32-E72D297353CC}">
              <c16:uniqueId val="{00000000-B9DC-4CBA-B094-661854D7BD95}"/>
            </c:ext>
          </c:extLst>
        </c:ser>
        <c:ser>
          <c:idx val="1"/>
          <c:order val="1"/>
          <c:tx>
            <c:strRef>
              <c:f>'G1'!$C$3</c:f>
              <c:strCache>
                <c:ptCount val="1"/>
                <c:pt idx="0">
                  <c:v>2016</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'G1'!$A$6:$A$21</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'G1'!$C$6:$C$21</c:f>
              <c:numCache>
                <c:formatCode>_(* #,##0_);_(* \(#,##0\);_(* "-"_);_(@_)</c:formatCode>
                <c:ptCount val="16"/>
                <c:pt idx="0">
                  <c:v>4404</c:v>
                </c:pt>
                <c:pt idx="1">
                  <c:v>3275</c:v>
                </c:pt>
                <c:pt idx="2">
                  <c:v>5330</c:v>
                </c:pt>
                <c:pt idx="3">
                  <c:v>5208</c:v>
                </c:pt>
                <c:pt idx="4">
                  <c:v>3484</c:v>
                </c:pt>
                <c:pt idx="5">
                  <c:v>20737</c:v>
                </c:pt>
                <c:pt idx="6">
                  <c:v>70667</c:v>
                </c:pt>
                <c:pt idx="7">
                  <c:v>9377</c:v>
                </c:pt>
                <c:pt idx="8">
                  <c:v>10383</c:v>
                </c:pt>
                <c:pt idx="9">
                  <c:v>6337</c:v>
                </c:pt>
                <c:pt idx="10">
                  <c:v>12433</c:v>
                </c:pt>
                <c:pt idx="11">
                  <c:v>11829</c:v>
                </c:pt>
                <c:pt idx="12">
                  <c:v>6337</c:v>
                </c:pt>
                <c:pt idx="13">
                  <c:v>6932</c:v>
                </c:pt>
                <c:pt idx="14">
                  <c:v>2576</c:v>
                </c:pt>
                <c:pt idx="15">
                  <c:v>2463</c:v>
                </c:pt>
              </c:numCache>
            </c:numRef>
          </c:val>
          <c:extLst xmlns:c16r2="http://schemas.microsoft.com/office/drawing/2015/06/chart">
            <c:ext xmlns:c16="http://schemas.microsoft.com/office/drawing/2014/chart" uri="{C3380CC4-5D6E-409C-BE32-E72D297353CC}">
              <c16:uniqueId val="{00000001-B9DC-4CBA-B094-661854D7BD95}"/>
            </c:ext>
          </c:extLst>
        </c:ser>
        <c:ser>
          <c:idx val="2"/>
          <c:order val="2"/>
          <c:tx>
            <c:strRef>
              <c:f>'G1'!$D$3</c:f>
              <c:strCache>
                <c:ptCount val="1"/>
                <c:pt idx="0">
                  <c:v>2017</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'G1'!$A$6:$A$21</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'G1'!$D$6:$D$21</c:f>
              <c:numCache>
                <c:formatCode>_(* #,##0_);_(* \(#,##0\);_(* "-"_);_(@_)</c:formatCode>
                <c:ptCount val="16"/>
                <c:pt idx="0">
                  <c:v>5697</c:v>
                </c:pt>
                <c:pt idx="1">
                  <c:v>5195</c:v>
                </c:pt>
                <c:pt idx="2">
                  <c:v>7697</c:v>
                </c:pt>
                <c:pt idx="3">
                  <c:v>6010</c:v>
                </c:pt>
                <c:pt idx="4">
                  <c:v>6842</c:v>
                </c:pt>
                <c:pt idx="5">
                  <c:v>25990</c:v>
                </c:pt>
                <c:pt idx="6">
                  <c:v>85591</c:v>
                </c:pt>
                <c:pt idx="7">
                  <c:v>11983</c:v>
                </c:pt>
                <c:pt idx="8">
                  <c:v>18310</c:v>
                </c:pt>
                <c:pt idx="9">
                  <c:v>9962</c:v>
                </c:pt>
                <c:pt idx="10">
                  <c:v>24755</c:v>
                </c:pt>
                <c:pt idx="11">
                  <c:v>15835</c:v>
                </c:pt>
                <c:pt idx="12">
                  <c:v>7093</c:v>
                </c:pt>
                <c:pt idx="13">
                  <c:v>13601</c:v>
                </c:pt>
                <c:pt idx="14">
                  <c:v>2607</c:v>
                </c:pt>
                <c:pt idx="15">
                  <c:v>3835</c:v>
                </c:pt>
              </c:numCache>
            </c:numRef>
          </c:val>
          <c:extLst xmlns:c16r2="http://schemas.microsoft.com/office/drawing/2015/06/chart">
            <c:ext xmlns:c16="http://schemas.microsoft.com/office/drawing/2014/chart" uri="{C3380CC4-5D6E-409C-BE32-E72D297353CC}">
              <c16:uniqueId val="{00000002-B9DC-4CBA-B094-661854D7BD95}"/>
            </c:ext>
          </c:extLst>
        </c:ser>
        <c:ser>
          <c:idx val="3"/>
          <c:order val="3"/>
          <c:tx>
            <c:strRef>
              <c:f>'G1'!$E$3</c:f>
              <c:strCache>
                <c:ptCount val="1"/>
                <c:pt idx="0">
                  <c:v>2018</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'G1'!$A$6:$A$21</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'G1'!$E$6:$E$21</c:f>
              <c:numCache>
                <c:formatCode>_(* #,##0_);_(* \(#,##0\);_(* "-"_);_(@_)</c:formatCode>
                <c:ptCount val="16"/>
                <c:pt idx="0">
                  <c:v>6972</c:v>
                </c:pt>
                <c:pt idx="1">
                  <c:v>7177</c:v>
                </c:pt>
                <c:pt idx="2">
                  <c:v>9999</c:v>
                </c:pt>
                <c:pt idx="3">
                  <c:v>5936</c:v>
                </c:pt>
                <c:pt idx="4">
                  <c:v>8527</c:v>
                </c:pt>
                <c:pt idx="5">
                  <c:v>34129</c:v>
                </c:pt>
                <c:pt idx="6">
                  <c:v>108441</c:v>
                </c:pt>
                <c:pt idx="7">
                  <c:v>12256</c:v>
                </c:pt>
                <c:pt idx="8">
                  <c:v>22575</c:v>
                </c:pt>
                <c:pt idx="9">
                  <c:v>10828</c:v>
                </c:pt>
                <c:pt idx="10">
                  <c:v>29449</c:v>
                </c:pt>
                <c:pt idx="11">
                  <c:v>19189</c:v>
                </c:pt>
                <c:pt idx="12">
                  <c:v>8889</c:v>
                </c:pt>
                <c:pt idx="13">
                  <c:v>17083</c:v>
                </c:pt>
                <c:pt idx="14">
                  <c:v>2817</c:v>
                </c:pt>
                <c:pt idx="15">
                  <c:v>3403</c:v>
                </c:pt>
              </c:numCache>
            </c:numRef>
          </c:val>
          <c:extLst xmlns:c16r2="http://schemas.microsoft.com/office/drawing/2015/06/chart">
            <c:ext xmlns:c16="http://schemas.microsoft.com/office/drawing/2014/chart" uri="{C3380CC4-5D6E-409C-BE32-E72D297353CC}">
              <c16:uniqueId val="{00000003-B9DC-4CBA-B094-661854D7BD95}"/>
            </c:ext>
          </c:extLst>
        </c:ser>
        <c:dLbls>
          <c:showLegendKey val="0"/>
          <c:showVal val="0"/>
          <c:showCatName val="0"/>
          <c:showSerName val="0"/>
          <c:showPercent val="0"/>
          <c:showBubbleSize val="0"/>
        </c:dLbls>
        <c:gapWidth val="100"/>
        <c:axId val="-1450706144"/>
        <c:axId val="-1450717024"/>
      </c:barChart>
      <c:catAx>
        <c:axId val="-1450706144"/>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7024"/>
        <c:crosses val="autoZero"/>
        <c:auto val="1"/>
        <c:lblAlgn val="ctr"/>
        <c:lblOffset val="100"/>
        <c:noMultiLvlLbl val="0"/>
      </c:catAx>
      <c:valAx>
        <c:axId val="-1450717024"/>
        <c:scaling>
          <c:orientation val="minMax"/>
          <c:max val="110000"/>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06144"/>
        <c:crosses val="autoZero"/>
        <c:crossBetween val="between"/>
        <c:majorUnit val="10000"/>
      </c:valAx>
      <c:spPr>
        <a:noFill/>
        <a:ln>
          <a:noFill/>
        </a:ln>
        <a:effectLst/>
      </c:spPr>
    </c:plotArea>
    <c:legend>
      <c:legendPos val="t"/>
      <c:layout>
        <c:manualLayout>
          <c:xMode val="edge"/>
          <c:yMode val="edge"/>
          <c:x val="0.35909805088796892"/>
          <c:y val="0.94655230594585449"/>
          <c:w val="0.27996121618818265"/>
          <c:h val="4.708217477267195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875526922771022"/>
          <c:y val="8.7264409286300512E-2"/>
          <c:w val="0.65007832518958841"/>
          <c:h val="0.84319146340996498"/>
        </c:manualLayout>
      </c:layout>
      <c:barChart>
        <c:barDir val="bar"/>
        <c:grouping val="clustered"/>
        <c:varyColors val="0"/>
        <c:ser>
          <c:idx val="0"/>
          <c:order val="0"/>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1-33C7-4744-9353-E0F7A2573973}"/>
              </c:ext>
            </c:extLst>
          </c:dPt>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3-33C7-4744-9353-E0F7A2573973}"/>
              </c:ext>
            </c:extLst>
          </c:dPt>
          <c:dPt>
            <c:idx val="2"/>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5-33C7-4744-9353-E0F7A2573973}"/>
              </c:ext>
            </c:extLst>
          </c:dPt>
          <c:dPt>
            <c:idx val="3"/>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7-33C7-4744-9353-E0F7A2573973}"/>
              </c:ext>
            </c:extLst>
          </c:dPt>
          <c:dPt>
            <c:idx val="4"/>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9-33C7-4744-9353-E0F7A2573973}"/>
              </c:ext>
            </c:extLst>
          </c:dPt>
          <c:dPt>
            <c:idx val="5"/>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B-33C7-4744-9353-E0F7A2573973}"/>
              </c:ext>
            </c:extLst>
          </c:dPt>
          <c:dPt>
            <c:idx val="6"/>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D-33C7-4744-9353-E0F7A2573973}"/>
              </c:ext>
            </c:extLst>
          </c:dPt>
          <c:dPt>
            <c:idx val="7"/>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F-33C7-4744-9353-E0F7A2573973}"/>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'G2'!$A$3:$A$12</c:f>
              <c:strCache>
                <c:ptCount val="10"/>
                <c:pt idx="0">
                  <c:v>Contra la propiedad</c:v>
                </c:pt>
                <c:pt idx="1">
                  <c:v>Hechos de relevancia criminal</c:v>
                </c:pt>
                <c:pt idx="2">
                  <c:v>Contra el orden y la seguridad pública cometido por particulares </c:v>
                </c:pt>
                <c:pt idx="3">
                  <c:v>Contra las personas</c:v>
                </c:pt>
                <c:pt idx="4">
                  <c:v>Contra orden de las familias, contra la moralidad pública y contra la integridad sexual</c:v>
                </c:pt>
                <c:pt idx="5">
                  <c:v>Infracción a otros textos legales</c:v>
                </c:pt>
                <c:pt idx="6">
                  <c:v>Tráfico ilícito de estupefacientes y sustancias sicotrópicas</c:v>
                </c:pt>
                <c:pt idx="7">
                  <c:v>Sobre violencia intrafamiliar</c:v>
                </c:pt>
                <c:pt idx="8">
                  <c:v>Contra la fe pública, de las falsificaciones, del falso testimonio y del perjurio</c:v>
                </c:pt>
                <c:pt idx="9">
                  <c:v>Crímenes y simple delitos que afectan derechos garantidos por la Constitución</c:v>
                </c:pt>
              </c:strCache>
            </c:strRef>
          </c:cat>
          <c:val>
            <c:numRef>
              <c:f>'G2'!$B$3:$B$12</c:f>
              <c:numCache>
                <c:formatCode>_(* #,##0_);_(* \(#,##0\);_(* "-"_);_(@_)</c:formatCode>
                <c:ptCount val="10"/>
                <c:pt idx="0">
                  <c:v>128970</c:v>
                </c:pt>
                <c:pt idx="1">
                  <c:v>33043</c:v>
                </c:pt>
                <c:pt idx="2">
                  <c:v>28649</c:v>
                </c:pt>
                <c:pt idx="3">
                  <c:v>28010</c:v>
                </c:pt>
                <c:pt idx="4">
                  <c:v>21900</c:v>
                </c:pt>
                <c:pt idx="5">
                  <c:v>16482</c:v>
                </c:pt>
                <c:pt idx="6">
                  <c:v>15785</c:v>
                </c:pt>
                <c:pt idx="7">
                  <c:v>8826</c:v>
                </c:pt>
                <c:pt idx="8">
                  <c:v>8174</c:v>
                </c:pt>
                <c:pt idx="9">
                  <c:v>4407</c:v>
                </c:pt>
              </c:numCache>
            </c:numRef>
          </c:val>
          <c:extLst xmlns:c16r2="http://schemas.microsoft.com/office/drawing/2015/06/chart">
            <c:ext xmlns:c16="http://schemas.microsoft.com/office/drawing/2014/chart" uri="{C3380CC4-5D6E-409C-BE32-E72D297353CC}">
              <c16:uniqueId val="{00000010-33C7-4744-9353-E0F7A2573973}"/>
            </c:ext>
          </c:extLst>
        </c:ser>
        <c:dLbls>
          <c:dLblPos val="outEnd"/>
          <c:showLegendKey val="0"/>
          <c:showVal val="1"/>
          <c:showCatName val="0"/>
          <c:showSerName val="0"/>
          <c:showPercent val="0"/>
          <c:showBubbleSize val="0"/>
        </c:dLbls>
        <c:gapWidth val="100"/>
        <c:axId val="-1450710496"/>
        <c:axId val="-1450709408"/>
      </c:barChart>
      <c:valAx>
        <c:axId val="-1450709408"/>
        <c:scaling>
          <c:orientation val="minMax"/>
        </c:scaling>
        <c:delete val="0"/>
        <c:axPos val="t"/>
        <c:majorGridlines>
          <c:spPr>
            <a:ln>
              <a:solidFill>
                <a:schemeClr val="tx1">
                  <a:lumMod val="15000"/>
                  <a:lumOff val="85000"/>
                </a:schemeClr>
              </a:solidFill>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10496"/>
        <c:crosses val="autoZero"/>
        <c:crossBetween val="between"/>
      </c:valAx>
      <c:catAx>
        <c:axId val="-1450710496"/>
        <c:scaling>
          <c:orientation val="maxMin"/>
        </c:scaling>
        <c:delete val="0"/>
        <c:axPos val="l"/>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t" anchorCtr="0"/>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09408"/>
        <c:crosses val="autoZero"/>
        <c:auto val="1"/>
        <c:lblAlgn val="ctr"/>
        <c:lblOffset val="100"/>
        <c:noMultiLvlLbl val="0"/>
      </c:cat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8932222222222209E-2"/>
          <c:y val="7.0331944444444433E-2"/>
          <c:w val="0.90766574074074069"/>
          <c:h val="0.72659249999999997"/>
        </c:manualLayout>
      </c:layout>
      <c:barChart>
        <c:barDir val="col"/>
        <c:grouping val="clustered"/>
        <c:varyColors val="0"/>
        <c:ser>
          <c:idx val="0"/>
          <c:order val="0"/>
          <c:tx>
            <c:strRef>
              <c:f>'G3'!$B$2</c:f>
              <c:strCache>
                <c:ptCount val="1"/>
                <c:pt idx="0">
                  <c:v>Delitos investigados</c:v>
                </c:pt>
              </c:strCache>
            </c:strRef>
          </c:tx>
          <c:spPr>
            <a:pattFill prst="narVert">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'G3'!$A$5:$A$16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'G3'!$B$5:$B$16</c:f>
              <c:numCache>
                <c:formatCode>#,##0</c:formatCode>
                <c:ptCount val="12"/>
                <c:pt idx="0">
                  <c:v>24322</c:v>
                </c:pt>
                <c:pt idx="1">
                  <c:v>23305</c:v>
                </c:pt>
                <c:pt idx="2">
                  <c:v>25643</c:v>
                </c:pt>
                <c:pt idx="3">
                  <c:v>26495</c:v>
                </c:pt>
                <c:pt idx="4">
                  <c:v>26588</c:v>
                </c:pt>
                <c:pt idx="5">
                  <c:v>22888</c:v>
                </c:pt>
                <c:pt idx="6">
                  <c:v>26512</c:v>
                </c:pt>
                <c:pt idx="7">
                  <c:v>27919</c:v>
                </c:pt>
                <c:pt idx="8">
                  <c:v>22815</c:v>
                </c:pt>
                <c:pt idx="9">
                  <c:v>30389</c:v>
                </c:pt>
                <c:pt idx="10">
                  <c:v>25274</c:v>
                </c:pt>
                <c:pt idx="11">
                  <c:v>25520</c:v>
                </c:pt>
              </c:numCache>
            </c:numRef>
          </c:val>
          <c:extLst xmlns:c16r2="http://schemas.microsoft.com/office/drawing/2015/06/chart">
            <c:ext xmlns:c16="http://schemas.microsoft.com/office/drawing/2014/chart" uri="{C3380CC4-5D6E-409C-BE32-E72D297353CC}">
              <c16:uniqueId val="{00000000-9BA6-40EE-B9B2-955229626AA2}"/>
            </c:ext>
          </c:extLst>
        </c:ser>
        <c:dLbls>
          <c:showLegendKey val="0"/>
          <c:showVal val="0"/>
          <c:showCatName val="0"/>
          <c:showSerName val="0"/>
          <c:showPercent val="0"/>
          <c:showBubbleSize val="0"/>
        </c:dLbls>
        <c:gapWidth val="100"/>
        <c:axId val="-1450702336"/>
        <c:axId val="-1450708320"/>
      </c:barChart>
      <c:lineChart>
        <c:grouping val="standard"/>
        <c:varyColors val="0"/>
        <c:ser>
          <c:idx val="1"/>
          <c:order val="1"/>
          <c:tx>
            <c:v>Promedio</c:v>
          </c:tx>
          <c:spPr>
            <a:ln w="28575" cap="rnd">
              <a:solidFill>
                <a:schemeClr val="accent1">
                  <a:tint val="77000"/>
                </a:schemeClr>
              </a:solidFill>
              <a:round/>
            </a:ln>
            <a:effectLst/>
          </c:spPr>
          <c:marker>
            <c:symbol val="circle"/>
            <c:size val="6"/>
            <c:spPr>
              <a:solidFill>
                <a:schemeClr val="accent1">
                  <a:tint val="77000"/>
                </a:schemeClr>
              </a:solidFill>
              <a:ln>
                <a:noFill/>
              </a:ln>
              <a:effectLst/>
            </c:spPr>
          </c:marker>
          <c:val>
            <c:numRef>
              <c:f>'G3'!$I$6:$I$16</c:f>
              <c:numCache>
                <c:formatCode>#,##0.0</c:formatCode>
                <c:ptCount val="11"/>
                <c:pt idx="0">
                  <c:v>25639.166666666668</c:v>
                </c:pt>
                <c:pt idx="1">
                  <c:v>25639.166666666668</c:v>
                </c:pt>
                <c:pt idx="2">
                  <c:v>25639.166666666668</c:v>
                </c:pt>
                <c:pt idx="3">
                  <c:v>25639.166666666668</c:v>
                </c:pt>
                <c:pt idx="4">
                  <c:v>25639.166666666668</c:v>
                </c:pt>
                <c:pt idx="5">
                  <c:v>25639.166666666668</c:v>
                </c:pt>
                <c:pt idx="6">
                  <c:v>25639.166666666668</c:v>
                </c:pt>
                <c:pt idx="7">
                  <c:v>25639.166666666668</c:v>
                </c:pt>
                <c:pt idx="8">
                  <c:v>25639.166666666668</c:v>
                </c:pt>
                <c:pt idx="9">
                  <c:v>25639.166666666668</c:v>
                </c:pt>
                <c:pt idx="10">
                  <c:v>25639.166666666668</c:v>
                </c:pt>
              </c:numCache>
            </c:numRef>
          </c:val>
          <c:smooth val="0"/>
          <c:extLst xmlns:c16r2="http://schemas.microsoft.com/office/drawing/2015/06/chart">
            <c:ext xmlns:c16="http://schemas.microsoft.com/office/drawing/2014/chart" uri="{C3380CC4-5D6E-409C-BE32-E72D297353CC}">
              <c16:uniqueId val="{00000000-0C88-4E01-8CB0-A0AD2EFE3C45}"/>
            </c:ext>
          </c:extLst>
        </c:ser>
        <c:dLbls>
          <c:showLegendKey val="0"/>
          <c:showVal val="0"/>
          <c:showCatName val="0"/>
          <c:showSerName val="0"/>
          <c:showPercent val="0"/>
          <c:showBubbleSize val="0"/>
        </c:dLbls>
        <c:marker val="1"/>
        <c:smooth val="0"/>
        <c:axId val="-1450709952"/>
        <c:axId val="-1450714304"/>
      </c:lineChart>
      <c:catAx>
        <c:axId val="-1450702336"/>
        <c:scaling>
          <c:orientation val="minMax"/>
        </c:scaling>
        <c:delete val="0"/>
        <c:axPos val="b"/>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08320"/>
        <c:crosses val="autoZero"/>
        <c:auto val="1"/>
        <c:lblAlgn val="ctr"/>
        <c:lblOffset val="100"/>
        <c:noMultiLvlLbl val="0"/>
      </c:catAx>
      <c:valAx>
        <c:axId val="-1450708320"/>
        <c:scaling>
          <c:orientation val="minMax"/>
        </c:scaling>
        <c:delete val="0"/>
        <c:axPos val="l"/>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02336"/>
        <c:crosses val="autoZero"/>
        <c:crossBetween val="between"/>
      </c:valAx>
      <c:valAx>
        <c:axId val="-1450714304"/>
        <c:scaling>
          <c:orientation val="minMax"/>
          <c:max val="35000"/>
        </c:scaling>
        <c:delete val="1"/>
        <c:axPos val="r"/>
        <c:numFmt formatCode="#,##0" sourceLinked="0"/>
        <c:majorTickMark val="out"/>
        <c:minorTickMark val="none"/>
        <c:tickLblPos val="nextTo"/>
        <c:crossAx val="-1450709952"/>
        <c:crosses val="max"/>
        <c:crossBetween val="between"/>
      </c:valAx>
      <c:catAx>
        <c:axId val="-1450709952"/>
        <c:scaling>
          <c:orientation val="minMax"/>
        </c:scaling>
        <c:delete val="1"/>
        <c:axPos val="b"/>
        <c:majorTickMark val="out"/>
        <c:minorTickMark val="none"/>
        <c:tickLblPos val="nextTo"/>
        <c:crossAx val="-1450714304"/>
        <c:crosses val="autoZero"/>
        <c:auto val="1"/>
        <c:lblAlgn val="ctr"/>
        <c:lblOffset val="100"/>
        <c:noMultiLvlLbl val="0"/>
      </c:catAx>
      <c:spPr>
        <a:noFill/>
        <a:ln>
          <a:noFill/>
        </a:ln>
        <a:effectLst/>
      </c:spPr>
    </c:plotArea>
    <c:legend>
      <c:legendPos val="r"/>
      <c:layout>
        <c:manualLayout>
          <c:xMode val="edge"/>
          <c:yMode val="edge"/>
          <c:x val="0.28047333333333335"/>
          <c:y val="0.9273016666666668"/>
          <c:w val="0.47023037037037035"/>
          <c:h val="6.6146666666666645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93118399019074E-2"/>
          <c:y val="0.11416402165576274"/>
          <c:w val="0.78508296296296298"/>
          <c:h val="0.75229083333333335"/>
        </c:manualLayout>
      </c:layout>
      <c:ofPieChart>
        <c:ofPieType val="bar"/>
        <c:varyColors val="1"/>
        <c:ser>
          <c:idx val="0"/>
          <c:order val="0"/>
          <c:tx>
            <c:strRef>
              <c:f>'G4'!$B$2</c:f>
              <c:strCache>
                <c:ptCount val="1"/>
                <c:pt idx="0">
                  <c:v>Frecuencia</c:v>
                </c:pt>
              </c:strCache>
            </c:strRef>
          </c:tx>
          <c:spPr>
            <a:ln>
              <a:noFill/>
            </a:ln>
          </c:spPr>
          <c:dPt>
            <c:idx val="0"/>
            <c:bubble3D val="0"/>
            <c:spPr>
              <a:solidFill>
                <a:schemeClr val="accent1"/>
              </a:solidFill>
              <a:ln w="19050">
                <a:noFill/>
              </a:ln>
              <a:effectLst/>
            </c:spPr>
            <c:extLst xmlns:c16r2="http://schemas.microsoft.com/office/drawing/2015/06/chart">
              <c:ext xmlns:c16="http://schemas.microsoft.com/office/drawing/2014/chart" uri="{C3380CC4-5D6E-409C-BE32-E72D297353CC}">
                <c16:uniqueId val="{00000001-B53C-42CD-B2B1-B38FEC881B1B}"/>
              </c:ext>
            </c:extLst>
          </c:dPt>
          <c:dPt>
            <c:idx val="1"/>
            <c:bubble3D val="0"/>
            <c:spPr>
              <a:solidFill>
                <a:schemeClr val="accent3"/>
              </a:solidFill>
              <a:ln w="19050">
                <a:noFill/>
              </a:ln>
              <a:effectLst/>
            </c:spPr>
            <c:extLst xmlns:c16r2="http://schemas.microsoft.com/office/drawing/2015/06/chart">
              <c:ext xmlns:c16="http://schemas.microsoft.com/office/drawing/2014/chart" uri="{C3380CC4-5D6E-409C-BE32-E72D297353CC}">
                <c16:uniqueId val="{00000003-B53C-42CD-B2B1-B38FEC881B1B}"/>
              </c:ext>
            </c:extLst>
          </c:dPt>
          <c:dPt>
            <c:idx val="2"/>
            <c:bubble3D val="0"/>
            <c:spPr>
              <a:solidFill>
                <a:schemeClr val="accent5"/>
              </a:solidFill>
              <a:ln w="19050">
                <a:noFill/>
              </a:ln>
              <a:effectLst/>
            </c:spPr>
            <c:extLst xmlns:c16r2="http://schemas.microsoft.com/office/drawing/2015/06/chart">
              <c:ext xmlns:c16="http://schemas.microsoft.com/office/drawing/2014/chart" uri="{C3380CC4-5D6E-409C-BE32-E72D297353CC}">
                <c16:uniqueId val="{00000005-B53C-42CD-B2B1-B38FEC881B1B}"/>
              </c:ext>
            </c:extLst>
          </c:dPt>
          <c:dPt>
            <c:idx val="3"/>
            <c:bubble3D val="0"/>
            <c:spPr>
              <a:solidFill>
                <a:schemeClr val="accent1">
                  <a:lumMod val="60000"/>
                </a:schemeClr>
              </a:solidFill>
              <a:ln w="19050">
                <a:noFill/>
              </a:ln>
              <a:effectLst/>
            </c:spPr>
            <c:extLst xmlns:c16r2="http://schemas.microsoft.com/office/drawing/2015/06/chart">
              <c:ext xmlns:c16="http://schemas.microsoft.com/office/drawing/2014/chart" uri="{C3380CC4-5D6E-409C-BE32-E72D297353CC}">
                <c16:uniqueId val="{00000007-B53C-42CD-B2B1-B38FEC881B1B}"/>
              </c:ext>
            </c:extLst>
          </c:dPt>
          <c:dPt>
            <c:idx val="4"/>
            <c:bubble3D val="0"/>
            <c:spPr>
              <a:solidFill>
                <a:schemeClr val="accent3">
                  <a:lumMod val="60000"/>
                </a:schemeClr>
              </a:solidFill>
              <a:ln w="19050">
                <a:noFill/>
              </a:ln>
              <a:effectLst/>
            </c:spPr>
            <c:extLst xmlns:c16r2="http://schemas.microsoft.com/office/drawing/2015/06/chart">
              <c:ext xmlns:c16="http://schemas.microsoft.com/office/drawing/2014/chart" uri="{C3380CC4-5D6E-409C-BE32-E72D297353CC}">
                <c16:uniqueId val="{00000009-B53C-42CD-B2B1-B38FEC881B1B}"/>
              </c:ext>
            </c:extLst>
          </c:dPt>
          <c:dPt>
            <c:idx val="5"/>
            <c:bubble3D val="0"/>
            <c:spPr>
              <a:solidFill>
                <a:schemeClr val="accent5">
                  <a:lumMod val="60000"/>
                </a:schemeClr>
              </a:solidFill>
              <a:ln w="19050">
                <a:noFill/>
              </a:ln>
              <a:effectLst/>
            </c:spPr>
            <c:extLst xmlns:c16r2="http://schemas.microsoft.com/office/drawing/2015/06/chart">
              <c:ext xmlns:c16="http://schemas.microsoft.com/office/drawing/2014/chart" uri="{C3380CC4-5D6E-409C-BE32-E72D297353CC}">
                <c16:uniqueId val="{0000000B-B53C-42CD-B2B1-B38FEC881B1B}"/>
              </c:ext>
            </c:extLst>
          </c:dPt>
          <c:dPt>
            <c:idx val="6"/>
            <c:bubble3D val="0"/>
            <c:spPr>
              <a:solidFill>
                <a:schemeClr val="accent1">
                  <a:lumMod val="80000"/>
                  <a:lumOff val="20000"/>
                </a:schemeClr>
              </a:solidFill>
              <a:ln w="19050">
                <a:noFill/>
              </a:ln>
              <a:effectLst/>
            </c:spPr>
            <c:extLst xmlns:c16r2="http://schemas.microsoft.com/office/drawing/2015/06/chart">
              <c:ext xmlns:c16="http://schemas.microsoft.com/office/drawing/2014/chart" uri="{C3380CC4-5D6E-409C-BE32-E72D297353CC}">
                <c16:uniqueId val="{0000000D-B53C-42CD-B2B1-B38FEC881B1B}"/>
              </c:ext>
            </c:extLst>
          </c:dPt>
          <c:dPt>
            <c:idx val="7"/>
            <c:bubble3D val="0"/>
            <c:spPr>
              <a:solidFill>
                <a:schemeClr val="accent3">
                  <a:lumMod val="80000"/>
                  <a:lumOff val="20000"/>
                </a:schemeClr>
              </a:solidFill>
              <a:ln w="19050">
                <a:noFill/>
              </a:ln>
              <a:effectLst/>
            </c:spPr>
            <c:extLst xmlns:c16r2="http://schemas.microsoft.com/office/drawing/2015/06/chart">
              <c:ext xmlns:c16="http://schemas.microsoft.com/office/drawing/2014/chart" uri="{C3380CC4-5D6E-409C-BE32-E72D297353CC}">
                <c16:uniqueId val="{0000000F-B53C-42CD-B2B1-B38FEC881B1B}"/>
              </c:ext>
            </c:extLst>
          </c:dPt>
          <c:dPt>
            <c:idx val="8"/>
            <c:bubble3D val="0"/>
            <c:spPr>
              <a:solidFill>
                <a:schemeClr val="accent5">
                  <a:lumMod val="80000"/>
                  <a:lumOff val="20000"/>
                </a:schemeClr>
              </a:solidFill>
              <a:ln w="19050">
                <a:noFill/>
              </a:ln>
              <a:effectLst/>
            </c:spPr>
            <c:extLst xmlns:c16r2="http://schemas.microsoft.com/office/drawing/2015/06/chart">
              <c:ext xmlns:c16="http://schemas.microsoft.com/office/drawing/2014/chart" uri="{C3380CC4-5D6E-409C-BE32-E72D297353CC}">
                <c16:uniqueId val="{00000011-B53C-42CD-B2B1-B38FEC881B1B}"/>
              </c:ext>
            </c:extLst>
          </c:dPt>
          <c:dLbls>
            <c:dLbl>
              <c:idx val="0"/>
              <c:layout>
                <c:manualLayout>
                  <c:x val="0"/>
                  <c:y val="7.8780465186388121E-3"/>
                </c:manualLayout>
              </c:layout>
              <c:showLegendKey val="0"/>
              <c:showVal val="0"/>
              <c:showCatName val="1"/>
              <c:showSerName val="0"/>
              <c:showPercent val="1"/>
              <c:showBubbleSize val="0"/>
              <c:separator> </c:separator>
              <c:extLst xmlns:c16r2="http://schemas.microsoft.com/office/drawing/2015/06/chart">
                <c:ext xmlns:c16="http://schemas.microsoft.com/office/drawing/2014/chart" uri="{C3380CC4-5D6E-409C-BE32-E72D297353CC}">
                  <c16:uniqueId val="{00000001-B53C-42CD-B2B1-B38FEC881B1B}"/>
                </c:ext>
                <c:ext xmlns:c15="http://schemas.microsoft.com/office/drawing/2012/chart" uri="{CE6537A1-D6FC-4f65-9D91-7224C49458BB}"/>
              </c:extLst>
            </c:dLbl>
            <c:dLbl>
              <c:idx val="7"/>
              <c:layout>
                <c:manualLayout>
                  <c:x val="0.11614833333333334"/>
                  <c:y val="-2.5317500000000066E-2"/>
                </c:manualLayout>
              </c:layout>
              <c:showLegendKey val="0"/>
              <c:showVal val="0"/>
              <c:showCatName val="1"/>
              <c:showSerName val="0"/>
              <c:showPercent val="1"/>
              <c:showBubbleSize val="0"/>
              <c:separator> </c:separator>
              <c:extLst xmlns:c16r2="http://schemas.microsoft.com/office/drawing/2015/06/chart">
                <c:ext xmlns:c16="http://schemas.microsoft.com/office/drawing/2014/chart" uri="{C3380CC4-5D6E-409C-BE32-E72D297353CC}">
                  <c16:uniqueId val="{0000000F-B53C-42CD-B2B1-B38FEC881B1B}"/>
                </c:ext>
                <c:ext xmlns:c15="http://schemas.microsoft.com/office/drawing/2012/chart" uri="{CE6537A1-D6FC-4f65-9D91-7224C49458BB}"/>
              </c:extLst>
            </c:dLbl>
            <c:dLbl>
              <c:idx val="8"/>
              <c:layout>
                <c:manualLayout>
                  <c:x val="-0.19984703703703699"/>
                  <c:y val="-2.1251388888888889E-2"/>
                </c:manualLayout>
              </c:layout>
              <c:tx>
                <c:rich>
                  <a:bodyPr/>
                  <a:lstStyle/>
                  <a:p>
                    <a:r>
                      <a:rPr lang="en-US" baseline="0"/>
                      <a:t>Con información </a:t>
                    </a:r>
                    <a:fld id="{62CA84B3-020A-4371-8365-6A665379AD2C}" type="PERCENTAGE">
                      <a:rPr lang="en-US" baseline="0"/>
                      <a:pPr/>
                      <a:t>[PORCENTAJE]</a:t>
                    </a:fld>
                    <a:endParaRPr lang="en-US" baseline="0"/>
                  </a:p>
                </c:rich>
              </c:tx>
              <c:showLegendKey val="0"/>
              <c:showVal val="0"/>
              <c:showCatName val="1"/>
              <c:showSerName val="0"/>
              <c:showPercent val="1"/>
              <c:showBubbleSize val="0"/>
              <c:separator> </c:separator>
              <c:extLst xmlns:c16r2="http://schemas.microsoft.com/office/drawing/2015/06/chart">
                <c:ext xmlns:c16="http://schemas.microsoft.com/office/drawing/2014/chart" uri="{C3380CC4-5D6E-409C-BE32-E72D297353CC}">
                  <c16:uniqueId val="{00000011-B53C-42CD-B2B1-B38FEC881B1B}"/>
                </c:ext>
                <c:ext xmlns:c15="http://schemas.microsoft.com/office/drawing/2012/chart" uri="{CE6537A1-D6FC-4f65-9D91-7224C49458BB}">
                  <c15:dlblFieldTable/>
                  <c15:showDataLabelsRange val="0"/>
                </c:ext>
              </c:extLst>
            </c:dLbl>
            <c:numFmt formatCode="0.0%" sourceLinked="0"/>
            <c:spPr>
              <a:noFill/>
              <a:ln>
                <a:noFill/>
              </a:ln>
              <a:effectLst/>
            </c:spPr>
            <c:txPr>
              <a:bodyPr rot="0" spcFirstLastPara="1" vertOverflow="overflow" horzOverflow="overflow" vert="horz" wrap="square" lIns="0" tIns="19050" rIns="0" bIns="19050" anchor="ctr" anchorCtr="1">
                <a:spAutoFit/>
              </a:bodyPr>
              <a:lstStyle/>
              <a:p>
                <a:pPr>
                  <a:defRPr sz="700" b="1" i="0" u="none" strike="noStrike" kern="1200" baseline="0">
                    <a:solidFill>
                      <a:schemeClr val="tx1"/>
                    </a:solidFill>
                    <a:latin typeface="Verdana" panose="020B0604030504040204" pitchFamily="34" charset="0"/>
                    <a:ea typeface="+mn-ea"/>
                    <a:cs typeface="+mn-cs"/>
                  </a:defRPr>
                </a:pPr>
                <a:endParaRPr lang="es-CL"/>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ext>
            </c:extLst>
          </c:dLbls>
          <c:cat>
            <c:strRef>
              <c:f>'G4'!$A$4:$A$11</c:f>
              <c:strCache>
                <c:ptCount val="8"/>
                <c:pt idx="0">
                  <c:v>Lunes</c:v>
                </c:pt>
                <c:pt idx="1">
                  <c:v>Martes</c:v>
                </c:pt>
                <c:pt idx="2">
                  <c:v>Miércoles</c:v>
                </c:pt>
                <c:pt idx="3">
                  <c:v>Jueves</c:v>
                </c:pt>
                <c:pt idx="4">
                  <c:v>Viernes</c:v>
                </c:pt>
                <c:pt idx="5">
                  <c:v>Sábado</c:v>
                </c:pt>
                <c:pt idx="6">
                  <c:v>Domingo</c:v>
                </c:pt>
                <c:pt idx="7">
                  <c:v>Sin información</c:v>
                </c:pt>
              </c:strCache>
            </c:strRef>
          </c:cat>
          <c:val>
            <c:numRef>
              <c:f>'G4'!$B$4:$B$11</c:f>
              <c:numCache>
                <c:formatCode>#,##0</c:formatCode>
                <c:ptCount val="8"/>
                <c:pt idx="0">
                  <c:v>15765</c:v>
                </c:pt>
                <c:pt idx="1">
                  <c:v>15286</c:v>
                </c:pt>
                <c:pt idx="2">
                  <c:v>15525</c:v>
                </c:pt>
                <c:pt idx="3">
                  <c:v>15156</c:v>
                </c:pt>
                <c:pt idx="4">
                  <c:v>15801</c:v>
                </c:pt>
                <c:pt idx="5">
                  <c:v>13793</c:v>
                </c:pt>
                <c:pt idx="6">
                  <c:v>13593</c:v>
                </c:pt>
                <c:pt idx="7">
                  <c:v>202751</c:v>
                </c:pt>
              </c:numCache>
            </c:numRef>
          </c:val>
          <c:extLst xmlns:c16r2="http://schemas.microsoft.com/office/drawing/2015/06/chart">
            <c:ext xmlns:c16="http://schemas.microsoft.com/office/drawing/2014/chart" uri="{C3380CC4-5D6E-409C-BE32-E72D297353CC}">
              <c16:uniqueId val="{00000012-B53C-42CD-B2B1-B38FEC881B1B}"/>
            </c:ext>
          </c:extLst>
        </c:ser>
        <c:dLbls>
          <c:showLegendKey val="0"/>
          <c:showVal val="0"/>
          <c:showCatName val="0"/>
          <c:showSerName val="0"/>
          <c:showPercent val="0"/>
          <c:showBubbleSize val="0"/>
          <c:showLeaderLines val="1"/>
        </c:dLbls>
        <c:gapWidth val="100"/>
        <c:splitType val="percent"/>
        <c:splitPos val="10"/>
        <c:secondPieSize val="58"/>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5.2993118399019074E-2"/>
          <c:y val="0.11416402165576274"/>
          <c:w val="0.78743481481481481"/>
          <c:h val="0.75229083333333335"/>
        </c:manualLayout>
      </c:layout>
      <c:ofPieChart>
        <c:ofPieType val="bar"/>
        <c:varyColors val="1"/>
        <c:ser>
          <c:idx val="0"/>
          <c:order val="0"/>
          <c:tx>
            <c:strRef>
              <c:f>'G5'!$B$3</c:f>
              <c:strCache>
                <c:ptCount val="1"/>
                <c:pt idx="0">
                  <c:v>Frecuencia</c:v>
                </c:pt>
              </c:strCache>
            </c:strRef>
          </c:tx>
          <c:spPr>
            <a:ln>
              <a:noFill/>
            </a:ln>
          </c:spPr>
          <c:dPt>
            <c:idx val="0"/>
            <c:bubble3D val="0"/>
            <c:spPr>
              <a:solidFill>
                <a:schemeClr val="accent1"/>
              </a:solidFill>
              <a:ln w="19050">
                <a:noFill/>
              </a:ln>
              <a:effectLst/>
            </c:spPr>
            <c:extLst xmlns:c16r2="http://schemas.microsoft.com/office/drawing/2015/06/chart">
              <c:ext xmlns:c16="http://schemas.microsoft.com/office/drawing/2014/chart" uri="{C3380CC4-5D6E-409C-BE32-E72D297353CC}">
                <c16:uniqueId val="{00000001-AF93-43DF-BE07-9A14FEBEFF8C}"/>
              </c:ext>
            </c:extLst>
          </c:dPt>
          <c:dPt>
            <c:idx val="1"/>
            <c:bubble3D val="0"/>
            <c:spPr>
              <a:solidFill>
                <a:schemeClr val="accent3"/>
              </a:solidFill>
              <a:ln w="19050">
                <a:noFill/>
              </a:ln>
              <a:effectLst/>
            </c:spPr>
            <c:extLst xmlns:c16r2="http://schemas.microsoft.com/office/drawing/2015/06/chart">
              <c:ext xmlns:c16="http://schemas.microsoft.com/office/drawing/2014/chart" uri="{C3380CC4-5D6E-409C-BE32-E72D297353CC}">
                <c16:uniqueId val="{00000003-AF93-43DF-BE07-9A14FEBEFF8C}"/>
              </c:ext>
            </c:extLst>
          </c:dPt>
          <c:dPt>
            <c:idx val="2"/>
            <c:bubble3D val="0"/>
            <c:spPr>
              <a:solidFill>
                <a:schemeClr val="accent5"/>
              </a:solidFill>
              <a:ln w="19050">
                <a:noFill/>
              </a:ln>
              <a:effectLst/>
            </c:spPr>
            <c:extLst xmlns:c16r2="http://schemas.microsoft.com/office/drawing/2015/06/chart">
              <c:ext xmlns:c16="http://schemas.microsoft.com/office/drawing/2014/chart" uri="{C3380CC4-5D6E-409C-BE32-E72D297353CC}">
                <c16:uniqueId val="{00000005-AF93-43DF-BE07-9A14FEBEFF8C}"/>
              </c:ext>
            </c:extLst>
          </c:dPt>
          <c:dPt>
            <c:idx val="3"/>
            <c:bubble3D val="0"/>
            <c:spPr>
              <a:solidFill>
                <a:schemeClr val="accent1">
                  <a:lumMod val="60000"/>
                </a:schemeClr>
              </a:solidFill>
              <a:ln w="19050">
                <a:noFill/>
              </a:ln>
              <a:effectLst/>
            </c:spPr>
            <c:extLst xmlns:c16r2="http://schemas.microsoft.com/office/drawing/2015/06/chart">
              <c:ext xmlns:c16="http://schemas.microsoft.com/office/drawing/2014/chart" uri="{C3380CC4-5D6E-409C-BE32-E72D297353CC}">
                <c16:uniqueId val="{00000007-AF93-43DF-BE07-9A14FEBEFF8C}"/>
              </c:ext>
            </c:extLst>
          </c:dPt>
          <c:dPt>
            <c:idx val="4"/>
            <c:bubble3D val="0"/>
            <c:spPr>
              <a:solidFill>
                <a:schemeClr val="accent3">
                  <a:lumMod val="60000"/>
                </a:schemeClr>
              </a:solidFill>
              <a:ln w="19050">
                <a:noFill/>
              </a:ln>
              <a:effectLst/>
            </c:spPr>
            <c:extLst xmlns:c16r2="http://schemas.microsoft.com/office/drawing/2015/06/chart">
              <c:ext xmlns:c16="http://schemas.microsoft.com/office/drawing/2014/chart" uri="{C3380CC4-5D6E-409C-BE32-E72D297353CC}">
                <c16:uniqueId val="{00000009-AF93-43DF-BE07-9A14FEBEFF8C}"/>
              </c:ext>
            </c:extLst>
          </c:dPt>
          <c:dPt>
            <c:idx val="5"/>
            <c:bubble3D val="0"/>
            <c:spPr>
              <a:solidFill>
                <a:schemeClr val="accent5">
                  <a:lumMod val="60000"/>
                </a:schemeClr>
              </a:solidFill>
              <a:ln w="19050">
                <a:noFill/>
              </a:ln>
              <a:effectLst/>
            </c:spPr>
            <c:extLst xmlns:c16r2="http://schemas.microsoft.com/office/drawing/2015/06/chart">
              <c:ext xmlns:c16="http://schemas.microsoft.com/office/drawing/2014/chart" uri="{C3380CC4-5D6E-409C-BE32-E72D297353CC}">
                <c16:uniqueId val="{0000000B-AF93-43DF-BE07-9A14FEBEFF8C}"/>
              </c:ext>
            </c:extLst>
          </c:dPt>
          <c:dPt>
            <c:idx val="6"/>
            <c:bubble3D val="0"/>
            <c:spPr>
              <a:solidFill>
                <a:schemeClr val="accent1">
                  <a:lumMod val="80000"/>
                  <a:lumOff val="20000"/>
                </a:schemeClr>
              </a:solidFill>
              <a:ln w="19050">
                <a:noFill/>
              </a:ln>
              <a:effectLst/>
            </c:spPr>
            <c:extLst xmlns:c16r2="http://schemas.microsoft.com/office/drawing/2015/06/chart">
              <c:ext xmlns:c16="http://schemas.microsoft.com/office/drawing/2014/chart" uri="{C3380CC4-5D6E-409C-BE32-E72D297353CC}">
                <c16:uniqueId val="{0000000D-AF93-43DF-BE07-9A14FEBEFF8C}"/>
              </c:ext>
            </c:extLst>
          </c:dPt>
          <c:dPt>
            <c:idx val="7"/>
            <c:bubble3D val="0"/>
            <c:spPr>
              <a:solidFill>
                <a:schemeClr val="accent3">
                  <a:lumMod val="80000"/>
                  <a:lumOff val="20000"/>
                </a:schemeClr>
              </a:solidFill>
              <a:ln w="19050">
                <a:noFill/>
              </a:ln>
              <a:effectLst/>
            </c:spPr>
            <c:extLst xmlns:c16r2="http://schemas.microsoft.com/office/drawing/2015/06/chart">
              <c:ext xmlns:c16="http://schemas.microsoft.com/office/drawing/2014/chart" uri="{C3380CC4-5D6E-409C-BE32-E72D297353CC}">
                <c16:uniqueId val="{0000000F-AF93-43DF-BE07-9A14FEBEFF8C}"/>
              </c:ext>
            </c:extLst>
          </c:dPt>
          <c:dPt>
            <c:idx val="8"/>
            <c:bubble3D val="0"/>
            <c:spPr>
              <a:solidFill>
                <a:schemeClr val="accent5">
                  <a:lumMod val="80000"/>
                  <a:lumOff val="20000"/>
                </a:schemeClr>
              </a:solidFill>
              <a:ln w="19050">
                <a:noFill/>
              </a:ln>
              <a:effectLst/>
            </c:spPr>
            <c:extLst xmlns:c16r2="http://schemas.microsoft.com/office/drawing/2015/06/chart">
              <c:ext xmlns:c16="http://schemas.microsoft.com/office/drawing/2014/chart" uri="{C3380CC4-5D6E-409C-BE32-E72D297353CC}">
                <c16:uniqueId val="{00000011-AF93-43DF-BE07-9A14FEBEFF8C}"/>
              </c:ext>
            </c:extLst>
          </c:dPt>
          <c:dLbls>
            <c:dLbl>
              <c:idx val="0"/>
              <c:layout>
                <c:manualLayout>
                  <c:x val="-5.1210265383493728E-3"/>
                  <c:y val="-2.348024691358024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solidFill>
                      <a:latin typeface="Verdana" panose="020B0604030504040204" pitchFamily="34" charset="0"/>
                      <a:ea typeface="+mn-ea"/>
                      <a:cs typeface="+mn-cs"/>
                    </a:defRPr>
                  </a:pPr>
                  <a:endParaRPr lang="es-CL"/>
                </a:p>
              </c:txPr>
              <c:showLegendKey val="0"/>
              <c:showVal val="0"/>
              <c:showCatName val="1"/>
              <c:showSerName val="0"/>
              <c:showPercent val="1"/>
              <c:showBubbleSize val="0"/>
              <c:separator>
</c:separator>
              <c:extLst>
                <c:ext xmlns:c15="http://schemas.microsoft.com/office/drawing/2012/chart" uri="{CE6537A1-D6FC-4f65-9D91-7224C49458BB}">
                  <c15:layout>
                    <c:manualLayout>
                      <c:w val="0.1435001218454999"/>
                      <c:h val="9.4536728395061734E-2"/>
                    </c:manualLayout>
                  </c15:layout>
                </c:ext>
              </c:extLst>
            </c:dLbl>
            <c:dLbl>
              <c:idx val="6"/>
              <c:layout>
                <c:manualLayout>
                  <c:x val="0.11204203703703701"/>
                  <c:y val="-5.5925000000000002E-3"/>
                </c:manualLayout>
              </c:layout>
              <c:showLegendKey val="0"/>
              <c:showVal val="0"/>
              <c:showCatName val="1"/>
              <c:showSerName val="0"/>
              <c:showPercent val="1"/>
              <c:showBubbleSize val="0"/>
              <c:separator>
</c:separator>
              <c:extLst>
                <c:ext xmlns:c15="http://schemas.microsoft.com/office/drawing/2012/chart" uri="{CE6537A1-D6FC-4f65-9D91-7224C49458BB}"/>
              </c:extLst>
            </c:dLbl>
            <c:dLbl>
              <c:idx val="7"/>
              <c:layout>
                <c:manualLayout>
                  <c:x val="-0.20612314814814811"/>
                  <c:y val="-6.2305555555562024E-4"/>
                </c:manualLayout>
              </c:layout>
              <c:tx>
                <c:rich>
                  <a:bodyPr/>
                  <a:lstStyle/>
                  <a:p>
                    <a:r>
                      <a:rPr lang="en-US" baseline="0"/>
                      <a:t>Con información </a:t>
                    </a:r>
                    <a:fld id="{861B54F8-B3A2-4C1F-9D0D-1C0384ECC809}" type="PERCENTAGE">
                      <a:rPr lang="en-US" baseline="0"/>
                      <a:pPr/>
                      <a:t>[PORCENTAJE]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Lst>
            </c:dLbl>
            <c:dLbl>
              <c:idx val="8"/>
              <c:layout>
                <c:manualLayout>
                  <c:x val="-0.19281844715210417"/>
                  <c:y val="-2.8307014653407347E-2"/>
                </c:manualLayout>
              </c:layout>
              <c:showLegendKey val="0"/>
              <c:showVal val="0"/>
              <c:showCatName val="1"/>
              <c:showSerName val="0"/>
              <c:showPercent val="1"/>
              <c:showBubbleSize val="0"/>
              <c:separator>
</c:separator>
              <c:extLst>
                <c:ext xmlns:c15="http://schemas.microsoft.com/office/drawing/2012/chart" uri="{CE6537A1-D6FC-4f65-9D91-7224C49458BB}"/>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Verdana" panose="020B0604030504040204" pitchFamily="34" charset="0"/>
                    <a:ea typeface="+mn-ea"/>
                    <a:cs typeface="+mn-cs"/>
                  </a:defRPr>
                </a:pPr>
                <a:endParaRPr lang="es-CL"/>
              </a:p>
            </c:txPr>
            <c:showLegendKey val="0"/>
            <c:showVal val="0"/>
            <c:showCatName val="1"/>
            <c:showSerName val="0"/>
            <c:showPercent val="1"/>
            <c:showBubbleSize val="0"/>
            <c:separator>
</c:separator>
            <c:showLeaderLines val="0"/>
            <c:extLst xmlns:c16r2="http://schemas.microsoft.com/office/drawing/2015/06/chart">
              <c:ext xmlns:c15="http://schemas.microsoft.com/office/drawing/2012/chart" uri="{CE6537A1-D6FC-4f65-9D91-7224C49458BB}"/>
            </c:extLst>
          </c:dLbls>
          <c:cat>
            <c:strRef>
              <c:f>'G5'!$A$5:$A$11</c:f>
              <c:strCache>
                <c:ptCount val="7"/>
                <c:pt idx="0">
                  <c:v>00:01 a 04:00</c:v>
                </c:pt>
                <c:pt idx="1">
                  <c:v>04:01 a 08:00</c:v>
                </c:pt>
                <c:pt idx="2">
                  <c:v>08:01 a 12:00</c:v>
                </c:pt>
                <c:pt idx="3">
                  <c:v>12:01 a 16:00</c:v>
                </c:pt>
                <c:pt idx="4">
                  <c:v>16:01 a 20:00</c:v>
                </c:pt>
                <c:pt idx="5">
                  <c:v>20:01 a 24:00</c:v>
                </c:pt>
                <c:pt idx="6">
                  <c:v>Sin información</c:v>
                </c:pt>
              </c:strCache>
            </c:strRef>
          </c:cat>
          <c:val>
            <c:numRef>
              <c:f>'G5'!$B$5:$B$11</c:f>
              <c:numCache>
                <c:formatCode>#,##0</c:formatCode>
                <c:ptCount val="7"/>
                <c:pt idx="0">
                  <c:v>12228</c:v>
                </c:pt>
                <c:pt idx="1">
                  <c:v>8739</c:v>
                </c:pt>
                <c:pt idx="2">
                  <c:v>21936</c:v>
                </c:pt>
                <c:pt idx="3">
                  <c:v>21031</c:v>
                </c:pt>
                <c:pt idx="4">
                  <c:v>19593</c:v>
                </c:pt>
                <c:pt idx="5">
                  <c:v>14706</c:v>
                </c:pt>
                <c:pt idx="6">
                  <c:v>209437</c:v>
                </c:pt>
              </c:numCache>
            </c:numRef>
          </c:val>
          <c:extLst xmlns:c16r2="http://schemas.microsoft.com/office/drawing/2015/06/chart">
            <c:ext xmlns:c16="http://schemas.microsoft.com/office/drawing/2014/chart" uri="{C3380CC4-5D6E-409C-BE32-E72D297353CC}">
              <c16:uniqueId val="{00000012-AF93-43DF-BE07-9A14FEBEFF8C}"/>
            </c:ext>
          </c:extLst>
        </c:ser>
        <c:dLbls>
          <c:showLegendKey val="0"/>
          <c:showVal val="0"/>
          <c:showCatName val="0"/>
          <c:showSerName val="0"/>
          <c:showPercent val="0"/>
          <c:showBubbleSize val="0"/>
          <c:showLeaderLines val="0"/>
        </c:dLbls>
        <c:gapWidth val="100"/>
        <c:splitType val="percent"/>
        <c:splitPos val="1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24731310234974"/>
          <c:y val="0.12597158024550351"/>
          <c:w val="0.78734270131851536"/>
          <c:h val="0.78637060367454059"/>
        </c:manualLayout>
      </c:layout>
      <c:barChart>
        <c:barDir val="bar"/>
        <c:grouping val="clustered"/>
        <c:varyColors val="0"/>
        <c:ser>
          <c:idx val="0"/>
          <c:order val="0"/>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'G6'!$A$5:$A$15</c:f>
              <c:strCache>
                <c:ptCount val="11"/>
                <c:pt idx="0">
                  <c:v>Delitos informáticos</c:v>
                </c:pt>
                <c:pt idx="1">
                  <c:v>Delitos medio ambientales</c:v>
                </c:pt>
                <c:pt idx="2">
                  <c:v>Homicidios</c:v>
                </c:pt>
                <c:pt idx="3">
                  <c:v>Violencia intrafamiliar</c:v>
                </c:pt>
                <c:pt idx="4">
                  <c:v>Presuntas desgracias</c:v>
                </c:pt>
                <c:pt idx="5">
                  <c:v>Drogas</c:v>
                </c:pt>
                <c:pt idx="6">
                  <c:v>Delitos sexuales</c:v>
                </c:pt>
                <c:pt idx="7">
                  <c:v>Lesiones</c:v>
                </c:pt>
                <c:pt idx="8">
                  <c:v>Hurtos</c:v>
                </c:pt>
                <c:pt idx="9">
                  <c:v>Delitos económicos</c:v>
                </c:pt>
                <c:pt idx="10">
                  <c:v>Robos</c:v>
                </c:pt>
              </c:strCache>
            </c:strRef>
          </c:cat>
          <c:val>
            <c:numRef>
              <c:f>'G6'!$C$5:$C$15</c:f>
              <c:numCache>
                <c:formatCode>0.0%</c:formatCode>
                <c:ptCount val="11"/>
                <c:pt idx="0">
                  <c:v>5.8195842412922397E-3</c:v>
                </c:pt>
                <c:pt idx="1">
                  <c:v>1.1704022690325482E-2</c:v>
                </c:pt>
                <c:pt idx="2">
                  <c:v>2.0506900487703643E-2</c:v>
                </c:pt>
                <c:pt idx="3">
                  <c:v>3.8160215834803363E-2</c:v>
                </c:pt>
                <c:pt idx="4">
                  <c:v>4.3288021860191622E-2</c:v>
                </c:pt>
                <c:pt idx="5">
                  <c:v>7.1659575939953646E-2</c:v>
                </c:pt>
                <c:pt idx="6">
                  <c:v>9.2265919546193495E-2</c:v>
                </c:pt>
                <c:pt idx="7">
                  <c:v>0.10433312579986856</c:v>
                </c:pt>
                <c:pt idx="8">
                  <c:v>0.10951281519144962</c:v>
                </c:pt>
                <c:pt idx="9">
                  <c:v>0.22704161045968663</c:v>
                </c:pt>
                <c:pt idx="10">
                  <c:v>0.27570820794853168</c:v>
                </c:pt>
              </c:numCache>
            </c:numRef>
          </c:val>
          <c:extLst xmlns:c16r2="http://schemas.microsoft.com/office/drawing/2015/06/chart">
            <c:ext xmlns:c16="http://schemas.microsoft.com/office/drawing/2014/chart" uri="{C3380CC4-5D6E-409C-BE32-E72D297353CC}">
              <c16:uniqueId val="{00000000-27EA-437D-AEDF-D298834093FA}"/>
            </c:ext>
          </c:extLst>
        </c:ser>
        <c:dLbls>
          <c:showLegendKey val="0"/>
          <c:showVal val="0"/>
          <c:showCatName val="0"/>
          <c:showSerName val="0"/>
          <c:showPercent val="0"/>
          <c:showBubbleSize val="0"/>
        </c:dLbls>
        <c:gapWidth val="100"/>
        <c:axId val="-1450705600"/>
        <c:axId val="-1450707776"/>
      </c:barChart>
      <c:valAx>
        <c:axId val="-1450707776"/>
        <c:scaling>
          <c:orientation val="minMax"/>
          <c:max val="0.30000000000000004"/>
        </c:scaling>
        <c:delete val="0"/>
        <c:axPos val="t"/>
        <c:majorGridlines>
          <c:spPr>
            <a:ln>
              <a:solidFill>
                <a:schemeClr val="tx1">
                  <a:lumMod val="15000"/>
                  <a:lumOff val="85000"/>
                </a:schemeClr>
              </a:solidFill>
            </a:ln>
            <a:effectLst/>
          </c:spPr>
        </c:majorGridlines>
        <c:numFmt formatCode="0%" sourceLinked="0"/>
        <c:majorTickMark val="in"/>
        <c:minorTickMark val="in"/>
        <c:tickLblPos val="high"/>
        <c:spPr>
          <a:noFill/>
          <a:ln>
            <a:noFill/>
          </a:ln>
          <a:effectLst/>
        </c:spPr>
        <c:txPr>
          <a:bodyPr rot="0" spcFirstLastPara="1" vertOverflow="ellipsis" wrap="square" anchor="t" anchorCtr="0"/>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05600"/>
        <c:crosses val="max"/>
        <c:crossBetween val="between"/>
        <c:majorUnit val="5.000000000000001E-2"/>
      </c:valAx>
      <c:catAx>
        <c:axId val="-145070560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50707776"/>
        <c:crossesAt val="0"/>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09518518518521"/>
          <c:y val="8.7147500000000003E-2"/>
          <c:w val="0.82353074074074073"/>
          <c:h val="0.81098749999999997"/>
        </c:manualLayout>
      </c:layout>
      <c:barChart>
        <c:barDir val="bar"/>
        <c:grouping val="percentStacked"/>
        <c:varyColors val="0"/>
        <c:ser>
          <c:idx val="0"/>
          <c:order val="0"/>
          <c:tx>
            <c:strRef>
              <c:f>'G6'!$E$58</c:f>
              <c:strCache>
                <c:ptCount val="1"/>
                <c:pt idx="0">
                  <c:v>%DMCS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'G6'!$A$60:$A$71</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'G6'!$E$60:$E$71</c:f>
              <c:numCache>
                <c:formatCode>0.0%</c:formatCode>
                <c:ptCount val="12"/>
                <c:pt idx="0">
                  <c:v>0.74393553161746562</c:v>
                </c:pt>
                <c:pt idx="1">
                  <c:v>0.75297146535078308</c:v>
                </c:pt>
                <c:pt idx="2">
                  <c:v>0.75166712163163441</c:v>
                </c:pt>
                <c:pt idx="3">
                  <c:v>0.75187771277599547</c:v>
                </c:pt>
                <c:pt idx="4">
                  <c:v>0.74319241763201449</c:v>
                </c:pt>
                <c:pt idx="5">
                  <c:v>0.74794652219503666</c:v>
                </c:pt>
                <c:pt idx="6">
                  <c:v>0.75735515992757996</c:v>
                </c:pt>
                <c:pt idx="7">
                  <c:v>0.75582936351588526</c:v>
                </c:pt>
                <c:pt idx="8">
                  <c:v>0.75288187595879907</c:v>
                </c:pt>
                <c:pt idx="9">
                  <c:v>0.75514166310178021</c:v>
                </c:pt>
                <c:pt idx="10">
                  <c:v>0.75152330458178362</c:v>
                </c:pt>
                <c:pt idx="11">
                  <c:v>0.75513322884012535</c:v>
                </c:pt>
              </c:numCache>
            </c:numRef>
          </c:val>
          <c:extLst xmlns:c16r2="http://schemas.microsoft.com/office/drawing/2015/06/chart">
            <c:ext xmlns:c16="http://schemas.microsoft.com/office/drawing/2014/chart" uri="{C3380CC4-5D6E-409C-BE32-E72D297353CC}">
              <c16:uniqueId val="{00000000-571B-4743-97C2-4A35727BC476}"/>
            </c:ext>
          </c:extLst>
        </c:ser>
        <c:ser>
          <c:idx val="1"/>
          <c:order val="1"/>
          <c:tx>
            <c:strRef>
              <c:f>'G6'!$F$58</c:f>
              <c:strCache>
                <c:ptCount val="1"/>
                <c:pt idx="0">
                  <c:v>%OTROS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'G6'!$A$60:$A$71</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'G6'!$F$60:$F$71</c:f>
              <c:numCache>
                <c:formatCode>0.0%</c:formatCode>
                <c:ptCount val="12"/>
                <c:pt idx="0">
                  <c:v>0.25606446838253433</c:v>
                </c:pt>
                <c:pt idx="1">
                  <c:v>0.2470285346492169</c:v>
                </c:pt>
                <c:pt idx="2">
                  <c:v>0.24833287836836562</c:v>
                </c:pt>
                <c:pt idx="3">
                  <c:v>0.24812228722400453</c:v>
                </c:pt>
                <c:pt idx="4">
                  <c:v>0.25680758236798557</c:v>
                </c:pt>
                <c:pt idx="5">
                  <c:v>0.25205347780496329</c:v>
                </c:pt>
                <c:pt idx="6">
                  <c:v>0.24264484007242004</c:v>
                </c:pt>
                <c:pt idx="7">
                  <c:v>0.24417063648411477</c:v>
                </c:pt>
                <c:pt idx="8">
                  <c:v>0.24711812404120095</c:v>
                </c:pt>
                <c:pt idx="9">
                  <c:v>0.24485833689821976</c:v>
                </c:pt>
                <c:pt idx="10">
                  <c:v>0.24847669541821635</c:v>
                </c:pt>
                <c:pt idx="11">
                  <c:v>0.2448667711598746</c:v>
                </c:pt>
              </c:numCache>
            </c:numRef>
          </c:val>
          <c:extLst xmlns:c16r2="http://schemas.microsoft.com/office/drawing/2015/06/chart">
            <c:ext xmlns:c16="http://schemas.microsoft.com/office/drawing/2014/chart" uri="{C3380CC4-5D6E-409C-BE32-E72D297353CC}">
              <c16:uniqueId val="{00000001-571B-4743-97C2-4A35727BC476}"/>
            </c:ext>
          </c:extLst>
        </c:ser>
        <c:dLbls>
          <c:showLegendKey val="0"/>
          <c:showVal val="0"/>
          <c:showCatName val="0"/>
          <c:showSerName val="0"/>
          <c:showPercent val="0"/>
          <c:showBubbleSize val="0"/>
        </c:dLbls>
        <c:gapWidth val="45"/>
        <c:overlap val="100"/>
        <c:axId val="-1450711584"/>
        <c:axId val="-1450703424"/>
      </c:barChart>
      <c:catAx>
        <c:axId val="-1450711584"/>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03424"/>
        <c:crosses val="autoZero"/>
        <c:auto val="1"/>
        <c:lblAlgn val="ctr"/>
        <c:lblOffset val="100"/>
        <c:noMultiLvlLbl val="0"/>
      </c:catAx>
      <c:valAx>
        <c:axId val="-1450703424"/>
        <c:scaling>
          <c:orientation val="minMax"/>
        </c:scaling>
        <c:delete val="0"/>
        <c:axPos val="t"/>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1584"/>
        <c:crosses val="autoZero"/>
        <c:crossBetween val="between"/>
      </c:valAx>
      <c:spPr>
        <a:noFill/>
        <a:ln>
          <a:noFill/>
        </a:ln>
        <a:effectLst/>
      </c:spPr>
    </c:plotArea>
    <c:legend>
      <c:legendPos val="t"/>
      <c:layout>
        <c:manualLayout>
          <c:xMode val="edge"/>
          <c:yMode val="edge"/>
          <c:x val="0.3822192592592592"/>
          <c:y val="0.91369444444444448"/>
          <c:w val="0.2154574074074074"/>
          <c:h val="5.088750000000000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1848391033707"/>
          <c:y val="8.0958295466347099E-2"/>
          <c:w val="0.7137420659042395"/>
          <c:h val="0.89027951093270719"/>
        </c:manualLayout>
      </c:layout>
      <c:barChart>
        <c:barDir val="bar"/>
        <c:grouping val="clustered"/>
        <c:varyColors val="0"/>
        <c:ser>
          <c:idx val="0"/>
          <c:order val="0"/>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'G7'!$A$7:$A$17</c:f>
              <c:strCache>
                <c:ptCount val="11"/>
                <c:pt idx="0">
                  <c:v>Delitos económicos</c:v>
                </c:pt>
                <c:pt idx="1">
                  <c:v>Robos</c:v>
                </c:pt>
                <c:pt idx="2">
                  <c:v>Hurtos</c:v>
                </c:pt>
                <c:pt idx="3">
                  <c:v>Delitos sexuales</c:v>
                </c:pt>
                <c:pt idx="4">
                  <c:v>Drogas</c:v>
                </c:pt>
                <c:pt idx="5">
                  <c:v>Violencia intrafamiliar</c:v>
                </c:pt>
                <c:pt idx="6">
                  <c:v>Lesiones</c:v>
                </c:pt>
                <c:pt idx="7">
                  <c:v>Presuntas desgracias</c:v>
                </c:pt>
                <c:pt idx="8">
                  <c:v>Delitos informáticos</c:v>
                </c:pt>
                <c:pt idx="9">
                  <c:v>Delitos medio ambientales</c:v>
                </c:pt>
                <c:pt idx="10">
                  <c:v>Homicidios</c:v>
                </c:pt>
              </c:strCache>
            </c:strRef>
          </c:cat>
          <c:val>
            <c:numRef>
              <c:f>'G7'!$C$7:$C$17</c:f>
              <c:numCache>
                <c:formatCode>0.0%</c:formatCode>
                <c:ptCount val="11"/>
                <c:pt idx="0">
                  <c:v>0.3272448072415744</c:v>
                </c:pt>
                <c:pt idx="1">
                  <c:v>0.24537298957407258</c:v>
                </c:pt>
                <c:pt idx="2">
                  <c:v>0.19167542229047119</c:v>
                </c:pt>
                <c:pt idx="3">
                  <c:v>8.5330962579810876E-2</c:v>
                </c:pt>
                <c:pt idx="4">
                  <c:v>3.2037501010264285E-2</c:v>
                </c:pt>
                <c:pt idx="5">
                  <c:v>3.1908187181766752E-2</c:v>
                </c:pt>
                <c:pt idx="6">
                  <c:v>3.035642123979633E-2</c:v>
                </c:pt>
                <c:pt idx="7">
                  <c:v>2.5458659985452194E-2</c:v>
                </c:pt>
                <c:pt idx="8">
                  <c:v>1.6568334276246665E-2</c:v>
                </c:pt>
                <c:pt idx="9">
                  <c:v>1.3093025135375413E-2</c:v>
                </c:pt>
                <c:pt idx="10">
                  <c:v>9.5368948516932027E-4</c:v>
                </c:pt>
              </c:numCache>
            </c:numRef>
          </c:val>
          <c:extLst xmlns:c16r2="http://schemas.microsoft.com/office/drawing/2015/06/chart">
            <c:ext xmlns:c16="http://schemas.microsoft.com/office/drawing/2014/chart" uri="{C3380CC4-5D6E-409C-BE32-E72D297353CC}">
              <c16:uniqueId val="{00000000-17D1-4A6C-ACC0-E61C873784F8}"/>
            </c:ext>
          </c:extLst>
        </c:ser>
        <c:dLbls>
          <c:dLblPos val="outEnd"/>
          <c:showLegendKey val="0"/>
          <c:showVal val="1"/>
          <c:showCatName val="0"/>
          <c:showSerName val="0"/>
          <c:showPercent val="0"/>
          <c:showBubbleSize val="0"/>
        </c:dLbls>
        <c:gapWidth val="80"/>
        <c:overlap val="30"/>
        <c:axId val="-1450701792"/>
        <c:axId val="-1450716480"/>
      </c:barChart>
      <c:catAx>
        <c:axId val="-1450701792"/>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6480"/>
        <c:crosses val="autoZero"/>
        <c:auto val="1"/>
        <c:lblAlgn val="ctr"/>
        <c:lblOffset val="100"/>
        <c:noMultiLvlLbl val="0"/>
      </c:catAx>
      <c:valAx>
        <c:axId val="-1450716480"/>
        <c:scaling>
          <c:orientation val="minMax"/>
          <c:max val="0.4"/>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01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28037037037037"/>
          <c:y val="0.10478638888888887"/>
          <c:w val="0.89419814814814813"/>
          <c:h val="0.80344416666666663"/>
        </c:manualLayout>
      </c:layout>
      <c:barChart>
        <c:barDir val="bar"/>
        <c:grouping val="percentStacked"/>
        <c:varyColors val="0"/>
        <c:ser>
          <c:idx val="3"/>
          <c:order val="3"/>
          <c:tx>
            <c:strRef>
              <c:f>'G7'!$E$67</c:f>
              <c:strCache>
                <c:ptCount val="1"/>
                <c:pt idx="0">
                  <c:v>%DMCS</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'G7'!$A$69:$A$80</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'G7'!$E$69:$E$80</c:f>
              <c:numCache>
                <c:formatCode>0.0%</c:formatCode>
                <c:ptCount val="12"/>
                <c:pt idx="0">
                  <c:v>0.59986565158978955</c:v>
                </c:pt>
                <c:pt idx="1">
                  <c:v>0.58726415094339623</c:v>
                </c:pt>
                <c:pt idx="2">
                  <c:v>0.58135573975246968</c:v>
                </c:pt>
                <c:pt idx="3">
                  <c:v>0.57133318495437346</c:v>
                </c:pt>
                <c:pt idx="4">
                  <c:v>0.66028880866425987</c:v>
                </c:pt>
                <c:pt idx="5">
                  <c:v>0.66374803972817564</c:v>
                </c:pt>
                <c:pt idx="6">
                  <c:v>0.65170362358031364</c:v>
                </c:pt>
                <c:pt idx="7">
                  <c:v>0.65623489608506524</c:v>
                </c:pt>
                <c:pt idx="8">
                  <c:v>0.68715083798882681</c:v>
                </c:pt>
                <c:pt idx="9">
                  <c:v>0.66924658362558953</c:v>
                </c:pt>
                <c:pt idx="10">
                  <c:v>0.62927235917589619</c:v>
                </c:pt>
                <c:pt idx="11">
                  <c:v>0.68209126933401509</c:v>
                </c:pt>
              </c:numCache>
            </c:numRef>
          </c:val>
          <c:extLst xmlns:c16r2="http://schemas.microsoft.com/office/drawing/2015/06/chart">
            <c:ext xmlns:c16="http://schemas.microsoft.com/office/drawing/2014/chart" uri="{C3380CC4-5D6E-409C-BE32-E72D297353CC}">
              <c16:uniqueId val="{00000000-CE20-468D-AA96-10D64C97506C}"/>
            </c:ext>
          </c:extLst>
        </c:ser>
        <c:ser>
          <c:idx val="4"/>
          <c:order val="4"/>
          <c:tx>
            <c:strRef>
              <c:f>'G7'!$F$67</c:f>
              <c:strCache>
                <c:ptCount val="1"/>
                <c:pt idx="0">
                  <c:v>%OTROS</c:v>
                </c:pt>
              </c:strCache>
            </c:strRef>
          </c:tx>
          <c:spPr>
            <a:pattFill prst="narHorz">
              <a:fgClr>
                <a:schemeClr val="accent3">
                  <a:lumMod val="60000"/>
                </a:schemeClr>
              </a:fgClr>
              <a:bgClr>
                <a:schemeClr val="accent3">
                  <a:lumMod val="60000"/>
                  <a:lumMod val="20000"/>
                  <a:lumOff val="80000"/>
                </a:schemeClr>
              </a:bgClr>
            </a:pattFill>
            <a:ln>
              <a:noFill/>
            </a:ln>
            <a:effectLst>
              <a:innerShdw blurRad="114300">
                <a:schemeClr val="accent3">
                  <a:lumMod val="60000"/>
                </a:schemeClr>
              </a:innerShdw>
            </a:effectLst>
          </c:spPr>
          <c:invertIfNegative val="0"/>
          <c:cat>
            <c:strRef>
              <c:f>'G7'!$A$69:$A$80</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'G7'!$F$69:$F$80</c:f>
              <c:numCache>
                <c:formatCode>0.0%</c:formatCode>
                <c:ptCount val="12"/>
                <c:pt idx="0">
                  <c:v>0.40013434841021051</c:v>
                </c:pt>
                <c:pt idx="1">
                  <c:v>0.41273584905660377</c:v>
                </c:pt>
                <c:pt idx="2">
                  <c:v>0.41864426024753038</c:v>
                </c:pt>
                <c:pt idx="3">
                  <c:v>0.42866681504562654</c:v>
                </c:pt>
                <c:pt idx="4">
                  <c:v>0.33971119133574007</c:v>
                </c:pt>
                <c:pt idx="5">
                  <c:v>0.33625196027182436</c:v>
                </c:pt>
                <c:pt idx="6">
                  <c:v>0.3482963764196863</c:v>
                </c:pt>
                <c:pt idx="7">
                  <c:v>0.34376510391493476</c:v>
                </c:pt>
                <c:pt idx="8">
                  <c:v>0.31284916201117319</c:v>
                </c:pt>
                <c:pt idx="9">
                  <c:v>0.33075341637441047</c:v>
                </c:pt>
                <c:pt idx="10">
                  <c:v>0.37072764082410387</c:v>
                </c:pt>
                <c:pt idx="11">
                  <c:v>0.31790873066598491</c:v>
                </c:pt>
              </c:numCache>
            </c:numRef>
          </c:val>
          <c:extLst xmlns:c16r2="http://schemas.microsoft.com/office/drawing/2015/06/chart">
            <c:ext xmlns:c16="http://schemas.microsoft.com/office/drawing/2014/chart" uri="{C3380CC4-5D6E-409C-BE32-E72D297353CC}">
              <c16:uniqueId val="{00000001-CE20-468D-AA96-10D64C97506C}"/>
            </c:ext>
          </c:extLst>
        </c:ser>
        <c:dLbls>
          <c:showLegendKey val="0"/>
          <c:showVal val="0"/>
          <c:showCatName val="0"/>
          <c:showSerName val="0"/>
          <c:showPercent val="0"/>
          <c:showBubbleSize val="0"/>
        </c:dLbls>
        <c:gapWidth val="45"/>
        <c:overlap val="100"/>
        <c:axId val="-1450715936"/>
        <c:axId val="-1450715392"/>
        <c:extLst xmlns:c16r2="http://schemas.microsoft.com/office/drawing/2015/06/chart">
          <c:ext xmlns:c15="http://schemas.microsoft.com/office/drawing/2012/chart" uri="{02D57815-91ED-43cb-92C2-25804820EDAC}">
            <c15:filteredBarSeries>
              <c15:ser>
                <c:idx val="0"/>
                <c:order val="0"/>
                <c:tx>
                  <c:strRef>
                    <c:extLst xmlns:c16r2="http://schemas.microsoft.com/office/drawing/2015/06/chart">
                      <c:ext uri="{02D57815-91ED-43cb-92C2-25804820EDAC}">
                        <c15:formulaRef>
                          <c15:sqref>'G7'!$B$67</c15:sqref>
                        </c15:formulaRef>
                      </c:ext>
                    </c:extLst>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extLst xmlns:c16r2="http://schemas.microsoft.com/office/drawing/2015/06/chart">
                      <c:ext uri="{02D57815-91ED-43cb-92C2-25804820EDAC}">
                        <c15:formulaRef>
                          <c15:sqref>'G7'!$A$69:$A$80</c15:sqref>
                        </c15:formulaRef>
                      </c:ext>
                    </c:extLst>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extLst xmlns:c16r2="http://schemas.microsoft.com/office/drawing/2015/06/chart">
                      <c:ext uri="{02D57815-91ED-43cb-92C2-25804820EDAC}">
                        <c15:formulaRef>
                          <c15:sqref>'G7'!$B$68:$B$80</c15:sqref>
                        </c15:formulaRef>
                      </c:ext>
                    </c:extLst>
                    <c:numCache>
                      <c:formatCode>_(* #,##0_);_(* \(#,##0\);_(* "-"_);_(@_)</c:formatCode>
                      <c:ptCount val="13"/>
                      <c:pt idx="0">
                        <c:v>97527</c:v>
                      </c:pt>
                      <c:pt idx="1">
                        <c:v>8932</c:v>
                      </c:pt>
                      <c:pt idx="2">
                        <c:v>8056</c:v>
                      </c:pt>
                      <c:pt idx="3">
                        <c:v>8807</c:v>
                      </c:pt>
                      <c:pt idx="4">
                        <c:v>8986</c:v>
                      </c:pt>
                      <c:pt idx="5">
                        <c:v>8310</c:v>
                      </c:pt>
                      <c:pt idx="6">
                        <c:v>7652</c:v>
                      </c:pt>
                      <c:pt idx="7">
                        <c:v>7396</c:v>
                      </c:pt>
                      <c:pt idx="8">
                        <c:v>8276</c:v>
                      </c:pt>
                      <c:pt idx="9">
                        <c:v>6623</c:v>
                      </c:pt>
                      <c:pt idx="10">
                        <c:v>8269</c:v>
                      </c:pt>
                      <c:pt idx="11">
                        <c:v>8397</c:v>
                      </c:pt>
                      <c:pt idx="12">
                        <c:v>7823</c:v>
                      </c:pt>
                    </c:numCache>
                  </c:numRef>
                </c:val>
                <c:extLst xmlns:c16r2="http://schemas.microsoft.com/office/drawing/2015/06/chart">
                  <c:ext xmlns:c16="http://schemas.microsoft.com/office/drawing/2014/chart" uri="{C3380CC4-5D6E-409C-BE32-E72D297353CC}">
                    <c16:uniqueId val="{00000002-CE20-468D-AA96-10D64C97506C}"/>
                  </c:ext>
                </c:extLst>
              </c15:ser>
            </c15:filteredBarSeries>
            <c15:filteredBarSeries>
              <c15:ser>
                <c:idx val="1"/>
                <c:order val="1"/>
                <c:tx>
                  <c:strRef>
                    <c:extLst xmlns:c15="http://schemas.microsoft.com/office/drawing/2012/chart" xmlns:c16r2="http://schemas.microsoft.com/office/drawing/2015/06/chart">
                      <c:ext xmlns:c15="http://schemas.microsoft.com/office/drawing/2012/chart" uri="{02D57815-91ED-43cb-92C2-25804820EDAC}">
                        <c15:formulaRef>
                          <c15:sqref>'G7'!$C$67</c15:sqref>
                        </c15:formulaRef>
                      </c:ext>
                    </c:extLst>
                    <c:strCache>
                      <c:ptCount val="1"/>
                      <c:pt idx="0">
                        <c:v>TOTAL MENSUAL DMCS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extLst xmlns:c15="http://schemas.microsoft.com/office/drawing/2012/chart" xmlns:c16r2="http://schemas.microsoft.com/office/drawing/2015/06/chart">
                      <c:ext xmlns:c15="http://schemas.microsoft.com/office/drawing/2012/chart" uri="{02D57815-91ED-43cb-92C2-25804820EDAC}">
                        <c15:formulaRef>
                          <c15:sqref>'G7'!$A$69:$A$80</c15:sqref>
                        </c15:formulaRef>
                      </c:ext>
                    </c:extLst>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extLst xmlns:c15="http://schemas.microsoft.com/office/drawing/2012/chart" xmlns:c16r2="http://schemas.microsoft.com/office/drawing/2015/06/chart">
                      <c:ext xmlns:c15="http://schemas.microsoft.com/office/drawing/2012/chart" uri="{02D57815-91ED-43cb-92C2-25804820EDAC}">
                        <c15:formulaRef>
                          <c15:sqref>'G7'!$C$68:$C$80</c15:sqref>
                        </c15:formulaRef>
                      </c:ext>
                    </c:extLst>
                    <c:numCache>
                      <c:formatCode>_(* #,##0_);_(* \(#,##0\);_(* "-"_);_(@_)</c:formatCode>
                      <c:ptCount val="13"/>
                      <c:pt idx="0">
                        <c:v>61865</c:v>
                      </c:pt>
                      <c:pt idx="1">
                        <c:v>5358</c:v>
                      </c:pt>
                      <c:pt idx="2">
                        <c:v>4731</c:v>
                      </c:pt>
                      <c:pt idx="3">
                        <c:v>5120</c:v>
                      </c:pt>
                      <c:pt idx="4">
                        <c:v>5134</c:v>
                      </c:pt>
                      <c:pt idx="5">
                        <c:v>5487</c:v>
                      </c:pt>
                      <c:pt idx="6">
                        <c:v>5079</c:v>
                      </c:pt>
                      <c:pt idx="7">
                        <c:v>4820</c:v>
                      </c:pt>
                      <c:pt idx="8">
                        <c:v>5431</c:v>
                      </c:pt>
                      <c:pt idx="9">
                        <c:v>4551</c:v>
                      </c:pt>
                      <c:pt idx="10">
                        <c:v>5534</c:v>
                      </c:pt>
                      <c:pt idx="11">
                        <c:v>5284</c:v>
                      </c:pt>
                      <c:pt idx="12">
                        <c:v>5336</c:v>
                      </c:pt>
                    </c:numCache>
                  </c:numRef>
                </c:val>
                <c:extLst xmlns:c15="http://schemas.microsoft.com/office/drawing/2012/chart" xmlns:c16r2="http://schemas.microsoft.com/office/drawing/2015/06/chart">
                  <c:ext xmlns:c16="http://schemas.microsoft.com/office/drawing/2014/chart" uri="{C3380CC4-5D6E-409C-BE32-E72D297353CC}">
                    <c16:uniqueId val="{00000003-CE20-468D-AA96-10D64C97506C}"/>
                  </c:ext>
                </c:extLst>
              </c15:ser>
            </c15:filteredBarSeries>
            <c15:filteredBarSeries>
              <c15:ser>
                <c:idx val="2"/>
                <c:order val="2"/>
                <c:tx>
                  <c:strRef>
                    <c:extLst xmlns:c15="http://schemas.microsoft.com/office/drawing/2012/chart" xmlns:c16r2="http://schemas.microsoft.com/office/drawing/2015/06/chart">
                      <c:ext xmlns:c15="http://schemas.microsoft.com/office/drawing/2012/chart" uri="{02D57815-91ED-43cb-92C2-25804820EDAC}">
                        <c15:formulaRef>
                          <c15:sqref>'G7'!$D$67</c15:sqref>
                        </c15:formulaRef>
                      </c:ext>
                    </c:extLst>
                    <c:strCache>
                      <c:ptCount val="1"/>
                      <c:pt idx="0">
                        <c:v>OTROS</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extLst xmlns:c15="http://schemas.microsoft.com/office/drawing/2012/chart" xmlns:c16r2="http://schemas.microsoft.com/office/drawing/2015/06/chart">
                      <c:ext xmlns:c15="http://schemas.microsoft.com/office/drawing/2012/chart" uri="{02D57815-91ED-43cb-92C2-25804820EDAC}">
                        <c15:formulaRef>
                          <c15:sqref>'G7'!$A$69:$A$80</c15:sqref>
                        </c15:formulaRef>
                      </c:ext>
                    </c:extLst>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extLst xmlns:c15="http://schemas.microsoft.com/office/drawing/2012/chart" xmlns:c16r2="http://schemas.microsoft.com/office/drawing/2015/06/chart">
                      <c:ext xmlns:c15="http://schemas.microsoft.com/office/drawing/2012/chart" uri="{02D57815-91ED-43cb-92C2-25804820EDAC}">
                        <c15:formulaRef>
                          <c15:sqref>'G7'!$D$68:$D$80</c15:sqref>
                        </c15:formulaRef>
                      </c:ext>
                    </c:extLst>
                    <c:numCache>
                      <c:formatCode>_(* #,##0_);_(* \(#,##0\);_(* "-"_);_(@_)</c:formatCode>
                      <c:ptCount val="13"/>
                      <c:pt idx="0">
                        <c:v>35662</c:v>
                      </c:pt>
                      <c:pt idx="1">
                        <c:v>3574</c:v>
                      </c:pt>
                      <c:pt idx="2">
                        <c:v>3325</c:v>
                      </c:pt>
                      <c:pt idx="3">
                        <c:v>3687</c:v>
                      </c:pt>
                      <c:pt idx="4">
                        <c:v>3852</c:v>
                      </c:pt>
                      <c:pt idx="5">
                        <c:v>2823</c:v>
                      </c:pt>
                      <c:pt idx="6">
                        <c:v>2573</c:v>
                      </c:pt>
                      <c:pt idx="7">
                        <c:v>2576</c:v>
                      </c:pt>
                      <c:pt idx="8">
                        <c:v>2845</c:v>
                      </c:pt>
                      <c:pt idx="9">
                        <c:v>2072</c:v>
                      </c:pt>
                      <c:pt idx="10">
                        <c:v>2735</c:v>
                      </c:pt>
                      <c:pt idx="11">
                        <c:v>3113</c:v>
                      </c:pt>
                      <c:pt idx="12">
                        <c:v>2487</c:v>
                      </c:pt>
                    </c:numCache>
                  </c:numRef>
                </c:val>
                <c:extLst xmlns:c15="http://schemas.microsoft.com/office/drawing/2012/chart" xmlns:c16r2="http://schemas.microsoft.com/office/drawing/2015/06/chart">
                  <c:ext xmlns:c16="http://schemas.microsoft.com/office/drawing/2014/chart" uri="{C3380CC4-5D6E-409C-BE32-E72D297353CC}">
                    <c16:uniqueId val="{00000004-CE20-468D-AA96-10D64C97506C}"/>
                  </c:ext>
                </c:extLst>
              </c15:ser>
            </c15:filteredBarSeries>
          </c:ext>
        </c:extLst>
      </c:barChart>
      <c:catAx>
        <c:axId val="-1450715936"/>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5392"/>
        <c:crosses val="autoZero"/>
        <c:auto val="1"/>
        <c:lblAlgn val="ctr"/>
        <c:lblOffset val="100"/>
        <c:noMultiLvlLbl val="0"/>
      </c:catAx>
      <c:valAx>
        <c:axId val="-1450715392"/>
        <c:scaling>
          <c:orientation val="minMax"/>
        </c:scaling>
        <c:delete val="0"/>
        <c:axPos val="t"/>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5936"/>
        <c:crosses val="autoZero"/>
        <c:crossBetween val="between"/>
      </c:valAx>
      <c:spPr>
        <a:noFill/>
        <a:ln>
          <a:noFill/>
        </a:ln>
        <a:effectLst/>
      </c:spPr>
    </c:plotArea>
    <c:legend>
      <c:legendPos val="t"/>
      <c:layout>
        <c:manualLayout>
          <c:xMode val="edge"/>
          <c:yMode val="edge"/>
          <c:x val="0.39162666666666668"/>
          <c:y val="0.93486111111111114"/>
          <c:w val="0.2154574074074074"/>
          <c:h val="5.088750000000000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252055555555556"/>
          <c:y val="5.9746689771913733E-2"/>
          <c:w val="0.72880907407407403"/>
          <c:h val="0.87227571072052257"/>
        </c:manualLayout>
      </c:layout>
      <c:barChart>
        <c:barDir val="bar"/>
        <c:grouping val="percentStacked"/>
        <c:varyColors val="0"/>
        <c:ser>
          <c:idx val="0"/>
          <c:order val="0"/>
          <c:tx>
            <c:strRef>
              <c:f>'G8'!$E$3</c:f>
              <c:strCache>
                <c:ptCount val="1"/>
                <c:pt idx="0">
                  <c:v>%DMCS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'G8'!$A$5:$A$20</c:f>
              <c:strCache>
                <c:ptCount val="16"/>
                <c:pt idx="0">
                  <c:v>Arica y Parinacota</c:v>
                </c:pt>
                <c:pt idx="1">
                  <c:v>Tarapacá </c:v>
                </c:pt>
                <c:pt idx="2">
                  <c:v>Antofagasta</c:v>
                </c:pt>
                <c:pt idx="3">
                  <c:v>Atacama </c:v>
                </c:pt>
                <c:pt idx="4">
                  <c:v>Coquimbo </c:v>
                </c:pt>
                <c:pt idx="5">
                  <c:v>Valparaíso</c:v>
                </c:pt>
                <c:pt idx="6">
                  <c:v>Metropolitana </c:v>
                </c:pt>
                <c:pt idx="7">
                  <c:v>O'Higgins </c:v>
                </c:pt>
                <c:pt idx="8">
                  <c:v>Maule  </c:v>
                </c:pt>
                <c:pt idx="9">
                  <c:v>Ñuble</c:v>
                </c:pt>
                <c:pt idx="10">
                  <c:v>Biobío </c:v>
                </c:pt>
                <c:pt idx="11">
                  <c:v>La Araucanía </c:v>
                </c:pt>
                <c:pt idx="12">
                  <c:v>Los Ríos</c:v>
                </c:pt>
                <c:pt idx="13">
                  <c:v>Los Lagos </c:v>
                </c:pt>
                <c:pt idx="14">
                  <c:v>Aysén  </c:v>
                </c:pt>
                <c:pt idx="15">
                  <c:v>Magallanes y de la Antártica</c:v>
                </c:pt>
              </c:strCache>
            </c:strRef>
          </c:cat>
          <c:val>
            <c:numRef>
              <c:f>'G8'!$E$5:$E$20</c:f>
              <c:numCache>
                <c:formatCode>0.0%</c:formatCode>
                <c:ptCount val="16"/>
                <c:pt idx="0">
                  <c:v>0.23400191021967526</c:v>
                </c:pt>
                <c:pt idx="1">
                  <c:v>0.49893971523780672</c:v>
                </c:pt>
                <c:pt idx="2">
                  <c:v>0.47121646262047406</c:v>
                </c:pt>
                <c:pt idx="3">
                  <c:v>0.69291705498602052</c:v>
                </c:pt>
                <c:pt idx="4">
                  <c:v>0.66383902150325513</c:v>
                </c:pt>
                <c:pt idx="5">
                  <c:v>0.6953377573591969</c:v>
                </c:pt>
                <c:pt idx="6">
                  <c:v>0.6241103504371992</c:v>
                </c:pt>
                <c:pt idx="7">
                  <c:v>0.69821567106283944</c:v>
                </c:pt>
                <c:pt idx="8">
                  <c:v>0.67155386830737007</c:v>
                </c:pt>
                <c:pt idx="9">
                  <c:v>0.67925137141013225</c:v>
                </c:pt>
                <c:pt idx="10">
                  <c:v>0.71914467925472048</c:v>
                </c:pt>
                <c:pt idx="11">
                  <c:v>0.79808870374908114</c:v>
                </c:pt>
                <c:pt idx="12">
                  <c:v>0.68197088465845468</c:v>
                </c:pt>
                <c:pt idx="13">
                  <c:v>0.70201053135471514</c:v>
                </c:pt>
                <c:pt idx="14">
                  <c:v>0.6271186440677966</c:v>
                </c:pt>
                <c:pt idx="15">
                  <c:v>0.66596417281348785</c:v>
                </c:pt>
              </c:numCache>
            </c:numRef>
          </c:val>
          <c:extLst xmlns:c16r2="http://schemas.microsoft.com/office/drawing/2015/06/chart">
            <c:ext xmlns:c16="http://schemas.microsoft.com/office/drawing/2014/chart" uri="{C3380CC4-5D6E-409C-BE32-E72D297353CC}">
              <c16:uniqueId val="{00000000-5117-40B7-B780-E3B71E3F2D06}"/>
            </c:ext>
          </c:extLst>
        </c:ser>
        <c:ser>
          <c:idx val="1"/>
          <c:order val="1"/>
          <c:tx>
            <c:strRef>
              <c:f>'G8'!$F$3</c:f>
              <c:strCache>
                <c:ptCount val="1"/>
                <c:pt idx="0">
                  <c:v>%OTROS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'G8'!$A$5:$A$20</c:f>
              <c:strCache>
                <c:ptCount val="16"/>
                <c:pt idx="0">
                  <c:v>Arica y Parinacota</c:v>
                </c:pt>
                <c:pt idx="1">
                  <c:v>Tarapacá </c:v>
                </c:pt>
                <c:pt idx="2">
                  <c:v>Antofagasta</c:v>
                </c:pt>
                <c:pt idx="3">
                  <c:v>Atacama </c:v>
                </c:pt>
                <c:pt idx="4">
                  <c:v>Coquimbo </c:v>
                </c:pt>
                <c:pt idx="5">
                  <c:v>Valparaíso</c:v>
                </c:pt>
                <c:pt idx="6">
                  <c:v>Metropolitana </c:v>
                </c:pt>
                <c:pt idx="7">
                  <c:v>O'Higgins </c:v>
                </c:pt>
                <c:pt idx="8">
                  <c:v>Maule  </c:v>
                </c:pt>
                <c:pt idx="9">
                  <c:v>Ñuble</c:v>
                </c:pt>
                <c:pt idx="10">
                  <c:v>Biobío </c:v>
                </c:pt>
                <c:pt idx="11">
                  <c:v>La Araucanía </c:v>
                </c:pt>
                <c:pt idx="12">
                  <c:v>Los Ríos</c:v>
                </c:pt>
                <c:pt idx="13">
                  <c:v>Los Lagos </c:v>
                </c:pt>
                <c:pt idx="14">
                  <c:v>Aysén  </c:v>
                </c:pt>
                <c:pt idx="15">
                  <c:v>Magallanes y de la Antártica</c:v>
                </c:pt>
              </c:strCache>
            </c:strRef>
          </c:cat>
          <c:val>
            <c:numRef>
              <c:f>'G8'!$F$5:$F$20</c:f>
              <c:numCache>
                <c:formatCode>0.0%</c:formatCode>
                <c:ptCount val="16"/>
                <c:pt idx="0">
                  <c:v>0.76599808978032469</c:v>
                </c:pt>
                <c:pt idx="1">
                  <c:v>0.50106028476219322</c:v>
                </c:pt>
                <c:pt idx="2">
                  <c:v>0.52878353737952588</c:v>
                </c:pt>
                <c:pt idx="3">
                  <c:v>0.30708294501397948</c:v>
                </c:pt>
                <c:pt idx="4">
                  <c:v>0.33616097849674492</c:v>
                </c:pt>
                <c:pt idx="5">
                  <c:v>0.3046622426408031</c:v>
                </c:pt>
                <c:pt idx="6">
                  <c:v>0.3758896495628008</c:v>
                </c:pt>
                <c:pt idx="7">
                  <c:v>0.30178432893716056</c:v>
                </c:pt>
                <c:pt idx="8">
                  <c:v>0.32844613169262993</c:v>
                </c:pt>
                <c:pt idx="9">
                  <c:v>0.32074862858986769</c:v>
                </c:pt>
                <c:pt idx="10">
                  <c:v>0.28085532074527947</c:v>
                </c:pt>
                <c:pt idx="11">
                  <c:v>0.20191129625091889</c:v>
                </c:pt>
                <c:pt idx="12">
                  <c:v>0.31802911534154538</c:v>
                </c:pt>
                <c:pt idx="13">
                  <c:v>0.29798946864528481</c:v>
                </c:pt>
                <c:pt idx="14">
                  <c:v>0.3728813559322034</c:v>
                </c:pt>
                <c:pt idx="15">
                  <c:v>0.33403582718651209</c:v>
                </c:pt>
              </c:numCache>
            </c:numRef>
          </c:val>
          <c:extLst xmlns:c16r2="http://schemas.microsoft.com/office/drawing/2015/06/chart">
            <c:ext xmlns:c16="http://schemas.microsoft.com/office/drawing/2014/chart" uri="{C3380CC4-5D6E-409C-BE32-E72D297353CC}">
              <c16:uniqueId val="{00000001-5117-40B7-B780-E3B71E3F2D06}"/>
            </c:ext>
          </c:extLst>
        </c:ser>
        <c:dLbls>
          <c:showLegendKey val="0"/>
          <c:showVal val="0"/>
          <c:showCatName val="0"/>
          <c:showSerName val="0"/>
          <c:showPercent val="0"/>
          <c:showBubbleSize val="0"/>
        </c:dLbls>
        <c:gapWidth val="45"/>
        <c:overlap val="100"/>
        <c:axId val="-1450713216"/>
        <c:axId val="-1450714848"/>
      </c:barChart>
      <c:catAx>
        <c:axId val="-1450713216"/>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4848"/>
        <c:crosses val="autoZero"/>
        <c:auto val="1"/>
        <c:lblAlgn val="ctr"/>
        <c:lblOffset val="100"/>
        <c:noMultiLvlLbl val="0"/>
      </c:catAx>
      <c:valAx>
        <c:axId val="-1450714848"/>
        <c:scaling>
          <c:orientation val="minMax"/>
        </c:scaling>
        <c:delete val="0"/>
        <c:axPos val="t"/>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3216"/>
        <c:crosses val="autoZero"/>
        <c:crossBetween val="between"/>
      </c:valAx>
      <c:spPr>
        <a:noFill/>
        <a:ln>
          <a:noFill/>
        </a:ln>
        <a:effectLst/>
      </c:spPr>
    </c:plotArea>
    <c:legend>
      <c:legendPos val="t"/>
      <c:layout>
        <c:manualLayout>
          <c:xMode val="edge"/>
          <c:yMode val="edge"/>
          <c:x val="0.31636740740740743"/>
          <c:y val="0.94148975317975925"/>
          <c:w val="0.22615407407407406"/>
          <c:h val="5.73565010270237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550552834439003"/>
          <c:y val="8.0898876404494377E-2"/>
          <c:w val="0.7358645917291835"/>
          <c:h val="0.85873697248518088"/>
        </c:manualLayout>
      </c:layout>
      <c:barChart>
        <c:barDir val="bar"/>
        <c:grouping val="clustered"/>
        <c:varyColors val="0"/>
        <c:ser>
          <c:idx val="0"/>
          <c:order val="0"/>
          <c:tx>
            <c:strRef>
              <c:f>'G9'!$B$2</c:f>
              <c:strCache>
                <c:ptCount val="1"/>
                <c:pt idx="0">
                  <c:v>2015</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'G9'!$A$5:$A$20</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'G9'!$B$5:$B$20</c:f>
              <c:numCache>
                <c:formatCode>_(* #,##0_);_(* \(#,##0\);_(* "-"_);_(@_)</c:formatCode>
                <c:ptCount val="16"/>
                <c:pt idx="0">
                  <c:v>3807</c:v>
                </c:pt>
                <c:pt idx="1">
                  <c:v>3228</c:v>
                </c:pt>
                <c:pt idx="2">
                  <c:v>3507</c:v>
                </c:pt>
                <c:pt idx="3">
                  <c:v>2279</c:v>
                </c:pt>
                <c:pt idx="4">
                  <c:v>4382</c:v>
                </c:pt>
                <c:pt idx="5">
                  <c:v>11047</c:v>
                </c:pt>
                <c:pt idx="6">
                  <c:v>28966</c:v>
                </c:pt>
                <c:pt idx="7">
                  <c:v>3987</c:v>
                </c:pt>
                <c:pt idx="8">
                  <c:v>6893</c:v>
                </c:pt>
                <c:pt idx="9">
                  <c:v>2751</c:v>
                </c:pt>
                <c:pt idx="10">
                  <c:v>7015</c:v>
                </c:pt>
                <c:pt idx="11">
                  <c:v>5545</c:v>
                </c:pt>
                <c:pt idx="12">
                  <c:v>2565</c:v>
                </c:pt>
                <c:pt idx="13">
                  <c:v>4979</c:v>
                </c:pt>
                <c:pt idx="14">
                  <c:v>892</c:v>
                </c:pt>
                <c:pt idx="15">
                  <c:v>1011</c:v>
                </c:pt>
              </c:numCache>
            </c:numRef>
          </c:val>
          <c:extLst xmlns:c16r2="http://schemas.microsoft.com/office/drawing/2015/06/chart">
            <c:ext xmlns:c16="http://schemas.microsoft.com/office/drawing/2014/chart" uri="{C3380CC4-5D6E-409C-BE32-E72D297353CC}">
              <c16:uniqueId val="{00000000-42F8-4FF9-84D5-99C9DCDCBC41}"/>
            </c:ext>
          </c:extLst>
        </c:ser>
        <c:ser>
          <c:idx val="1"/>
          <c:order val="1"/>
          <c:tx>
            <c:strRef>
              <c:f>'G9'!$C$2</c:f>
              <c:strCache>
                <c:ptCount val="1"/>
                <c:pt idx="0">
                  <c:v>2016</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'G9'!$A$5:$A$20</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'G9'!$C$5:$C$20</c:f>
              <c:numCache>
                <c:formatCode>_(* #,##0_);_(* \(#,##0\);_(* "-"_);_(@_)</c:formatCode>
                <c:ptCount val="16"/>
                <c:pt idx="0">
                  <c:v>3056</c:v>
                </c:pt>
                <c:pt idx="1">
                  <c:v>3198</c:v>
                </c:pt>
                <c:pt idx="2">
                  <c:v>3582</c:v>
                </c:pt>
                <c:pt idx="3">
                  <c:v>2170</c:v>
                </c:pt>
                <c:pt idx="4">
                  <c:v>4206</c:v>
                </c:pt>
                <c:pt idx="5">
                  <c:v>9695</c:v>
                </c:pt>
                <c:pt idx="6">
                  <c:v>28751</c:v>
                </c:pt>
                <c:pt idx="7">
                  <c:v>4240</c:v>
                </c:pt>
                <c:pt idx="8">
                  <c:v>6326</c:v>
                </c:pt>
                <c:pt idx="9">
                  <c:v>2752</c:v>
                </c:pt>
                <c:pt idx="10">
                  <c:v>7315</c:v>
                </c:pt>
                <c:pt idx="11">
                  <c:v>4935</c:v>
                </c:pt>
                <c:pt idx="12">
                  <c:v>2393</c:v>
                </c:pt>
                <c:pt idx="13">
                  <c:v>4509</c:v>
                </c:pt>
                <c:pt idx="14">
                  <c:v>994</c:v>
                </c:pt>
                <c:pt idx="15">
                  <c:v>828</c:v>
                </c:pt>
              </c:numCache>
            </c:numRef>
          </c:val>
          <c:extLst xmlns:c16r2="http://schemas.microsoft.com/office/drawing/2015/06/chart">
            <c:ext xmlns:c16="http://schemas.microsoft.com/office/drawing/2014/chart" uri="{C3380CC4-5D6E-409C-BE32-E72D297353CC}">
              <c16:uniqueId val="{00000001-42F8-4FF9-84D5-99C9DCDCBC41}"/>
            </c:ext>
          </c:extLst>
        </c:ser>
        <c:ser>
          <c:idx val="2"/>
          <c:order val="2"/>
          <c:tx>
            <c:strRef>
              <c:f>'G9'!$D$2</c:f>
              <c:strCache>
                <c:ptCount val="1"/>
                <c:pt idx="0">
                  <c:v>2017</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'G9'!$A$5:$A$20</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'G9'!$D$5:$D$20</c:f>
              <c:numCache>
                <c:formatCode>_(* #,##0_);_(* \(#,##0\);_(* "-"_);_(@_)</c:formatCode>
                <c:ptCount val="16"/>
                <c:pt idx="0">
                  <c:v>2647</c:v>
                </c:pt>
                <c:pt idx="1">
                  <c:v>3078</c:v>
                </c:pt>
                <c:pt idx="2">
                  <c:v>2951</c:v>
                </c:pt>
                <c:pt idx="3">
                  <c:v>2117</c:v>
                </c:pt>
                <c:pt idx="4">
                  <c:v>3532</c:v>
                </c:pt>
                <c:pt idx="5">
                  <c:v>6812</c:v>
                </c:pt>
                <c:pt idx="6">
                  <c:v>21514</c:v>
                </c:pt>
                <c:pt idx="7">
                  <c:v>2861</c:v>
                </c:pt>
                <c:pt idx="8">
                  <c:v>4696</c:v>
                </c:pt>
                <c:pt idx="9">
                  <c:v>2749</c:v>
                </c:pt>
                <c:pt idx="10">
                  <c:v>6175</c:v>
                </c:pt>
                <c:pt idx="11">
                  <c:v>3993</c:v>
                </c:pt>
                <c:pt idx="12">
                  <c:v>1968</c:v>
                </c:pt>
                <c:pt idx="13">
                  <c:v>3303</c:v>
                </c:pt>
                <c:pt idx="14">
                  <c:v>931</c:v>
                </c:pt>
                <c:pt idx="15">
                  <c:v>680</c:v>
                </c:pt>
              </c:numCache>
            </c:numRef>
          </c:val>
          <c:extLst xmlns:c16r2="http://schemas.microsoft.com/office/drawing/2015/06/chart">
            <c:ext xmlns:c16="http://schemas.microsoft.com/office/drawing/2014/chart" uri="{C3380CC4-5D6E-409C-BE32-E72D297353CC}">
              <c16:uniqueId val="{00000002-42F8-4FF9-84D5-99C9DCDCBC41}"/>
            </c:ext>
          </c:extLst>
        </c:ser>
        <c:ser>
          <c:idx val="3"/>
          <c:order val="3"/>
          <c:tx>
            <c:strRef>
              <c:f>'G9'!$E$2</c:f>
              <c:strCache>
                <c:ptCount val="1"/>
                <c:pt idx="0">
                  <c:v>2018</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'G9'!$A$5:$A$20</c:f>
              <c:strCache>
                <c:ptCount val="16"/>
                <c:pt idx="0">
                  <c:v>Arica y Parinacota</c:v>
                </c:pt>
                <c:pt idx="1">
                  <c:v>Tarapacá</c:v>
                </c:pt>
                <c:pt idx="2">
                  <c:v>Antofagasta</c:v>
                </c:pt>
                <c:pt idx="3">
                  <c:v>Atacama</c:v>
                </c:pt>
                <c:pt idx="4">
                  <c:v>Coquimbo</c:v>
                </c:pt>
                <c:pt idx="5">
                  <c:v>Valparaíso</c:v>
                </c:pt>
                <c:pt idx="6">
                  <c:v>Metropolitana </c:v>
                </c:pt>
                <c:pt idx="7">
                  <c:v>O'Higgins</c:v>
                </c:pt>
                <c:pt idx="8">
                  <c:v>Maule</c:v>
                </c:pt>
                <c:pt idx="9">
                  <c:v>Ñuble</c:v>
                </c:pt>
                <c:pt idx="10">
                  <c:v>Biobío</c:v>
                </c:pt>
                <c:pt idx="11">
                  <c:v>La Araucanía</c:v>
                </c:pt>
                <c:pt idx="12">
                  <c:v>Los Ríos</c:v>
                </c:pt>
                <c:pt idx="13">
                  <c:v>Los Lagos</c:v>
                </c:pt>
                <c:pt idx="14">
                  <c:v>Aysén</c:v>
                </c:pt>
                <c:pt idx="15">
                  <c:v>Magallanes y de la Antártica</c:v>
                </c:pt>
              </c:strCache>
            </c:strRef>
          </c:cat>
          <c:val>
            <c:numRef>
              <c:f>'G9'!$E$5:$E$20</c:f>
              <c:numCache>
                <c:formatCode>_(* #,##0_);_(* \(#,##0\);_(* "-"_);_(@_)</c:formatCode>
                <c:ptCount val="16"/>
                <c:pt idx="0">
                  <c:v>2131</c:v>
                </c:pt>
                <c:pt idx="1">
                  <c:v>2654</c:v>
                </c:pt>
                <c:pt idx="2">
                  <c:v>2605</c:v>
                </c:pt>
                <c:pt idx="3">
                  <c:v>2097</c:v>
                </c:pt>
                <c:pt idx="4">
                  <c:v>2582</c:v>
                </c:pt>
                <c:pt idx="5">
                  <c:v>5328</c:v>
                </c:pt>
                <c:pt idx="6">
                  <c:v>18944</c:v>
                </c:pt>
                <c:pt idx="7">
                  <c:v>2191</c:v>
                </c:pt>
                <c:pt idx="8">
                  <c:v>3657</c:v>
                </c:pt>
                <c:pt idx="9">
                  <c:v>2423</c:v>
                </c:pt>
                <c:pt idx="10">
                  <c:v>4562</c:v>
                </c:pt>
                <c:pt idx="11">
                  <c:v>3200</c:v>
                </c:pt>
                <c:pt idx="12">
                  <c:v>1746</c:v>
                </c:pt>
                <c:pt idx="13">
                  <c:v>2376</c:v>
                </c:pt>
                <c:pt idx="14">
                  <c:v>769</c:v>
                </c:pt>
                <c:pt idx="15">
                  <c:v>659</c:v>
                </c:pt>
              </c:numCache>
            </c:numRef>
          </c:val>
          <c:extLst xmlns:c16r2="http://schemas.microsoft.com/office/drawing/2015/06/chart">
            <c:ext xmlns:c16="http://schemas.microsoft.com/office/drawing/2014/chart" uri="{C3380CC4-5D6E-409C-BE32-E72D297353CC}">
              <c16:uniqueId val="{00000003-42F8-4FF9-84D5-99C9DCDCBC41}"/>
            </c:ext>
          </c:extLst>
        </c:ser>
        <c:dLbls>
          <c:showLegendKey val="0"/>
          <c:showVal val="0"/>
          <c:showCatName val="0"/>
          <c:showSerName val="0"/>
          <c:showPercent val="0"/>
          <c:showBubbleSize val="0"/>
        </c:dLbls>
        <c:gapWidth val="164"/>
        <c:axId val="-1450713760"/>
        <c:axId val="-1538261712"/>
      </c:barChart>
      <c:catAx>
        <c:axId val="-1450713760"/>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538261712"/>
        <c:crosses val="autoZero"/>
        <c:auto val="1"/>
        <c:lblAlgn val="ctr"/>
        <c:lblOffset val="100"/>
        <c:noMultiLvlLbl val="0"/>
      </c:catAx>
      <c:valAx>
        <c:axId val="-1538261712"/>
        <c:scaling>
          <c:orientation val="minMax"/>
          <c:max val="30000"/>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50713760"/>
        <c:crosses val="autoZero"/>
        <c:crossBetween val="between"/>
      </c:valAx>
      <c:spPr>
        <a:noFill/>
        <a:ln>
          <a:noFill/>
        </a:ln>
        <a:effectLst/>
      </c:spPr>
    </c:plotArea>
    <c:legend>
      <c:legendPos val="t"/>
      <c:layout>
        <c:manualLayout>
          <c:xMode val="edge"/>
          <c:yMode val="edge"/>
          <c:x val="0.37330852132229442"/>
          <c:y val="0.9468164794007492"/>
          <c:w val="0.26195727945582364"/>
          <c:h val="4.3220383968857828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73832469233565"/>
          <c:y val="7.3105929606370912E-2"/>
          <c:w val="0.86417607174103239"/>
          <c:h val="0.77972987751531053"/>
        </c:manualLayout>
      </c:layout>
      <c:barChart>
        <c:barDir val="col"/>
        <c:grouping val="clustered"/>
        <c:varyColors val="0"/>
        <c:ser>
          <c:idx val="0"/>
          <c:order val="0"/>
          <c:tx>
            <c:strRef>
              <c:f>'G10-11'!$C$2</c:f>
              <c:strCache>
                <c:ptCount val="1"/>
                <c:pt idx="0">
                  <c:v>Hombre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'G10-11'!$A$3:$A$6</c:f>
              <c:numCache>
                <c:formatCode>General</c:formatCode>
                <c:ptCount val="4"/>
                <c:pt idx="0">
                  <c:v>2015</c:v>
                </c:pt>
                <c:pt idx="1">
                  <c:v>2016</c:v>
                </c:pt>
                <c:pt idx="2">
                  <c:v>2017</c:v>
                </c:pt>
                <c:pt idx="3">
                  <c:v>2018</c:v>
                </c:pt>
              </c:numCache>
            </c:numRef>
          </c:cat>
          <c:val>
            <c:numRef>
              <c:f>'G10-11'!$C$3:$C$6</c:f>
              <c:numCache>
                <c:formatCode>#,##0</c:formatCode>
                <c:ptCount val="4"/>
                <c:pt idx="0">
                  <c:v>78758</c:v>
                </c:pt>
                <c:pt idx="1">
                  <c:v>75363</c:v>
                </c:pt>
                <c:pt idx="2">
                  <c:v>59340</c:v>
                </c:pt>
                <c:pt idx="3">
                  <c:v>48983</c:v>
                </c:pt>
              </c:numCache>
            </c:numRef>
          </c:val>
          <c:extLst xmlns:c16r2="http://schemas.microsoft.com/office/drawing/2015/06/chart">
            <c:ext xmlns:c16="http://schemas.microsoft.com/office/drawing/2014/chart" uri="{C3380CC4-5D6E-409C-BE32-E72D297353CC}">
              <c16:uniqueId val="{00000000-A61F-42C6-B199-0FB0C737ACC4}"/>
            </c:ext>
          </c:extLst>
        </c:ser>
        <c:ser>
          <c:idx val="1"/>
          <c:order val="1"/>
          <c:tx>
            <c:strRef>
              <c:f>'G10-11'!$D$2</c:f>
              <c:strCache>
                <c:ptCount val="1"/>
                <c:pt idx="0">
                  <c:v>Mujer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'G10-11'!$A$3:$A$6</c:f>
              <c:numCache>
                <c:formatCode>General</c:formatCode>
                <c:ptCount val="4"/>
                <c:pt idx="0">
                  <c:v>2015</c:v>
                </c:pt>
                <c:pt idx="1">
                  <c:v>2016</c:v>
                </c:pt>
                <c:pt idx="2">
                  <c:v>2017</c:v>
                </c:pt>
                <c:pt idx="3">
                  <c:v>2018</c:v>
                </c:pt>
              </c:numCache>
            </c:numRef>
          </c:cat>
          <c:val>
            <c:numRef>
              <c:f>'G10-11'!$D$3:$D$6</c:f>
              <c:numCache>
                <c:formatCode>#,##0</c:formatCode>
                <c:ptCount val="4"/>
                <c:pt idx="0">
                  <c:v>14096</c:v>
                </c:pt>
                <c:pt idx="1">
                  <c:v>13587</c:v>
                </c:pt>
                <c:pt idx="2">
                  <c:v>10667</c:v>
                </c:pt>
                <c:pt idx="3">
                  <c:v>8941</c:v>
                </c:pt>
              </c:numCache>
            </c:numRef>
          </c:val>
          <c:extLst xmlns:c16r2="http://schemas.microsoft.com/office/drawing/2015/06/chart">
            <c:ext xmlns:c16="http://schemas.microsoft.com/office/drawing/2014/chart" uri="{C3380CC4-5D6E-409C-BE32-E72D297353CC}">
              <c16:uniqueId val="{00000001-A61F-42C6-B199-0FB0C737ACC4}"/>
            </c:ext>
          </c:extLst>
        </c:ser>
        <c:dLbls>
          <c:dLblPos val="outEnd"/>
          <c:showLegendKey val="0"/>
          <c:showVal val="1"/>
          <c:showCatName val="0"/>
          <c:showSerName val="0"/>
          <c:showPercent val="0"/>
          <c:showBubbleSize val="0"/>
        </c:dLbls>
        <c:gapWidth val="100"/>
        <c:axId val="-1538260624"/>
        <c:axId val="-1496071584"/>
      </c:barChart>
      <c:catAx>
        <c:axId val="-15382606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71584"/>
        <c:crosses val="autoZero"/>
        <c:auto val="1"/>
        <c:lblAlgn val="ctr"/>
        <c:lblOffset val="100"/>
        <c:noMultiLvlLbl val="0"/>
      </c:catAx>
      <c:valAx>
        <c:axId val="-1496071584"/>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538260624"/>
        <c:crosses val="autoZero"/>
        <c:crossBetween val="between"/>
      </c:valAx>
      <c:spPr>
        <a:noFill/>
        <a:ln>
          <a:noFill/>
        </a:ln>
        <a:effectLst/>
      </c:spPr>
    </c:plotArea>
    <c:legend>
      <c:legendPos val="t"/>
      <c:layout>
        <c:manualLayout>
          <c:xMode val="edge"/>
          <c:yMode val="edge"/>
          <c:x val="0.37745013123359583"/>
          <c:y val="0.92129629629629628"/>
          <c:w val="0.23954396325459318"/>
          <c:h val="5.9607028288130651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599181859024385E-2"/>
          <c:y val="6.8232209352124693E-2"/>
          <c:w val="0.90121896126620538"/>
          <c:h val="0.81595974032957164"/>
        </c:manualLayout>
      </c:layout>
      <c:barChart>
        <c:barDir val="col"/>
        <c:grouping val="clustered"/>
        <c:varyColors val="0"/>
        <c:ser>
          <c:idx val="0"/>
          <c:order val="0"/>
          <c:tx>
            <c:strRef>
              <c:f>'G10-11'!$C$45</c:f>
              <c:strCache>
                <c:ptCount val="1"/>
                <c:pt idx="0">
                  <c:v>Menos de 16</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numRef>
              <c:f>'G10-11'!$A$46:$A$49</c:f>
              <c:numCache>
                <c:formatCode>General</c:formatCode>
                <c:ptCount val="4"/>
                <c:pt idx="0">
                  <c:v>2015</c:v>
                </c:pt>
                <c:pt idx="1">
                  <c:v>2016</c:v>
                </c:pt>
                <c:pt idx="2">
                  <c:v>2017</c:v>
                </c:pt>
                <c:pt idx="3">
                  <c:v>2018</c:v>
                </c:pt>
              </c:numCache>
            </c:numRef>
          </c:cat>
          <c:val>
            <c:numRef>
              <c:f>'G10-11'!$C$46:$C$49</c:f>
              <c:numCache>
                <c:formatCode>_(* #,##0_);_(* \(#,##0\);_(* "-"_);_(@_)</c:formatCode>
                <c:ptCount val="4"/>
                <c:pt idx="0">
                  <c:v>1017</c:v>
                </c:pt>
                <c:pt idx="1">
                  <c:v>793</c:v>
                </c:pt>
                <c:pt idx="2">
                  <c:v>484</c:v>
                </c:pt>
                <c:pt idx="3">
                  <c:v>338</c:v>
                </c:pt>
              </c:numCache>
            </c:numRef>
          </c:val>
          <c:extLst xmlns:c16r2="http://schemas.microsoft.com/office/drawing/2015/06/chart">
            <c:ext xmlns:c16="http://schemas.microsoft.com/office/drawing/2014/chart" uri="{C3380CC4-5D6E-409C-BE32-E72D297353CC}">
              <c16:uniqueId val="{00000000-06BE-4B11-BBDA-192005870E1C}"/>
            </c:ext>
          </c:extLst>
        </c:ser>
        <c:ser>
          <c:idx val="1"/>
          <c:order val="1"/>
          <c:tx>
            <c:strRef>
              <c:f>'G10-11'!$D$45</c:f>
              <c:strCache>
                <c:ptCount val="1"/>
                <c:pt idx="0">
                  <c:v>16 a 17</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numRef>
              <c:f>'G10-11'!$A$46:$A$49</c:f>
              <c:numCache>
                <c:formatCode>General</c:formatCode>
                <c:ptCount val="4"/>
                <c:pt idx="0">
                  <c:v>2015</c:v>
                </c:pt>
                <c:pt idx="1">
                  <c:v>2016</c:v>
                </c:pt>
                <c:pt idx="2">
                  <c:v>2017</c:v>
                </c:pt>
                <c:pt idx="3">
                  <c:v>2018</c:v>
                </c:pt>
              </c:numCache>
            </c:numRef>
          </c:cat>
          <c:val>
            <c:numRef>
              <c:f>'G10-11'!$D$46:$D$49</c:f>
              <c:numCache>
                <c:formatCode>_(* #,##0_);_(* \(#,##0\);_(* "-"_);_(@_)</c:formatCode>
                <c:ptCount val="4"/>
                <c:pt idx="0">
                  <c:v>2795</c:v>
                </c:pt>
                <c:pt idx="1">
                  <c:v>2413</c:v>
                </c:pt>
                <c:pt idx="2">
                  <c:v>1531</c:v>
                </c:pt>
                <c:pt idx="3">
                  <c:v>1071</c:v>
                </c:pt>
              </c:numCache>
            </c:numRef>
          </c:val>
          <c:extLst xmlns:c16r2="http://schemas.microsoft.com/office/drawing/2015/06/chart">
            <c:ext xmlns:c16="http://schemas.microsoft.com/office/drawing/2014/chart" uri="{C3380CC4-5D6E-409C-BE32-E72D297353CC}">
              <c16:uniqueId val="{00000001-06BE-4B11-BBDA-192005870E1C}"/>
            </c:ext>
          </c:extLst>
        </c:ser>
        <c:ser>
          <c:idx val="2"/>
          <c:order val="2"/>
          <c:tx>
            <c:strRef>
              <c:f>'G10-11'!$E$45</c:f>
              <c:strCache>
                <c:ptCount val="1"/>
                <c:pt idx="0">
                  <c:v>18 a 20</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numRef>
              <c:f>'G10-11'!$A$46:$A$49</c:f>
              <c:numCache>
                <c:formatCode>General</c:formatCode>
                <c:ptCount val="4"/>
                <c:pt idx="0">
                  <c:v>2015</c:v>
                </c:pt>
                <c:pt idx="1">
                  <c:v>2016</c:v>
                </c:pt>
                <c:pt idx="2">
                  <c:v>2017</c:v>
                </c:pt>
                <c:pt idx="3">
                  <c:v>2018</c:v>
                </c:pt>
              </c:numCache>
            </c:numRef>
          </c:cat>
          <c:val>
            <c:numRef>
              <c:f>'G10-11'!$E$46:$E$49</c:f>
              <c:numCache>
                <c:formatCode>_(* #,##0_);_(* \(#,##0\);_(* "-"_);_(@_)</c:formatCode>
                <c:ptCount val="4"/>
                <c:pt idx="0">
                  <c:v>7337</c:v>
                </c:pt>
                <c:pt idx="1">
                  <c:v>6557</c:v>
                </c:pt>
                <c:pt idx="2">
                  <c:v>4426</c:v>
                </c:pt>
                <c:pt idx="3">
                  <c:v>3403</c:v>
                </c:pt>
              </c:numCache>
            </c:numRef>
          </c:val>
          <c:extLst xmlns:c16r2="http://schemas.microsoft.com/office/drawing/2015/06/chart">
            <c:ext xmlns:c16="http://schemas.microsoft.com/office/drawing/2014/chart" uri="{C3380CC4-5D6E-409C-BE32-E72D297353CC}">
              <c16:uniqueId val="{00000002-06BE-4B11-BBDA-192005870E1C}"/>
            </c:ext>
          </c:extLst>
        </c:ser>
        <c:ser>
          <c:idx val="3"/>
          <c:order val="3"/>
          <c:tx>
            <c:strRef>
              <c:f>'G10-11'!$F$45</c:f>
              <c:strCache>
                <c:ptCount val="1"/>
                <c:pt idx="0">
                  <c:v>21 a 30</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numRef>
              <c:f>'G10-11'!$A$46:$A$49</c:f>
              <c:numCache>
                <c:formatCode>General</c:formatCode>
                <c:ptCount val="4"/>
                <c:pt idx="0">
                  <c:v>2015</c:v>
                </c:pt>
                <c:pt idx="1">
                  <c:v>2016</c:v>
                </c:pt>
                <c:pt idx="2">
                  <c:v>2017</c:v>
                </c:pt>
                <c:pt idx="3">
                  <c:v>2018</c:v>
                </c:pt>
              </c:numCache>
            </c:numRef>
          </c:cat>
          <c:val>
            <c:numRef>
              <c:f>'G10-11'!$F$46:$F$49</c:f>
              <c:numCache>
                <c:formatCode>_(* #,##0_);_(* \(#,##0\);_(* "-"_);_(@_)</c:formatCode>
                <c:ptCount val="4"/>
                <c:pt idx="0">
                  <c:v>29878</c:v>
                </c:pt>
                <c:pt idx="1">
                  <c:v>28143</c:v>
                </c:pt>
                <c:pt idx="2">
                  <c:v>22045</c:v>
                </c:pt>
                <c:pt idx="3">
                  <c:v>18517</c:v>
                </c:pt>
              </c:numCache>
            </c:numRef>
          </c:val>
          <c:extLst xmlns:c16r2="http://schemas.microsoft.com/office/drawing/2015/06/chart">
            <c:ext xmlns:c16="http://schemas.microsoft.com/office/drawing/2014/chart" uri="{C3380CC4-5D6E-409C-BE32-E72D297353CC}">
              <c16:uniqueId val="{00000003-06BE-4B11-BBDA-192005870E1C}"/>
            </c:ext>
          </c:extLst>
        </c:ser>
        <c:ser>
          <c:idx val="4"/>
          <c:order val="4"/>
          <c:tx>
            <c:strRef>
              <c:f>'G10-11'!$G$45</c:f>
              <c:strCache>
                <c:ptCount val="1"/>
                <c:pt idx="0">
                  <c:v>31 a 40</c:v>
                </c:pt>
              </c:strCache>
            </c:strRef>
          </c:tx>
          <c:spPr>
            <a:pattFill prst="narHorz">
              <a:fgClr>
                <a:schemeClr val="accent3">
                  <a:lumMod val="60000"/>
                </a:schemeClr>
              </a:fgClr>
              <a:bgClr>
                <a:schemeClr val="accent3">
                  <a:lumMod val="60000"/>
                  <a:lumMod val="20000"/>
                  <a:lumOff val="80000"/>
                </a:schemeClr>
              </a:bgClr>
            </a:pattFill>
            <a:ln>
              <a:noFill/>
            </a:ln>
            <a:effectLst>
              <a:innerShdw blurRad="114300">
                <a:schemeClr val="accent3">
                  <a:lumMod val="60000"/>
                </a:schemeClr>
              </a:innerShdw>
            </a:effectLst>
          </c:spPr>
          <c:invertIfNegative val="0"/>
          <c:cat>
            <c:numRef>
              <c:f>'G10-11'!$A$46:$A$49</c:f>
              <c:numCache>
                <c:formatCode>General</c:formatCode>
                <c:ptCount val="4"/>
                <c:pt idx="0">
                  <c:v>2015</c:v>
                </c:pt>
                <c:pt idx="1">
                  <c:v>2016</c:v>
                </c:pt>
                <c:pt idx="2">
                  <c:v>2017</c:v>
                </c:pt>
                <c:pt idx="3">
                  <c:v>2018</c:v>
                </c:pt>
              </c:numCache>
            </c:numRef>
          </c:cat>
          <c:val>
            <c:numRef>
              <c:f>'G10-11'!$G$46:$G$49</c:f>
              <c:numCache>
                <c:formatCode>_(* #,##0_);_(* \(#,##0\);_(* "-"_);_(@_)</c:formatCode>
                <c:ptCount val="4"/>
                <c:pt idx="0">
                  <c:v>25105</c:v>
                </c:pt>
                <c:pt idx="1">
                  <c:v>24566</c:v>
                </c:pt>
                <c:pt idx="2">
                  <c:v>20177</c:v>
                </c:pt>
                <c:pt idx="3">
                  <c:v>16806</c:v>
                </c:pt>
              </c:numCache>
            </c:numRef>
          </c:val>
          <c:extLst xmlns:c16r2="http://schemas.microsoft.com/office/drawing/2015/06/chart">
            <c:ext xmlns:c16="http://schemas.microsoft.com/office/drawing/2014/chart" uri="{C3380CC4-5D6E-409C-BE32-E72D297353CC}">
              <c16:uniqueId val="{00000004-06BE-4B11-BBDA-192005870E1C}"/>
            </c:ext>
          </c:extLst>
        </c:ser>
        <c:ser>
          <c:idx val="5"/>
          <c:order val="5"/>
          <c:tx>
            <c:strRef>
              <c:f>'G10-11'!$H$45</c:f>
              <c:strCache>
                <c:ptCount val="1"/>
                <c:pt idx="0">
                  <c:v>41 a 50</c:v>
                </c:pt>
              </c:strCache>
            </c:strRef>
          </c:tx>
          <c:spPr>
            <a:pattFill prst="narHorz">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numRef>
              <c:f>'G10-11'!$A$46:$A$49</c:f>
              <c:numCache>
                <c:formatCode>General</c:formatCode>
                <c:ptCount val="4"/>
                <c:pt idx="0">
                  <c:v>2015</c:v>
                </c:pt>
                <c:pt idx="1">
                  <c:v>2016</c:v>
                </c:pt>
                <c:pt idx="2">
                  <c:v>2017</c:v>
                </c:pt>
                <c:pt idx="3">
                  <c:v>2018</c:v>
                </c:pt>
              </c:numCache>
            </c:numRef>
          </c:cat>
          <c:val>
            <c:numRef>
              <c:f>'G10-11'!$H$46:$H$49</c:f>
              <c:numCache>
                <c:formatCode>_(* #,##0_);_(* \(#,##0\);_(* "-"_);_(@_)</c:formatCode>
                <c:ptCount val="4"/>
                <c:pt idx="0">
                  <c:v>16479</c:v>
                </c:pt>
                <c:pt idx="1">
                  <c:v>16074</c:v>
                </c:pt>
                <c:pt idx="2">
                  <c:v>13098</c:v>
                </c:pt>
                <c:pt idx="3">
                  <c:v>10746</c:v>
                </c:pt>
              </c:numCache>
            </c:numRef>
          </c:val>
          <c:extLst xmlns:c16r2="http://schemas.microsoft.com/office/drawing/2015/06/chart">
            <c:ext xmlns:c16="http://schemas.microsoft.com/office/drawing/2014/chart" uri="{C3380CC4-5D6E-409C-BE32-E72D297353CC}">
              <c16:uniqueId val="{00000005-06BE-4B11-BBDA-192005870E1C}"/>
            </c:ext>
          </c:extLst>
        </c:ser>
        <c:ser>
          <c:idx val="6"/>
          <c:order val="6"/>
          <c:tx>
            <c:strRef>
              <c:f>'G10-11'!$I$45</c:f>
              <c:strCache>
                <c:ptCount val="1"/>
                <c:pt idx="0">
                  <c:v>51 a más</c:v>
                </c:pt>
              </c:strCache>
            </c:strRef>
          </c:tx>
          <c:spPr>
            <a:pattFill prst="narHorz">
              <a:fgClr>
                <a:schemeClr val="accent1">
                  <a:lumMod val="80000"/>
                  <a:lumOff val="20000"/>
                </a:schemeClr>
              </a:fgClr>
              <a:bgClr>
                <a:schemeClr val="accent1">
                  <a:lumMod val="80000"/>
                  <a:lumOff val="20000"/>
                  <a:lumMod val="20000"/>
                  <a:lumOff val="80000"/>
                </a:schemeClr>
              </a:bgClr>
            </a:pattFill>
            <a:ln>
              <a:noFill/>
            </a:ln>
            <a:effectLst>
              <a:innerShdw blurRad="114300">
                <a:schemeClr val="accent1">
                  <a:lumMod val="80000"/>
                  <a:lumOff val="20000"/>
                </a:schemeClr>
              </a:innerShdw>
            </a:effectLst>
          </c:spPr>
          <c:invertIfNegative val="0"/>
          <c:cat>
            <c:numRef>
              <c:f>'G10-11'!$A$46:$A$49</c:f>
              <c:numCache>
                <c:formatCode>General</c:formatCode>
                <c:ptCount val="4"/>
                <c:pt idx="0">
                  <c:v>2015</c:v>
                </c:pt>
                <c:pt idx="1">
                  <c:v>2016</c:v>
                </c:pt>
                <c:pt idx="2">
                  <c:v>2017</c:v>
                </c:pt>
                <c:pt idx="3">
                  <c:v>2018</c:v>
                </c:pt>
              </c:numCache>
            </c:numRef>
          </c:cat>
          <c:val>
            <c:numRef>
              <c:f>'G10-11'!$I$46:$I$49</c:f>
              <c:numCache>
                <c:formatCode>_(* #,##0_);_(* \(#,##0\);_(* "-"_);_(@_)</c:formatCode>
                <c:ptCount val="4"/>
                <c:pt idx="0">
                  <c:v>10243</c:v>
                </c:pt>
                <c:pt idx="1">
                  <c:v>10404</c:v>
                </c:pt>
                <c:pt idx="2">
                  <c:v>8246</c:v>
                </c:pt>
                <c:pt idx="3">
                  <c:v>7043</c:v>
                </c:pt>
              </c:numCache>
            </c:numRef>
          </c:val>
          <c:extLst xmlns:c16r2="http://schemas.microsoft.com/office/drawing/2015/06/chart">
            <c:ext xmlns:c16="http://schemas.microsoft.com/office/drawing/2014/chart" uri="{C3380CC4-5D6E-409C-BE32-E72D297353CC}">
              <c16:uniqueId val="{00000006-06BE-4B11-BBDA-192005870E1C}"/>
            </c:ext>
          </c:extLst>
        </c:ser>
        <c:dLbls>
          <c:showLegendKey val="0"/>
          <c:showVal val="0"/>
          <c:showCatName val="0"/>
          <c:showSerName val="0"/>
          <c:showPercent val="0"/>
          <c:showBubbleSize val="0"/>
        </c:dLbls>
        <c:gapWidth val="100"/>
        <c:axId val="-1496080288"/>
        <c:axId val="-1496061248"/>
      </c:barChart>
      <c:catAx>
        <c:axId val="-149608028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1248"/>
        <c:crosses val="autoZero"/>
        <c:auto val="1"/>
        <c:lblAlgn val="ctr"/>
        <c:lblOffset val="100"/>
        <c:noMultiLvlLbl val="0"/>
      </c:catAx>
      <c:valAx>
        <c:axId val="-1496061248"/>
        <c:scaling>
          <c:orientation val="minMax"/>
          <c:max val="30000"/>
        </c:scaling>
        <c:delete val="0"/>
        <c:axPos val="l"/>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80288"/>
        <c:crosses val="autoZero"/>
        <c:crossBetween val="between"/>
      </c:valAx>
      <c:spPr>
        <a:noFill/>
        <a:ln>
          <a:noFill/>
        </a:ln>
        <a:effectLst/>
      </c:spPr>
    </c:plotArea>
    <c:legend>
      <c:legendPos val="t"/>
      <c:layout>
        <c:manualLayout>
          <c:xMode val="edge"/>
          <c:yMode val="edge"/>
          <c:x val="0.20027287129649335"/>
          <c:y val="0.93928997662653735"/>
          <c:w val="0.63824186391115523"/>
          <c:h val="5.648478091354293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726689194651493E-2"/>
          <c:y val="8.557804783253975E-2"/>
          <c:w val="0.87415695214689537"/>
          <c:h val="0.7650586399659518"/>
        </c:manualLayout>
      </c:layout>
      <c:barChart>
        <c:barDir val="col"/>
        <c:grouping val="stacked"/>
        <c:varyColors val="0"/>
        <c:ser>
          <c:idx val="0"/>
          <c:order val="0"/>
          <c:tx>
            <c:strRef>
              <c:f>'G12-13'!$L$3</c:f>
              <c:strCache>
                <c:ptCount val="1"/>
                <c:pt idx="0">
                  <c:v>%Chilenos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'G12-13'!$I$4:$I$7</c:f>
              <c:numCache>
                <c:formatCode>0</c:formatCode>
                <c:ptCount val="4"/>
                <c:pt idx="0">
                  <c:v>2015</c:v>
                </c:pt>
                <c:pt idx="1">
                  <c:v>2016</c:v>
                </c:pt>
                <c:pt idx="2">
                  <c:v>2017</c:v>
                </c:pt>
                <c:pt idx="3">
                  <c:v>2018</c:v>
                </c:pt>
              </c:numCache>
            </c:numRef>
          </c:cat>
          <c:val>
            <c:numRef>
              <c:f>'G12-13'!$L$4:$L$7</c:f>
              <c:numCache>
                <c:formatCode>0.0%</c:formatCode>
                <c:ptCount val="4"/>
                <c:pt idx="0">
                  <c:v>0.9537015098972581</c:v>
                </c:pt>
                <c:pt idx="1">
                  <c:v>0.9528948847667229</c:v>
                </c:pt>
                <c:pt idx="2">
                  <c:v>0.92979273501221305</c:v>
                </c:pt>
                <c:pt idx="3">
                  <c:v>0.90523789793522547</c:v>
                </c:pt>
              </c:numCache>
            </c:numRef>
          </c:val>
          <c:extLst xmlns:c16r2="http://schemas.microsoft.com/office/drawing/2015/06/chart">
            <c:ext xmlns:c16="http://schemas.microsoft.com/office/drawing/2014/chart" uri="{C3380CC4-5D6E-409C-BE32-E72D297353CC}">
              <c16:uniqueId val="{00000000-5A19-4283-BCA8-50D2D8F004C8}"/>
            </c:ext>
          </c:extLst>
        </c:ser>
        <c:ser>
          <c:idx val="1"/>
          <c:order val="1"/>
          <c:tx>
            <c:strRef>
              <c:f>'G12-13'!$M$3</c:f>
              <c:strCache>
                <c:ptCount val="1"/>
                <c:pt idx="0">
                  <c:v>% Extranjeros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'G12-13'!$I$4:$I$7</c:f>
              <c:numCache>
                <c:formatCode>0</c:formatCode>
                <c:ptCount val="4"/>
                <c:pt idx="0">
                  <c:v>2015</c:v>
                </c:pt>
                <c:pt idx="1">
                  <c:v>2016</c:v>
                </c:pt>
                <c:pt idx="2">
                  <c:v>2017</c:v>
                </c:pt>
                <c:pt idx="3">
                  <c:v>2018</c:v>
                </c:pt>
              </c:numCache>
            </c:numRef>
          </c:cat>
          <c:val>
            <c:numRef>
              <c:f>'G12-13'!$M$4:$M$7</c:f>
              <c:numCache>
                <c:formatCode>0.0%</c:formatCode>
                <c:ptCount val="4"/>
                <c:pt idx="0">
                  <c:v>4.6298490102741896E-2</c:v>
                </c:pt>
                <c:pt idx="1">
                  <c:v>4.7105115233277095E-2</c:v>
                </c:pt>
                <c:pt idx="2">
                  <c:v>7.0207264987786955E-2</c:v>
                </c:pt>
                <c:pt idx="3">
                  <c:v>9.4762102064774534E-2</c:v>
                </c:pt>
              </c:numCache>
            </c:numRef>
          </c:val>
          <c:extLst xmlns:c16r2="http://schemas.microsoft.com/office/drawing/2015/06/chart">
            <c:ext xmlns:c16="http://schemas.microsoft.com/office/drawing/2014/chart" uri="{C3380CC4-5D6E-409C-BE32-E72D297353CC}">
              <c16:uniqueId val="{00000001-5A19-4283-BCA8-50D2D8F004C8}"/>
            </c:ext>
          </c:extLst>
        </c:ser>
        <c:dLbls>
          <c:dLblPos val="ctr"/>
          <c:showLegendKey val="0"/>
          <c:showVal val="1"/>
          <c:showCatName val="0"/>
          <c:showSerName val="0"/>
          <c:showPercent val="0"/>
          <c:showBubbleSize val="0"/>
        </c:dLbls>
        <c:gapWidth val="150"/>
        <c:overlap val="100"/>
        <c:axId val="-1496075936"/>
        <c:axId val="-1496071040"/>
      </c:barChart>
      <c:catAx>
        <c:axId val="-1496075936"/>
        <c:scaling>
          <c:orientation val="minMax"/>
        </c:scaling>
        <c:delete val="0"/>
        <c:axPos val="b"/>
        <c:numFmt formatCode="0"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71040"/>
        <c:crosses val="autoZero"/>
        <c:auto val="1"/>
        <c:lblAlgn val="ctr"/>
        <c:lblOffset val="100"/>
        <c:noMultiLvlLbl val="0"/>
      </c:catAx>
      <c:valAx>
        <c:axId val="-1496071040"/>
        <c:scaling>
          <c:orientation val="minMax"/>
          <c:max val="1"/>
          <c:min val="0"/>
        </c:scaling>
        <c:delete val="0"/>
        <c:axPos val="l"/>
        <c:majorGridlines>
          <c:spPr>
            <a:ln>
              <a:solidFill>
                <a:schemeClr val="tx1">
                  <a:lumMod val="15000"/>
                  <a:lumOff val="85000"/>
                </a:schemeClr>
              </a:solidFill>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75936"/>
        <c:crosses val="autoZero"/>
        <c:crossBetween val="between"/>
      </c:valAx>
      <c:spPr>
        <a:noFill/>
        <a:ln>
          <a:noFill/>
        </a:ln>
        <a:effectLst/>
      </c:spPr>
    </c:plotArea>
    <c:legend>
      <c:legendPos val="t"/>
      <c:layout>
        <c:manualLayout>
          <c:xMode val="edge"/>
          <c:yMode val="edge"/>
          <c:x val="0.33461710510005549"/>
          <c:y val="0.93357253498588044"/>
          <c:w val="0.33811336211310344"/>
          <c:h val="5.66393725970355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67391361514172E-2"/>
          <c:y val="5.9804855596187138E-2"/>
          <c:w val="0.9010648543723353"/>
          <c:h val="0.82555680539932508"/>
        </c:manualLayout>
      </c:layout>
      <c:barChart>
        <c:barDir val="col"/>
        <c:grouping val="clustered"/>
        <c:varyColors val="0"/>
        <c:ser>
          <c:idx val="0"/>
          <c:order val="0"/>
          <c:tx>
            <c:strRef>
              <c:f>'G12-13'!$K$19</c:f>
              <c:strCache>
                <c:ptCount val="1"/>
                <c:pt idx="0">
                  <c:v>Bolivia</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'G12-13'!$I$20:$I$23</c:f>
              <c:numCache>
                <c:formatCode>General</c:formatCode>
                <c:ptCount val="4"/>
                <c:pt idx="0">
                  <c:v>2015</c:v>
                </c:pt>
                <c:pt idx="1">
                  <c:v>2016</c:v>
                </c:pt>
                <c:pt idx="2">
                  <c:v>2017</c:v>
                </c:pt>
                <c:pt idx="3">
                  <c:v>2018</c:v>
                </c:pt>
              </c:numCache>
            </c:numRef>
          </c:cat>
          <c:val>
            <c:numRef>
              <c:f>'G12-13'!$K$20:$K$23</c:f>
              <c:numCache>
                <c:formatCode>_(* #,##0_);_(* \(#,##0\);_(* "-"_);_(@_)</c:formatCode>
                <c:ptCount val="4"/>
                <c:pt idx="0">
                  <c:v>1609</c:v>
                </c:pt>
                <c:pt idx="1">
                  <c:v>1429</c:v>
                </c:pt>
                <c:pt idx="2">
                  <c:v>1920</c:v>
                </c:pt>
                <c:pt idx="3">
                  <c:v>2395</c:v>
                </c:pt>
              </c:numCache>
            </c:numRef>
          </c:val>
          <c:extLst xmlns:c16r2="http://schemas.microsoft.com/office/drawing/2015/06/chart">
            <c:ext xmlns:c16="http://schemas.microsoft.com/office/drawing/2014/chart" uri="{C3380CC4-5D6E-409C-BE32-E72D297353CC}">
              <c16:uniqueId val="{00000000-301B-487C-AB8E-F6A7060664E5}"/>
            </c:ext>
          </c:extLst>
        </c:ser>
        <c:ser>
          <c:idx val="1"/>
          <c:order val="1"/>
          <c:tx>
            <c:strRef>
              <c:f>'G12-13'!$L$19</c:f>
              <c:strCache>
                <c:ptCount val="1"/>
                <c:pt idx="0">
                  <c:v>Perú</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'G12-13'!$I$20:$I$23</c:f>
              <c:numCache>
                <c:formatCode>General</c:formatCode>
                <c:ptCount val="4"/>
                <c:pt idx="0">
                  <c:v>2015</c:v>
                </c:pt>
                <c:pt idx="1">
                  <c:v>2016</c:v>
                </c:pt>
                <c:pt idx="2">
                  <c:v>2017</c:v>
                </c:pt>
                <c:pt idx="3">
                  <c:v>2018</c:v>
                </c:pt>
              </c:numCache>
            </c:numRef>
          </c:cat>
          <c:val>
            <c:numRef>
              <c:f>'G12-13'!$L$20:$L$23</c:f>
              <c:numCache>
                <c:formatCode>_(* #,##0_);_(* \(#,##0\);_(* "-"_);_(@_)</c:formatCode>
                <c:ptCount val="4"/>
                <c:pt idx="0">
                  <c:v>1221</c:v>
                </c:pt>
                <c:pt idx="1">
                  <c:v>1133</c:v>
                </c:pt>
                <c:pt idx="2">
                  <c:v>1176</c:v>
                </c:pt>
                <c:pt idx="3">
                  <c:v>1176</c:v>
                </c:pt>
              </c:numCache>
            </c:numRef>
          </c:val>
          <c:extLst xmlns:c16r2="http://schemas.microsoft.com/office/drawing/2015/06/chart">
            <c:ext xmlns:c16="http://schemas.microsoft.com/office/drawing/2014/chart" uri="{C3380CC4-5D6E-409C-BE32-E72D297353CC}">
              <c16:uniqueId val="{00000001-301B-487C-AB8E-F6A7060664E5}"/>
            </c:ext>
          </c:extLst>
        </c:ser>
        <c:ser>
          <c:idx val="2"/>
          <c:order val="2"/>
          <c:tx>
            <c:strRef>
              <c:f>'G12-13'!$M$19</c:f>
              <c:strCache>
                <c:ptCount val="1"/>
                <c:pt idx="0">
                  <c:v>Colombia</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'G12-13'!$I$20:$I$23</c:f>
              <c:numCache>
                <c:formatCode>General</c:formatCode>
                <c:ptCount val="4"/>
                <c:pt idx="0">
                  <c:v>2015</c:v>
                </c:pt>
                <c:pt idx="1">
                  <c:v>2016</c:v>
                </c:pt>
                <c:pt idx="2">
                  <c:v>2017</c:v>
                </c:pt>
                <c:pt idx="3">
                  <c:v>2018</c:v>
                </c:pt>
              </c:numCache>
            </c:numRef>
          </c:cat>
          <c:val>
            <c:numRef>
              <c:f>'G12-13'!$M$20:$M$23</c:f>
              <c:numCache>
                <c:formatCode>_(* #,##0_);_(* \(#,##0\);_(* "-"_);_(@_)</c:formatCode>
                <c:ptCount val="4"/>
                <c:pt idx="0">
                  <c:v>793</c:v>
                </c:pt>
                <c:pt idx="1">
                  <c:v>912</c:v>
                </c:pt>
                <c:pt idx="2">
                  <c:v>997</c:v>
                </c:pt>
                <c:pt idx="3">
                  <c:v>1005</c:v>
                </c:pt>
              </c:numCache>
            </c:numRef>
          </c:val>
          <c:extLst xmlns:c16r2="http://schemas.microsoft.com/office/drawing/2015/06/chart">
            <c:ext xmlns:c16="http://schemas.microsoft.com/office/drawing/2014/chart" uri="{C3380CC4-5D6E-409C-BE32-E72D297353CC}">
              <c16:uniqueId val="{00000002-301B-487C-AB8E-F6A7060664E5}"/>
            </c:ext>
          </c:extLst>
        </c:ser>
        <c:ser>
          <c:idx val="3"/>
          <c:order val="3"/>
          <c:tx>
            <c:strRef>
              <c:f>'G12-13'!$N$19</c:f>
              <c:strCache>
                <c:ptCount val="1"/>
                <c:pt idx="0">
                  <c:v>Argentina</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'G12-13'!$I$20:$I$23</c:f>
              <c:numCache>
                <c:formatCode>General</c:formatCode>
                <c:ptCount val="4"/>
                <c:pt idx="0">
                  <c:v>2015</c:v>
                </c:pt>
                <c:pt idx="1">
                  <c:v>2016</c:v>
                </c:pt>
                <c:pt idx="2">
                  <c:v>2017</c:v>
                </c:pt>
                <c:pt idx="3">
                  <c:v>2018</c:v>
                </c:pt>
              </c:numCache>
            </c:numRef>
          </c:cat>
          <c:val>
            <c:numRef>
              <c:f>'G12-13'!$N$20:$N$23</c:f>
              <c:numCache>
                <c:formatCode>_(* #,##0_);_(* \(#,##0\);_(* "-"_);_(@_)</c:formatCode>
                <c:ptCount val="4"/>
                <c:pt idx="0">
                  <c:v>177</c:v>
                </c:pt>
                <c:pt idx="1">
                  <c:v>174</c:v>
                </c:pt>
                <c:pt idx="2">
                  <c:v>117</c:v>
                </c:pt>
                <c:pt idx="3">
                  <c:v>136</c:v>
                </c:pt>
              </c:numCache>
            </c:numRef>
          </c:val>
          <c:extLst xmlns:c16r2="http://schemas.microsoft.com/office/drawing/2015/06/chart">
            <c:ext xmlns:c16="http://schemas.microsoft.com/office/drawing/2014/chart" uri="{C3380CC4-5D6E-409C-BE32-E72D297353CC}">
              <c16:uniqueId val="{00000003-301B-487C-AB8E-F6A7060664E5}"/>
            </c:ext>
          </c:extLst>
        </c:ser>
        <c:ser>
          <c:idx val="4"/>
          <c:order val="4"/>
          <c:tx>
            <c:strRef>
              <c:f>'G12-13'!$O$19</c:f>
              <c:strCache>
                <c:ptCount val="1"/>
                <c:pt idx="0">
                  <c:v>Dominicana</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'G12-13'!$O$20:$O$23</c:f>
              <c:numCache>
                <c:formatCode>_(* #,##0_);_(* \(#,##0\);_(* "-"_);_(@_)</c:formatCode>
                <c:ptCount val="4"/>
                <c:pt idx="0">
                  <c:v>128</c:v>
                </c:pt>
                <c:pt idx="1">
                  <c:v>109</c:v>
                </c:pt>
                <c:pt idx="2">
                  <c:v>216</c:v>
                </c:pt>
                <c:pt idx="3">
                  <c:v>156</c:v>
                </c:pt>
              </c:numCache>
            </c:numRef>
          </c:val>
          <c:extLst xmlns:c16r2="http://schemas.microsoft.com/office/drawing/2015/06/chart">
            <c:ext xmlns:c16="http://schemas.microsoft.com/office/drawing/2014/chart" uri="{C3380CC4-5D6E-409C-BE32-E72D297353CC}">
              <c16:uniqueId val="{00000004-301B-487C-AB8E-F6A7060664E5}"/>
            </c:ext>
          </c:extLst>
        </c:ser>
        <c:ser>
          <c:idx val="5"/>
          <c:order val="5"/>
          <c:tx>
            <c:strRef>
              <c:f>'G12-13'!$P$19</c:f>
              <c:strCache>
                <c:ptCount val="1"/>
                <c:pt idx="0">
                  <c:v>Ecuador</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'G12-13'!$P$20:$P$23</c:f>
              <c:numCache>
                <c:formatCode>_(* #,##0_);_(* \(#,##0\);_(* "-"_);_(@_)</c:formatCode>
                <c:ptCount val="4"/>
                <c:pt idx="0">
                  <c:v>87</c:v>
                </c:pt>
                <c:pt idx="1">
                  <c:v>139</c:v>
                </c:pt>
                <c:pt idx="2">
                  <c:v>139</c:v>
                </c:pt>
                <c:pt idx="3">
                  <c:v>164</c:v>
                </c:pt>
              </c:numCache>
            </c:numRef>
          </c:val>
          <c:extLst xmlns:c16r2="http://schemas.microsoft.com/office/drawing/2015/06/chart">
            <c:ext xmlns:c16="http://schemas.microsoft.com/office/drawing/2014/chart" uri="{C3380CC4-5D6E-409C-BE32-E72D297353CC}">
              <c16:uniqueId val="{00000005-301B-487C-AB8E-F6A7060664E5}"/>
            </c:ext>
          </c:extLst>
        </c:ser>
        <c:dLbls>
          <c:showLegendKey val="0"/>
          <c:showVal val="0"/>
          <c:showCatName val="0"/>
          <c:showSerName val="0"/>
          <c:showPercent val="0"/>
          <c:showBubbleSize val="0"/>
        </c:dLbls>
        <c:gapWidth val="100"/>
        <c:axId val="-1496052000"/>
        <c:axId val="-1496070496"/>
      </c:barChart>
      <c:catAx>
        <c:axId val="-149605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70496"/>
        <c:crosses val="autoZero"/>
        <c:auto val="1"/>
        <c:lblAlgn val="ctr"/>
        <c:lblOffset val="100"/>
        <c:noMultiLvlLbl val="0"/>
      </c:catAx>
      <c:valAx>
        <c:axId val="-1496070496"/>
        <c:scaling>
          <c:orientation val="minMax"/>
          <c:max val="2500"/>
        </c:scaling>
        <c:delete val="0"/>
        <c:axPos val="l"/>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2000"/>
        <c:crosses val="autoZero"/>
        <c:crossBetween val="between"/>
      </c:valAx>
      <c:spPr>
        <a:noFill/>
        <a:ln>
          <a:noFill/>
        </a:ln>
        <a:effectLst/>
      </c:spPr>
    </c:plotArea>
    <c:legend>
      <c:legendPos val="t"/>
      <c:layout>
        <c:manualLayout>
          <c:xMode val="edge"/>
          <c:yMode val="edge"/>
          <c:x val="7.9881171613466681E-2"/>
          <c:y val="0.93716385169341188"/>
          <c:w val="0.85096332908302985"/>
          <c:h val="5.9730033745781778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700" baseline="0">
          <a:latin typeface="Verdana" panose="020B0604030504040204" pitchFamily="34" charset="0"/>
        </a:defRPr>
      </a:pPr>
      <a:endParaRPr lang="es-C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802429885318495"/>
          <c:y val="9.9868611451774517E-2"/>
          <c:w val="0.76363527405312348"/>
          <c:h val="0.82766083208942975"/>
        </c:manualLayout>
      </c:layout>
      <c:barChart>
        <c:barDir val="bar"/>
        <c:grouping val="percentStacked"/>
        <c:varyColors val="0"/>
        <c:ser>
          <c:idx val="0"/>
          <c:order val="0"/>
          <c:tx>
            <c:strRef>
              <c:f>'G14'!$B$3</c:f>
              <c:strCache>
                <c:ptCount val="1"/>
                <c:pt idx="0">
                  <c:v>Hombres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'G14'!$A$6:$A$21</c:f>
              <c:strCache>
                <c:ptCount val="16"/>
                <c:pt idx="0">
                  <c:v>Arica y Parinacota</c:v>
                </c:pt>
                <c:pt idx="1">
                  <c:v>Tarapacá </c:v>
                </c:pt>
                <c:pt idx="2">
                  <c:v>Antofagasta</c:v>
                </c:pt>
                <c:pt idx="3">
                  <c:v>Atacama </c:v>
                </c:pt>
                <c:pt idx="4">
                  <c:v>Coquimbo </c:v>
                </c:pt>
                <c:pt idx="5">
                  <c:v>Valparaíso</c:v>
                </c:pt>
                <c:pt idx="6">
                  <c:v>Metropolitana </c:v>
                </c:pt>
                <c:pt idx="7">
                  <c:v>O'Higgins </c:v>
                </c:pt>
                <c:pt idx="8">
                  <c:v>Maule  </c:v>
                </c:pt>
                <c:pt idx="9">
                  <c:v>Ñuble</c:v>
                </c:pt>
                <c:pt idx="10">
                  <c:v>Biobío </c:v>
                </c:pt>
                <c:pt idx="11">
                  <c:v>La Araucanía </c:v>
                </c:pt>
                <c:pt idx="12">
                  <c:v>Los Ríos</c:v>
                </c:pt>
                <c:pt idx="13">
                  <c:v>Los Lagos </c:v>
                </c:pt>
                <c:pt idx="14">
                  <c:v>Aysén  </c:v>
                </c:pt>
                <c:pt idx="15">
                  <c:v>Magallanes y de la Antártica</c:v>
                </c:pt>
              </c:strCache>
            </c:strRef>
          </c:cat>
          <c:val>
            <c:numRef>
              <c:f>'G14'!$E$6:$E$21</c:f>
              <c:numCache>
                <c:formatCode>0.0%</c:formatCode>
                <c:ptCount val="16"/>
                <c:pt idx="0">
                  <c:v>0.81698732989206946</c:v>
                </c:pt>
                <c:pt idx="1">
                  <c:v>0.72230595327807079</c:v>
                </c:pt>
                <c:pt idx="2">
                  <c:v>0.8391554702495202</c:v>
                </c:pt>
                <c:pt idx="3">
                  <c:v>0.82069623271340009</c:v>
                </c:pt>
                <c:pt idx="4">
                  <c:v>0.85631293570875289</c:v>
                </c:pt>
                <c:pt idx="5">
                  <c:v>0.84740990990990994</c:v>
                </c:pt>
                <c:pt idx="6">
                  <c:v>0.84649493243243246</c:v>
                </c:pt>
                <c:pt idx="7">
                  <c:v>0.87266088544043818</c:v>
                </c:pt>
                <c:pt idx="8">
                  <c:v>0.8414000546896363</c:v>
                </c:pt>
                <c:pt idx="9">
                  <c:v>0.87907552620718121</c:v>
                </c:pt>
                <c:pt idx="10">
                  <c:v>0.866286716352477</c:v>
                </c:pt>
                <c:pt idx="11">
                  <c:v>0.88312500000000005</c:v>
                </c:pt>
                <c:pt idx="12">
                  <c:v>0.865979381443299</c:v>
                </c:pt>
                <c:pt idx="13">
                  <c:v>0.85563973063973064</c:v>
                </c:pt>
                <c:pt idx="14">
                  <c:v>0.84915474642392719</c:v>
                </c:pt>
                <c:pt idx="15">
                  <c:v>0.85128983308042494</c:v>
                </c:pt>
              </c:numCache>
            </c:numRef>
          </c:val>
          <c:extLst xmlns:c16r2="http://schemas.microsoft.com/office/drawing/2015/06/chart">
            <c:ext xmlns:c16="http://schemas.microsoft.com/office/drawing/2014/chart" uri="{C3380CC4-5D6E-409C-BE32-E72D297353CC}">
              <c16:uniqueId val="{00000000-7737-4ADC-BB0E-569C5CF56CC9}"/>
            </c:ext>
          </c:extLst>
        </c:ser>
        <c:ser>
          <c:idx val="1"/>
          <c:order val="1"/>
          <c:tx>
            <c:strRef>
              <c:f>'G14'!$C$3</c:f>
              <c:strCache>
                <c:ptCount val="1"/>
                <c:pt idx="0">
                  <c:v>Mujeres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'G14'!$A$6:$A$21</c:f>
              <c:strCache>
                <c:ptCount val="16"/>
                <c:pt idx="0">
                  <c:v>Arica y Parinacota</c:v>
                </c:pt>
                <c:pt idx="1">
                  <c:v>Tarapacá </c:v>
                </c:pt>
                <c:pt idx="2">
                  <c:v>Antofagasta</c:v>
                </c:pt>
                <c:pt idx="3">
                  <c:v>Atacama </c:v>
                </c:pt>
                <c:pt idx="4">
                  <c:v>Coquimbo </c:v>
                </c:pt>
                <c:pt idx="5">
                  <c:v>Valparaíso</c:v>
                </c:pt>
                <c:pt idx="6">
                  <c:v>Metropolitana </c:v>
                </c:pt>
                <c:pt idx="7">
                  <c:v>O'Higgins </c:v>
                </c:pt>
                <c:pt idx="8">
                  <c:v>Maule  </c:v>
                </c:pt>
                <c:pt idx="9">
                  <c:v>Ñuble</c:v>
                </c:pt>
                <c:pt idx="10">
                  <c:v>Biobío </c:v>
                </c:pt>
                <c:pt idx="11">
                  <c:v>La Araucanía </c:v>
                </c:pt>
                <c:pt idx="12">
                  <c:v>Los Ríos</c:v>
                </c:pt>
                <c:pt idx="13">
                  <c:v>Los Lagos </c:v>
                </c:pt>
                <c:pt idx="14">
                  <c:v>Aysén  </c:v>
                </c:pt>
                <c:pt idx="15">
                  <c:v>Magallanes y de la Antártica</c:v>
                </c:pt>
              </c:strCache>
            </c:strRef>
          </c:cat>
          <c:val>
            <c:numRef>
              <c:f>'G14'!$F$6:$F$21</c:f>
              <c:numCache>
                <c:formatCode>0.0%</c:formatCode>
                <c:ptCount val="16"/>
                <c:pt idx="0">
                  <c:v>0.18301267010793054</c:v>
                </c:pt>
                <c:pt idx="1">
                  <c:v>0.27769404672192916</c:v>
                </c:pt>
                <c:pt idx="2">
                  <c:v>0.16084452975047986</c:v>
                </c:pt>
                <c:pt idx="3">
                  <c:v>0.17930376728659991</c:v>
                </c:pt>
                <c:pt idx="4">
                  <c:v>0.14368706429124709</c:v>
                </c:pt>
                <c:pt idx="5">
                  <c:v>0.15259009009009009</c:v>
                </c:pt>
                <c:pt idx="6">
                  <c:v>0.15350506756756757</c:v>
                </c:pt>
                <c:pt idx="7">
                  <c:v>0.12733911455956184</c:v>
                </c:pt>
                <c:pt idx="8">
                  <c:v>0.1585999453103637</c:v>
                </c:pt>
                <c:pt idx="9">
                  <c:v>0.12092447379281882</c:v>
                </c:pt>
                <c:pt idx="10">
                  <c:v>0.13371328364752302</c:v>
                </c:pt>
                <c:pt idx="11">
                  <c:v>0.11687500000000001</c:v>
                </c:pt>
                <c:pt idx="12">
                  <c:v>0.13402061855670103</c:v>
                </c:pt>
                <c:pt idx="13">
                  <c:v>0.14436026936026936</c:v>
                </c:pt>
                <c:pt idx="14">
                  <c:v>0.15084525357607281</c:v>
                </c:pt>
                <c:pt idx="15">
                  <c:v>0.14871016691957512</c:v>
                </c:pt>
              </c:numCache>
            </c:numRef>
          </c:val>
          <c:extLst xmlns:c16r2="http://schemas.microsoft.com/office/drawing/2015/06/chart">
            <c:ext xmlns:c16="http://schemas.microsoft.com/office/drawing/2014/chart" uri="{C3380CC4-5D6E-409C-BE32-E72D297353CC}">
              <c16:uniqueId val="{00000001-7737-4ADC-BB0E-569C5CF56CC9}"/>
            </c:ext>
          </c:extLst>
        </c:ser>
        <c:dLbls>
          <c:showLegendKey val="0"/>
          <c:showVal val="0"/>
          <c:showCatName val="0"/>
          <c:showSerName val="0"/>
          <c:showPercent val="0"/>
          <c:showBubbleSize val="0"/>
        </c:dLbls>
        <c:gapWidth val="80"/>
        <c:overlap val="100"/>
        <c:axId val="-1496069408"/>
        <c:axId val="-1496068864"/>
      </c:barChart>
      <c:catAx>
        <c:axId val="-1496069408"/>
        <c:scaling>
          <c:orientation val="maxMin"/>
        </c:scaling>
        <c:delete val="0"/>
        <c:axPos val="l"/>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8864"/>
        <c:crosses val="autoZero"/>
        <c:auto val="1"/>
        <c:lblAlgn val="ctr"/>
        <c:lblOffset val="100"/>
        <c:noMultiLvlLbl val="0"/>
      </c:catAx>
      <c:valAx>
        <c:axId val="-1496068864"/>
        <c:scaling>
          <c:orientation val="minMax"/>
        </c:scaling>
        <c:delete val="0"/>
        <c:axPos val="t"/>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9408"/>
        <c:crosses val="autoZero"/>
        <c:crossBetween val="between"/>
      </c:valAx>
      <c:spPr>
        <a:noFill/>
        <a:ln>
          <a:noFill/>
        </a:ln>
        <a:effectLst/>
      </c:spPr>
    </c:plotArea>
    <c:legend>
      <c:legendPos val="t"/>
      <c:layout>
        <c:manualLayout>
          <c:xMode val="edge"/>
          <c:yMode val="edge"/>
          <c:x val="0.40849578698692524"/>
          <c:y val="0.946236330240253"/>
          <c:w val="0.18300842602614967"/>
          <c:h val="5.184366828896349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902222222222224E-2"/>
          <c:y val="3.8660555555555552E-2"/>
          <c:w val="0.90656168643002843"/>
          <c:h val="0.80834330407232824"/>
        </c:manualLayout>
      </c:layout>
      <c:barChart>
        <c:barDir val="col"/>
        <c:grouping val="clustered"/>
        <c:varyColors val="0"/>
        <c:ser>
          <c:idx val="0"/>
          <c:order val="0"/>
          <c:tx>
            <c:strRef>
              <c:f>'G15'!$B$3</c:f>
              <c:strCache>
                <c:ptCount val="1"/>
                <c:pt idx="0">
                  <c:v>Personas detenidas</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9"/>
              <c:layout>
                <c:manualLayout>
                  <c:x val="0"/>
                  <c:y val="-2.9556657889313259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6C2A-44CA-B25A-DF02394A1604}"/>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'G15'!$A$5:$A$16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'G15'!$B$5:$B$16</c:f>
              <c:numCache>
                <c:formatCode>#,##0</c:formatCode>
                <c:ptCount val="12"/>
                <c:pt idx="0">
                  <c:v>5832</c:v>
                </c:pt>
                <c:pt idx="1">
                  <c:v>5040</c:v>
                </c:pt>
                <c:pt idx="2">
                  <c:v>6181</c:v>
                </c:pt>
                <c:pt idx="3">
                  <c:v>5519</c:v>
                </c:pt>
                <c:pt idx="4">
                  <c:v>5262</c:v>
                </c:pt>
                <c:pt idx="5">
                  <c:v>4774</c:v>
                </c:pt>
                <c:pt idx="6">
                  <c:v>4421</c:v>
                </c:pt>
                <c:pt idx="7">
                  <c:v>5012</c:v>
                </c:pt>
                <c:pt idx="8">
                  <c:v>3986</c:v>
                </c:pt>
                <c:pt idx="9">
                  <c:v>4594</c:v>
                </c:pt>
                <c:pt idx="10">
                  <c:v>3799</c:v>
                </c:pt>
                <c:pt idx="11">
                  <c:v>3504</c:v>
                </c:pt>
              </c:numCache>
            </c:numRef>
          </c:val>
          <c:extLst xmlns:c16r2="http://schemas.microsoft.com/office/drawing/2015/06/chart">
            <c:ext xmlns:c16="http://schemas.microsoft.com/office/drawing/2014/chart" uri="{C3380CC4-5D6E-409C-BE32-E72D297353CC}">
              <c16:uniqueId val="{00000000-5EB7-415E-B669-CF6706BD273A}"/>
            </c:ext>
          </c:extLst>
        </c:ser>
        <c:dLbls>
          <c:showLegendKey val="0"/>
          <c:showVal val="0"/>
          <c:showCatName val="0"/>
          <c:showSerName val="0"/>
          <c:showPercent val="0"/>
          <c:showBubbleSize val="0"/>
        </c:dLbls>
        <c:gapWidth val="100"/>
        <c:axId val="-1496059072"/>
        <c:axId val="-1496057440"/>
      </c:barChart>
      <c:lineChart>
        <c:grouping val="standard"/>
        <c:varyColors val="0"/>
        <c:ser>
          <c:idx val="1"/>
          <c:order val="1"/>
          <c:tx>
            <c:v>Promedio</c:v>
          </c:tx>
          <c:spPr>
            <a:ln w="28575" cap="rnd">
              <a:solidFill>
                <a:schemeClr val="tx2">
                  <a:lumMod val="60000"/>
                  <a:lumOff val="40000"/>
                </a:schemeClr>
              </a:solidFill>
              <a:round/>
            </a:ln>
            <a:effectLst/>
          </c:spPr>
          <c:marker>
            <c:symbol val="circle"/>
            <c:size val="6"/>
            <c:spPr>
              <a:solidFill>
                <a:schemeClr val="tx2">
                  <a:lumMod val="60000"/>
                  <a:lumOff val="40000"/>
                </a:schemeClr>
              </a:solidFill>
              <a:ln>
                <a:solidFill>
                  <a:schemeClr val="tx2">
                    <a:lumMod val="60000"/>
                    <a:lumOff val="40000"/>
                  </a:schemeClr>
                </a:solidFill>
              </a:ln>
              <a:effectLst/>
            </c:spPr>
          </c:marker>
          <c:cat>
            <c:strRef>
              <c:f>'G15'!$A$5:$A$16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'G15'!$K$5:$K$16</c:f>
              <c:numCache>
                <c:formatCode>#,##0</c:formatCode>
                <c:ptCount val="12"/>
                <c:pt idx="0">
                  <c:v>4827</c:v>
                </c:pt>
                <c:pt idx="1">
                  <c:v>4827</c:v>
                </c:pt>
                <c:pt idx="2">
                  <c:v>4827</c:v>
                </c:pt>
                <c:pt idx="3">
                  <c:v>4827</c:v>
                </c:pt>
                <c:pt idx="4">
                  <c:v>4827</c:v>
                </c:pt>
                <c:pt idx="5">
                  <c:v>4827</c:v>
                </c:pt>
                <c:pt idx="6">
                  <c:v>4827</c:v>
                </c:pt>
                <c:pt idx="7">
                  <c:v>4827</c:v>
                </c:pt>
                <c:pt idx="8">
                  <c:v>4827</c:v>
                </c:pt>
                <c:pt idx="9">
                  <c:v>4827</c:v>
                </c:pt>
                <c:pt idx="10">
                  <c:v>4827</c:v>
                </c:pt>
                <c:pt idx="11">
                  <c:v>4827</c:v>
                </c:pt>
              </c:numCache>
            </c:numRef>
          </c:val>
          <c:smooth val="0"/>
          <c:extLst xmlns:c16r2="http://schemas.microsoft.com/office/drawing/2015/06/chart">
            <c:ext xmlns:c16="http://schemas.microsoft.com/office/drawing/2014/chart" uri="{C3380CC4-5D6E-409C-BE32-E72D297353CC}">
              <c16:uniqueId val="{00000001-6C2A-44CA-B25A-DF02394A1604}"/>
            </c:ext>
          </c:extLst>
        </c:ser>
        <c:dLbls>
          <c:showLegendKey val="0"/>
          <c:showVal val="0"/>
          <c:showCatName val="0"/>
          <c:showSerName val="0"/>
          <c:showPercent val="0"/>
          <c:showBubbleSize val="0"/>
        </c:dLbls>
        <c:marker val="1"/>
        <c:smooth val="0"/>
        <c:axId val="-1496055264"/>
        <c:axId val="-1496068320"/>
      </c:lineChart>
      <c:catAx>
        <c:axId val="-1496059072"/>
        <c:scaling>
          <c:orientation val="minMax"/>
        </c:scaling>
        <c:delete val="0"/>
        <c:axPos val="b"/>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7440"/>
        <c:crosses val="autoZero"/>
        <c:auto val="1"/>
        <c:lblAlgn val="ctr"/>
        <c:lblOffset val="100"/>
        <c:noMultiLvlLbl val="0"/>
      </c:catAx>
      <c:valAx>
        <c:axId val="-1496057440"/>
        <c:scaling>
          <c:orientation val="minMax"/>
        </c:scaling>
        <c:delete val="0"/>
        <c:axPos val="l"/>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9072"/>
        <c:crosses val="autoZero"/>
        <c:crossBetween val="between"/>
      </c:valAx>
      <c:valAx>
        <c:axId val="-1496068320"/>
        <c:scaling>
          <c:orientation val="minMax"/>
          <c:max val="7000"/>
        </c:scaling>
        <c:delete val="1"/>
        <c:axPos val="r"/>
        <c:numFmt formatCode="#,##0" sourceLinked="1"/>
        <c:majorTickMark val="out"/>
        <c:minorTickMark val="none"/>
        <c:tickLblPos val="nextTo"/>
        <c:crossAx val="-1496055264"/>
        <c:crosses val="max"/>
        <c:crossBetween val="between"/>
      </c:valAx>
      <c:catAx>
        <c:axId val="-1496055264"/>
        <c:scaling>
          <c:orientation val="minMax"/>
        </c:scaling>
        <c:delete val="1"/>
        <c:axPos val="b"/>
        <c:numFmt formatCode="General" sourceLinked="1"/>
        <c:majorTickMark val="out"/>
        <c:minorTickMark val="none"/>
        <c:tickLblPos val="nextTo"/>
        <c:crossAx val="-1496068320"/>
        <c:crosses val="autoZero"/>
        <c:auto val="1"/>
        <c:lblAlgn val="ctr"/>
        <c:lblOffset val="100"/>
        <c:noMultiLvlLbl val="0"/>
      </c:catAx>
      <c:spPr>
        <a:noFill/>
        <a:ln>
          <a:noFill/>
        </a:ln>
        <a:effectLst/>
      </c:spPr>
    </c:plotArea>
    <c:legend>
      <c:legendPos val="r"/>
      <c:layout>
        <c:manualLayout>
          <c:xMode val="edge"/>
          <c:yMode val="edge"/>
          <c:x val="0.223032037037037"/>
          <c:y val="0.93510222222222206"/>
          <c:w val="0.35588931320396056"/>
          <c:h val="6.25884857294094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7289472621396689"/>
          <c:y val="7.9729793454682632E-2"/>
          <c:w val="0.48238335691151418"/>
          <c:h val="0.87575832693959643"/>
        </c:manualLayout>
      </c:layout>
      <c:barChart>
        <c:barDir val="bar"/>
        <c:grouping val="clustered"/>
        <c:varyColors val="0"/>
        <c:ser>
          <c:idx val="0"/>
          <c:order val="0"/>
          <c:tx>
            <c:strRef>
              <c:f>'G16'!$A$9:$A$18</c:f>
              <c:strCache>
                <c:ptCount val="10"/>
                <c:pt idx="0">
                  <c:v>Temática de familia</c:v>
                </c:pt>
                <c:pt idx="1">
                  <c:v>Contra la propiedad</c:v>
                </c:pt>
                <c:pt idx="2">
                  <c:v>Ley 20.000 Tráfico ilícito de estupefacientes y sustancias sicotrópicas</c:v>
                </c:pt>
                <c:pt idx="3">
                  <c:v>Infracción a otros textos legales</c:v>
                </c:pt>
                <c:pt idx="4">
                  <c:v>Contra las personas</c:v>
                </c:pt>
                <c:pt idx="5">
                  <c:v>Infracción a la Ley de tránsito</c:v>
                </c:pt>
                <c:pt idx="6">
                  <c:v>Contra el orden y la seguridad pública cometidos por particulares</c:v>
                </c:pt>
                <c:pt idx="7">
                  <c:v>Hechos de relevancia criminal</c:v>
                </c:pt>
                <c:pt idx="8">
                  <c:v>Códigos de Juzgados de Policía Local</c:v>
                </c:pt>
                <c:pt idx="9">
                  <c:v>Faltas</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'G16'!$A$9:$A$18</c:f>
              <c:strCache>
                <c:ptCount val="10"/>
                <c:pt idx="0">
                  <c:v>Temática de familia</c:v>
                </c:pt>
                <c:pt idx="1">
                  <c:v>Contra la propiedad</c:v>
                </c:pt>
                <c:pt idx="2">
                  <c:v>Ley 20.000 Tráfico ilícito de estupefacientes y sustancias sicotrópicas</c:v>
                </c:pt>
                <c:pt idx="3">
                  <c:v>Infracción a otros textos legales</c:v>
                </c:pt>
                <c:pt idx="4">
                  <c:v>Contra las personas</c:v>
                </c:pt>
                <c:pt idx="5">
                  <c:v>Infracción a la Ley de tránsito</c:v>
                </c:pt>
                <c:pt idx="6">
                  <c:v>Contra el orden y la seguridad pública cometidos por particulares</c:v>
                </c:pt>
                <c:pt idx="7">
                  <c:v>Hechos de relevancia criminal</c:v>
                </c:pt>
                <c:pt idx="8">
                  <c:v>Códigos de Juzgados de Policía Local</c:v>
                </c:pt>
                <c:pt idx="9">
                  <c:v>Faltas</c:v>
                </c:pt>
              </c:strCache>
            </c:strRef>
          </c:cat>
          <c:val>
            <c:numRef>
              <c:f>'G16'!$B$9:$B$18</c:f>
              <c:numCache>
                <c:formatCode>_(* #,##0_);_(* \(#,##0\);_(* "-"_);_(@_)</c:formatCode>
                <c:ptCount val="10"/>
                <c:pt idx="0">
                  <c:v>14982</c:v>
                </c:pt>
                <c:pt idx="1">
                  <c:v>10868</c:v>
                </c:pt>
                <c:pt idx="2">
                  <c:v>9159</c:v>
                </c:pt>
                <c:pt idx="3">
                  <c:v>5825</c:v>
                </c:pt>
                <c:pt idx="4">
                  <c:v>3453</c:v>
                </c:pt>
                <c:pt idx="5">
                  <c:v>3359</c:v>
                </c:pt>
                <c:pt idx="6">
                  <c:v>2250</c:v>
                </c:pt>
                <c:pt idx="7">
                  <c:v>2094</c:v>
                </c:pt>
                <c:pt idx="8">
                  <c:v>1086</c:v>
                </c:pt>
                <c:pt idx="9">
                  <c:v>880</c:v>
                </c:pt>
              </c:numCache>
            </c:numRef>
          </c:val>
          <c:extLst xmlns:c16r2="http://schemas.microsoft.com/office/drawing/2015/06/chart">
            <c:ext xmlns:c16="http://schemas.microsoft.com/office/drawing/2014/chart" uri="{C3380CC4-5D6E-409C-BE32-E72D297353CC}">
              <c16:uniqueId val="{00000000-0000-4289-8EF5-450FE4692F6E}"/>
            </c:ext>
          </c:extLst>
        </c:ser>
        <c:dLbls>
          <c:showLegendKey val="0"/>
          <c:showVal val="0"/>
          <c:showCatName val="0"/>
          <c:showSerName val="0"/>
          <c:showPercent val="0"/>
          <c:showBubbleSize val="0"/>
        </c:dLbls>
        <c:gapWidth val="100"/>
        <c:axId val="-1496066688"/>
        <c:axId val="-1496051456"/>
      </c:barChart>
      <c:catAx>
        <c:axId val="-1496066688"/>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51456"/>
        <c:crosses val="autoZero"/>
        <c:auto val="1"/>
        <c:lblAlgn val="ctr"/>
        <c:lblOffset val="100"/>
        <c:noMultiLvlLbl val="0"/>
      </c:catAx>
      <c:valAx>
        <c:axId val="-1496051456"/>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6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8715637592811"/>
          <c:y val="0.10057676404178188"/>
          <c:w val="0.73311970343791188"/>
          <c:h val="0.84556966523293853"/>
        </c:manualLayout>
      </c:layout>
      <c:barChart>
        <c:barDir val="bar"/>
        <c:grouping val="clustered"/>
        <c:varyColors val="0"/>
        <c:ser>
          <c:idx val="0"/>
          <c:order val="0"/>
          <c:tx>
            <c:strRef>
              <c:f>'G17'!$B$3</c:f>
              <c:strCache>
                <c:ptCount val="1"/>
                <c:pt idx="0">
                  <c:v>Personas detenidas (hombres)</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1-33C7-4744-9353-E0F7A2573973}"/>
              </c:ext>
            </c:extLst>
          </c:dPt>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3-33C7-4744-9353-E0F7A2573973}"/>
              </c:ext>
            </c:extLst>
          </c:dPt>
          <c:dPt>
            <c:idx val="2"/>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5-33C7-4744-9353-E0F7A2573973}"/>
              </c:ext>
            </c:extLst>
          </c:dPt>
          <c:dPt>
            <c:idx val="3"/>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7-33C7-4744-9353-E0F7A2573973}"/>
              </c:ext>
            </c:extLst>
          </c:dPt>
          <c:dPt>
            <c:idx val="4"/>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9-33C7-4744-9353-E0F7A2573973}"/>
              </c:ext>
            </c:extLst>
          </c:dPt>
          <c:dPt>
            <c:idx val="5"/>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B-33C7-4744-9353-E0F7A2573973}"/>
              </c:ext>
            </c:extLst>
          </c:dPt>
          <c:dPt>
            <c:idx val="6"/>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D-33C7-4744-9353-E0F7A2573973}"/>
              </c:ext>
            </c:extLst>
          </c:dPt>
          <c:dPt>
            <c:idx val="7"/>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F-33C7-4744-9353-E0F7A257397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'G17'!$A$5:$A$14</c:f>
              <c:strCache>
                <c:ptCount val="10"/>
                <c:pt idx="0">
                  <c:v>Contra la propiedad</c:v>
                </c:pt>
                <c:pt idx="1">
                  <c:v>Tráfico ilícito de estupefacientes y sustancias sicotrópicas</c:v>
                </c:pt>
                <c:pt idx="2">
                  <c:v>Infracción a otros textos legales</c:v>
                </c:pt>
                <c:pt idx="3">
                  <c:v>Infracción a la Ley de Tránsito</c:v>
                </c:pt>
                <c:pt idx="4">
                  <c:v>Contra las personas </c:v>
                </c:pt>
                <c:pt idx="5">
                  <c:v>Contra el orden y la seguridad pública </c:v>
                </c:pt>
                <c:pt idx="6">
                  <c:v>Hechos de relevancia criminal</c:v>
                </c:pt>
                <c:pt idx="7">
                  <c:v>Contra el orden de las familias, moralidad pública e integridad sexual</c:v>
                </c:pt>
                <c:pt idx="8">
                  <c:v>Faltas</c:v>
                </c:pt>
                <c:pt idx="9">
                  <c:v>Control de armas</c:v>
                </c:pt>
              </c:strCache>
            </c:strRef>
          </c:cat>
          <c:val>
            <c:numRef>
              <c:f>'G17'!$C$5:$C$14</c:f>
              <c:numCache>
                <c:formatCode>0.0%</c:formatCode>
                <c:ptCount val="10"/>
                <c:pt idx="0">
                  <c:v>0.17763305636649449</c:v>
                </c:pt>
                <c:pt idx="1">
                  <c:v>0.1251046281362922</c:v>
                </c:pt>
                <c:pt idx="2">
                  <c:v>0.10718004205540697</c:v>
                </c:pt>
                <c:pt idx="3">
                  <c:v>6.310352571300247E-2</c:v>
                </c:pt>
                <c:pt idx="4">
                  <c:v>5.7693485494967639E-2</c:v>
                </c:pt>
                <c:pt idx="5">
                  <c:v>3.8686891370475471E-2</c:v>
                </c:pt>
                <c:pt idx="6">
                  <c:v>3.552252822407774E-2</c:v>
                </c:pt>
                <c:pt idx="7">
                  <c:v>1.6393442622950821E-2</c:v>
                </c:pt>
                <c:pt idx="8">
                  <c:v>1.2575791601167752E-2</c:v>
                </c:pt>
                <c:pt idx="9">
                  <c:v>1.0064716330155359E-2</c:v>
                </c:pt>
              </c:numCache>
            </c:numRef>
          </c:val>
          <c:extLst xmlns:c16r2="http://schemas.microsoft.com/office/drawing/2015/06/chart">
            <c:ext xmlns:c16="http://schemas.microsoft.com/office/drawing/2014/chart" uri="{C3380CC4-5D6E-409C-BE32-E72D297353CC}">
              <c16:uniqueId val="{00000010-33C7-4744-9353-E0F7A2573973}"/>
            </c:ext>
          </c:extLst>
        </c:ser>
        <c:dLbls>
          <c:showLegendKey val="0"/>
          <c:showVal val="0"/>
          <c:showCatName val="0"/>
          <c:showSerName val="0"/>
          <c:showPercent val="0"/>
          <c:showBubbleSize val="0"/>
        </c:dLbls>
        <c:gapWidth val="100"/>
        <c:axId val="-1496056352"/>
        <c:axId val="-1496067232"/>
      </c:barChart>
      <c:valAx>
        <c:axId val="-1496067232"/>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6352"/>
        <c:crosses val="autoZero"/>
        <c:crossBetween val="between"/>
      </c:valAx>
      <c:catAx>
        <c:axId val="-1496056352"/>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67232"/>
        <c:crosses val="autoZero"/>
        <c:auto val="1"/>
        <c:lblAlgn val="ctr"/>
        <c:lblOffset val="100"/>
        <c:noMultiLvlLbl val="0"/>
      </c:cat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08710290524028"/>
          <c:y val="0.10311983993655108"/>
          <c:w val="0.73311970343791188"/>
          <c:h val="0.84556966523293853"/>
        </c:manualLayout>
      </c:layout>
      <c:barChart>
        <c:barDir val="bar"/>
        <c:grouping val="clustered"/>
        <c:varyColors val="0"/>
        <c:ser>
          <c:idx val="0"/>
          <c:order val="0"/>
          <c:tx>
            <c:strRef>
              <c:f>'G18'!$B$2</c:f>
              <c:strCache>
                <c:ptCount val="1"/>
                <c:pt idx="0">
                  <c:v>Personas detenidas (mujeres)</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1-33C7-4744-9353-E0F7A2573973}"/>
              </c:ext>
            </c:extLst>
          </c:dPt>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3-33C7-4744-9353-E0F7A2573973}"/>
              </c:ext>
            </c:extLst>
          </c:dPt>
          <c:dPt>
            <c:idx val="2"/>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5-33C7-4744-9353-E0F7A2573973}"/>
              </c:ext>
            </c:extLst>
          </c:dPt>
          <c:dPt>
            <c:idx val="3"/>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7-33C7-4744-9353-E0F7A2573973}"/>
              </c:ext>
            </c:extLst>
          </c:dPt>
          <c:dPt>
            <c:idx val="4"/>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9-33C7-4744-9353-E0F7A2573973}"/>
              </c:ext>
            </c:extLst>
          </c:dPt>
          <c:dPt>
            <c:idx val="5"/>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B-33C7-4744-9353-E0F7A2573973}"/>
              </c:ext>
            </c:extLst>
          </c:dPt>
          <c:dPt>
            <c:idx val="6"/>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D-33C7-4744-9353-E0F7A2573973}"/>
              </c:ext>
            </c:extLst>
          </c:dPt>
          <c:dPt>
            <c:idx val="7"/>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F-33C7-4744-9353-E0F7A257397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'G18'!$A$4:$A$13</c:f>
              <c:strCache>
                <c:ptCount val="10"/>
                <c:pt idx="0">
                  <c:v>Tráfico ilícito de estupefacientes y sustancias sicotrópicas</c:v>
                </c:pt>
                <c:pt idx="1">
                  <c:v>Contra la propiedad</c:v>
                </c:pt>
                <c:pt idx="2">
                  <c:v>Contra las personas </c:v>
                </c:pt>
                <c:pt idx="3">
                  <c:v>Infracción a otros textos legales</c:v>
                </c:pt>
                <c:pt idx="4">
                  <c:v>Contra el orden y la seguridad pública </c:v>
                </c:pt>
                <c:pt idx="5">
                  <c:v>Hechos de relevancia criminal</c:v>
                </c:pt>
                <c:pt idx="6">
                  <c:v>Infracción a la Ley de Tránsito</c:v>
                </c:pt>
                <c:pt idx="7">
                  <c:v>Faltas</c:v>
                </c:pt>
                <c:pt idx="8">
                  <c:v>Contra la fe pública, de las falsificaciones, del falso testimonio y del perjurio</c:v>
                </c:pt>
                <c:pt idx="9">
                  <c:v>Control de armas</c:v>
                </c:pt>
              </c:strCache>
            </c:strRef>
          </c:cat>
          <c:val>
            <c:numRef>
              <c:f>'G18'!$C$4:$C$13</c:f>
              <c:numCache>
                <c:formatCode>0.0%</c:formatCode>
                <c:ptCount val="10"/>
                <c:pt idx="0">
                  <c:v>0.33900011184431272</c:v>
                </c:pt>
                <c:pt idx="1">
                  <c:v>0.24236662565708533</c:v>
                </c:pt>
                <c:pt idx="2">
                  <c:v>7.0126384073369866E-2</c:v>
                </c:pt>
                <c:pt idx="3">
                  <c:v>6.4310479812101556E-2</c:v>
                </c:pt>
                <c:pt idx="4">
                  <c:v>3.9704731014427917E-2</c:v>
                </c:pt>
                <c:pt idx="5">
                  <c:v>3.9592886701711218E-2</c:v>
                </c:pt>
                <c:pt idx="6">
                  <c:v>2.997427580807516E-2</c:v>
                </c:pt>
                <c:pt idx="7">
                  <c:v>2.9526898557208366E-2</c:v>
                </c:pt>
                <c:pt idx="8">
                  <c:v>1.2638407336986915E-2</c:v>
                </c:pt>
                <c:pt idx="9">
                  <c:v>9.6186108936360589E-3</c:v>
                </c:pt>
              </c:numCache>
            </c:numRef>
          </c:val>
          <c:extLst xmlns:c16r2="http://schemas.microsoft.com/office/drawing/2015/06/chart">
            <c:ext xmlns:c16="http://schemas.microsoft.com/office/drawing/2014/chart" uri="{C3380CC4-5D6E-409C-BE32-E72D297353CC}">
              <c16:uniqueId val="{00000010-33C7-4744-9353-E0F7A2573973}"/>
            </c:ext>
          </c:extLst>
        </c:ser>
        <c:dLbls>
          <c:showLegendKey val="0"/>
          <c:showVal val="0"/>
          <c:showCatName val="0"/>
          <c:showSerName val="0"/>
          <c:showPercent val="0"/>
          <c:showBubbleSize val="0"/>
        </c:dLbls>
        <c:gapWidth val="100"/>
        <c:axId val="-1496050912"/>
        <c:axId val="-1496053632"/>
      </c:barChart>
      <c:valAx>
        <c:axId val="-1496053632"/>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0912"/>
        <c:crosses val="autoZero"/>
        <c:crossBetween val="between"/>
      </c:valAx>
      <c:catAx>
        <c:axId val="-1496050912"/>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3632"/>
        <c:crosses val="autoZero"/>
        <c:auto val="1"/>
        <c:lblAlgn val="ctr"/>
        <c:lblOffset val="100"/>
        <c:noMultiLvlLbl val="0"/>
      </c:cat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490480634828828"/>
          <c:y val="7.5577798537894633E-2"/>
          <c:w val="0.7616619711526883"/>
          <c:h val="0.88323442620519887"/>
        </c:manualLayout>
      </c:layout>
      <c:barChart>
        <c:barDir val="bar"/>
        <c:grouping val="clustered"/>
        <c:varyColors val="0"/>
        <c:ser>
          <c:idx val="0"/>
          <c:order val="0"/>
          <c:tx>
            <c:v>Personas detenidas</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1-33C7-4744-9353-E0F7A2573973}"/>
              </c:ext>
            </c:extLst>
          </c:dPt>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3-33C7-4744-9353-E0F7A2573973}"/>
              </c:ext>
            </c:extLst>
          </c:dPt>
          <c:dPt>
            <c:idx val="2"/>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5-33C7-4744-9353-E0F7A2573973}"/>
              </c:ext>
            </c:extLst>
          </c:dPt>
          <c:dPt>
            <c:idx val="3"/>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7-33C7-4744-9353-E0F7A2573973}"/>
              </c:ext>
            </c:extLst>
          </c:dPt>
          <c:dPt>
            <c:idx val="4"/>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9-33C7-4744-9353-E0F7A2573973}"/>
              </c:ext>
            </c:extLst>
          </c:dPt>
          <c:dPt>
            <c:idx val="5"/>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B-33C7-4744-9353-E0F7A2573973}"/>
              </c:ext>
            </c:extLst>
          </c:dPt>
          <c:dPt>
            <c:idx val="6"/>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D-33C7-4744-9353-E0F7A2573973}"/>
              </c:ext>
            </c:extLst>
          </c:dPt>
          <c:dPt>
            <c:idx val="7"/>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F-33C7-4744-9353-E0F7A257397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'G19'!$A$12:$A$18</c:f>
              <c:strCache>
                <c:ptCount val="7"/>
                <c:pt idx="0">
                  <c:v>Menos de 16 </c:v>
                </c:pt>
                <c:pt idx="1">
                  <c:v>16 a 17 </c:v>
                </c:pt>
                <c:pt idx="2">
                  <c:v>18 a 20 </c:v>
                </c:pt>
                <c:pt idx="3">
                  <c:v>21 a 30 </c:v>
                </c:pt>
                <c:pt idx="4">
                  <c:v>31 a 40 </c:v>
                </c:pt>
                <c:pt idx="5">
                  <c:v>41 a 50 </c:v>
                </c:pt>
                <c:pt idx="6">
                  <c:v>51 y más</c:v>
                </c:pt>
              </c:strCache>
            </c:strRef>
          </c:cat>
          <c:val>
            <c:numRef>
              <c:f>'G19'!$C$12:$C$18</c:f>
              <c:numCache>
                <c:formatCode>0.0%</c:formatCode>
                <c:ptCount val="7"/>
                <c:pt idx="0">
                  <c:v>5.8352323734548722E-3</c:v>
                </c:pt>
                <c:pt idx="1">
                  <c:v>1.8489745183343693E-2</c:v>
                </c:pt>
                <c:pt idx="2">
                  <c:v>5.8749395759961326E-2</c:v>
                </c:pt>
                <c:pt idx="3">
                  <c:v>0.31967750845936055</c:v>
                </c:pt>
                <c:pt idx="4">
                  <c:v>0.29013880256888336</c:v>
                </c:pt>
                <c:pt idx="5">
                  <c:v>0.18551895587321318</c:v>
                </c:pt>
                <c:pt idx="6">
                  <c:v>0.12159035978178302</c:v>
                </c:pt>
              </c:numCache>
            </c:numRef>
          </c:val>
          <c:extLst xmlns:c16r2="http://schemas.microsoft.com/office/drawing/2015/06/chart">
            <c:ext xmlns:c16="http://schemas.microsoft.com/office/drawing/2014/chart" uri="{C3380CC4-5D6E-409C-BE32-E72D297353CC}">
              <c16:uniqueId val="{00000010-33C7-4744-9353-E0F7A2573973}"/>
            </c:ext>
          </c:extLst>
        </c:ser>
        <c:dLbls>
          <c:showLegendKey val="0"/>
          <c:showVal val="0"/>
          <c:showCatName val="0"/>
          <c:showSerName val="0"/>
          <c:showPercent val="0"/>
          <c:showBubbleSize val="0"/>
        </c:dLbls>
        <c:gapWidth val="100"/>
        <c:axId val="-1496054720"/>
        <c:axId val="-1496049280"/>
      </c:barChart>
      <c:valAx>
        <c:axId val="-1496049280"/>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54720"/>
        <c:crosses val="autoZero"/>
        <c:crossBetween val="between"/>
      </c:valAx>
      <c:catAx>
        <c:axId val="-1496054720"/>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49280"/>
        <c:crosses val="autoZero"/>
        <c:auto val="1"/>
        <c:lblAlgn val="ctr"/>
        <c:lblOffset val="100"/>
        <c:noMultiLvlLbl val="0"/>
      </c:cat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43811661002198"/>
          <c:y val="0.11652474578402251"/>
          <c:w val="0.79437323590095521"/>
          <c:h val="0.855173451195959"/>
        </c:manualLayout>
      </c:layout>
      <c:barChart>
        <c:barDir val="bar"/>
        <c:grouping val="clustered"/>
        <c:varyColors val="0"/>
        <c:ser>
          <c:idx val="0"/>
          <c:order val="0"/>
          <c:tx>
            <c:strRef>
              <c:f>'G20'!$C$3</c:f>
              <c:strCache>
                <c:ptCount val="1"/>
                <c:pt idx="0">
                  <c:v>Porcentaje</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'G20'!$A$5:$A$9</c:f>
              <c:strCache>
                <c:ptCount val="5"/>
                <c:pt idx="0">
                  <c:v>Soltero</c:v>
                </c:pt>
                <c:pt idx="1">
                  <c:v>Casado</c:v>
                </c:pt>
                <c:pt idx="2">
                  <c:v>Divorciado</c:v>
                </c:pt>
                <c:pt idx="3">
                  <c:v>Otros</c:v>
                </c:pt>
                <c:pt idx="4">
                  <c:v>Sin información</c:v>
                </c:pt>
              </c:strCache>
            </c:strRef>
          </c:cat>
          <c:val>
            <c:numRef>
              <c:f>'G20'!$C$5:$C$9</c:f>
              <c:numCache>
                <c:formatCode>0.0%</c:formatCode>
                <c:ptCount val="5"/>
                <c:pt idx="0">
                  <c:v>0.68809129203784269</c:v>
                </c:pt>
                <c:pt idx="1">
                  <c:v>0.22123817415924316</c:v>
                </c:pt>
                <c:pt idx="2">
                  <c:v>7.1127684552171805E-2</c:v>
                </c:pt>
                <c:pt idx="3">
                  <c:v>8.4075685380843868E-3</c:v>
                </c:pt>
                <c:pt idx="4">
                  <c:v>1.1135280712657965E-2</c:v>
                </c:pt>
              </c:numCache>
            </c:numRef>
          </c:val>
          <c:extLst xmlns:c16r2="http://schemas.microsoft.com/office/drawing/2015/06/chart">
            <c:ext xmlns:c16="http://schemas.microsoft.com/office/drawing/2014/chart" uri="{C3380CC4-5D6E-409C-BE32-E72D297353CC}">
              <c16:uniqueId val="{00000000-0227-43AC-B4C6-DA98C21EB0A6}"/>
            </c:ext>
          </c:extLst>
        </c:ser>
        <c:dLbls>
          <c:dLblPos val="outEnd"/>
          <c:showLegendKey val="0"/>
          <c:showVal val="1"/>
          <c:showCatName val="0"/>
          <c:showSerName val="0"/>
          <c:showPercent val="0"/>
          <c:showBubbleSize val="0"/>
        </c:dLbls>
        <c:gapWidth val="100"/>
        <c:axId val="-1496067776"/>
        <c:axId val="-1496061792"/>
      </c:barChart>
      <c:catAx>
        <c:axId val="-1496067776"/>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1792"/>
        <c:crosses val="autoZero"/>
        <c:auto val="1"/>
        <c:lblAlgn val="ctr"/>
        <c:lblOffset val="100"/>
        <c:noMultiLvlLbl val="0"/>
      </c:catAx>
      <c:valAx>
        <c:axId val="-1496061792"/>
        <c:scaling>
          <c:orientation val="minMax"/>
          <c:max val="0.70000000000000007"/>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6388888888889"/>
          <c:y val="6.9508611111111104E-2"/>
          <c:w val="0.75011722222222221"/>
          <c:h val="0.89168583333333329"/>
        </c:manualLayout>
      </c:layout>
      <c:barChart>
        <c:barDir val="bar"/>
        <c:grouping val="clustered"/>
        <c:varyColors val="0"/>
        <c:ser>
          <c:idx val="0"/>
          <c:order val="0"/>
          <c:spPr>
            <a:pattFill prst="narVert">
              <a:fgClr>
                <a:schemeClr val="accent1"/>
              </a:fgClr>
              <a:bgClr>
                <a:schemeClr val="accent1">
                  <a:lumMod val="20000"/>
                  <a:lumOff val="80000"/>
                </a:schemeClr>
              </a:bgClr>
            </a:pattFill>
            <a:ln w="0">
              <a:solidFill>
                <a:schemeClr val="tx1">
                  <a:lumMod val="15000"/>
                  <a:lumOff val="85000"/>
                </a:schemeClr>
              </a:solid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s-C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'G21'!$A$5:$A$15</c:f>
              <c:strCache>
                <c:ptCount val="11"/>
                <c:pt idx="0">
                  <c:v>Sin información</c:v>
                </c:pt>
                <c:pt idx="1">
                  <c:v>Obreros</c:v>
                </c:pt>
                <c:pt idx="2">
                  <c:v>Empleados</c:v>
                </c:pt>
                <c:pt idx="3">
                  <c:v>Comerciantes</c:v>
                </c:pt>
                <c:pt idx="4">
                  <c:v>Profesionales</c:v>
                </c:pt>
                <c:pt idx="5">
                  <c:v>Técnicos</c:v>
                </c:pt>
                <c:pt idx="6">
                  <c:v>Choferes</c:v>
                </c:pt>
                <c:pt idx="7">
                  <c:v>Estudiantes</c:v>
                </c:pt>
                <c:pt idx="8">
                  <c:v>Dueñas de casa</c:v>
                </c:pt>
                <c:pt idx="9">
                  <c:v>Jubilados</c:v>
                </c:pt>
                <c:pt idx="10">
                  <c:v>Asesoras del hogar</c:v>
                </c:pt>
              </c:strCache>
            </c:strRef>
          </c:cat>
          <c:val>
            <c:numRef>
              <c:f>'G21'!$C$5:$C$15</c:f>
              <c:numCache>
                <c:formatCode>0.0%</c:formatCode>
                <c:ptCount val="11"/>
                <c:pt idx="0">
                  <c:v>0.39717560941923902</c:v>
                </c:pt>
                <c:pt idx="1">
                  <c:v>0.14462053725571439</c:v>
                </c:pt>
                <c:pt idx="2">
                  <c:v>0.13172432843035703</c:v>
                </c:pt>
                <c:pt idx="3">
                  <c:v>8.5905669497962842E-2</c:v>
                </c:pt>
                <c:pt idx="4">
                  <c:v>6.3289828050549002E-2</c:v>
                </c:pt>
                <c:pt idx="5">
                  <c:v>5.4243491471583458E-2</c:v>
                </c:pt>
                <c:pt idx="6">
                  <c:v>4.754505904288378E-2</c:v>
                </c:pt>
                <c:pt idx="7">
                  <c:v>3.5287618258407566E-2</c:v>
                </c:pt>
                <c:pt idx="8">
                  <c:v>3.0833505973344381E-2</c:v>
                </c:pt>
                <c:pt idx="9">
                  <c:v>7.2854084662661422E-3</c:v>
                </c:pt>
                <c:pt idx="10">
                  <c:v>2.0889441336924244E-3</c:v>
                </c:pt>
              </c:numCache>
            </c:numRef>
          </c:val>
          <c:extLst xmlns:c16r2="http://schemas.microsoft.com/office/drawing/2015/06/chart">
            <c:ext xmlns:c16="http://schemas.microsoft.com/office/drawing/2014/chart" uri="{C3380CC4-5D6E-409C-BE32-E72D297353CC}">
              <c16:uniqueId val="{00000000-2D85-42A0-8261-B0D772E0FC57}"/>
            </c:ext>
          </c:extLst>
        </c:ser>
        <c:dLbls>
          <c:dLblPos val="outEnd"/>
          <c:showLegendKey val="0"/>
          <c:showVal val="1"/>
          <c:showCatName val="0"/>
          <c:showSerName val="0"/>
          <c:showPercent val="0"/>
          <c:showBubbleSize val="0"/>
        </c:dLbls>
        <c:gapWidth val="100"/>
        <c:axId val="-1496050368"/>
        <c:axId val="-1496066144"/>
      </c:barChart>
      <c:catAx>
        <c:axId val="-1496050368"/>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6144"/>
        <c:crosses val="autoZero"/>
        <c:auto val="1"/>
        <c:lblAlgn val="ctr"/>
        <c:lblOffset val="100"/>
        <c:noMultiLvlLbl val="0"/>
      </c:catAx>
      <c:valAx>
        <c:axId val="-1496066144"/>
        <c:scaling>
          <c:orientation val="minMax"/>
          <c:max val="0.4"/>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50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7320097377502108"/>
          <c:y val="9.3433299036725939E-2"/>
          <c:w val="0.75600586451516327"/>
          <c:h val="0.84556966523293853"/>
        </c:manualLayout>
      </c:layout>
      <c:barChart>
        <c:barDir val="bar"/>
        <c:grouping val="clustered"/>
        <c:varyColors val="0"/>
        <c:ser>
          <c:idx val="0"/>
          <c:order val="0"/>
          <c:tx>
            <c:v>Personas detenidas</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1-33C7-4744-9353-E0F7A2573973}"/>
              </c:ext>
            </c:extLst>
          </c:dPt>
          <c:dPt>
            <c:idx val="1"/>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3-33C7-4744-9353-E0F7A2573973}"/>
              </c:ext>
            </c:extLst>
          </c:dPt>
          <c:dPt>
            <c:idx val="2"/>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5-33C7-4744-9353-E0F7A2573973}"/>
              </c:ext>
            </c:extLst>
          </c:dPt>
          <c:dPt>
            <c:idx val="3"/>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7-33C7-4744-9353-E0F7A2573973}"/>
              </c:ext>
            </c:extLst>
          </c:dPt>
          <c:dPt>
            <c:idx val="4"/>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9-33C7-4744-9353-E0F7A2573973}"/>
              </c:ext>
            </c:extLst>
          </c:dPt>
          <c:dPt>
            <c:idx val="5"/>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B-33C7-4744-9353-E0F7A2573973}"/>
              </c:ext>
            </c:extLst>
          </c:dPt>
          <c:dPt>
            <c:idx val="6"/>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D-33C7-4744-9353-E0F7A2573973}"/>
              </c:ext>
            </c:extLst>
          </c:dPt>
          <c:dPt>
            <c:idx val="7"/>
            <c:invertIfNegative val="0"/>
            <c:bubble3D val="0"/>
            <c:spPr>
              <a:pattFill prst="narVert">
                <a:fgClr>
                  <a:schemeClr val="accent1"/>
                </a:fgClr>
                <a:bgClr>
                  <a:schemeClr val="accent1">
                    <a:lumMod val="20000"/>
                    <a:lumOff val="80000"/>
                  </a:schemeClr>
                </a:bgClr>
              </a:pattFill>
              <a:ln>
                <a:noFill/>
              </a:ln>
              <a:effectLst>
                <a:innerShdw blurRad="114300">
                  <a:schemeClr val="accent1"/>
                </a:innerShdw>
              </a:effectLst>
            </c:spPr>
            <c:extLst xmlns:c16r2="http://schemas.microsoft.com/office/drawing/2015/06/chart">
              <c:ext xmlns:c16="http://schemas.microsoft.com/office/drawing/2014/chart" uri="{C3380CC4-5D6E-409C-BE32-E72D297353CC}">
                <c16:uniqueId val="{0000000F-33C7-4744-9353-E0F7A257397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'G22'!$A$5:$A$11</c:f>
              <c:strCache>
                <c:ptCount val="7"/>
                <c:pt idx="0">
                  <c:v>Analfabeto</c:v>
                </c:pt>
                <c:pt idx="1">
                  <c:v>Básico</c:v>
                </c:pt>
                <c:pt idx="2">
                  <c:v>Media</c:v>
                </c:pt>
                <c:pt idx="3">
                  <c:v>Técnica</c:v>
                </c:pt>
                <c:pt idx="4">
                  <c:v>Universitaria o superior</c:v>
                </c:pt>
                <c:pt idx="5">
                  <c:v>Estudios postgrado</c:v>
                </c:pt>
                <c:pt idx="6">
                  <c:v>Sin información</c:v>
                </c:pt>
              </c:strCache>
            </c:strRef>
          </c:cat>
          <c:val>
            <c:numRef>
              <c:f>'G22'!$C$5:$C$11</c:f>
              <c:numCache>
                <c:formatCode>0.0%</c:formatCode>
                <c:ptCount val="7"/>
                <c:pt idx="0">
                  <c:v>1.6003729024238657E-2</c:v>
                </c:pt>
                <c:pt idx="1">
                  <c:v>0.22120364615703336</c:v>
                </c:pt>
                <c:pt idx="2">
                  <c:v>0.51595193702092401</c:v>
                </c:pt>
                <c:pt idx="3">
                  <c:v>7.0057316483668253E-2</c:v>
                </c:pt>
                <c:pt idx="4">
                  <c:v>9.4900214073613695E-2</c:v>
                </c:pt>
                <c:pt idx="5">
                  <c:v>2.7449761756784753E-3</c:v>
                </c:pt>
                <c:pt idx="6">
                  <c:v>7.9138181064843591E-2</c:v>
                </c:pt>
              </c:numCache>
            </c:numRef>
          </c:val>
          <c:extLst xmlns:c16r2="http://schemas.microsoft.com/office/drawing/2015/06/chart">
            <c:ext xmlns:c16="http://schemas.microsoft.com/office/drawing/2014/chart" uri="{C3380CC4-5D6E-409C-BE32-E72D297353CC}">
              <c16:uniqueId val="{00000010-33C7-4744-9353-E0F7A2573973}"/>
            </c:ext>
          </c:extLst>
        </c:ser>
        <c:dLbls>
          <c:showLegendKey val="0"/>
          <c:showVal val="0"/>
          <c:showCatName val="0"/>
          <c:showSerName val="0"/>
          <c:showPercent val="0"/>
          <c:showBubbleSize val="0"/>
        </c:dLbls>
        <c:gapWidth val="100"/>
        <c:axId val="-1496048736"/>
        <c:axId val="-1496060704"/>
      </c:barChart>
      <c:valAx>
        <c:axId val="-1496060704"/>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48736"/>
        <c:crosses val="autoZero"/>
        <c:crossBetween val="between"/>
      </c:valAx>
      <c:catAx>
        <c:axId val="-1496048736"/>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60704"/>
        <c:crosses val="autoZero"/>
        <c:auto val="1"/>
        <c:lblAlgn val="ctr"/>
        <c:lblOffset val="100"/>
        <c:noMultiLvlLbl val="0"/>
      </c:cat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000000000000255" l="0.70000000000000062" r="0.70000000000000062" t="0.7500000000000025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bar"/>
        <c:grouping val="clustered"/>
        <c:varyColors val="0"/>
        <c:ser>
          <c:idx val="0"/>
          <c:order val="0"/>
          <c:tx>
            <c:strRef>
              <c:f>'G23'!$C$3</c:f>
              <c:strCache>
                <c:ptCount val="1"/>
                <c:pt idx="0">
                  <c:v>Porcentaje</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Verdana" panose="020B0604030504040204" pitchFamily="34" charset="0"/>
                    <a:ea typeface="+mn-ea"/>
                    <a:cs typeface="+mn-cs"/>
                  </a:defRPr>
                </a:pPr>
                <a:endParaRPr lang="es-CL"/>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strRef>
              <c:f>'G23'!$A$5:$A$14</c:f>
              <c:strCache>
                <c:ptCount val="10"/>
                <c:pt idx="0">
                  <c:v>Drogas</c:v>
                </c:pt>
                <c:pt idx="1">
                  <c:v>Robos</c:v>
                </c:pt>
                <c:pt idx="2">
                  <c:v>Delitos económicos</c:v>
                </c:pt>
                <c:pt idx="3">
                  <c:v>Hurtos</c:v>
                </c:pt>
                <c:pt idx="4">
                  <c:v>Lesiones</c:v>
                </c:pt>
                <c:pt idx="5">
                  <c:v>Delitos sexuales</c:v>
                </c:pt>
                <c:pt idx="6">
                  <c:v>Homicidios</c:v>
                </c:pt>
                <c:pt idx="7">
                  <c:v>Violencia intrafamiliar</c:v>
                </c:pt>
                <c:pt idx="8">
                  <c:v>Delitos informáticos</c:v>
                </c:pt>
                <c:pt idx="9">
                  <c:v>Delitos medio ambientales</c:v>
                </c:pt>
              </c:strCache>
            </c:strRef>
          </c:cat>
          <c:val>
            <c:numRef>
              <c:f>'G23'!$C$5:$C$14</c:f>
              <c:numCache>
                <c:formatCode>0.0%</c:formatCode>
                <c:ptCount val="10"/>
                <c:pt idx="0">
                  <c:v>0.37440215836160734</c:v>
                </c:pt>
                <c:pt idx="1">
                  <c:v>0.15333360585373829</c:v>
                </c:pt>
                <c:pt idx="2">
                  <c:v>0.13375301475697993</c:v>
                </c:pt>
                <c:pt idx="3">
                  <c:v>0.12639496382291623</c:v>
                </c:pt>
                <c:pt idx="4">
                  <c:v>0.11977271798225893</c:v>
                </c:pt>
                <c:pt idx="5">
                  <c:v>3.2906838899562606E-2</c:v>
                </c:pt>
                <c:pt idx="6">
                  <c:v>2.7960593549442015E-2</c:v>
                </c:pt>
                <c:pt idx="7">
                  <c:v>1.9457956914523976E-2</c:v>
                </c:pt>
                <c:pt idx="8">
                  <c:v>8.9931733638556183E-4</c:v>
                </c:pt>
                <c:pt idx="9">
                  <c:v>1.1118832522585128E-2</c:v>
                </c:pt>
              </c:numCache>
            </c:numRef>
          </c:val>
          <c:extLst xmlns:c16r2="http://schemas.microsoft.com/office/drawing/2015/06/chart">
            <c:ext xmlns:c16="http://schemas.microsoft.com/office/drawing/2014/chart" uri="{C3380CC4-5D6E-409C-BE32-E72D297353CC}">
              <c16:uniqueId val="{00000000-0914-458C-82CD-F1A85A006C19}"/>
            </c:ext>
          </c:extLst>
        </c:ser>
        <c:dLbls>
          <c:showLegendKey val="0"/>
          <c:showVal val="0"/>
          <c:showCatName val="0"/>
          <c:showSerName val="0"/>
          <c:showPercent val="0"/>
          <c:showBubbleSize val="0"/>
        </c:dLbls>
        <c:gapWidth val="100"/>
        <c:axId val="-1496075392"/>
        <c:axId val="-1496049824"/>
      </c:barChart>
      <c:catAx>
        <c:axId val="-1496075392"/>
        <c:scaling>
          <c:orientation val="maxMin"/>
        </c:scaling>
        <c:delete val="0"/>
        <c:axPos val="l"/>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49824"/>
        <c:crosses val="autoZero"/>
        <c:auto val="1"/>
        <c:lblAlgn val="ctr"/>
        <c:lblOffset val="100"/>
        <c:noMultiLvlLbl val="0"/>
      </c:catAx>
      <c:valAx>
        <c:axId val="-1496049824"/>
        <c:scaling>
          <c:orientation val="minMax"/>
        </c:scaling>
        <c:delete val="0"/>
        <c:axPos val="t"/>
        <c:majorGridlines>
          <c:spPr>
            <a:ln>
              <a:solidFill>
                <a:schemeClr val="tx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mn-ea"/>
                <a:cs typeface="+mn-cs"/>
              </a:defRPr>
            </a:pPr>
            <a:endParaRPr lang="es-CL"/>
          </a:p>
        </c:txPr>
        <c:crossAx val="-149607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44703703703703"/>
          <c:y val="9.3762499999999999E-2"/>
          <c:w val="0.82353074074074073"/>
          <c:h val="0.81098749999999997"/>
        </c:manualLayout>
      </c:layout>
      <c:barChart>
        <c:barDir val="bar"/>
        <c:grouping val="percentStacked"/>
        <c:varyColors val="0"/>
        <c:ser>
          <c:idx val="0"/>
          <c:order val="0"/>
          <c:tx>
            <c:strRef>
              <c:f>'G23'!$E$65</c:f>
              <c:strCache>
                <c:ptCount val="1"/>
                <c:pt idx="0">
                  <c:v>%DMCS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'G23'!$A$67:$A$78</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'G23'!$E$67:$E$78</c:f>
              <c:numCache>
                <c:formatCode>0.0%</c:formatCode>
                <c:ptCount val="12"/>
                <c:pt idx="0">
                  <c:v>0.41700960219478739</c:v>
                </c:pt>
                <c:pt idx="1">
                  <c:v>0.43571428571428572</c:v>
                </c:pt>
                <c:pt idx="2">
                  <c:v>0.43148357870894677</c:v>
                </c:pt>
                <c:pt idx="3">
                  <c:v>0.43250588874796159</c:v>
                </c:pt>
                <c:pt idx="4">
                  <c:v>0.40440896997339415</c:v>
                </c:pt>
                <c:pt idx="5">
                  <c:v>0.44134897360703812</c:v>
                </c:pt>
                <c:pt idx="6">
                  <c:v>0.37389730830128931</c:v>
                </c:pt>
                <c:pt idx="7">
                  <c:v>0.42238627294493214</c:v>
                </c:pt>
                <c:pt idx="8">
                  <c:v>0.43652784746613144</c:v>
                </c:pt>
                <c:pt idx="9">
                  <c:v>0.41946016543317372</c:v>
                </c:pt>
                <c:pt idx="10">
                  <c:v>0.41458278494340617</c:v>
                </c:pt>
                <c:pt idx="11">
                  <c:v>0.43778538812785389</c:v>
                </c:pt>
              </c:numCache>
            </c:numRef>
          </c:val>
          <c:extLst xmlns:c16r2="http://schemas.microsoft.com/office/drawing/2015/06/chart">
            <c:ext xmlns:c16="http://schemas.microsoft.com/office/drawing/2014/chart" uri="{C3380CC4-5D6E-409C-BE32-E72D297353CC}">
              <c16:uniqueId val="{00000000-8DD3-4A8C-A789-E00B4DAA383F}"/>
            </c:ext>
          </c:extLst>
        </c:ser>
        <c:ser>
          <c:idx val="1"/>
          <c:order val="1"/>
          <c:tx>
            <c:strRef>
              <c:f>'G23'!$F$65</c:f>
              <c:strCache>
                <c:ptCount val="1"/>
                <c:pt idx="0">
                  <c:v>%OTROS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'G23'!$A$67:$A$78</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'G23'!$F$67:$F$78</c:f>
              <c:numCache>
                <c:formatCode>0.0%</c:formatCode>
                <c:ptCount val="12"/>
                <c:pt idx="0">
                  <c:v>0.58299039780521267</c:v>
                </c:pt>
                <c:pt idx="1">
                  <c:v>0.56428571428571428</c:v>
                </c:pt>
                <c:pt idx="2">
                  <c:v>0.56851642129105318</c:v>
                </c:pt>
                <c:pt idx="3">
                  <c:v>0.56749411125203841</c:v>
                </c:pt>
                <c:pt idx="4">
                  <c:v>0.59559103002660585</c:v>
                </c:pt>
                <c:pt idx="5">
                  <c:v>0.55865102639296182</c:v>
                </c:pt>
                <c:pt idx="6">
                  <c:v>0.62610269169871069</c:v>
                </c:pt>
                <c:pt idx="7">
                  <c:v>0.57761372705506786</c:v>
                </c:pt>
                <c:pt idx="8">
                  <c:v>0.56347215253386851</c:v>
                </c:pt>
                <c:pt idx="9">
                  <c:v>0.58053983456682634</c:v>
                </c:pt>
                <c:pt idx="10">
                  <c:v>0.58541721505659383</c:v>
                </c:pt>
                <c:pt idx="11">
                  <c:v>0.56221461187214616</c:v>
                </c:pt>
              </c:numCache>
            </c:numRef>
          </c:val>
          <c:extLst xmlns:c16r2="http://schemas.microsoft.com/office/drawing/2015/06/chart">
            <c:ext xmlns:c16="http://schemas.microsoft.com/office/drawing/2014/chart" uri="{C3380CC4-5D6E-409C-BE32-E72D297353CC}">
              <c16:uniqueId val="{00000001-8DD3-4A8C-A789-E00B4DAA383F}"/>
            </c:ext>
          </c:extLst>
        </c:ser>
        <c:dLbls>
          <c:showLegendKey val="0"/>
          <c:showVal val="0"/>
          <c:showCatName val="0"/>
          <c:showSerName val="0"/>
          <c:showPercent val="0"/>
          <c:showBubbleSize val="0"/>
        </c:dLbls>
        <c:gapWidth val="45"/>
        <c:overlap val="100"/>
        <c:axId val="-1496058528"/>
        <c:axId val="-1496069952"/>
      </c:barChart>
      <c:catAx>
        <c:axId val="-1496058528"/>
        <c:scaling>
          <c:orientation val="maxMin"/>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69952"/>
        <c:crosses val="autoZero"/>
        <c:auto val="1"/>
        <c:lblAlgn val="ctr"/>
        <c:lblOffset val="100"/>
        <c:noMultiLvlLbl val="0"/>
      </c:catAx>
      <c:valAx>
        <c:axId val="-1496069952"/>
        <c:scaling>
          <c:orientation val="minMax"/>
        </c:scaling>
        <c:delete val="0"/>
        <c:axPos val="t"/>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crossAx val="-1496058528"/>
        <c:crosses val="autoZero"/>
        <c:crossBetween val="between"/>
      </c:valAx>
      <c:spPr>
        <a:noFill/>
        <a:ln>
          <a:noFill/>
        </a:ln>
        <a:effectLst/>
      </c:spPr>
    </c:plotArea>
    <c:legend>
      <c:legendPos val="t"/>
      <c:layout>
        <c:manualLayout>
          <c:xMode val="edge"/>
          <c:yMode val="edge"/>
          <c:x val="0.38692296296296297"/>
          <c:y val="0.92780555555555555"/>
          <c:w val="0.2154574074074074"/>
          <c:h val="5.088750000000000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6</xdr:col>
      <xdr:colOff>27900</xdr:colOff>
      <xdr:row>51</xdr:row>
      <xdr:rowOff>132899</xdr:rowOff>
    </xdr:to>
    <xdr:graphicFrame macro="">
      <xdr:nvGraphicFramePr>
        <xdr:cNvPr id="2" name="Gráfico 1">
          <a:extLst>
            <a:ext uri="{FF2B5EF4-FFF2-40B4-BE49-F238E27FC236}">
              <a16:creationId xmlns=""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1</xdr:col>
      <xdr:colOff>732751</xdr:colOff>
      <xdr:row>40</xdr:row>
      <xdr:rowOff>132901</xdr:rowOff>
    </xdr:to>
    <xdr:graphicFrame macro="">
      <xdr:nvGraphicFramePr>
        <xdr:cNvPr id="2" name="3 Gráfico">
          <a:extLst>
            <a:ext uri="{FF2B5EF4-FFF2-40B4-BE49-F238E27FC236}">
              <a16:creationId xmlns=""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18</xdr:row>
      <xdr:rowOff>9525</xdr:rowOff>
    </xdr:from>
    <xdr:to>
      <xdr:col>7</xdr:col>
      <xdr:colOff>189825</xdr:colOff>
      <xdr:row>45</xdr:row>
      <xdr:rowOff>9075</xdr:rowOff>
    </xdr:to>
    <xdr:graphicFrame macro="">
      <xdr:nvGraphicFramePr>
        <xdr:cNvPr id="2" name="1 Gráfico">
          <a:extLst>
            <a:ext uri="{FF2B5EF4-FFF2-40B4-BE49-F238E27FC236}">
              <a16:creationId xmlns=""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9525</xdr:rowOff>
    </xdr:from>
    <xdr:to>
      <xdr:col>6</xdr:col>
      <xdr:colOff>618450</xdr:colOff>
      <xdr:row>41</xdr:row>
      <xdr:rowOff>9075</xdr:rowOff>
    </xdr:to>
    <xdr:graphicFrame macro="">
      <xdr:nvGraphicFramePr>
        <xdr:cNvPr id="2" name="Gráfico 1">
          <a:extLst>
            <a:ext uri="{FF2B5EF4-FFF2-40B4-BE49-F238E27FC236}">
              <a16:creationId xmlns=""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13</xdr:row>
      <xdr:rowOff>142875</xdr:rowOff>
    </xdr:from>
    <xdr:to>
      <xdr:col>6</xdr:col>
      <xdr:colOff>608925</xdr:colOff>
      <xdr:row>36</xdr:row>
      <xdr:rowOff>18600</xdr:rowOff>
    </xdr:to>
    <xdr:graphicFrame macro="">
      <xdr:nvGraphicFramePr>
        <xdr:cNvPr id="2" name="Gráfico 1">
          <a:extLst>
            <a:ext uri="{FF2B5EF4-FFF2-40B4-BE49-F238E27FC236}">
              <a16:creationId xmlns=""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21</xdr:row>
      <xdr:rowOff>2382</xdr:rowOff>
    </xdr:from>
    <xdr:to>
      <xdr:col>6</xdr:col>
      <xdr:colOff>323175</xdr:colOff>
      <xdr:row>48</xdr:row>
      <xdr:rowOff>1932</xdr:rowOff>
    </xdr:to>
    <xdr:graphicFrame macro="">
      <xdr:nvGraphicFramePr>
        <xdr:cNvPr id="2" name="Gráfico 1">
          <a:extLst>
            <a:ext uri="{FF2B5EF4-FFF2-40B4-BE49-F238E27FC236}">
              <a16:creationId xmlns=""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xdr:colOff>
      <xdr:row>75</xdr:row>
      <xdr:rowOff>126207</xdr:rowOff>
    </xdr:from>
    <xdr:to>
      <xdr:col>6</xdr:col>
      <xdr:colOff>337463</xdr:colOff>
      <xdr:row>102</xdr:row>
      <xdr:rowOff>125757</xdr:rowOff>
    </xdr:to>
    <xdr:graphicFrame macro="">
      <xdr:nvGraphicFramePr>
        <xdr:cNvPr id="3" name="Gráfico 2">
          <a:extLst>
            <a:ext uri="{FF2B5EF4-FFF2-40B4-BE49-F238E27FC236}">
              <a16:creationId xmlns=""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20</xdr:row>
      <xdr:rowOff>133349</xdr:rowOff>
    </xdr:from>
    <xdr:to>
      <xdr:col>6</xdr:col>
      <xdr:colOff>27900</xdr:colOff>
      <xdr:row>47</xdr:row>
      <xdr:rowOff>132899</xdr:rowOff>
    </xdr:to>
    <xdr:graphicFrame macro="">
      <xdr:nvGraphicFramePr>
        <xdr:cNvPr id="2" name="Gráfico 1">
          <a:extLst>
            <a:ext uri="{FF2B5EF4-FFF2-40B4-BE49-F238E27FC236}">
              <a16:creationId xmlns=""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752475</xdr:colOff>
      <xdr:row>83</xdr:row>
      <xdr:rowOff>0</xdr:rowOff>
    </xdr:from>
    <xdr:to>
      <xdr:col>7</xdr:col>
      <xdr:colOff>18375</xdr:colOff>
      <xdr:row>109</xdr:row>
      <xdr:rowOff>132900</xdr:rowOff>
    </xdr:to>
    <xdr:graphicFrame macro="">
      <xdr:nvGraphicFramePr>
        <xdr:cNvPr id="3" name="Gráfico 2">
          <a:extLst>
            <a:ext uri="{FF2B5EF4-FFF2-40B4-BE49-F238E27FC236}">
              <a16:creationId xmlns=""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32</xdr:row>
      <xdr:rowOff>1</xdr:rowOff>
    </xdr:from>
    <xdr:to>
      <xdr:col>5</xdr:col>
      <xdr:colOff>425833</xdr:colOff>
      <xdr:row>59</xdr:row>
      <xdr:rowOff>21776</xdr:rowOff>
    </xdr:to>
    <xdr:graphicFrame macro="">
      <xdr:nvGraphicFramePr>
        <xdr:cNvPr id="3" name="Gráfico 2">
          <a:extLst>
            <a:ext uri="{FF2B5EF4-FFF2-40B4-BE49-F238E27FC236}">
              <a16:creationId xmlns=""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23</xdr:row>
      <xdr:rowOff>0</xdr:rowOff>
    </xdr:from>
    <xdr:to>
      <xdr:col>6</xdr:col>
      <xdr:colOff>161250</xdr:colOff>
      <xdr:row>42</xdr:row>
      <xdr:rowOff>218625</xdr:rowOff>
    </xdr:to>
    <xdr:graphicFrame macro="">
      <xdr:nvGraphicFramePr>
        <xdr:cNvPr id="2" name="Gráfico 1">
          <a:extLst>
            <a:ext uri="{FF2B5EF4-FFF2-40B4-BE49-F238E27FC236}">
              <a16:creationId xmlns=""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6</xdr:col>
      <xdr:colOff>761325</xdr:colOff>
      <xdr:row>35</xdr:row>
      <xdr:rowOff>132900</xdr:rowOff>
    </xdr:to>
    <xdr:graphicFrame macro="">
      <xdr:nvGraphicFramePr>
        <xdr:cNvPr id="2" name="Gráfico 1">
          <a:extLst>
            <a:ext uri="{FF2B5EF4-FFF2-40B4-BE49-F238E27FC236}">
              <a16:creationId xmlns=""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52</xdr:row>
      <xdr:rowOff>9525</xdr:rowOff>
    </xdr:from>
    <xdr:to>
      <xdr:col>6</xdr:col>
      <xdr:colOff>761325</xdr:colOff>
      <xdr:row>78</xdr:row>
      <xdr:rowOff>123375</xdr:rowOff>
    </xdr:to>
    <xdr:graphicFrame macro="">
      <xdr:nvGraphicFramePr>
        <xdr:cNvPr id="4" name="Gráfico 3">
          <a:extLst>
            <a:ext uri="{FF2B5EF4-FFF2-40B4-BE49-F238E27FC236}">
              <a16:creationId xmlns=""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25</xdr:row>
      <xdr:rowOff>5820</xdr:rowOff>
    </xdr:from>
    <xdr:to>
      <xdr:col>14</xdr:col>
      <xdr:colOff>751800</xdr:colOff>
      <xdr:row>52</xdr:row>
      <xdr:rowOff>5370</xdr:rowOff>
    </xdr:to>
    <xdr:graphicFrame macro="">
      <xdr:nvGraphicFramePr>
        <xdr:cNvPr id="2" name="Gráfico 1">
          <a:extLst>
            <a:ext uri="{FF2B5EF4-FFF2-40B4-BE49-F238E27FC236}">
              <a16:creationId xmlns=""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59</xdr:row>
      <xdr:rowOff>132291</xdr:rowOff>
    </xdr:from>
    <xdr:to>
      <xdr:col>14</xdr:col>
      <xdr:colOff>751800</xdr:colOff>
      <xdr:row>85</xdr:row>
      <xdr:rowOff>112791</xdr:rowOff>
    </xdr:to>
    <xdr:graphicFrame macro="">
      <xdr:nvGraphicFramePr>
        <xdr:cNvPr id="3" name="Gráfico 2">
          <a:extLst>
            <a:ext uri="{FF2B5EF4-FFF2-40B4-BE49-F238E27FC236}">
              <a16:creationId xmlns=""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6</xdr:col>
      <xdr:colOff>532725</xdr:colOff>
      <xdr:row>49</xdr:row>
      <xdr:rowOff>132900</xdr:rowOff>
    </xdr:to>
    <xdr:graphicFrame macro="">
      <xdr:nvGraphicFramePr>
        <xdr:cNvPr id="2" name="4 Gráfico">
          <a:extLst>
            <a:ext uri="{FF2B5EF4-FFF2-40B4-BE49-F238E27FC236}">
              <a16:creationId xmlns=""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18</xdr:row>
      <xdr:rowOff>117475</xdr:rowOff>
    </xdr:from>
    <xdr:to>
      <xdr:col>7</xdr:col>
      <xdr:colOff>399375</xdr:colOff>
      <xdr:row>45</xdr:row>
      <xdr:rowOff>97975</xdr:rowOff>
    </xdr:to>
    <xdr:graphicFrame macro="">
      <xdr:nvGraphicFramePr>
        <xdr:cNvPr id="2" name="3 Gráfico">
          <a:extLst>
            <a:ext uri="{FF2B5EF4-FFF2-40B4-BE49-F238E27FC236}">
              <a16:creationId xmlns=""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19</xdr:row>
      <xdr:rowOff>128585</xdr:rowOff>
    </xdr:from>
    <xdr:to>
      <xdr:col>4</xdr:col>
      <xdr:colOff>732750</xdr:colOff>
      <xdr:row>45</xdr:row>
      <xdr:rowOff>90035</xdr:rowOff>
    </xdr:to>
    <xdr:graphicFrame macro="">
      <xdr:nvGraphicFramePr>
        <xdr:cNvPr id="2" name="Gráfico 1">
          <a:extLst>
            <a:ext uri="{FF2B5EF4-FFF2-40B4-BE49-F238E27FC236}">
              <a16:creationId xmlns=""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17</xdr:row>
      <xdr:rowOff>113434</xdr:rowOff>
    </xdr:from>
    <xdr:to>
      <xdr:col>3</xdr:col>
      <xdr:colOff>666075</xdr:colOff>
      <xdr:row>44</xdr:row>
      <xdr:rowOff>112984</xdr:rowOff>
    </xdr:to>
    <xdr:graphicFrame macro="">
      <xdr:nvGraphicFramePr>
        <xdr:cNvPr id="2" name="3 Gráfico">
          <a:extLst>
            <a:ext uri="{FF2B5EF4-FFF2-40B4-BE49-F238E27FC236}">
              <a16:creationId xmlns=""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16</xdr:row>
      <xdr:rowOff>19629</xdr:rowOff>
    </xdr:from>
    <xdr:to>
      <xdr:col>3</xdr:col>
      <xdr:colOff>561300</xdr:colOff>
      <xdr:row>38</xdr:row>
      <xdr:rowOff>57279</xdr:rowOff>
    </xdr:to>
    <xdr:graphicFrame macro="">
      <xdr:nvGraphicFramePr>
        <xdr:cNvPr id="2" name="4 Gráfico">
          <a:extLst>
            <a:ext uri="{FF2B5EF4-FFF2-40B4-BE49-F238E27FC236}">
              <a16:creationId xmlns=""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22</xdr:row>
      <xdr:rowOff>76199</xdr:rowOff>
    </xdr:from>
    <xdr:to>
      <xdr:col>6</xdr:col>
      <xdr:colOff>256500</xdr:colOff>
      <xdr:row>48</xdr:row>
      <xdr:rowOff>99033</xdr:rowOff>
    </xdr:to>
    <xdr:graphicFrame macro="">
      <xdr:nvGraphicFramePr>
        <xdr:cNvPr id="2" name="1 Gráfico">
          <a:extLst>
            <a:ext uri="{FF2B5EF4-FFF2-40B4-BE49-F238E27FC236}">
              <a16:creationId xmlns=""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10</xdr:row>
      <xdr:rowOff>133348</xdr:rowOff>
    </xdr:from>
    <xdr:to>
      <xdr:col>7</xdr:col>
      <xdr:colOff>170775</xdr:colOff>
      <xdr:row>37</xdr:row>
      <xdr:rowOff>132898</xdr:rowOff>
    </xdr:to>
    <xdr:graphicFrame macro="">
      <xdr:nvGraphicFramePr>
        <xdr:cNvPr id="2" name="Gráfico 1">
          <a:extLst>
            <a:ext uri="{FF2B5EF4-FFF2-40B4-BE49-F238E27FC236}">
              <a16:creationId xmlns=""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17</xdr:row>
      <xdr:rowOff>104782</xdr:rowOff>
    </xdr:from>
    <xdr:to>
      <xdr:col>6</xdr:col>
      <xdr:colOff>237450</xdr:colOff>
      <xdr:row>44</xdr:row>
      <xdr:rowOff>104332</xdr:rowOff>
    </xdr:to>
    <xdr:graphicFrame macro="">
      <xdr:nvGraphicFramePr>
        <xdr:cNvPr id="2" name="Gráfico 1">
          <a:extLst>
            <a:ext uri="{FF2B5EF4-FFF2-40B4-BE49-F238E27FC236}">
              <a16:creationId xmlns="" xmlns:a16="http://schemas.microsoft.com/office/drawing/2014/main" id="{00000000-0008-0000-2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13</xdr:row>
      <xdr:rowOff>116429</xdr:rowOff>
    </xdr:from>
    <xdr:to>
      <xdr:col>5</xdr:col>
      <xdr:colOff>351750</xdr:colOff>
      <xdr:row>40</xdr:row>
      <xdr:rowOff>115979</xdr:rowOff>
    </xdr:to>
    <xdr:graphicFrame macro="">
      <xdr:nvGraphicFramePr>
        <xdr:cNvPr id="2" name="3 Gráfico">
          <a:extLst>
            <a:ext uri="{FF2B5EF4-FFF2-40B4-BE49-F238E27FC236}">
              <a16:creationId xmlns=""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17</xdr:row>
      <xdr:rowOff>133349</xdr:rowOff>
    </xdr:from>
    <xdr:to>
      <xdr:col>5</xdr:col>
      <xdr:colOff>723225</xdr:colOff>
      <xdr:row>44</xdr:row>
      <xdr:rowOff>132899</xdr:rowOff>
    </xdr:to>
    <xdr:graphicFrame macro="">
      <xdr:nvGraphicFramePr>
        <xdr:cNvPr id="2" name="3 Gráfico">
          <a:extLst>
            <a:ext uri="{FF2B5EF4-FFF2-40B4-BE49-F238E27FC236}">
              <a16:creationId xmlns=""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82</xdr:row>
      <xdr:rowOff>4762</xdr:rowOff>
    </xdr:from>
    <xdr:to>
      <xdr:col>5</xdr:col>
      <xdr:colOff>723225</xdr:colOff>
      <xdr:row>109</xdr:row>
      <xdr:rowOff>4312</xdr:rowOff>
    </xdr:to>
    <xdr:graphicFrame macro="">
      <xdr:nvGraphicFramePr>
        <xdr:cNvPr id="3" name="Gráfico 2">
          <a:extLst>
            <a:ext uri="{FF2B5EF4-FFF2-40B4-BE49-F238E27FC236}">
              <a16:creationId xmlns=""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4"/>
  <sheetViews>
    <sheetView tabSelected="1" zoomScaleNormal="100" workbookViewId="0">
      <selection activeCell="F33" sqref="F33"/>
    </sheetView>
  </sheetViews>
  <sheetFormatPr baseColWidth="10" defaultRowHeight="12.75" x14ac:dyDescent="0.2"/>
  <cols>
    <col min="1" max="1" width="13.7109375" style="668" customWidth="1"/>
    <col min="2" max="10" width="11.42578125" style="668"/>
    <col min="11" max="11" width="13.28515625" style="668" customWidth="1"/>
    <col min="12" max="16384" width="11.42578125" style="668"/>
  </cols>
  <sheetData>
    <row r="1" spans="1:14" x14ac:dyDescent="0.2">
      <c r="A1" s="667" t="s">
        <v>1031</v>
      </c>
    </row>
    <row r="2" spans="1:14" x14ac:dyDescent="0.2">
      <c r="A2" s="667"/>
    </row>
    <row r="3" spans="1:14" x14ac:dyDescent="0.2">
      <c r="A3" s="669" t="s">
        <v>744</v>
      </c>
      <c r="B3" s="670"/>
      <c r="C3" s="670"/>
      <c r="D3" s="670"/>
      <c r="E3" s="670"/>
      <c r="F3" s="670"/>
      <c r="G3" s="670"/>
      <c r="H3" s="670"/>
      <c r="I3" s="670"/>
    </row>
    <row r="4" spans="1:14" x14ac:dyDescent="0.2">
      <c r="A4" s="668" t="s">
        <v>1021</v>
      </c>
      <c r="B4" s="671"/>
      <c r="C4" s="671"/>
      <c r="D4" s="671"/>
      <c r="E4" s="671"/>
      <c r="F4" s="671"/>
      <c r="G4" s="671"/>
      <c r="H4" s="671"/>
      <c r="I4" s="671"/>
    </row>
    <row r="5" spans="1:14" x14ac:dyDescent="0.2">
      <c r="A5" s="672" t="s">
        <v>1022</v>
      </c>
      <c r="L5" s="672"/>
    </row>
    <row r="6" spans="1:14" x14ac:dyDescent="0.2">
      <c r="A6" s="668" t="s">
        <v>1023</v>
      </c>
      <c r="B6" s="672"/>
      <c r="C6" s="672"/>
      <c r="D6" s="672"/>
      <c r="E6" s="672"/>
      <c r="F6" s="672"/>
      <c r="G6" s="672"/>
      <c r="H6" s="672"/>
      <c r="I6" s="672"/>
      <c r="J6" s="672"/>
      <c r="M6" s="672"/>
      <c r="N6" s="672"/>
    </row>
    <row r="7" spans="1:14" x14ac:dyDescent="0.2">
      <c r="A7" s="668" t="s">
        <v>1024</v>
      </c>
    </row>
    <row r="8" spans="1:14" x14ac:dyDescent="0.2">
      <c r="A8" s="668" t="s">
        <v>1025</v>
      </c>
    </row>
    <row r="9" spans="1:14" x14ac:dyDescent="0.2">
      <c r="A9" s="674" t="s">
        <v>905</v>
      </c>
    </row>
    <row r="10" spans="1:14" x14ac:dyDescent="0.2">
      <c r="A10" s="667" t="s">
        <v>911</v>
      </c>
    </row>
    <row r="11" spans="1:14" x14ac:dyDescent="0.2">
      <c r="A11" s="675" t="s">
        <v>912</v>
      </c>
    </row>
    <row r="12" spans="1:14" x14ac:dyDescent="0.2">
      <c r="A12" s="676" t="s">
        <v>913</v>
      </c>
    </row>
    <row r="13" spans="1:14" x14ac:dyDescent="0.2">
      <c r="A13" s="677" t="s">
        <v>1026</v>
      </c>
      <c r="B13" s="678"/>
      <c r="C13" s="678"/>
      <c r="D13" s="678"/>
      <c r="E13" s="679"/>
    </row>
    <row r="14" spans="1:14" ht="12.75" customHeight="1" x14ac:dyDescent="0.2">
      <c r="A14" s="671" t="s">
        <v>914</v>
      </c>
      <c r="B14" s="671"/>
      <c r="C14" s="671"/>
      <c r="D14" s="671"/>
      <c r="E14" s="671"/>
    </row>
    <row r="15" spans="1:14" ht="12.75" customHeight="1" x14ac:dyDescent="0.2">
      <c r="A15" s="671" t="s">
        <v>915</v>
      </c>
      <c r="B15" s="671"/>
      <c r="C15" s="671"/>
      <c r="D15" s="671"/>
      <c r="E15" s="671"/>
      <c r="F15" s="671"/>
      <c r="G15" s="671"/>
      <c r="H15" s="671"/>
      <c r="I15" s="671"/>
      <c r="J15" s="671"/>
    </row>
    <row r="16" spans="1:14" x14ac:dyDescent="0.2">
      <c r="A16" s="671" t="s">
        <v>919</v>
      </c>
    </row>
    <row r="17" spans="1:1" x14ac:dyDescent="0.2">
      <c r="A17" s="672" t="s">
        <v>922</v>
      </c>
    </row>
    <row r="18" spans="1:1" x14ac:dyDescent="0.2">
      <c r="A18" s="672" t="s">
        <v>923</v>
      </c>
    </row>
    <row r="19" spans="1:1" x14ac:dyDescent="0.2">
      <c r="A19" s="673" t="s">
        <v>925</v>
      </c>
    </row>
    <row r="20" spans="1:1" x14ac:dyDescent="0.2">
      <c r="A20" s="680" t="s">
        <v>926</v>
      </c>
    </row>
    <row r="21" spans="1:1" x14ac:dyDescent="0.2">
      <c r="A21" s="680" t="s">
        <v>928</v>
      </c>
    </row>
    <row r="22" spans="1:1" x14ac:dyDescent="0.2">
      <c r="A22" s="681" t="s">
        <v>933</v>
      </c>
    </row>
    <row r="23" spans="1:1" x14ac:dyDescent="0.2">
      <c r="A23" s="681" t="s">
        <v>935</v>
      </c>
    </row>
    <row r="24" spans="1:1" x14ac:dyDescent="0.2">
      <c r="A24" s="672" t="s">
        <v>936</v>
      </c>
    </row>
    <row r="25" spans="1:1" x14ac:dyDescent="0.2">
      <c r="A25" s="681" t="s">
        <v>939</v>
      </c>
    </row>
    <row r="26" spans="1:1" x14ac:dyDescent="0.2">
      <c r="A26" s="674" t="s">
        <v>941</v>
      </c>
    </row>
    <row r="27" spans="1:1" x14ac:dyDescent="0.2">
      <c r="A27" s="668" t="s">
        <v>1020</v>
      </c>
    </row>
    <row r="30" spans="1:1" x14ac:dyDescent="0.2">
      <c r="A30" s="667" t="s">
        <v>1075</v>
      </c>
    </row>
    <row r="31" spans="1:1" x14ac:dyDescent="0.2">
      <c r="A31" s="667"/>
    </row>
    <row r="32" spans="1:1" x14ac:dyDescent="0.2">
      <c r="A32" s="669" t="s">
        <v>744</v>
      </c>
    </row>
    <row r="33" spans="1:6" x14ac:dyDescent="0.2">
      <c r="A33" s="682" t="s">
        <v>896</v>
      </c>
    </row>
    <row r="34" spans="1:6" x14ac:dyDescent="0.2">
      <c r="A34" s="683" t="s">
        <v>898</v>
      </c>
    </row>
    <row r="35" spans="1:6" x14ac:dyDescent="0.2">
      <c r="A35" s="684" t="s">
        <v>900</v>
      </c>
    </row>
    <row r="36" spans="1:6" x14ac:dyDescent="0.2">
      <c r="A36" s="685" t="s">
        <v>902</v>
      </c>
    </row>
    <row r="37" spans="1:6" x14ac:dyDescent="0.2">
      <c r="A37" s="685" t="s">
        <v>904</v>
      </c>
    </row>
    <row r="38" spans="1:6" x14ac:dyDescent="0.2">
      <c r="A38" s="674" t="s">
        <v>961</v>
      </c>
    </row>
    <row r="39" spans="1:6" x14ac:dyDescent="0.2">
      <c r="A39" s="668" t="s">
        <v>1027</v>
      </c>
    </row>
    <row r="40" spans="1:6" x14ac:dyDescent="0.2">
      <c r="A40" s="673" t="s">
        <v>971</v>
      </c>
    </row>
    <row r="41" spans="1:6" x14ac:dyDescent="0.2">
      <c r="A41" s="667" t="s">
        <v>911</v>
      </c>
    </row>
    <row r="42" spans="1:6" x14ac:dyDescent="0.2">
      <c r="A42" s="668" t="s">
        <v>964</v>
      </c>
    </row>
    <row r="43" spans="1:6" x14ac:dyDescent="0.2">
      <c r="A43" s="668" t="s">
        <v>1028</v>
      </c>
    </row>
    <row r="44" spans="1:6" x14ac:dyDescent="0.2">
      <c r="A44" s="676" t="s">
        <v>967</v>
      </c>
    </row>
    <row r="45" spans="1:6" x14ac:dyDescent="0.2">
      <c r="A45" s="671" t="s">
        <v>972</v>
      </c>
    </row>
    <row r="46" spans="1:6" x14ac:dyDescent="0.2">
      <c r="A46" s="677" t="s">
        <v>757</v>
      </c>
    </row>
    <row r="47" spans="1:6" ht="12.75" customHeight="1" x14ac:dyDescent="0.2">
      <c r="A47" s="683" t="s">
        <v>916</v>
      </c>
      <c r="B47" s="683"/>
      <c r="C47" s="683"/>
      <c r="D47" s="683"/>
      <c r="E47" s="683"/>
      <c r="F47" s="683"/>
    </row>
    <row r="48" spans="1:6" x14ac:dyDescent="0.2">
      <c r="A48" s="671" t="s">
        <v>917</v>
      </c>
    </row>
    <row r="49" spans="1:22" ht="12.75" customHeight="1" x14ac:dyDescent="0.2">
      <c r="A49" s="671" t="s">
        <v>918</v>
      </c>
      <c r="B49" s="671"/>
      <c r="C49" s="671"/>
      <c r="D49" s="671"/>
      <c r="E49" s="671"/>
      <c r="F49" s="671"/>
      <c r="G49" s="671"/>
      <c r="H49" s="671"/>
      <c r="I49" s="671"/>
    </row>
    <row r="50" spans="1:22" x14ac:dyDescent="0.2">
      <c r="A50" s="671" t="s">
        <v>920</v>
      </c>
      <c r="M50" s="789"/>
      <c r="N50" s="789"/>
      <c r="O50" s="789"/>
      <c r="P50" s="789"/>
      <c r="Q50" s="789"/>
      <c r="R50" s="789"/>
      <c r="S50" s="789"/>
      <c r="T50" s="789"/>
      <c r="U50" s="789"/>
      <c r="V50" s="789"/>
    </row>
    <row r="51" spans="1:22" x14ac:dyDescent="0.2">
      <c r="A51" s="668" t="s">
        <v>921</v>
      </c>
      <c r="M51" s="789"/>
      <c r="N51" s="789"/>
      <c r="O51" s="789"/>
      <c r="P51" s="789"/>
      <c r="Q51" s="789"/>
      <c r="R51" s="789"/>
      <c r="S51" s="789"/>
      <c r="T51" s="789"/>
      <c r="U51" s="789"/>
      <c r="V51" s="789"/>
    </row>
    <row r="52" spans="1:22" x14ac:dyDescent="0.2">
      <c r="A52" s="668" t="s">
        <v>1029</v>
      </c>
      <c r="M52" s="789"/>
      <c r="N52" s="789"/>
      <c r="O52" s="789"/>
      <c r="P52" s="789"/>
      <c r="Q52" s="789"/>
      <c r="R52" s="789"/>
      <c r="S52" s="789"/>
      <c r="T52" s="789"/>
      <c r="U52" s="789"/>
      <c r="V52" s="789"/>
    </row>
    <row r="53" spans="1:22" x14ac:dyDescent="0.2">
      <c r="A53" s="683" t="s">
        <v>924</v>
      </c>
    </row>
    <row r="54" spans="1:22" x14ac:dyDescent="0.2">
      <c r="A54" s="668" t="s">
        <v>1030</v>
      </c>
    </row>
    <row r="55" spans="1:22" x14ac:dyDescent="0.2">
      <c r="A55" s="683" t="s">
        <v>927</v>
      </c>
    </row>
    <row r="56" spans="1:22" x14ac:dyDescent="0.2">
      <c r="A56" s="683" t="s">
        <v>931</v>
      </c>
    </row>
    <row r="57" spans="1:22" x14ac:dyDescent="0.2">
      <c r="A57" s="683" t="s">
        <v>934</v>
      </c>
    </row>
    <row r="58" spans="1:22" x14ac:dyDescent="0.2">
      <c r="A58" s="681" t="s">
        <v>938</v>
      </c>
    </row>
    <row r="59" spans="1:22" x14ac:dyDescent="0.2">
      <c r="A59" s="672" t="s">
        <v>937</v>
      </c>
    </row>
    <row r="60" spans="1:22" x14ac:dyDescent="0.2">
      <c r="A60" s="686" t="s">
        <v>940</v>
      </c>
    </row>
    <row r="61" spans="1:22" x14ac:dyDescent="0.2">
      <c r="A61" s="683" t="s">
        <v>970</v>
      </c>
    </row>
    <row r="62" spans="1:22" x14ac:dyDescent="0.2">
      <c r="A62" s="683" t="s">
        <v>974</v>
      </c>
    </row>
    <row r="63" spans="1:22" x14ac:dyDescent="0.2">
      <c r="A63" s="668" t="s">
        <v>1032</v>
      </c>
    </row>
    <row r="64" spans="1:22" x14ac:dyDescent="0.2">
      <c r="A64" s="668" t="s">
        <v>1033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zoomScaleNormal="100" workbookViewId="0">
      <selection activeCell="F33" sqref="F33"/>
    </sheetView>
  </sheetViews>
  <sheetFormatPr baseColWidth="10" defaultColWidth="11.42578125" defaultRowHeight="10.5" x14ac:dyDescent="0.15"/>
  <cols>
    <col min="1" max="1" width="19" style="306" customWidth="1"/>
    <col min="2" max="2" width="13.5703125" style="306" customWidth="1"/>
    <col min="3" max="3" width="14.28515625" style="306" customWidth="1"/>
    <col min="4" max="4" width="12.5703125" style="306" customWidth="1"/>
    <col min="5" max="5" width="14.42578125" style="306" customWidth="1"/>
    <col min="6" max="6" width="13.7109375" style="306" customWidth="1"/>
    <col min="7" max="7" width="14.7109375" style="306" customWidth="1"/>
    <col min="8" max="8" width="12.5703125" style="306" customWidth="1"/>
    <col min="9" max="9" width="13.7109375" style="306" customWidth="1"/>
    <col min="10" max="10" width="7.140625" style="306" bestFit="1" customWidth="1"/>
    <col min="11" max="18" width="11.42578125" style="306"/>
    <col min="19" max="19" width="16.5703125" style="306" customWidth="1"/>
    <col min="20" max="16384" width="11.42578125" style="306"/>
  </cols>
  <sheetData>
    <row r="1" spans="1:13" ht="10.5" customHeight="1" x14ac:dyDescent="0.15">
      <c r="A1" s="235" t="s">
        <v>744</v>
      </c>
    </row>
    <row r="2" spans="1:13" ht="15" customHeight="1" x14ac:dyDescent="0.15">
      <c r="A2" s="793" t="s">
        <v>895</v>
      </c>
      <c r="B2" s="793"/>
      <c r="C2" s="793"/>
      <c r="D2" s="793"/>
      <c r="E2" s="793"/>
      <c r="F2" s="793"/>
      <c r="G2" s="793"/>
      <c r="H2" s="793"/>
      <c r="I2" s="793"/>
      <c r="J2" s="307"/>
    </row>
    <row r="3" spans="1:13" ht="15" customHeight="1" x14ac:dyDescent="0.15">
      <c r="A3" s="794" t="s">
        <v>689</v>
      </c>
      <c r="B3" s="796">
        <v>2015</v>
      </c>
      <c r="C3" s="797"/>
      <c r="D3" s="796">
        <v>2016</v>
      </c>
      <c r="E3" s="797"/>
      <c r="F3" s="796">
        <v>2017</v>
      </c>
      <c r="G3" s="797"/>
      <c r="H3" s="796">
        <v>2018</v>
      </c>
      <c r="I3" s="797"/>
    </row>
    <row r="4" spans="1:13" ht="35.25" customHeight="1" x14ac:dyDescent="0.15">
      <c r="A4" s="795"/>
      <c r="B4" s="142" t="s">
        <v>416</v>
      </c>
      <c r="C4" s="142" t="s">
        <v>326</v>
      </c>
      <c r="D4" s="142" t="s">
        <v>416</v>
      </c>
      <c r="E4" s="142" t="s">
        <v>326</v>
      </c>
      <c r="F4" s="142" t="s">
        <v>416</v>
      </c>
      <c r="G4" s="142" t="s">
        <v>326</v>
      </c>
      <c r="H4" s="142" t="s">
        <v>416</v>
      </c>
      <c r="I4" s="142" t="s">
        <v>326</v>
      </c>
    </row>
    <row r="5" spans="1:13" s="310" customFormat="1" ht="15" customHeight="1" x14ac:dyDescent="0.2">
      <c r="A5" s="308" t="s">
        <v>170</v>
      </c>
      <c r="B5" s="309">
        <f>SUM(B6:B21)</f>
        <v>170021</v>
      </c>
      <c r="C5" s="309">
        <f t="shared" ref="C5:I5" si="0">SUM(C6:C21)</f>
        <v>122539</v>
      </c>
      <c r="D5" s="309">
        <f t="shared" si="0"/>
        <v>181772</v>
      </c>
      <c r="E5" s="309">
        <f t="shared" si="0"/>
        <v>135976</v>
      </c>
      <c r="F5" s="309">
        <f t="shared" si="0"/>
        <v>251003</v>
      </c>
      <c r="G5" s="309">
        <f t="shared" si="0"/>
        <v>170783</v>
      </c>
      <c r="H5" s="309">
        <f t="shared" si="0"/>
        <v>307670</v>
      </c>
      <c r="I5" s="309">
        <f t="shared" si="0"/>
        <v>209330</v>
      </c>
      <c r="K5" s="159"/>
      <c r="L5" s="311"/>
      <c r="M5" s="311"/>
    </row>
    <row r="6" spans="1:13" s="310" customFormat="1" ht="15" customHeight="1" x14ac:dyDescent="0.2">
      <c r="A6" s="312" t="s">
        <v>502</v>
      </c>
      <c r="B6" s="313">
        <v>4622</v>
      </c>
      <c r="C6" s="313">
        <v>3668</v>
      </c>
      <c r="D6" s="313">
        <v>4404</v>
      </c>
      <c r="E6" s="313">
        <v>3658</v>
      </c>
      <c r="F6" s="313">
        <v>5697</v>
      </c>
      <c r="G6" s="313">
        <v>3932</v>
      </c>
      <c r="H6" s="313">
        <v>6972</v>
      </c>
      <c r="I6" s="313">
        <v>4481</v>
      </c>
      <c r="K6" s="314"/>
      <c r="L6" s="315"/>
      <c r="M6" s="315"/>
    </row>
    <row r="7" spans="1:13" s="310" customFormat="1" ht="15" customHeight="1" x14ac:dyDescent="0.2">
      <c r="A7" s="316" t="s">
        <v>690</v>
      </c>
      <c r="B7" s="313">
        <v>2762</v>
      </c>
      <c r="C7" s="313">
        <v>2188</v>
      </c>
      <c r="D7" s="313">
        <v>3275</v>
      </c>
      <c r="E7" s="313">
        <v>2544</v>
      </c>
      <c r="F7" s="313">
        <v>5195</v>
      </c>
      <c r="G7" s="313">
        <v>3222</v>
      </c>
      <c r="H7" s="313">
        <v>7177</v>
      </c>
      <c r="I7" s="313">
        <v>4732</v>
      </c>
      <c r="K7" s="314"/>
      <c r="L7" s="315"/>
      <c r="M7" s="315"/>
    </row>
    <row r="8" spans="1:13" s="310" customFormat="1" ht="15" customHeight="1" x14ac:dyDescent="0.2">
      <c r="A8" s="316" t="s">
        <v>504</v>
      </c>
      <c r="B8" s="313">
        <v>4771</v>
      </c>
      <c r="C8" s="313">
        <v>3293</v>
      </c>
      <c r="D8" s="313">
        <v>5330</v>
      </c>
      <c r="E8" s="313">
        <v>3704</v>
      </c>
      <c r="F8" s="313">
        <v>7697</v>
      </c>
      <c r="G8" s="313">
        <v>4334</v>
      </c>
      <c r="H8" s="313">
        <v>9999</v>
      </c>
      <c r="I8" s="313">
        <v>6236</v>
      </c>
      <c r="K8" s="314"/>
      <c r="L8" s="315"/>
      <c r="M8" s="315"/>
    </row>
    <row r="9" spans="1:13" s="310" customFormat="1" ht="15" customHeight="1" x14ac:dyDescent="0.2">
      <c r="A9" s="316" t="s">
        <v>691</v>
      </c>
      <c r="B9" s="313">
        <v>4921</v>
      </c>
      <c r="C9" s="313">
        <v>3399</v>
      </c>
      <c r="D9" s="313">
        <v>5208</v>
      </c>
      <c r="E9" s="313">
        <v>3830</v>
      </c>
      <c r="F9" s="313">
        <v>6010</v>
      </c>
      <c r="G9" s="313">
        <v>3680</v>
      </c>
      <c r="H9" s="313">
        <v>5936</v>
      </c>
      <c r="I9" s="313">
        <v>3555</v>
      </c>
      <c r="K9" s="314"/>
      <c r="L9" s="315"/>
      <c r="M9" s="315"/>
    </row>
    <row r="10" spans="1:13" s="310" customFormat="1" ht="15" customHeight="1" x14ac:dyDescent="0.2">
      <c r="A10" s="316" t="s">
        <v>692</v>
      </c>
      <c r="B10" s="313">
        <v>3255</v>
      </c>
      <c r="C10" s="313">
        <v>2635</v>
      </c>
      <c r="D10" s="313">
        <v>3484</v>
      </c>
      <c r="E10" s="313">
        <v>2561</v>
      </c>
      <c r="F10" s="313">
        <v>6842</v>
      </c>
      <c r="G10" s="313">
        <v>4844</v>
      </c>
      <c r="H10" s="313">
        <v>8527</v>
      </c>
      <c r="I10" s="313">
        <v>5738</v>
      </c>
      <c r="K10" s="314"/>
      <c r="L10" s="315"/>
      <c r="M10" s="315"/>
    </row>
    <row r="11" spans="1:13" s="310" customFormat="1" ht="15" customHeight="1" x14ac:dyDescent="0.2">
      <c r="A11" s="316" t="s">
        <v>507</v>
      </c>
      <c r="B11" s="313">
        <v>19465</v>
      </c>
      <c r="C11" s="313">
        <v>17584</v>
      </c>
      <c r="D11" s="313">
        <v>20737</v>
      </c>
      <c r="E11" s="313">
        <v>17766</v>
      </c>
      <c r="F11" s="313">
        <v>25990</v>
      </c>
      <c r="G11" s="313">
        <v>20032</v>
      </c>
      <c r="H11" s="313">
        <v>34129</v>
      </c>
      <c r="I11" s="313">
        <v>25104</v>
      </c>
      <c r="K11" s="314"/>
      <c r="L11" s="315"/>
      <c r="M11" s="315"/>
    </row>
    <row r="12" spans="1:13" s="310" customFormat="1" ht="15" customHeight="1" x14ac:dyDescent="0.2">
      <c r="A12" s="317" t="s">
        <v>693</v>
      </c>
      <c r="B12" s="313">
        <v>65548</v>
      </c>
      <c r="C12" s="313">
        <v>42614</v>
      </c>
      <c r="D12" s="313">
        <v>70667</v>
      </c>
      <c r="E12" s="313">
        <v>51007</v>
      </c>
      <c r="F12" s="313">
        <v>85591</v>
      </c>
      <c r="G12" s="313">
        <v>57387</v>
      </c>
      <c r="H12" s="313">
        <v>108441</v>
      </c>
      <c r="I12" s="313">
        <v>73680</v>
      </c>
      <c r="K12" s="314"/>
      <c r="L12" s="315"/>
      <c r="M12" s="315"/>
    </row>
    <row r="13" spans="1:13" s="310" customFormat="1" ht="15" customHeight="1" x14ac:dyDescent="0.2">
      <c r="A13" s="316" t="s">
        <v>694</v>
      </c>
      <c r="B13" s="313">
        <v>8445</v>
      </c>
      <c r="C13" s="313">
        <v>4659</v>
      </c>
      <c r="D13" s="313">
        <v>9377</v>
      </c>
      <c r="E13" s="313">
        <v>5578</v>
      </c>
      <c r="F13" s="313">
        <v>11983</v>
      </c>
      <c r="G13" s="313">
        <v>7573</v>
      </c>
      <c r="H13" s="313">
        <v>12256</v>
      </c>
      <c r="I13" s="313">
        <v>8185</v>
      </c>
      <c r="K13" s="318"/>
      <c r="L13" s="315"/>
      <c r="M13" s="315"/>
    </row>
    <row r="14" spans="1:13" s="310" customFormat="1" ht="15" customHeight="1" x14ac:dyDescent="0.2">
      <c r="A14" s="316" t="s">
        <v>579</v>
      </c>
      <c r="B14" s="313">
        <v>9415</v>
      </c>
      <c r="C14" s="313">
        <v>7047</v>
      </c>
      <c r="D14" s="313">
        <v>10383</v>
      </c>
      <c r="E14" s="313">
        <v>8082</v>
      </c>
      <c r="F14" s="313">
        <v>18310</v>
      </c>
      <c r="G14" s="313">
        <v>12703</v>
      </c>
      <c r="H14" s="313">
        <v>22575</v>
      </c>
      <c r="I14" s="313">
        <v>16095</v>
      </c>
      <c r="K14" s="314"/>
      <c r="L14" s="315"/>
      <c r="M14" s="315"/>
    </row>
    <row r="15" spans="1:13" s="310" customFormat="1" ht="15" customHeight="1" x14ac:dyDescent="0.2">
      <c r="A15" s="316" t="s">
        <v>556</v>
      </c>
      <c r="B15" s="313">
        <v>6094</v>
      </c>
      <c r="C15" s="313">
        <v>4570</v>
      </c>
      <c r="D15" s="313">
        <v>6337</v>
      </c>
      <c r="E15" s="313">
        <v>4738</v>
      </c>
      <c r="F15" s="313">
        <v>9962</v>
      </c>
      <c r="G15" s="313">
        <v>7031</v>
      </c>
      <c r="H15" s="313">
        <v>10828</v>
      </c>
      <c r="I15" s="313">
        <v>7563</v>
      </c>
      <c r="K15" s="314"/>
      <c r="L15" s="315"/>
      <c r="M15" s="315"/>
    </row>
    <row r="16" spans="1:13" s="310" customFormat="1" ht="15" customHeight="1" x14ac:dyDescent="0.2">
      <c r="A16" s="316" t="s">
        <v>577</v>
      </c>
      <c r="B16" s="313">
        <v>11052</v>
      </c>
      <c r="C16" s="313">
        <v>8172</v>
      </c>
      <c r="D16" s="313">
        <v>12433</v>
      </c>
      <c r="E16" s="313">
        <v>9433</v>
      </c>
      <c r="F16" s="313">
        <v>24755</v>
      </c>
      <c r="G16" s="313">
        <v>17531</v>
      </c>
      <c r="H16" s="313">
        <v>29449</v>
      </c>
      <c r="I16" s="313">
        <v>20560</v>
      </c>
      <c r="K16" s="314"/>
      <c r="L16" s="315"/>
      <c r="M16" s="315"/>
    </row>
    <row r="17" spans="1:13" s="310" customFormat="1" ht="15" customHeight="1" x14ac:dyDescent="0.2">
      <c r="A17" s="316" t="s">
        <v>572</v>
      </c>
      <c r="B17" s="313">
        <v>10935</v>
      </c>
      <c r="C17" s="313">
        <v>8768</v>
      </c>
      <c r="D17" s="313">
        <v>11829</v>
      </c>
      <c r="E17" s="313">
        <v>9438</v>
      </c>
      <c r="F17" s="313">
        <v>15835</v>
      </c>
      <c r="G17" s="313">
        <v>10971</v>
      </c>
      <c r="H17" s="313">
        <v>19189</v>
      </c>
      <c r="I17" s="313">
        <v>12779</v>
      </c>
      <c r="K17" s="314"/>
      <c r="L17" s="315"/>
      <c r="M17" s="315"/>
    </row>
    <row r="18" spans="1:13" s="310" customFormat="1" ht="15" customHeight="1" x14ac:dyDescent="0.2">
      <c r="A18" s="316" t="s">
        <v>511</v>
      </c>
      <c r="B18" s="319">
        <v>5796</v>
      </c>
      <c r="C18" s="313">
        <v>4224</v>
      </c>
      <c r="D18" s="313">
        <v>6337</v>
      </c>
      <c r="E18" s="313">
        <v>4478</v>
      </c>
      <c r="F18" s="313">
        <v>7093</v>
      </c>
      <c r="G18" s="313">
        <v>4545</v>
      </c>
      <c r="H18" s="313">
        <v>8889</v>
      </c>
      <c r="I18" s="313">
        <v>5583</v>
      </c>
      <c r="K18" s="314"/>
      <c r="L18" s="315"/>
      <c r="M18" s="315"/>
    </row>
    <row r="19" spans="1:13" s="310" customFormat="1" ht="15" customHeight="1" x14ac:dyDescent="0.2">
      <c r="A19" s="316" t="s">
        <v>695</v>
      </c>
      <c r="B19" s="313">
        <v>7598</v>
      </c>
      <c r="C19" s="313">
        <v>5729</v>
      </c>
      <c r="D19" s="313">
        <v>6932</v>
      </c>
      <c r="E19" s="313">
        <v>5253</v>
      </c>
      <c r="F19" s="313">
        <v>13601</v>
      </c>
      <c r="G19" s="313">
        <v>8852</v>
      </c>
      <c r="H19" s="313">
        <v>17083</v>
      </c>
      <c r="I19" s="313">
        <v>10854</v>
      </c>
      <c r="K19" s="314"/>
      <c r="L19" s="315"/>
      <c r="M19" s="315"/>
    </row>
    <row r="20" spans="1:13" s="310" customFormat="1" ht="15" customHeight="1" x14ac:dyDescent="0.2">
      <c r="A20" s="316" t="s">
        <v>696</v>
      </c>
      <c r="B20" s="313">
        <v>3311</v>
      </c>
      <c r="C20" s="313">
        <v>2625</v>
      </c>
      <c r="D20" s="313">
        <v>2576</v>
      </c>
      <c r="E20" s="313">
        <v>2067</v>
      </c>
      <c r="F20" s="313">
        <v>2607</v>
      </c>
      <c r="G20" s="313">
        <v>1753</v>
      </c>
      <c r="H20" s="313">
        <v>2817</v>
      </c>
      <c r="I20" s="313">
        <v>2036</v>
      </c>
      <c r="K20" s="318"/>
      <c r="L20" s="315"/>
      <c r="M20" s="315"/>
    </row>
    <row r="21" spans="1:13" ht="22.5" customHeight="1" x14ac:dyDescent="0.15">
      <c r="A21" s="320" t="s">
        <v>1000</v>
      </c>
      <c r="B21" s="321">
        <v>2031</v>
      </c>
      <c r="C21" s="322">
        <v>1364</v>
      </c>
      <c r="D21" s="322">
        <v>2463</v>
      </c>
      <c r="E21" s="322">
        <v>1839</v>
      </c>
      <c r="F21" s="322">
        <v>3835</v>
      </c>
      <c r="G21" s="322">
        <v>2393</v>
      </c>
      <c r="H21" s="322">
        <v>3403</v>
      </c>
      <c r="I21" s="322">
        <v>2149</v>
      </c>
      <c r="K21" s="318"/>
      <c r="L21" s="323"/>
      <c r="M21" s="323"/>
    </row>
    <row r="22" spans="1:13" ht="41.25" customHeight="1" x14ac:dyDescent="0.15">
      <c r="A22" s="790" t="s">
        <v>877</v>
      </c>
      <c r="B22" s="790"/>
      <c r="C22" s="790"/>
      <c r="D22" s="790"/>
      <c r="E22" s="790"/>
      <c r="F22" s="790"/>
      <c r="G22" s="790"/>
      <c r="H22" s="790"/>
      <c r="I22" s="790"/>
      <c r="K22" s="318"/>
      <c r="L22" s="323"/>
      <c r="M22" s="323"/>
    </row>
    <row r="23" spans="1:13" ht="15" customHeight="1" x14ac:dyDescent="0.15">
      <c r="A23" s="791" t="s">
        <v>740</v>
      </c>
      <c r="B23" s="791"/>
      <c r="C23" s="791"/>
      <c r="D23" s="791"/>
      <c r="E23" s="791"/>
      <c r="F23" s="791"/>
      <c r="G23" s="791"/>
      <c r="H23" s="791"/>
      <c r="I23" s="791"/>
    </row>
    <row r="24" spans="1:13" x14ac:dyDescent="0.15">
      <c r="A24" s="792"/>
      <c r="B24" s="792"/>
      <c r="C24" s="792"/>
      <c r="D24" s="792"/>
      <c r="E24" s="792"/>
      <c r="F24" s="792"/>
      <c r="G24" s="792"/>
      <c r="H24" s="792"/>
      <c r="I24" s="792"/>
    </row>
  </sheetData>
  <mergeCells count="9">
    <mergeCell ref="A22:I22"/>
    <mergeCell ref="A23:I23"/>
    <mergeCell ref="A24:I24"/>
    <mergeCell ref="A2:I2"/>
    <mergeCell ref="A3:A4"/>
    <mergeCell ref="B3:C3"/>
    <mergeCell ref="D3:E3"/>
    <mergeCell ref="F3:G3"/>
    <mergeCell ref="H3:I3"/>
  </mergeCells>
  <pageMargins left="0.7" right="0.7" top="0.75" bottom="0.75" header="0.3" footer="0.3"/>
  <pageSetup scale="7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
  <sheetViews>
    <sheetView showGridLines="0" topLeftCell="A13" zoomScale="90" zoomScaleNormal="90" workbookViewId="0">
      <selection activeCell="J42" sqref="J42"/>
    </sheetView>
  </sheetViews>
  <sheetFormatPr baseColWidth="10" defaultColWidth="11.42578125" defaultRowHeight="10.5" x14ac:dyDescent="0.15"/>
  <cols>
    <col min="1" max="1" width="21" style="333" customWidth="1"/>
    <col min="2" max="2" width="13.5703125" style="333" customWidth="1"/>
    <col min="3" max="3" width="12.5703125" style="333" customWidth="1"/>
    <col min="4" max="4" width="13.7109375" style="333" customWidth="1"/>
    <col min="5" max="5" width="12.5703125" style="333" customWidth="1"/>
    <col min="6" max="6" width="7.140625" style="333" bestFit="1" customWidth="1"/>
    <col min="7" max="14" width="11.42578125" style="333"/>
    <col min="15" max="15" width="16.5703125" style="333" customWidth="1"/>
    <col min="16" max="16384" width="11.42578125" style="333"/>
  </cols>
  <sheetData>
    <row r="1" spans="1:9" ht="10.5" customHeight="1" x14ac:dyDescent="0.15">
      <c r="A1" s="235" t="s">
        <v>744</v>
      </c>
    </row>
    <row r="2" spans="1:9" x14ac:dyDescent="0.15">
      <c r="A2" s="666" t="s">
        <v>944</v>
      </c>
      <c r="B2" s="666"/>
      <c r="C2" s="666"/>
      <c r="D2" s="666"/>
      <c r="E2" s="666"/>
      <c r="F2" s="334"/>
    </row>
    <row r="3" spans="1:9" ht="15" customHeight="1" x14ac:dyDescent="0.15">
      <c r="A3" s="458" t="s">
        <v>689</v>
      </c>
      <c r="B3" s="457">
        <v>2015</v>
      </c>
      <c r="C3" s="457">
        <v>2016</v>
      </c>
      <c r="D3" s="457">
        <v>2017</v>
      </c>
      <c r="E3" s="457">
        <v>2018</v>
      </c>
    </row>
    <row r="4" spans="1:9" s="335" customFormat="1" ht="15" customHeight="1" x14ac:dyDescent="0.2">
      <c r="A4" s="459" t="s">
        <v>170</v>
      </c>
      <c r="B4" s="460">
        <f>SUM(B6:B21)</f>
        <v>170021</v>
      </c>
      <c r="C4" s="460">
        <f>SUM(C6:C21)</f>
        <v>181772</v>
      </c>
      <c r="D4" s="460">
        <f>SUM(D6:D21)</f>
        <v>251003</v>
      </c>
      <c r="E4" s="460">
        <f>SUM(E6:E21)</f>
        <v>307670</v>
      </c>
      <c r="G4" s="159"/>
      <c r="H4" s="336"/>
    </row>
    <row r="5" spans="1:9" s="335" customFormat="1" ht="15" customHeight="1" x14ac:dyDescent="0.2">
      <c r="A5" s="459" t="s">
        <v>880</v>
      </c>
      <c r="B5" s="750" t="s">
        <v>760</v>
      </c>
      <c r="C5" s="474">
        <f>(C4-B4)/B4</f>
        <v>6.9114991677498655E-2</v>
      </c>
      <c r="D5" s="474">
        <f>(D4-C4)/C4</f>
        <v>0.38086724027903085</v>
      </c>
      <c r="E5" s="474">
        <f>(E4-D4)/D4</f>
        <v>0.22576224188555516</v>
      </c>
      <c r="G5" s="159"/>
      <c r="H5" s="336"/>
    </row>
    <row r="6" spans="1:9" s="335" customFormat="1" ht="15" customHeight="1" x14ac:dyDescent="0.2">
      <c r="A6" s="461" t="s">
        <v>502</v>
      </c>
      <c r="B6" s="462">
        <v>4622</v>
      </c>
      <c r="C6" s="462">
        <v>4404</v>
      </c>
      <c r="D6" s="462">
        <v>5697</v>
      </c>
      <c r="E6" s="462">
        <v>6972</v>
      </c>
      <c r="G6" s="337"/>
      <c r="H6" s="338"/>
    </row>
    <row r="7" spans="1:9" s="335" customFormat="1" ht="15" customHeight="1" x14ac:dyDescent="0.2">
      <c r="A7" s="463" t="s">
        <v>690</v>
      </c>
      <c r="B7" s="462">
        <v>2762</v>
      </c>
      <c r="C7" s="462">
        <v>3275</v>
      </c>
      <c r="D7" s="462">
        <v>5195</v>
      </c>
      <c r="E7" s="462">
        <v>7177</v>
      </c>
      <c r="G7" s="337"/>
      <c r="H7" s="338"/>
      <c r="I7" s="338"/>
    </row>
    <row r="8" spans="1:9" s="335" customFormat="1" ht="15" customHeight="1" x14ac:dyDescent="0.2">
      <c r="A8" s="463" t="s">
        <v>504</v>
      </c>
      <c r="B8" s="462">
        <v>4771</v>
      </c>
      <c r="C8" s="462">
        <v>5330</v>
      </c>
      <c r="D8" s="462">
        <v>7697</v>
      </c>
      <c r="E8" s="462">
        <v>9999</v>
      </c>
      <c r="G8" s="337"/>
      <c r="H8" s="338"/>
      <c r="I8" s="338"/>
    </row>
    <row r="9" spans="1:9" s="335" customFormat="1" ht="15" customHeight="1" x14ac:dyDescent="0.2">
      <c r="A9" s="463" t="s">
        <v>691</v>
      </c>
      <c r="B9" s="462">
        <v>4921</v>
      </c>
      <c r="C9" s="462">
        <v>5208</v>
      </c>
      <c r="D9" s="462">
        <v>6010</v>
      </c>
      <c r="E9" s="462">
        <v>5936</v>
      </c>
      <c r="G9" s="337"/>
      <c r="H9" s="338"/>
      <c r="I9" s="338"/>
    </row>
    <row r="10" spans="1:9" s="335" customFormat="1" ht="15" customHeight="1" x14ac:dyDescent="0.2">
      <c r="A10" s="463" t="s">
        <v>692</v>
      </c>
      <c r="B10" s="462">
        <v>3255</v>
      </c>
      <c r="C10" s="462">
        <v>3484</v>
      </c>
      <c r="D10" s="462">
        <v>6842</v>
      </c>
      <c r="E10" s="462">
        <v>8527</v>
      </c>
      <c r="G10" s="337"/>
      <c r="H10" s="338"/>
      <c r="I10" s="338"/>
    </row>
    <row r="11" spans="1:9" s="335" customFormat="1" ht="15" customHeight="1" x14ac:dyDescent="0.2">
      <c r="A11" s="463" t="s">
        <v>507</v>
      </c>
      <c r="B11" s="462">
        <v>19465</v>
      </c>
      <c r="C11" s="462">
        <v>20737</v>
      </c>
      <c r="D11" s="462">
        <v>25990</v>
      </c>
      <c r="E11" s="462">
        <v>34129</v>
      </c>
      <c r="G11" s="337"/>
      <c r="H11" s="338"/>
      <c r="I11" s="338"/>
    </row>
    <row r="12" spans="1:9" s="335" customFormat="1" ht="15" customHeight="1" x14ac:dyDescent="0.2">
      <c r="A12" s="464" t="s">
        <v>693</v>
      </c>
      <c r="B12" s="462">
        <v>65548</v>
      </c>
      <c r="C12" s="462">
        <v>70667</v>
      </c>
      <c r="D12" s="462">
        <v>85591</v>
      </c>
      <c r="E12" s="462">
        <v>108441</v>
      </c>
      <c r="G12" s="337"/>
      <c r="H12" s="338"/>
      <c r="I12" s="338"/>
    </row>
    <row r="13" spans="1:9" s="335" customFormat="1" ht="15" customHeight="1" x14ac:dyDescent="0.2">
      <c r="A13" s="463" t="s">
        <v>694</v>
      </c>
      <c r="B13" s="462">
        <v>8445</v>
      </c>
      <c r="C13" s="462">
        <v>9377</v>
      </c>
      <c r="D13" s="462">
        <v>11983</v>
      </c>
      <c r="E13" s="462">
        <v>12256</v>
      </c>
      <c r="G13" s="339"/>
      <c r="H13" s="338"/>
      <c r="I13" s="338"/>
    </row>
    <row r="14" spans="1:9" s="335" customFormat="1" ht="15" customHeight="1" x14ac:dyDescent="0.2">
      <c r="A14" s="463" t="s">
        <v>579</v>
      </c>
      <c r="B14" s="462">
        <v>9415</v>
      </c>
      <c r="C14" s="462">
        <v>10383</v>
      </c>
      <c r="D14" s="462">
        <v>18310</v>
      </c>
      <c r="E14" s="462">
        <v>22575</v>
      </c>
      <c r="G14" s="337"/>
      <c r="H14" s="338"/>
      <c r="I14" s="338"/>
    </row>
    <row r="15" spans="1:9" s="335" customFormat="1" ht="15" customHeight="1" x14ac:dyDescent="0.2">
      <c r="A15" s="463" t="s">
        <v>556</v>
      </c>
      <c r="B15" s="462">
        <v>6094</v>
      </c>
      <c r="C15" s="462">
        <v>6337</v>
      </c>
      <c r="D15" s="462">
        <v>9962</v>
      </c>
      <c r="E15" s="462">
        <v>10828</v>
      </c>
      <c r="G15" s="337"/>
      <c r="H15" s="338"/>
      <c r="I15" s="338"/>
    </row>
    <row r="16" spans="1:9" s="335" customFormat="1" ht="15" customHeight="1" x14ac:dyDescent="0.2">
      <c r="A16" s="463" t="s">
        <v>577</v>
      </c>
      <c r="B16" s="462">
        <v>11052</v>
      </c>
      <c r="C16" s="462">
        <v>12433</v>
      </c>
      <c r="D16" s="462">
        <v>24755</v>
      </c>
      <c r="E16" s="462">
        <v>29449</v>
      </c>
      <c r="G16" s="337"/>
      <c r="H16" s="338"/>
      <c r="I16" s="338"/>
    </row>
    <row r="17" spans="1:9" s="335" customFormat="1" ht="15" customHeight="1" x14ac:dyDescent="0.2">
      <c r="A17" s="463" t="s">
        <v>572</v>
      </c>
      <c r="B17" s="462">
        <v>10935</v>
      </c>
      <c r="C17" s="462">
        <v>11829</v>
      </c>
      <c r="D17" s="462">
        <v>15835</v>
      </c>
      <c r="E17" s="462">
        <v>19189</v>
      </c>
      <c r="G17" s="337"/>
      <c r="H17" s="338"/>
      <c r="I17" s="338"/>
    </row>
    <row r="18" spans="1:9" s="335" customFormat="1" ht="15" customHeight="1" x14ac:dyDescent="0.2">
      <c r="A18" s="463" t="s">
        <v>511</v>
      </c>
      <c r="B18" s="465">
        <v>5796</v>
      </c>
      <c r="C18" s="462">
        <v>6337</v>
      </c>
      <c r="D18" s="462">
        <v>7093</v>
      </c>
      <c r="E18" s="462">
        <v>8889</v>
      </c>
      <c r="G18" s="337"/>
      <c r="H18" s="338"/>
      <c r="I18" s="338"/>
    </row>
    <row r="19" spans="1:9" s="335" customFormat="1" ht="15" customHeight="1" x14ac:dyDescent="0.2">
      <c r="A19" s="463" t="s">
        <v>695</v>
      </c>
      <c r="B19" s="462">
        <v>7598</v>
      </c>
      <c r="C19" s="462">
        <v>6932</v>
      </c>
      <c r="D19" s="462">
        <v>13601</v>
      </c>
      <c r="E19" s="462">
        <v>17083</v>
      </c>
      <c r="G19" s="337"/>
      <c r="H19" s="338"/>
      <c r="I19" s="338"/>
    </row>
    <row r="20" spans="1:9" s="335" customFormat="1" ht="15" customHeight="1" x14ac:dyDescent="0.2">
      <c r="A20" s="463" t="s">
        <v>696</v>
      </c>
      <c r="B20" s="462">
        <v>3311</v>
      </c>
      <c r="C20" s="462">
        <v>2576</v>
      </c>
      <c r="D20" s="462">
        <v>2607</v>
      </c>
      <c r="E20" s="462">
        <v>2817</v>
      </c>
      <c r="G20" s="339"/>
      <c r="H20" s="338"/>
      <c r="I20" s="338"/>
    </row>
    <row r="21" spans="1:9" ht="21" x14ac:dyDescent="0.15">
      <c r="A21" s="466" t="s">
        <v>814</v>
      </c>
      <c r="B21" s="467">
        <v>2031</v>
      </c>
      <c r="C21" s="462">
        <v>2463</v>
      </c>
      <c r="D21" s="462">
        <v>3835</v>
      </c>
      <c r="E21" s="462">
        <v>3403</v>
      </c>
      <c r="G21" s="339"/>
      <c r="H21" s="340"/>
      <c r="I21" s="340"/>
    </row>
    <row r="22" spans="1:9" x14ac:dyDescent="0.15">
      <c r="A22" s="83" t="s">
        <v>994</v>
      </c>
      <c r="B22" s="83"/>
      <c r="C22" s="83"/>
      <c r="D22" s="83"/>
      <c r="E22" s="83"/>
      <c r="F22" s="341"/>
      <c r="G22" s="341"/>
      <c r="H22" s="341"/>
      <c r="I22" s="341"/>
    </row>
    <row r="23" spans="1:9" ht="15" customHeight="1" x14ac:dyDescent="0.15">
      <c r="A23" s="798" t="s">
        <v>740</v>
      </c>
      <c r="B23" s="798"/>
      <c r="C23" s="798"/>
      <c r="D23" s="798"/>
      <c r="E23" s="798"/>
    </row>
    <row r="24" spans="1:9" x14ac:dyDescent="0.15">
      <c r="A24" s="799"/>
      <c r="B24" s="799"/>
      <c r="C24" s="799"/>
      <c r="D24" s="799"/>
      <c r="E24" s="799"/>
    </row>
    <row r="25" spans="1:9" x14ac:dyDescent="0.15">
      <c r="A25" s="28" t="s">
        <v>896</v>
      </c>
    </row>
    <row r="27" spans="1:9" x14ac:dyDescent="0.15">
      <c r="A27" s="350"/>
      <c r="B27" s="350"/>
      <c r="C27" s="350"/>
      <c r="D27" s="350"/>
      <c r="E27" s="350"/>
    </row>
    <row r="28" spans="1:9" x14ac:dyDescent="0.15">
      <c r="A28" s="35"/>
      <c r="B28" s="439"/>
      <c r="C28" s="439"/>
      <c r="D28" s="439"/>
      <c r="E28" s="439"/>
    </row>
    <row r="29" spans="1:9" x14ac:dyDescent="0.15">
      <c r="A29" s="35"/>
      <c r="B29" s="439"/>
      <c r="C29" s="439"/>
      <c r="D29" s="439"/>
      <c r="E29" s="439"/>
    </row>
    <row r="30" spans="1:9" x14ac:dyDescent="0.15">
      <c r="A30" s="35"/>
      <c r="B30" s="439"/>
      <c r="C30" s="439"/>
      <c r="D30" s="439"/>
      <c r="E30" s="439"/>
    </row>
    <row r="31" spans="1:9" x14ac:dyDescent="0.15">
      <c r="A31" s="35"/>
      <c r="B31" s="439"/>
      <c r="C31" s="439"/>
      <c r="D31" s="439"/>
      <c r="E31" s="439"/>
    </row>
    <row r="32" spans="1:9" x14ac:dyDescent="0.15">
      <c r="A32" s="35"/>
      <c r="B32" s="439"/>
      <c r="C32" s="439"/>
      <c r="D32" s="439"/>
      <c r="E32" s="439"/>
    </row>
    <row r="33" spans="1:10" x14ac:dyDescent="0.15">
      <c r="A33" s="35"/>
      <c r="B33" s="439"/>
      <c r="C33" s="439"/>
      <c r="D33" s="439"/>
      <c r="E33" s="439"/>
    </row>
    <row r="34" spans="1:10" x14ac:dyDescent="0.15">
      <c r="A34" s="35"/>
      <c r="B34" s="439"/>
      <c r="C34" s="439"/>
      <c r="D34" s="439"/>
      <c r="E34" s="439"/>
    </row>
    <row r="35" spans="1:10" x14ac:dyDescent="0.15">
      <c r="A35" s="35"/>
      <c r="B35" s="439"/>
      <c r="C35" s="439"/>
      <c r="D35" s="439"/>
      <c r="E35" s="439"/>
    </row>
    <row r="36" spans="1:10" x14ac:dyDescent="0.15">
      <c r="A36" s="35"/>
      <c r="B36" s="439"/>
      <c r="C36" s="439"/>
      <c r="D36" s="439"/>
      <c r="E36" s="439"/>
    </row>
    <row r="37" spans="1:10" x14ac:dyDescent="0.15">
      <c r="A37" s="35"/>
      <c r="B37" s="439"/>
      <c r="C37" s="439"/>
      <c r="D37" s="439"/>
      <c r="E37" s="439"/>
    </row>
    <row r="38" spans="1:10" x14ac:dyDescent="0.15">
      <c r="A38" s="35"/>
      <c r="B38" s="439"/>
      <c r="C38" s="439"/>
      <c r="D38" s="439"/>
      <c r="E38" s="439"/>
    </row>
    <row r="39" spans="1:10" x14ac:dyDescent="0.15">
      <c r="A39" s="35"/>
      <c r="B39" s="439"/>
      <c r="C39" s="439"/>
      <c r="D39" s="439"/>
      <c r="E39" s="439"/>
    </row>
    <row r="40" spans="1:10" x14ac:dyDescent="0.15">
      <c r="A40" s="35"/>
      <c r="B40" s="439"/>
      <c r="C40" s="439"/>
      <c r="D40" s="439"/>
      <c r="E40" s="439"/>
    </row>
    <row r="41" spans="1:10" x14ac:dyDescent="0.15">
      <c r="A41" s="35"/>
      <c r="B41" s="439"/>
      <c r="C41" s="439"/>
      <c r="D41" s="439"/>
      <c r="E41" s="439"/>
    </row>
    <row r="42" spans="1:10" x14ac:dyDescent="0.15">
      <c r="A42" s="35"/>
      <c r="B42" s="439"/>
      <c r="C42" s="439"/>
      <c r="D42" s="439"/>
      <c r="E42" s="439"/>
      <c r="J42" s="83"/>
    </row>
    <row r="43" spans="1:10" x14ac:dyDescent="0.15">
      <c r="A43" s="35"/>
      <c r="B43" s="439"/>
      <c r="C43" s="439"/>
      <c r="D43" s="439"/>
      <c r="E43" s="439"/>
    </row>
    <row r="44" spans="1:10" x14ac:dyDescent="0.15">
      <c r="A44" s="345"/>
      <c r="B44" s="431"/>
      <c r="C44" s="431"/>
      <c r="D44" s="431"/>
      <c r="E44" s="431"/>
    </row>
    <row r="53" spans="1:8" x14ac:dyDescent="0.15">
      <c r="A53" s="326" t="s">
        <v>840</v>
      </c>
    </row>
    <row r="55" spans="1:8" ht="10.5" customHeight="1" x14ac:dyDescent="0.15">
      <c r="A55" s="83" t="s">
        <v>980</v>
      </c>
      <c r="B55" s="83"/>
      <c r="C55" s="83"/>
      <c r="D55" s="83"/>
      <c r="E55" s="83"/>
      <c r="F55" s="83"/>
      <c r="G55" s="83"/>
      <c r="H55" s="83"/>
    </row>
    <row r="56" spans="1:8" ht="6" customHeight="1" x14ac:dyDescent="0.15">
      <c r="A56" s="83"/>
      <c r="B56" s="83"/>
      <c r="C56" s="83"/>
      <c r="D56" s="83"/>
      <c r="E56" s="83"/>
      <c r="F56" s="83"/>
      <c r="G56" s="83"/>
      <c r="H56" s="83"/>
    </row>
    <row r="57" spans="1:8" x14ac:dyDescent="0.15">
      <c r="A57" s="83"/>
      <c r="B57" s="83"/>
      <c r="C57" s="83"/>
      <c r="D57" s="83"/>
      <c r="E57" s="83"/>
      <c r="F57" s="83"/>
      <c r="G57" s="83"/>
      <c r="H57" s="83"/>
    </row>
    <row r="58" spans="1:8" ht="3.75" customHeight="1" x14ac:dyDescent="0.15">
      <c r="A58" s="83"/>
      <c r="B58" s="83"/>
      <c r="C58" s="83"/>
      <c r="D58" s="83"/>
      <c r="E58" s="83"/>
      <c r="F58" s="83"/>
      <c r="G58" s="83"/>
      <c r="H58" s="83"/>
    </row>
    <row r="59" spans="1:8" ht="18" customHeight="1" x14ac:dyDescent="0.15">
      <c r="A59" s="83"/>
      <c r="B59" s="83"/>
      <c r="C59" s="83"/>
      <c r="D59" s="83"/>
      <c r="E59" s="83"/>
      <c r="F59" s="83"/>
      <c r="G59" s="83"/>
      <c r="H59" s="83"/>
    </row>
    <row r="60" spans="1:8" ht="10.5" hidden="1" customHeight="1" x14ac:dyDescent="0.15">
      <c r="A60" s="83"/>
      <c r="B60" s="83"/>
      <c r="C60" s="83"/>
      <c r="D60" s="83"/>
      <c r="E60" s="83"/>
      <c r="F60" s="83"/>
      <c r="G60" s="83"/>
      <c r="H60" s="83"/>
    </row>
  </sheetData>
  <mergeCells count="2">
    <mergeCell ref="A23:E23"/>
    <mergeCell ref="A24:E24"/>
  </mergeCells>
  <pageMargins left="0.7" right="0.7" top="0.75" bottom="0.75" header="0.3" footer="0.3"/>
  <pageSetup scale="7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D737"/>
  <sheetViews>
    <sheetView showGridLines="0" zoomScale="80" zoomScaleNormal="80" zoomScaleSheetLayoutView="100" zoomScalePageLayoutView="80" workbookViewId="0">
      <pane ySplit="4" topLeftCell="A5" activePane="bottomLeft" state="frozen"/>
      <selection pane="bottomLeft" activeCell="A407" sqref="A407"/>
    </sheetView>
  </sheetViews>
  <sheetFormatPr baseColWidth="10" defaultColWidth="8.28515625" defaultRowHeight="15" customHeight="1" x14ac:dyDescent="0.2"/>
  <cols>
    <col min="1" max="1" width="7.85546875" style="95" customWidth="1"/>
    <col min="2" max="2" width="54.7109375" style="303" customWidth="1"/>
    <col min="3" max="3" width="11.5703125" style="95" customWidth="1"/>
    <col min="4" max="4" width="9.85546875" style="129" customWidth="1"/>
    <col min="5" max="5" width="8.140625" style="95" customWidth="1"/>
    <col min="6" max="6" width="11" style="95" customWidth="1"/>
    <col min="7" max="7" width="8.5703125" style="129" customWidth="1"/>
    <col min="8" max="8" width="9.28515625" style="129" customWidth="1"/>
    <col min="9" max="9" width="11.42578125" style="129" customWidth="1"/>
    <col min="10" max="10" width="9.7109375" style="129" customWidth="1"/>
    <col min="11" max="11" width="12.5703125" style="129" customWidth="1"/>
    <col min="12" max="12" width="12.28515625" style="129" customWidth="1"/>
    <col min="13" max="13" width="12.140625" style="129" customWidth="1"/>
    <col min="14" max="14" width="10.85546875" style="129" customWidth="1"/>
    <col min="15" max="15" width="9.7109375" style="129" customWidth="1"/>
    <col min="16" max="16" width="10.140625" style="129" customWidth="1"/>
    <col min="17" max="17" width="11.28515625" style="129" customWidth="1"/>
    <col min="18" max="18" width="12.7109375" style="129" customWidth="1"/>
    <col min="19" max="19" width="10.7109375" style="129" customWidth="1"/>
    <col min="20" max="20" width="9.140625" style="129" customWidth="1"/>
    <col min="21" max="21" width="13.28515625" style="129" customWidth="1"/>
    <col min="22" max="22" width="11.140625" style="129" customWidth="1"/>
    <col min="23" max="23" width="10.85546875" style="129" customWidth="1"/>
    <col min="24" max="24" width="11" style="129" customWidth="1"/>
    <col min="25" max="25" width="10.28515625" style="129" customWidth="1"/>
    <col min="26" max="26" width="12.42578125" style="129" customWidth="1"/>
    <col min="27" max="27" width="11" style="129" customWidth="1"/>
    <col min="28" max="28" width="10.7109375" style="129" customWidth="1"/>
    <col min="29" max="29" width="13.85546875" style="129" customWidth="1"/>
    <col min="30" max="30" width="13" style="129" customWidth="1"/>
    <col min="31" max="31" width="10.5703125" style="129" customWidth="1"/>
    <col min="32" max="33" width="11.28515625" style="129" customWidth="1"/>
    <col min="34" max="34" width="12.5703125" style="129" customWidth="1"/>
    <col min="35" max="35" width="11.28515625" style="129" customWidth="1"/>
    <col min="36" max="36" width="10.7109375" style="129" customWidth="1"/>
    <col min="37" max="37" width="10.28515625" style="129" customWidth="1"/>
    <col min="38" max="38" width="10" style="129" customWidth="1"/>
    <col min="39" max="39" width="9.5703125" style="129" customWidth="1"/>
    <col min="40" max="41" width="10.28515625" style="129" customWidth="1"/>
    <col min="42" max="42" width="10.140625" style="129" customWidth="1"/>
    <col min="43" max="44" width="10.28515625" style="129" customWidth="1"/>
    <col min="45" max="45" width="10.140625" style="129" customWidth="1"/>
    <col min="46" max="46" width="9.28515625" style="129" customWidth="1"/>
    <col min="47" max="47" width="11.140625" style="129" customWidth="1"/>
    <col min="48" max="48" width="12.28515625" style="129" customWidth="1"/>
    <col min="49" max="49" width="11.140625" style="129" customWidth="1"/>
    <col min="50" max="50" width="9.28515625" style="129" customWidth="1"/>
    <col min="51" max="51" width="11.28515625" style="129" customWidth="1"/>
    <col min="52" max="52" width="11.42578125" style="129" customWidth="1"/>
    <col min="53" max="53" width="12.140625" style="129" customWidth="1"/>
    <col min="54" max="54" width="12" style="129" customWidth="1"/>
    <col min="55" max="55" width="9.140625" style="129" customWidth="1"/>
    <col min="56" max="56" width="9.28515625" style="129" customWidth="1"/>
    <col min="57" max="57" width="11" style="129" customWidth="1"/>
    <col min="58" max="58" width="8.7109375" style="129" customWidth="1"/>
    <col min="59" max="59" width="11.7109375" style="129" customWidth="1"/>
    <col min="60" max="60" width="13" style="129" customWidth="1"/>
    <col min="61" max="61" width="10.85546875" style="129" customWidth="1"/>
    <col min="62" max="62" width="11" style="129" customWidth="1"/>
    <col min="63" max="63" width="9" style="129" customWidth="1"/>
    <col min="64" max="64" width="9.85546875" style="129" customWidth="1"/>
    <col min="65" max="65" width="10.85546875" style="129" customWidth="1"/>
    <col min="66" max="66" width="11.5703125" style="129" customWidth="1"/>
    <col min="67" max="67" width="9.42578125" style="129" customWidth="1"/>
    <col min="68" max="68" width="10.28515625" style="129" customWidth="1"/>
    <col min="69" max="69" width="12" style="129" customWidth="1"/>
    <col min="70" max="70" width="11.7109375" style="129" customWidth="1"/>
    <col min="71" max="71" width="10.42578125" style="129" customWidth="1"/>
    <col min="72" max="72" width="12.7109375" style="129" customWidth="1"/>
    <col min="73" max="73" width="11.5703125" style="129" customWidth="1"/>
    <col min="74" max="75" width="11.140625" style="129" customWidth="1"/>
    <col min="76" max="76" width="9.140625" style="129" customWidth="1"/>
    <col min="77" max="78" width="11.42578125" style="129" customWidth="1"/>
    <col min="79" max="79" width="10.85546875" style="129" customWidth="1"/>
    <col min="80" max="80" width="8.85546875" style="129" customWidth="1"/>
    <col min="81" max="81" width="13.140625" style="129" customWidth="1"/>
    <col min="82" max="82" width="12.140625" style="129" customWidth="1"/>
    <col min="83" max="83" width="11.85546875" style="129" customWidth="1"/>
    <col min="84" max="84" width="8.28515625" style="129" customWidth="1"/>
    <col min="85" max="85" width="8.28515625" style="129"/>
    <col min="86" max="16384" width="8.28515625" style="95"/>
  </cols>
  <sheetData>
    <row r="1" spans="1:83" ht="19.5" customHeight="1" x14ac:dyDescent="0.2">
      <c r="A1" s="153" t="s">
        <v>897</v>
      </c>
      <c r="B1" s="153"/>
      <c r="C1" s="153"/>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row>
    <row r="2" spans="1:83" ht="17.25" customHeight="1" x14ac:dyDescent="0.2">
      <c r="A2" s="805" t="s">
        <v>327</v>
      </c>
      <c r="B2" s="807" t="s">
        <v>756</v>
      </c>
      <c r="C2" s="807" t="s">
        <v>264</v>
      </c>
      <c r="D2" s="809" t="s">
        <v>502</v>
      </c>
      <c r="E2" s="809"/>
      <c r="F2" s="804"/>
      <c r="G2" s="801" t="s">
        <v>503</v>
      </c>
      <c r="H2" s="809"/>
      <c r="I2" s="804"/>
      <c r="J2" s="801" t="s">
        <v>504</v>
      </c>
      <c r="K2" s="809"/>
      <c r="L2" s="809"/>
      <c r="M2" s="809"/>
      <c r="N2" s="804"/>
      <c r="O2" s="801" t="s">
        <v>505</v>
      </c>
      <c r="P2" s="809"/>
      <c r="Q2" s="809"/>
      <c r="R2" s="809"/>
      <c r="S2" s="804"/>
      <c r="T2" s="800" t="s">
        <v>506</v>
      </c>
      <c r="U2" s="800"/>
      <c r="V2" s="800"/>
      <c r="W2" s="800"/>
      <c r="X2" s="800"/>
      <c r="Y2" s="800" t="s">
        <v>507</v>
      </c>
      <c r="Z2" s="800"/>
      <c r="AA2" s="800"/>
      <c r="AB2" s="800"/>
      <c r="AC2" s="800"/>
      <c r="AD2" s="800"/>
      <c r="AE2" s="800" t="s">
        <v>736</v>
      </c>
      <c r="AF2" s="800"/>
      <c r="AG2" s="800"/>
      <c r="AH2" s="800"/>
      <c r="AI2" s="800"/>
      <c r="AJ2" s="800"/>
      <c r="AK2" s="800"/>
      <c r="AL2" s="800"/>
      <c r="AM2" s="800"/>
      <c r="AN2" s="800"/>
      <c r="AO2" s="800"/>
      <c r="AP2" s="800"/>
      <c r="AQ2" s="800"/>
      <c r="AR2" s="800"/>
      <c r="AS2" s="800"/>
      <c r="AT2" s="800" t="s">
        <v>694</v>
      </c>
      <c r="AU2" s="800"/>
      <c r="AV2" s="800"/>
      <c r="AW2" s="800"/>
      <c r="AX2" s="800" t="s">
        <v>508</v>
      </c>
      <c r="AY2" s="800"/>
      <c r="AZ2" s="800"/>
      <c r="BA2" s="800"/>
      <c r="BB2" s="801"/>
      <c r="BC2" s="801" t="s">
        <v>556</v>
      </c>
      <c r="BD2" s="802"/>
      <c r="BE2" s="803"/>
      <c r="BF2" s="804" t="s">
        <v>509</v>
      </c>
      <c r="BG2" s="800"/>
      <c r="BH2" s="800"/>
      <c r="BI2" s="800"/>
      <c r="BJ2" s="800"/>
      <c r="BK2" s="800" t="s">
        <v>572</v>
      </c>
      <c r="BL2" s="800"/>
      <c r="BM2" s="800"/>
      <c r="BN2" s="800"/>
      <c r="BO2" s="800" t="s">
        <v>511</v>
      </c>
      <c r="BP2" s="800"/>
      <c r="BQ2" s="800"/>
      <c r="BR2" s="800"/>
      <c r="BS2" s="800" t="s">
        <v>512</v>
      </c>
      <c r="BT2" s="800"/>
      <c r="BU2" s="800"/>
      <c r="BV2" s="800"/>
      <c r="BW2" s="800"/>
      <c r="BX2" s="800" t="s">
        <v>737</v>
      </c>
      <c r="BY2" s="800"/>
      <c r="BZ2" s="800"/>
      <c r="CA2" s="800"/>
      <c r="CB2" s="800" t="s">
        <v>513</v>
      </c>
      <c r="CC2" s="800"/>
      <c r="CD2" s="800"/>
      <c r="CE2" s="800"/>
    </row>
    <row r="3" spans="1:83" ht="34.5" customHeight="1" x14ac:dyDescent="0.2">
      <c r="A3" s="806"/>
      <c r="B3" s="808"/>
      <c r="C3" s="808"/>
      <c r="D3" s="471" t="s">
        <v>265</v>
      </c>
      <c r="E3" s="471" t="s">
        <v>650</v>
      </c>
      <c r="F3" s="471" t="s">
        <v>515</v>
      </c>
      <c r="G3" s="471" t="s">
        <v>265</v>
      </c>
      <c r="H3" s="471" t="s">
        <v>651</v>
      </c>
      <c r="I3" s="471" t="s">
        <v>516</v>
      </c>
      <c r="J3" s="471" t="s">
        <v>265</v>
      </c>
      <c r="K3" s="471" t="s">
        <v>652</v>
      </c>
      <c r="L3" s="471" t="s">
        <v>517</v>
      </c>
      <c r="M3" s="471" t="s">
        <v>581</v>
      </c>
      <c r="N3" s="471" t="s">
        <v>562</v>
      </c>
      <c r="O3" s="471" t="s">
        <v>265</v>
      </c>
      <c r="P3" s="471" t="s">
        <v>653</v>
      </c>
      <c r="Q3" s="471" t="s">
        <v>563</v>
      </c>
      <c r="R3" s="471" t="s">
        <v>551</v>
      </c>
      <c r="S3" s="471" t="s">
        <v>552</v>
      </c>
      <c r="T3" s="471" t="s">
        <v>265</v>
      </c>
      <c r="U3" s="471" t="s">
        <v>654</v>
      </c>
      <c r="V3" s="471" t="s">
        <v>553</v>
      </c>
      <c r="W3" s="471" t="s">
        <v>564</v>
      </c>
      <c r="X3" s="471" t="s">
        <v>554</v>
      </c>
      <c r="Y3" s="471" t="s">
        <v>265</v>
      </c>
      <c r="Z3" s="471" t="s">
        <v>655</v>
      </c>
      <c r="AA3" s="471" t="s">
        <v>630</v>
      </c>
      <c r="AB3" s="471" t="s">
        <v>527</v>
      </c>
      <c r="AC3" s="471" t="s">
        <v>631</v>
      </c>
      <c r="AD3" s="471" t="s">
        <v>632</v>
      </c>
      <c r="AE3" s="471" t="s">
        <v>265</v>
      </c>
      <c r="AF3" s="471" t="s">
        <v>636</v>
      </c>
      <c r="AG3" s="471" t="s">
        <v>637</v>
      </c>
      <c r="AH3" s="471" t="s">
        <v>638</v>
      </c>
      <c r="AI3" s="471" t="s">
        <v>639</v>
      </c>
      <c r="AJ3" s="471" t="s">
        <v>640</v>
      </c>
      <c r="AK3" s="471" t="s">
        <v>641</v>
      </c>
      <c r="AL3" s="471" t="s">
        <v>642</v>
      </c>
      <c r="AM3" s="471" t="s">
        <v>643</v>
      </c>
      <c r="AN3" s="471" t="s">
        <v>644</v>
      </c>
      <c r="AO3" s="471" t="s">
        <v>645</v>
      </c>
      <c r="AP3" s="471" t="s">
        <v>646</v>
      </c>
      <c r="AQ3" s="471" t="s">
        <v>647</v>
      </c>
      <c r="AR3" s="471" t="s">
        <v>648</v>
      </c>
      <c r="AS3" s="471" t="s">
        <v>649</v>
      </c>
      <c r="AT3" s="471" t="s">
        <v>265</v>
      </c>
      <c r="AU3" s="471" t="s">
        <v>656</v>
      </c>
      <c r="AV3" s="471" t="s">
        <v>567</v>
      </c>
      <c r="AW3" s="471" t="s">
        <v>530</v>
      </c>
      <c r="AX3" s="471" t="s">
        <v>265</v>
      </c>
      <c r="AY3" s="471" t="s">
        <v>531</v>
      </c>
      <c r="AZ3" s="471" t="s">
        <v>569</v>
      </c>
      <c r="BA3" s="471" t="s">
        <v>570</v>
      </c>
      <c r="BB3" s="471" t="s">
        <v>534</v>
      </c>
      <c r="BC3" s="472" t="s">
        <v>265</v>
      </c>
      <c r="BD3" s="472" t="s">
        <v>665</v>
      </c>
      <c r="BE3" s="472" t="s">
        <v>535</v>
      </c>
      <c r="BF3" s="471" t="s">
        <v>265</v>
      </c>
      <c r="BG3" s="472" t="s">
        <v>659</v>
      </c>
      <c r="BH3" s="471" t="s">
        <v>557</v>
      </c>
      <c r="BI3" s="471" t="s">
        <v>571</v>
      </c>
      <c r="BJ3" s="471" t="s">
        <v>558</v>
      </c>
      <c r="BK3" s="471" t="s">
        <v>265</v>
      </c>
      <c r="BL3" s="471" t="s">
        <v>660</v>
      </c>
      <c r="BM3" s="471" t="s">
        <v>538</v>
      </c>
      <c r="BN3" s="471" t="s">
        <v>633</v>
      </c>
      <c r="BO3" s="471" t="s">
        <v>265</v>
      </c>
      <c r="BP3" s="472" t="s">
        <v>661</v>
      </c>
      <c r="BQ3" s="471" t="s">
        <v>266</v>
      </c>
      <c r="BR3" s="471" t="s">
        <v>634</v>
      </c>
      <c r="BS3" s="471" t="s">
        <v>265</v>
      </c>
      <c r="BT3" s="471" t="s">
        <v>662</v>
      </c>
      <c r="BU3" s="471" t="s">
        <v>574</v>
      </c>
      <c r="BV3" s="471" t="s">
        <v>635</v>
      </c>
      <c r="BW3" s="471" t="s">
        <v>544</v>
      </c>
      <c r="BX3" s="471" t="s">
        <v>265</v>
      </c>
      <c r="BY3" s="471" t="s">
        <v>663</v>
      </c>
      <c r="BZ3" s="471" t="s">
        <v>545</v>
      </c>
      <c r="CA3" s="471" t="s">
        <v>666</v>
      </c>
      <c r="CB3" s="471" t="s">
        <v>265</v>
      </c>
      <c r="CC3" s="471" t="s">
        <v>664</v>
      </c>
      <c r="CD3" s="471" t="s">
        <v>559</v>
      </c>
      <c r="CE3" s="471" t="s">
        <v>560</v>
      </c>
    </row>
    <row r="4" spans="1:83" ht="12.75" x14ac:dyDescent="0.2">
      <c r="A4" s="97" t="s">
        <v>170</v>
      </c>
      <c r="B4" s="301"/>
      <c r="C4" s="98">
        <f>SUM(D4,G4,J4,O4,T4,Y4,AE4,AT4,AX4,BC4,BF4,BK4,BO4,BS4,BX4,CB4)</f>
        <v>307670</v>
      </c>
      <c r="D4" s="98">
        <f>SUM(E4:F4)</f>
        <v>6972</v>
      </c>
      <c r="E4" s="98">
        <f t="shared" ref="E4:BN4" si="0">SUM(E5,E197,E377)</f>
        <v>28</v>
      </c>
      <c r="F4" s="98">
        <f t="shared" si="0"/>
        <v>6944</v>
      </c>
      <c r="G4" s="98">
        <f>SUM(H4:I4)</f>
        <v>7177</v>
      </c>
      <c r="H4" s="98">
        <f t="shared" si="0"/>
        <v>115</v>
      </c>
      <c r="I4" s="98">
        <f t="shared" si="0"/>
        <v>7062</v>
      </c>
      <c r="J4" s="98">
        <f>SUM(K4:N4)</f>
        <v>9999</v>
      </c>
      <c r="K4" s="98">
        <f t="shared" si="0"/>
        <v>6</v>
      </c>
      <c r="L4" s="98">
        <f t="shared" si="0"/>
        <v>6019</v>
      </c>
      <c r="M4" s="98">
        <f t="shared" si="0"/>
        <v>648</v>
      </c>
      <c r="N4" s="98">
        <f t="shared" si="0"/>
        <v>3326</v>
      </c>
      <c r="O4" s="98">
        <f>SUM(P4:S4)</f>
        <v>5936</v>
      </c>
      <c r="P4" s="98">
        <f t="shared" si="0"/>
        <v>2</v>
      </c>
      <c r="Q4" s="98">
        <f t="shared" si="0"/>
        <v>4096</v>
      </c>
      <c r="R4" s="98">
        <f t="shared" si="0"/>
        <v>602</v>
      </c>
      <c r="S4" s="98">
        <f t="shared" si="0"/>
        <v>1236</v>
      </c>
      <c r="T4" s="98">
        <f>SUM(U4:X4)</f>
        <v>8527</v>
      </c>
      <c r="U4" s="98">
        <f t="shared" si="0"/>
        <v>1343</v>
      </c>
      <c r="V4" s="98">
        <f t="shared" si="0"/>
        <v>5015</v>
      </c>
      <c r="W4" s="98">
        <f t="shared" si="0"/>
        <v>904</v>
      </c>
      <c r="X4" s="98">
        <f t="shared" si="0"/>
        <v>1265</v>
      </c>
      <c r="Y4" s="98">
        <f>SUM(Z4:AD4)</f>
        <v>34129</v>
      </c>
      <c r="Z4" s="98">
        <f t="shared" si="0"/>
        <v>55</v>
      </c>
      <c r="AA4" s="98">
        <f t="shared" si="0"/>
        <v>8935</v>
      </c>
      <c r="AB4" s="98">
        <f t="shared" si="0"/>
        <v>3736</v>
      </c>
      <c r="AC4" s="98">
        <f t="shared" si="0"/>
        <v>14178</v>
      </c>
      <c r="AD4" s="98">
        <f t="shared" si="0"/>
        <v>7225</v>
      </c>
      <c r="AE4" s="98">
        <f>SUM(AF4:AS4)</f>
        <v>108441</v>
      </c>
      <c r="AF4" s="98">
        <f t="shared" si="0"/>
        <v>207</v>
      </c>
      <c r="AG4" s="98">
        <f t="shared" si="0"/>
        <v>20</v>
      </c>
      <c r="AH4" s="98">
        <f t="shared" si="0"/>
        <v>21178</v>
      </c>
      <c r="AI4" s="98">
        <f t="shared" si="0"/>
        <v>18629</v>
      </c>
      <c r="AJ4" s="98">
        <f t="shared" si="0"/>
        <v>18412</v>
      </c>
      <c r="AK4" s="98">
        <f t="shared" si="0"/>
        <v>16655</v>
      </c>
      <c r="AL4" s="98">
        <f t="shared" si="0"/>
        <v>2908</v>
      </c>
      <c r="AM4" s="98">
        <f t="shared" si="0"/>
        <v>184</v>
      </c>
      <c r="AN4" s="98">
        <f t="shared" si="0"/>
        <v>11404</v>
      </c>
      <c r="AO4" s="98">
        <f t="shared" si="0"/>
        <v>9123</v>
      </c>
      <c r="AP4" s="98">
        <f t="shared" si="0"/>
        <v>4818</v>
      </c>
      <c r="AQ4" s="98">
        <f t="shared" si="0"/>
        <v>4581</v>
      </c>
      <c r="AR4" s="98">
        <f t="shared" si="0"/>
        <v>320</v>
      </c>
      <c r="AS4" s="98">
        <f t="shared" si="0"/>
        <v>2</v>
      </c>
      <c r="AT4" s="98">
        <f>SUM(AU4:AW4)</f>
        <v>12256</v>
      </c>
      <c r="AU4" s="98">
        <f t="shared" si="0"/>
        <v>4</v>
      </c>
      <c r="AV4" s="98">
        <f t="shared" si="0"/>
        <v>9057</v>
      </c>
      <c r="AW4" s="98">
        <f t="shared" si="0"/>
        <v>3195</v>
      </c>
      <c r="AX4" s="98">
        <f>SUM(AY4:BB4)</f>
        <v>22575</v>
      </c>
      <c r="AY4" s="98">
        <f t="shared" si="0"/>
        <v>7694</v>
      </c>
      <c r="AZ4" s="98">
        <f t="shared" si="0"/>
        <v>4478</v>
      </c>
      <c r="BA4" s="98">
        <f t="shared" si="0"/>
        <v>7730</v>
      </c>
      <c r="BB4" s="98">
        <f t="shared" si="0"/>
        <v>2673</v>
      </c>
      <c r="BC4" s="98">
        <f>SUM(BD4:BE4)</f>
        <v>10828</v>
      </c>
      <c r="BD4" s="98">
        <f t="shared" si="0"/>
        <v>1</v>
      </c>
      <c r="BE4" s="98">
        <f t="shared" si="0"/>
        <v>10827</v>
      </c>
      <c r="BF4" s="98">
        <f>SUM(BG4:BJ4)</f>
        <v>29449</v>
      </c>
      <c r="BG4" s="98">
        <f t="shared" si="0"/>
        <v>4</v>
      </c>
      <c r="BH4" s="98">
        <f t="shared" si="0"/>
        <v>18895</v>
      </c>
      <c r="BI4" s="98">
        <f t="shared" si="0"/>
        <v>2372</v>
      </c>
      <c r="BJ4" s="98">
        <f t="shared" si="0"/>
        <v>8178</v>
      </c>
      <c r="BK4" s="98">
        <f>SUM(BL4:BN4)</f>
        <v>19189</v>
      </c>
      <c r="BL4" s="98">
        <f t="shared" si="0"/>
        <v>1</v>
      </c>
      <c r="BM4" s="98">
        <f t="shared" si="0"/>
        <v>14358</v>
      </c>
      <c r="BN4" s="98">
        <f t="shared" si="0"/>
        <v>4830</v>
      </c>
      <c r="BO4" s="98">
        <f>SUM(BP4:BR4)</f>
        <v>8889</v>
      </c>
      <c r="BP4" s="98">
        <f t="shared" ref="BP4:CE4" si="1">SUM(BP5,BP197,BP377)</f>
        <v>5</v>
      </c>
      <c r="BQ4" s="98">
        <f t="shared" si="1"/>
        <v>8003</v>
      </c>
      <c r="BR4" s="98">
        <f t="shared" si="1"/>
        <v>881</v>
      </c>
      <c r="BS4" s="98">
        <f>SUM(BT4:BW4)</f>
        <v>17083</v>
      </c>
      <c r="BT4" s="98">
        <f t="shared" si="1"/>
        <v>1</v>
      </c>
      <c r="BU4" s="98">
        <f t="shared" si="1"/>
        <v>8171</v>
      </c>
      <c r="BV4" s="98">
        <f t="shared" si="1"/>
        <v>3629</v>
      </c>
      <c r="BW4" s="98">
        <f t="shared" si="1"/>
        <v>5282</v>
      </c>
      <c r="BX4" s="98">
        <f>SUM(BY4:CA4)</f>
        <v>2817</v>
      </c>
      <c r="BY4" s="98">
        <f t="shared" si="1"/>
        <v>1</v>
      </c>
      <c r="BZ4" s="98">
        <f t="shared" si="1"/>
        <v>2115</v>
      </c>
      <c r="CA4" s="98">
        <f t="shared" si="1"/>
        <v>701</v>
      </c>
      <c r="CB4" s="98">
        <f>SUM(CC4:CE4)</f>
        <v>3403</v>
      </c>
      <c r="CC4" s="98">
        <f t="shared" si="1"/>
        <v>10</v>
      </c>
      <c r="CD4" s="98">
        <f t="shared" si="1"/>
        <v>2966</v>
      </c>
      <c r="CE4" s="98">
        <f t="shared" si="1"/>
        <v>427</v>
      </c>
    </row>
    <row r="5" spans="1:83" ht="12.75" x14ac:dyDescent="0.2">
      <c r="A5" s="87"/>
      <c r="B5" s="477" t="s">
        <v>500</v>
      </c>
      <c r="C5" s="101">
        <f>SUM(C6,C8,C29,C41,C61,C85,C113,C137,C184,C190)</f>
        <v>257235</v>
      </c>
      <c r="D5" s="101">
        <f t="shared" ref="D5:BO5" si="2">SUM(D6,D8,D29,D41,D61,D85,D113,D137,D184,D190)</f>
        <v>5202</v>
      </c>
      <c r="E5" s="101">
        <f t="shared" si="2"/>
        <v>16</v>
      </c>
      <c r="F5" s="101">
        <f t="shared" si="2"/>
        <v>5186</v>
      </c>
      <c r="G5" s="101">
        <f t="shared" si="2"/>
        <v>5447</v>
      </c>
      <c r="H5" s="101">
        <f t="shared" si="2"/>
        <v>94</v>
      </c>
      <c r="I5" s="101">
        <f t="shared" si="2"/>
        <v>5353</v>
      </c>
      <c r="J5" s="101">
        <f t="shared" si="2"/>
        <v>8734</v>
      </c>
      <c r="K5" s="101">
        <f t="shared" si="2"/>
        <v>6</v>
      </c>
      <c r="L5" s="101">
        <f t="shared" si="2"/>
        <v>5382</v>
      </c>
      <c r="M5" s="101">
        <f t="shared" si="2"/>
        <v>491</v>
      </c>
      <c r="N5" s="101">
        <f t="shared" si="2"/>
        <v>2855</v>
      </c>
      <c r="O5" s="101">
        <f t="shared" si="2"/>
        <v>4930</v>
      </c>
      <c r="P5" s="101">
        <f t="shared" si="2"/>
        <v>2</v>
      </c>
      <c r="Q5" s="101">
        <f t="shared" si="2"/>
        <v>3417</v>
      </c>
      <c r="R5" s="101">
        <f t="shared" si="2"/>
        <v>525</v>
      </c>
      <c r="S5" s="101">
        <f t="shared" si="2"/>
        <v>986</v>
      </c>
      <c r="T5" s="101">
        <f t="shared" si="2"/>
        <v>7551</v>
      </c>
      <c r="U5" s="101">
        <f t="shared" si="2"/>
        <v>1335</v>
      </c>
      <c r="V5" s="101">
        <f t="shared" si="2"/>
        <v>4390</v>
      </c>
      <c r="W5" s="101">
        <f t="shared" si="2"/>
        <v>747</v>
      </c>
      <c r="X5" s="101">
        <f t="shared" si="2"/>
        <v>1079</v>
      </c>
      <c r="Y5" s="101">
        <f t="shared" si="2"/>
        <v>28909</v>
      </c>
      <c r="Z5" s="101">
        <f t="shared" si="2"/>
        <v>50</v>
      </c>
      <c r="AA5" s="101">
        <f t="shared" si="2"/>
        <v>7187</v>
      </c>
      <c r="AB5" s="101">
        <f t="shared" si="2"/>
        <v>3141</v>
      </c>
      <c r="AC5" s="101">
        <f t="shared" si="2"/>
        <v>12216</v>
      </c>
      <c r="AD5" s="101">
        <f t="shared" si="2"/>
        <v>6315</v>
      </c>
      <c r="AE5" s="101">
        <f t="shared" si="2"/>
        <v>91332</v>
      </c>
      <c r="AF5" s="101">
        <f t="shared" si="2"/>
        <v>205</v>
      </c>
      <c r="AG5" s="101">
        <f t="shared" si="2"/>
        <v>12</v>
      </c>
      <c r="AH5" s="101">
        <f t="shared" si="2"/>
        <v>18692</v>
      </c>
      <c r="AI5" s="101">
        <f t="shared" si="2"/>
        <v>15537</v>
      </c>
      <c r="AJ5" s="101">
        <f t="shared" si="2"/>
        <v>14857</v>
      </c>
      <c r="AK5" s="101">
        <f t="shared" si="2"/>
        <v>13542</v>
      </c>
      <c r="AL5" s="101">
        <f t="shared" si="2"/>
        <v>475</v>
      </c>
      <c r="AM5" s="101">
        <f t="shared" si="2"/>
        <v>134</v>
      </c>
      <c r="AN5" s="101">
        <f t="shared" si="2"/>
        <v>11337</v>
      </c>
      <c r="AO5" s="101">
        <f t="shared" si="2"/>
        <v>7064</v>
      </c>
      <c r="AP5" s="101">
        <f t="shared" si="2"/>
        <v>4760</v>
      </c>
      <c r="AQ5" s="101">
        <f t="shared" si="2"/>
        <v>4421</v>
      </c>
      <c r="AR5" s="101">
        <f t="shared" si="2"/>
        <v>295</v>
      </c>
      <c r="AS5" s="101">
        <f t="shared" si="2"/>
        <v>1</v>
      </c>
      <c r="AT5" s="101">
        <f t="shared" si="2"/>
        <v>10289</v>
      </c>
      <c r="AU5" s="101">
        <f t="shared" si="2"/>
        <v>4</v>
      </c>
      <c r="AV5" s="101">
        <f t="shared" si="2"/>
        <v>7574</v>
      </c>
      <c r="AW5" s="101">
        <f t="shared" si="2"/>
        <v>2711</v>
      </c>
      <c r="AX5" s="101">
        <f t="shared" si="2"/>
        <v>18291</v>
      </c>
      <c r="AY5" s="101">
        <f t="shared" si="2"/>
        <v>6184</v>
      </c>
      <c r="AZ5" s="101">
        <f t="shared" si="2"/>
        <v>3689</v>
      </c>
      <c r="BA5" s="101">
        <f t="shared" si="2"/>
        <v>6510</v>
      </c>
      <c r="BB5" s="101">
        <f t="shared" si="2"/>
        <v>1908</v>
      </c>
      <c r="BC5" s="101">
        <f t="shared" si="2"/>
        <v>9005</v>
      </c>
      <c r="BD5" s="101">
        <f t="shared" si="2"/>
        <v>1</v>
      </c>
      <c r="BE5" s="101">
        <f t="shared" si="2"/>
        <v>9004</v>
      </c>
      <c r="BF5" s="101">
        <f t="shared" si="2"/>
        <v>24262</v>
      </c>
      <c r="BG5" s="101">
        <f t="shared" si="2"/>
        <v>3</v>
      </c>
      <c r="BH5" s="101">
        <f t="shared" si="2"/>
        <v>15463</v>
      </c>
      <c r="BI5" s="101">
        <f t="shared" si="2"/>
        <v>1964</v>
      </c>
      <c r="BJ5" s="101">
        <f t="shared" si="2"/>
        <v>6832</v>
      </c>
      <c r="BK5" s="101">
        <f t="shared" si="2"/>
        <v>16277</v>
      </c>
      <c r="BL5" s="101">
        <f t="shared" si="2"/>
        <v>0</v>
      </c>
      <c r="BM5" s="101">
        <f t="shared" si="2"/>
        <v>12015</v>
      </c>
      <c r="BN5" s="101">
        <f t="shared" si="2"/>
        <v>4262</v>
      </c>
      <c r="BO5" s="101">
        <f t="shared" si="2"/>
        <v>7449</v>
      </c>
      <c r="BP5" s="101">
        <f t="shared" ref="BP5:CE5" si="3">SUM(BP6,BP8,BP29,BP41,BP61,BP85,BP113,BP137,BP184,BP190)</f>
        <v>4</v>
      </c>
      <c r="BQ5" s="101">
        <f t="shared" si="3"/>
        <v>6753</v>
      </c>
      <c r="BR5" s="101">
        <f t="shared" si="3"/>
        <v>692</v>
      </c>
      <c r="BS5" s="101">
        <f t="shared" si="3"/>
        <v>14299</v>
      </c>
      <c r="BT5" s="101">
        <f t="shared" si="3"/>
        <v>1</v>
      </c>
      <c r="BU5" s="101">
        <f t="shared" si="3"/>
        <v>6845</v>
      </c>
      <c r="BV5" s="101">
        <f t="shared" si="3"/>
        <v>3170</v>
      </c>
      <c r="BW5" s="101">
        <f t="shared" si="3"/>
        <v>4283</v>
      </c>
      <c r="BX5" s="101">
        <f t="shared" si="3"/>
        <v>2389</v>
      </c>
      <c r="BY5" s="101">
        <f t="shared" si="3"/>
        <v>1</v>
      </c>
      <c r="BZ5" s="101">
        <f t="shared" si="3"/>
        <v>1797</v>
      </c>
      <c r="CA5" s="101">
        <f t="shared" si="3"/>
        <v>591</v>
      </c>
      <c r="CB5" s="101">
        <f t="shared" si="3"/>
        <v>2869</v>
      </c>
      <c r="CC5" s="101">
        <f t="shared" si="3"/>
        <v>6</v>
      </c>
      <c r="CD5" s="101">
        <f t="shared" si="3"/>
        <v>2490</v>
      </c>
      <c r="CE5" s="101">
        <f t="shared" si="3"/>
        <v>373</v>
      </c>
    </row>
    <row r="6" spans="1:83" ht="21" x14ac:dyDescent="0.2">
      <c r="A6" s="88"/>
      <c r="B6" s="478" t="s">
        <v>278</v>
      </c>
      <c r="C6" s="98">
        <f>C7</f>
        <v>48</v>
      </c>
      <c r="D6" s="98">
        <f t="shared" ref="D6:BO6" si="4">D7</f>
        <v>2</v>
      </c>
      <c r="E6" s="98">
        <f t="shared" si="4"/>
        <v>0</v>
      </c>
      <c r="F6" s="98">
        <f t="shared" si="4"/>
        <v>2</v>
      </c>
      <c r="G6" s="98">
        <f t="shared" si="4"/>
        <v>1</v>
      </c>
      <c r="H6" s="98">
        <f t="shared" si="4"/>
        <v>0</v>
      </c>
      <c r="I6" s="98">
        <f t="shared" si="4"/>
        <v>1</v>
      </c>
      <c r="J6" s="98">
        <f t="shared" si="4"/>
        <v>1</v>
      </c>
      <c r="K6" s="98">
        <f t="shared" si="4"/>
        <v>0</v>
      </c>
      <c r="L6" s="98">
        <f t="shared" si="4"/>
        <v>1</v>
      </c>
      <c r="M6" s="98">
        <f t="shared" si="4"/>
        <v>0</v>
      </c>
      <c r="N6" s="98">
        <f t="shared" si="4"/>
        <v>0</v>
      </c>
      <c r="O6" s="98">
        <f t="shared" si="4"/>
        <v>0</v>
      </c>
      <c r="P6" s="98">
        <f t="shared" si="4"/>
        <v>0</v>
      </c>
      <c r="Q6" s="98">
        <f t="shared" si="4"/>
        <v>0</v>
      </c>
      <c r="R6" s="98">
        <f t="shared" si="4"/>
        <v>0</v>
      </c>
      <c r="S6" s="98">
        <f t="shared" si="4"/>
        <v>0</v>
      </c>
      <c r="T6" s="98">
        <f t="shared" si="4"/>
        <v>6</v>
      </c>
      <c r="U6" s="98">
        <f t="shared" si="4"/>
        <v>0</v>
      </c>
      <c r="V6" s="98">
        <f t="shared" si="4"/>
        <v>6</v>
      </c>
      <c r="W6" s="98">
        <f t="shared" si="4"/>
        <v>0</v>
      </c>
      <c r="X6" s="98">
        <f t="shared" si="4"/>
        <v>0</v>
      </c>
      <c r="Y6" s="98">
        <f t="shared" si="4"/>
        <v>4</v>
      </c>
      <c r="Z6" s="98">
        <f t="shared" si="4"/>
        <v>0</v>
      </c>
      <c r="AA6" s="98">
        <f t="shared" si="4"/>
        <v>1</v>
      </c>
      <c r="AB6" s="98">
        <f t="shared" si="4"/>
        <v>0</v>
      </c>
      <c r="AC6" s="98">
        <f t="shared" si="4"/>
        <v>1</v>
      </c>
      <c r="AD6" s="98">
        <f t="shared" si="4"/>
        <v>2</v>
      </c>
      <c r="AE6" s="98">
        <f t="shared" si="4"/>
        <v>8</v>
      </c>
      <c r="AF6" s="98">
        <f t="shared" si="4"/>
        <v>0</v>
      </c>
      <c r="AG6" s="98">
        <f t="shared" si="4"/>
        <v>0</v>
      </c>
      <c r="AH6" s="98">
        <f t="shared" si="4"/>
        <v>1</v>
      </c>
      <c r="AI6" s="98">
        <f t="shared" si="4"/>
        <v>2</v>
      </c>
      <c r="AJ6" s="98">
        <f t="shared" si="4"/>
        <v>0</v>
      </c>
      <c r="AK6" s="98">
        <f t="shared" si="4"/>
        <v>5</v>
      </c>
      <c r="AL6" s="98">
        <f t="shared" si="4"/>
        <v>0</v>
      </c>
      <c r="AM6" s="98">
        <f t="shared" si="4"/>
        <v>0</v>
      </c>
      <c r="AN6" s="98">
        <f t="shared" si="4"/>
        <v>0</v>
      </c>
      <c r="AO6" s="98">
        <f t="shared" si="4"/>
        <v>0</v>
      </c>
      <c r="AP6" s="98">
        <f t="shared" si="4"/>
        <v>0</v>
      </c>
      <c r="AQ6" s="98">
        <f t="shared" si="4"/>
        <v>0</v>
      </c>
      <c r="AR6" s="98">
        <f t="shared" si="4"/>
        <v>0</v>
      </c>
      <c r="AS6" s="98">
        <f t="shared" si="4"/>
        <v>0</v>
      </c>
      <c r="AT6" s="98">
        <f t="shared" si="4"/>
        <v>0</v>
      </c>
      <c r="AU6" s="98">
        <f t="shared" si="4"/>
        <v>0</v>
      </c>
      <c r="AV6" s="98">
        <f t="shared" si="4"/>
        <v>0</v>
      </c>
      <c r="AW6" s="98">
        <f t="shared" si="4"/>
        <v>0</v>
      </c>
      <c r="AX6" s="98">
        <f t="shared" si="4"/>
        <v>3</v>
      </c>
      <c r="AY6" s="98">
        <f t="shared" si="4"/>
        <v>0</v>
      </c>
      <c r="AZ6" s="98">
        <f t="shared" si="4"/>
        <v>0</v>
      </c>
      <c r="BA6" s="98">
        <f t="shared" si="4"/>
        <v>2</v>
      </c>
      <c r="BB6" s="98">
        <f t="shared" si="4"/>
        <v>1</v>
      </c>
      <c r="BC6" s="98">
        <f t="shared" si="4"/>
        <v>4</v>
      </c>
      <c r="BD6" s="98">
        <f t="shared" si="4"/>
        <v>0</v>
      </c>
      <c r="BE6" s="98">
        <f t="shared" si="4"/>
        <v>4</v>
      </c>
      <c r="BF6" s="98">
        <f t="shared" si="4"/>
        <v>3</v>
      </c>
      <c r="BG6" s="98">
        <f t="shared" si="4"/>
        <v>0</v>
      </c>
      <c r="BH6" s="98">
        <f t="shared" si="4"/>
        <v>1</v>
      </c>
      <c r="BI6" s="98">
        <f t="shared" si="4"/>
        <v>1</v>
      </c>
      <c r="BJ6" s="98">
        <f t="shared" si="4"/>
        <v>1</v>
      </c>
      <c r="BK6" s="98">
        <f t="shared" si="4"/>
        <v>10</v>
      </c>
      <c r="BL6" s="98">
        <f t="shared" si="4"/>
        <v>0</v>
      </c>
      <c r="BM6" s="98">
        <f t="shared" si="4"/>
        <v>7</v>
      </c>
      <c r="BN6" s="98">
        <f t="shared" si="4"/>
        <v>3</v>
      </c>
      <c r="BO6" s="98">
        <f t="shared" si="4"/>
        <v>1</v>
      </c>
      <c r="BP6" s="98">
        <f t="shared" ref="BP6:CE6" si="5">BP7</f>
        <v>0</v>
      </c>
      <c r="BQ6" s="98">
        <f t="shared" si="5"/>
        <v>1</v>
      </c>
      <c r="BR6" s="98">
        <f t="shared" si="5"/>
        <v>0</v>
      </c>
      <c r="BS6" s="98">
        <f t="shared" si="5"/>
        <v>1</v>
      </c>
      <c r="BT6" s="98">
        <f t="shared" si="5"/>
        <v>0</v>
      </c>
      <c r="BU6" s="98">
        <f t="shared" si="5"/>
        <v>0</v>
      </c>
      <c r="BV6" s="98">
        <f t="shared" si="5"/>
        <v>1</v>
      </c>
      <c r="BW6" s="98">
        <f t="shared" si="5"/>
        <v>0</v>
      </c>
      <c r="BX6" s="98">
        <f t="shared" si="5"/>
        <v>0</v>
      </c>
      <c r="BY6" s="98">
        <f t="shared" si="5"/>
        <v>0</v>
      </c>
      <c r="BZ6" s="98">
        <f t="shared" si="5"/>
        <v>0</v>
      </c>
      <c r="CA6" s="98">
        <f t="shared" si="5"/>
        <v>0</v>
      </c>
      <c r="CB6" s="98">
        <f t="shared" si="5"/>
        <v>4</v>
      </c>
      <c r="CC6" s="98">
        <f t="shared" si="5"/>
        <v>0</v>
      </c>
      <c r="CD6" s="98">
        <f t="shared" si="5"/>
        <v>4</v>
      </c>
      <c r="CE6" s="98">
        <f t="shared" si="5"/>
        <v>0</v>
      </c>
    </row>
    <row r="7" spans="1:83" ht="12.75" x14ac:dyDescent="0.2">
      <c r="A7" s="89">
        <v>101</v>
      </c>
      <c r="B7" s="479" t="s">
        <v>147</v>
      </c>
      <c r="C7" s="98">
        <f t="shared" ref="C7:C70" si="6">SUM(D7,G7,J7,O7,T7,Y7,AE7,AT7,AX7,BC7,BF7,BK7,BO7,BS7,BX7,CB7)</f>
        <v>48</v>
      </c>
      <c r="D7" s="98">
        <f>SUM(E7:F7)</f>
        <v>2</v>
      </c>
      <c r="E7" s="130">
        <v>0</v>
      </c>
      <c r="F7" s="130">
        <v>2</v>
      </c>
      <c r="G7" s="98">
        <f>SUM(H7:I7)</f>
        <v>1</v>
      </c>
      <c r="H7" s="130">
        <v>0</v>
      </c>
      <c r="I7" s="130">
        <v>1</v>
      </c>
      <c r="J7" s="98">
        <f>SUM(K7:N7)</f>
        <v>1</v>
      </c>
      <c r="K7" s="130">
        <v>0</v>
      </c>
      <c r="L7" s="130">
        <v>1</v>
      </c>
      <c r="M7" s="130">
        <v>0</v>
      </c>
      <c r="N7" s="130">
        <v>0</v>
      </c>
      <c r="O7" s="98">
        <v>0</v>
      </c>
      <c r="P7" s="130">
        <v>0</v>
      </c>
      <c r="Q7" s="130">
        <v>0</v>
      </c>
      <c r="R7" s="130">
        <v>0</v>
      </c>
      <c r="S7" s="130">
        <v>0</v>
      </c>
      <c r="T7" s="98">
        <f>SUM(U7:X7)</f>
        <v>6</v>
      </c>
      <c r="U7" s="130">
        <v>0</v>
      </c>
      <c r="V7" s="130">
        <v>6</v>
      </c>
      <c r="W7" s="130">
        <v>0</v>
      </c>
      <c r="X7" s="130">
        <v>0</v>
      </c>
      <c r="Y7" s="98">
        <f>SUM(Z7:AD7)</f>
        <v>4</v>
      </c>
      <c r="Z7" s="130">
        <v>0</v>
      </c>
      <c r="AA7" s="130">
        <v>1</v>
      </c>
      <c r="AB7" s="130">
        <v>0</v>
      </c>
      <c r="AC7" s="130">
        <v>1</v>
      </c>
      <c r="AD7" s="130">
        <v>2</v>
      </c>
      <c r="AE7" s="98">
        <f>SUM(AF7:AS7)</f>
        <v>8</v>
      </c>
      <c r="AF7" s="130">
        <v>0</v>
      </c>
      <c r="AG7" s="130">
        <v>0</v>
      </c>
      <c r="AH7" s="130">
        <v>1</v>
      </c>
      <c r="AI7" s="130">
        <v>2</v>
      </c>
      <c r="AJ7" s="130">
        <v>0</v>
      </c>
      <c r="AK7" s="130">
        <v>5</v>
      </c>
      <c r="AL7" s="130">
        <v>0</v>
      </c>
      <c r="AM7" s="130">
        <v>0</v>
      </c>
      <c r="AN7" s="130">
        <v>0</v>
      </c>
      <c r="AO7" s="130">
        <v>0</v>
      </c>
      <c r="AP7" s="130">
        <v>0</v>
      </c>
      <c r="AQ7" s="130">
        <v>0</v>
      </c>
      <c r="AR7" s="130">
        <v>0</v>
      </c>
      <c r="AS7" s="130">
        <v>0</v>
      </c>
      <c r="AT7" s="98">
        <f>SUM(AU7:AW7)</f>
        <v>0</v>
      </c>
      <c r="AU7" s="130">
        <v>0</v>
      </c>
      <c r="AV7" s="130">
        <v>0</v>
      </c>
      <c r="AW7" s="130">
        <v>0</v>
      </c>
      <c r="AX7" s="98">
        <f>SUM(AY7:BB7)</f>
        <v>3</v>
      </c>
      <c r="AY7" s="130">
        <v>0</v>
      </c>
      <c r="AZ7" s="130">
        <v>0</v>
      </c>
      <c r="BA7" s="130">
        <v>2</v>
      </c>
      <c r="BB7" s="130">
        <v>1</v>
      </c>
      <c r="BC7" s="98">
        <f>SUM(BD7:BE7)</f>
        <v>4</v>
      </c>
      <c r="BD7" s="130">
        <v>0</v>
      </c>
      <c r="BE7" s="130">
        <v>4</v>
      </c>
      <c r="BF7" s="98">
        <f>SUM(BG7:BJ7)</f>
        <v>3</v>
      </c>
      <c r="BG7" s="130">
        <v>0</v>
      </c>
      <c r="BH7" s="130">
        <v>1</v>
      </c>
      <c r="BI7" s="130">
        <v>1</v>
      </c>
      <c r="BJ7" s="130">
        <v>1</v>
      </c>
      <c r="BK7" s="98">
        <f>SUM(BL7:BN7)</f>
        <v>10</v>
      </c>
      <c r="BL7" s="130">
        <v>0</v>
      </c>
      <c r="BM7" s="130">
        <v>7</v>
      </c>
      <c r="BN7" s="130">
        <v>3</v>
      </c>
      <c r="BO7" s="98">
        <f>SUM(BP7:BR7)</f>
        <v>1</v>
      </c>
      <c r="BP7" s="130">
        <v>0</v>
      </c>
      <c r="BQ7" s="130">
        <v>1</v>
      </c>
      <c r="BR7" s="130">
        <v>0</v>
      </c>
      <c r="BS7" s="98">
        <f>SUM(BT7:BW7)</f>
        <v>1</v>
      </c>
      <c r="BT7" s="130">
        <v>0</v>
      </c>
      <c r="BU7" s="130">
        <v>0</v>
      </c>
      <c r="BV7" s="130">
        <v>1</v>
      </c>
      <c r="BW7" s="130">
        <v>0</v>
      </c>
      <c r="BX7" s="98">
        <f>SUM(BY7:CA7)</f>
        <v>0</v>
      </c>
      <c r="BY7" s="130">
        <v>0</v>
      </c>
      <c r="BZ7" s="130">
        <v>0</v>
      </c>
      <c r="CA7" s="130">
        <v>0</v>
      </c>
      <c r="CB7" s="98">
        <f>SUM(CC7:CE7)</f>
        <v>4</v>
      </c>
      <c r="CC7" s="130">
        <v>0</v>
      </c>
      <c r="CD7" s="130">
        <v>4</v>
      </c>
      <c r="CE7" s="130">
        <v>0</v>
      </c>
    </row>
    <row r="8" spans="1:83" ht="21" x14ac:dyDescent="0.2">
      <c r="A8" s="88"/>
      <c r="B8" s="478" t="s">
        <v>323</v>
      </c>
      <c r="C8" s="98">
        <f>SUM(C9:C28)</f>
        <v>4407</v>
      </c>
      <c r="D8" s="98">
        <f t="shared" ref="D8:BO8" si="7">SUM(D9:D28)</f>
        <v>58</v>
      </c>
      <c r="E8" s="98">
        <f t="shared" si="7"/>
        <v>2</v>
      </c>
      <c r="F8" s="98">
        <f t="shared" si="7"/>
        <v>56</v>
      </c>
      <c r="G8" s="98">
        <f t="shared" si="7"/>
        <v>28</v>
      </c>
      <c r="H8" s="98">
        <f t="shared" si="7"/>
        <v>4</v>
      </c>
      <c r="I8" s="98">
        <f t="shared" si="7"/>
        <v>24</v>
      </c>
      <c r="J8" s="98">
        <f t="shared" si="7"/>
        <v>110</v>
      </c>
      <c r="K8" s="98">
        <f t="shared" si="7"/>
        <v>0</v>
      </c>
      <c r="L8" s="98">
        <f t="shared" si="7"/>
        <v>77</v>
      </c>
      <c r="M8" s="98">
        <f t="shared" si="7"/>
        <v>7</v>
      </c>
      <c r="N8" s="98">
        <f t="shared" si="7"/>
        <v>26</v>
      </c>
      <c r="O8" s="98">
        <f t="shared" si="7"/>
        <v>55</v>
      </c>
      <c r="P8" s="98">
        <f t="shared" si="7"/>
        <v>0</v>
      </c>
      <c r="Q8" s="98">
        <f t="shared" si="7"/>
        <v>39</v>
      </c>
      <c r="R8" s="98">
        <f t="shared" si="7"/>
        <v>5</v>
      </c>
      <c r="S8" s="98">
        <f t="shared" si="7"/>
        <v>11</v>
      </c>
      <c r="T8" s="98">
        <f t="shared" si="7"/>
        <v>133</v>
      </c>
      <c r="U8" s="98">
        <f t="shared" si="7"/>
        <v>1</v>
      </c>
      <c r="V8" s="98">
        <f t="shared" si="7"/>
        <v>87</v>
      </c>
      <c r="W8" s="98">
        <f t="shared" si="7"/>
        <v>10</v>
      </c>
      <c r="X8" s="98">
        <f t="shared" si="7"/>
        <v>35</v>
      </c>
      <c r="Y8" s="98">
        <f t="shared" si="7"/>
        <v>458</v>
      </c>
      <c r="Z8" s="98">
        <f t="shared" si="7"/>
        <v>0</v>
      </c>
      <c r="AA8" s="98">
        <f t="shared" si="7"/>
        <v>83</v>
      </c>
      <c r="AB8" s="98">
        <f t="shared" si="7"/>
        <v>40</v>
      </c>
      <c r="AC8" s="98">
        <f t="shared" si="7"/>
        <v>278</v>
      </c>
      <c r="AD8" s="98">
        <f t="shared" si="7"/>
        <v>57</v>
      </c>
      <c r="AE8" s="98">
        <f t="shared" si="7"/>
        <v>2157</v>
      </c>
      <c r="AF8" s="98">
        <f t="shared" si="7"/>
        <v>5</v>
      </c>
      <c r="AG8" s="98">
        <f t="shared" si="7"/>
        <v>0</v>
      </c>
      <c r="AH8" s="98">
        <f t="shared" si="7"/>
        <v>120</v>
      </c>
      <c r="AI8" s="98">
        <f t="shared" si="7"/>
        <v>119</v>
      </c>
      <c r="AJ8" s="98">
        <f t="shared" si="7"/>
        <v>113</v>
      </c>
      <c r="AK8" s="98">
        <f t="shared" si="7"/>
        <v>136</v>
      </c>
      <c r="AL8" s="98">
        <f t="shared" si="7"/>
        <v>3</v>
      </c>
      <c r="AM8" s="98">
        <f t="shared" si="7"/>
        <v>1</v>
      </c>
      <c r="AN8" s="98">
        <f t="shared" si="7"/>
        <v>1340</v>
      </c>
      <c r="AO8" s="98">
        <f t="shared" si="7"/>
        <v>178</v>
      </c>
      <c r="AP8" s="98">
        <f t="shared" si="7"/>
        <v>35</v>
      </c>
      <c r="AQ8" s="98">
        <f t="shared" si="7"/>
        <v>6</v>
      </c>
      <c r="AR8" s="98">
        <f t="shared" si="7"/>
        <v>101</v>
      </c>
      <c r="AS8" s="98">
        <f t="shared" si="7"/>
        <v>0</v>
      </c>
      <c r="AT8" s="98">
        <f t="shared" si="7"/>
        <v>176</v>
      </c>
      <c r="AU8" s="98">
        <f t="shared" si="7"/>
        <v>0</v>
      </c>
      <c r="AV8" s="98">
        <f t="shared" si="7"/>
        <v>115</v>
      </c>
      <c r="AW8" s="98">
        <f t="shared" si="7"/>
        <v>61</v>
      </c>
      <c r="AX8" s="98">
        <f t="shared" si="7"/>
        <v>268</v>
      </c>
      <c r="AY8" s="98">
        <f t="shared" si="7"/>
        <v>64</v>
      </c>
      <c r="AZ8" s="98">
        <f t="shared" si="7"/>
        <v>31</v>
      </c>
      <c r="BA8" s="98">
        <f t="shared" si="7"/>
        <v>146</v>
      </c>
      <c r="BB8" s="98">
        <f t="shared" si="7"/>
        <v>27</v>
      </c>
      <c r="BC8" s="98">
        <f t="shared" si="7"/>
        <v>106</v>
      </c>
      <c r="BD8" s="98">
        <f t="shared" si="7"/>
        <v>0</v>
      </c>
      <c r="BE8" s="98">
        <f t="shared" si="7"/>
        <v>106</v>
      </c>
      <c r="BF8" s="98">
        <f t="shared" si="7"/>
        <v>266</v>
      </c>
      <c r="BG8" s="98">
        <f t="shared" si="7"/>
        <v>0</v>
      </c>
      <c r="BH8" s="98">
        <f t="shared" si="7"/>
        <v>157</v>
      </c>
      <c r="BI8" s="98">
        <f t="shared" si="7"/>
        <v>16</v>
      </c>
      <c r="BJ8" s="98">
        <f t="shared" si="7"/>
        <v>93</v>
      </c>
      <c r="BK8" s="98">
        <f t="shared" si="7"/>
        <v>222</v>
      </c>
      <c r="BL8" s="98">
        <f t="shared" si="7"/>
        <v>0</v>
      </c>
      <c r="BM8" s="98">
        <f t="shared" si="7"/>
        <v>120</v>
      </c>
      <c r="BN8" s="98">
        <f t="shared" si="7"/>
        <v>102</v>
      </c>
      <c r="BO8" s="98">
        <f t="shared" si="7"/>
        <v>125</v>
      </c>
      <c r="BP8" s="98">
        <f t="shared" ref="BP8:CE8" si="8">SUM(BP9:BP28)</f>
        <v>0</v>
      </c>
      <c r="BQ8" s="98">
        <f t="shared" si="8"/>
        <v>114</v>
      </c>
      <c r="BR8" s="98">
        <f t="shared" si="8"/>
        <v>11</v>
      </c>
      <c r="BS8" s="98">
        <f t="shared" si="8"/>
        <v>150</v>
      </c>
      <c r="BT8" s="98">
        <f t="shared" si="8"/>
        <v>0</v>
      </c>
      <c r="BU8" s="98">
        <f t="shared" si="8"/>
        <v>46</v>
      </c>
      <c r="BV8" s="98">
        <f t="shared" si="8"/>
        <v>47</v>
      </c>
      <c r="BW8" s="98">
        <f t="shared" si="8"/>
        <v>57</v>
      </c>
      <c r="BX8" s="98">
        <f t="shared" si="8"/>
        <v>53</v>
      </c>
      <c r="BY8" s="98">
        <f t="shared" si="8"/>
        <v>0</v>
      </c>
      <c r="BZ8" s="98">
        <f t="shared" si="8"/>
        <v>42</v>
      </c>
      <c r="CA8" s="98">
        <f t="shared" si="8"/>
        <v>11</v>
      </c>
      <c r="CB8" s="98">
        <f t="shared" si="8"/>
        <v>42</v>
      </c>
      <c r="CC8" s="98">
        <f t="shared" si="8"/>
        <v>0</v>
      </c>
      <c r="CD8" s="98">
        <f t="shared" si="8"/>
        <v>33</v>
      </c>
      <c r="CE8" s="98">
        <f t="shared" si="8"/>
        <v>9</v>
      </c>
    </row>
    <row r="9" spans="1:83" ht="12.75" x14ac:dyDescent="0.2">
      <c r="A9" s="89">
        <v>202</v>
      </c>
      <c r="B9" s="479" t="s">
        <v>108</v>
      </c>
      <c r="C9" s="98">
        <f t="shared" si="6"/>
        <v>891</v>
      </c>
      <c r="D9" s="98">
        <f>SUM(E9:F9)</f>
        <v>2</v>
      </c>
      <c r="E9" s="130">
        <v>0</v>
      </c>
      <c r="F9" s="130">
        <v>2</v>
      </c>
      <c r="G9" s="98">
        <f>SUM(H9:I9)</f>
        <v>7</v>
      </c>
      <c r="H9" s="130">
        <v>2</v>
      </c>
      <c r="I9" s="130">
        <v>5</v>
      </c>
      <c r="J9" s="98">
        <f>SUM(K9:N9)</f>
        <v>9</v>
      </c>
      <c r="K9" s="130">
        <v>0</v>
      </c>
      <c r="L9" s="130">
        <v>2</v>
      </c>
      <c r="M9" s="130">
        <v>0</v>
      </c>
      <c r="N9" s="130">
        <v>7</v>
      </c>
      <c r="O9" s="98">
        <f>SUM(P9:S9)</f>
        <v>2</v>
      </c>
      <c r="P9" s="130">
        <v>0</v>
      </c>
      <c r="Q9" s="130">
        <v>1</v>
      </c>
      <c r="R9" s="130">
        <v>0</v>
      </c>
      <c r="S9" s="130">
        <v>1</v>
      </c>
      <c r="T9" s="98">
        <f>SUM(U9:X9)</f>
        <v>8</v>
      </c>
      <c r="U9" s="130">
        <v>0</v>
      </c>
      <c r="V9" s="130">
        <v>7</v>
      </c>
      <c r="W9" s="130">
        <v>0</v>
      </c>
      <c r="X9" s="130">
        <v>1</v>
      </c>
      <c r="Y9" s="98">
        <f>SUM(Z9:AD9)</f>
        <v>28</v>
      </c>
      <c r="Z9" s="130">
        <v>0</v>
      </c>
      <c r="AA9" s="130">
        <v>10</v>
      </c>
      <c r="AB9" s="130">
        <v>0</v>
      </c>
      <c r="AC9" s="130">
        <v>13</v>
      </c>
      <c r="AD9" s="130">
        <v>5</v>
      </c>
      <c r="AE9" s="98">
        <f t="shared" ref="AE9:AE28" si="9">SUM(AF9:AS9)</f>
        <v>743</v>
      </c>
      <c r="AF9" s="130">
        <v>0</v>
      </c>
      <c r="AG9" s="130">
        <v>0</v>
      </c>
      <c r="AH9" s="130">
        <v>7</v>
      </c>
      <c r="AI9" s="130">
        <v>2</v>
      </c>
      <c r="AJ9" s="130">
        <v>6</v>
      </c>
      <c r="AK9" s="130">
        <v>10</v>
      </c>
      <c r="AL9" s="130">
        <v>1</v>
      </c>
      <c r="AM9" s="130">
        <v>0</v>
      </c>
      <c r="AN9" s="130">
        <v>622</v>
      </c>
      <c r="AO9" s="130">
        <v>1</v>
      </c>
      <c r="AP9" s="130">
        <v>5</v>
      </c>
      <c r="AQ9" s="130">
        <v>2</v>
      </c>
      <c r="AR9" s="130">
        <v>87</v>
      </c>
      <c r="AS9" s="130">
        <v>0</v>
      </c>
      <c r="AT9" s="98">
        <f t="shared" ref="AT9:AT72" si="10">SUM(AU9:AW9)</f>
        <v>5</v>
      </c>
      <c r="AU9" s="130">
        <v>0</v>
      </c>
      <c r="AV9" s="130">
        <v>4</v>
      </c>
      <c r="AW9" s="130">
        <v>1</v>
      </c>
      <c r="AX9" s="98">
        <f>SUM(AY9:BB9)</f>
        <v>14</v>
      </c>
      <c r="AY9" s="130">
        <v>6</v>
      </c>
      <c r="AZ9" s="130">
        <v>2</v>
      </c>
      <c r="BA9" s="130">
        <v>6</v>
      </c>
      <c r="BB9" s="130">
        <v>0</v>
      </c>
      <c r="BC9" s="98">
        <f t="shared" ref="BC9:BC72" si="11">SUM(BD9:BE9)</f>
        <v>10</v>
      </c>
      <c r="BD9" s="130">
        <v>0</v>
      </c>
      <c r="BE9" s="130">
        <v>10</v>
      </c>
      <c r="BF9" s="98">
        <f t="shared" ref="BF9:BF72" si="12">SUM(BG9:BJ9)</f>
        <v>36</v>
      </c>
      <c r="BG9" s="130">
        <v>0</v>
      </c>
      <c r="BH9" s="130">
        <v>27</v>
      </c>
      <c r="BI9" s="130">
        <v>1</v>
      </c>
      <c r="BJ9" s="130">
        <v>8</v>
      </c>
      <c r="BK9" s="98">
        <f t="shared" ref="BK9:BK72" si="13">SUM(BL9:BN9)</f>
        <v>10</v>
      </c>
      <c r="BL9" s="130">
        <v>0</v>
      </c>
      <c r="BM9" s="130">
        <v>5</v>
      </c>
      <c r="BN9" s="130">
        <v>5</v>
      </c>
      <c r="BO9" s="98">
        <f t="shared" ref="BO9:BO72" si="14">SUM(BP9:BR9)</f>
        <v>4</v>
      </c>
      <c r="BP9" s="130">
        <v>0</v>
      </c>
      <c r="BQ9" s="130">
        <v>3</v>
      </c>
      <c r="BR9" s="130">
        <v>1</v>
      </c>
      <c r="BS9" s="98">
        <f t="shared" ref="BS9:BS72" si="15">SUM(BT9:BW9)</f>
        <v>7</v>
      </c>
      <c r="BT9" s="130">
        <v>0</v>
      </c>
      <c r="BU9" s="130">
        <v>0</v>
      </c>
      <c r="BV9" s="130">
        <v>1</v>
      </c>
      <c r="BW9" s="130">
        <v>6</v>
      </c>
      <c r="BX9" s="98">
        <f t="shared" ref="BX9:BX72" si="16">SUM(BY9:CA9)</f>
        <v>4</v>
      </c>
      <c r="BY9" s="130">
        <v>0</v>
      </c>
      <c r="BZ9" s="130">
        <v>3</v>
      </c>
      <c r="CA9" s="130">
        <v>1</v>
      </c>
      <c r="CB9" s="98">
        <f t="shared" ref="CB9:CB28" si="17">SUM(CC9:CE9)</f>
        <v>2</v>
      </c>
      <c r="CC9" s="130">
        <v>0</v>
      </c>
      <c r="CD9" s="130">
        <v>2</v>
      </c>
      <c r="CE9" s="130">
        <v>0</v>
      </c>
    </row>
    <row r="10" spans="1:83" ht="12.75" x14ac:dyDescent="0.2">
      <c r="A10" s="89">
        <v>203</v>
      </c>
      <c r="B10" s="479" t="s">
        <v>70</v>
      </c>
      <c r="C10" s="98">
        <f t="shared" si="6"/>
        <v>149</v>
      </c>
      <c r="D10" s="98">
        <f t="shared" ref="D10:D28" si="18">SUM(E10:F10)</f>
        <v>0</v>
      </c>
      <c r="E10" s="130">
        <v>0</v>
      </c>
      <c r="F10" s="130">
        <v>0</v>
      </c>
      <c r="G10" s="98">
        <f t="shared" ref="G10:G28" si="19">SUM(H10:I10)</f>
        <v>5</v>
      </c>
      <c r="H10" s="130">
        <v>2</v>
      </c>
      <c r="I10" s="130">
        <v>3</v>
      </c>
      <c r="J10" s="98">
        <f t="shared" ref="J10:J60" si="20">SUM(K10:N10)</f>
        <v>9</v>
      </c>
      <c r="K10" s="130">
        <v>0</v>
      </c>
      <c r="L10" s="130">
        <v>6</v>
      </c>
      <c r="M10" s="130">
        <v>0</v>
      </c>
      <c r="N10" s="130">
        <v>3</v>
      </c>
      <c r="O10" s="98">
        <f t="shared" ref="O10:O73" si="21">SUM(P10:S10)</f>
        <v>0</v>
      </c>
      <c r="P10" s="130">
        <v>0</v>
      </c>
      <c r="Q10" s="130">
        <v>0</v>
      </c>
      <c r="R10" s="130">
        <v>0</v>
      </c>
      <c r="S10" s="130">
        <v>0</v>
      </c>
      <c r="T10" s="98">
        <f t="shared" ref="T10:T73" si="22">SUM(U10:X10)</f>
        <v>2</v>
      </c>
      <c r="U10" s="130">
        <v>0</v>
      </c>
      <c r="V10" s="130">
        <v>2</v>
      </c>
      <c r="W10" s="130">
        <v>0</v>
      </c>
      <c r="X10" s="130">
        <v>0</v>
      </c>
      <c r="Y10" s="98">
        <f t="shared" ref="Y10:Y28" si="23">SUM(Z10:AD10)</f>
        <v>6</v>
      </c>
      <c r="Z10" s="130">
        <v>0</v>
      </c>
      <c r="AA10" s="130">
        <v>4</v>
      </c>
      <c r="AB10" s="130">
        <v>0</v>
      </c>
      <c r="AC10" s="130">
        <v>2</v>
      </c>
      <c r="AD10" s="130">
        <v>0</v>
      </c>
      <c r="AE10" s="98">
        <f t="shared" si="9"/>
        <v>53</v>
      </c>
      <c r="AF10" s="130">
        <v>0</v>
      </c>
      <c r="AG10" s="130">
        <v>0</v>
      </c>
      <c r="AH10" s="130">
        <v>5</v>
      </c>
      <c r="AI10" s="130">
        <v>4</v>
      </c>
      <c r="AJ10" s="130">
        <v>3</v>
      </c>
      <c r="AK10" s="130">
        <v>5</v>
      </c>
      <c r="AL10" s="130">
        <v>1</v>
      </c>
      <c r="AM10" s="130">
        <v>0</v>
      </c>
      <c r="AN10" s="130">
        <v>22</v>
      </c>
      <c r="AO10" s="130">
        <v>1</v>
      </c>
      <c r="AP10" s="130">
        <v>3</v>
      </c>
      <c r="AQ10" s="130">
        <v>0</v>
      </c>
      <c r="AR10" s="130">
        <v>9</v>
      </c>
      <c r="AS10" s="130">
        <v>0</v>
      </c>
      <c r="AT10" s="98">
        <f t="shared" si="10"/>
        <v>15</v>
      </c>
      <c r="AU10" s="130">
        <v>0</v>
      </c>
      <c r="AV10" s="130">
        <v>11</v>
      </c>
      <c r="AW10" s="130">
        <v>4</v>
      </c>
      <c r="AX10" s="98">
        <f t="shared" ref="AX10:AX73" si="24">SUM(AY10:BB10)</f>
        <v>14</v>
      </c>
      <c r="AY10" s="130">
        <v>2</v>
      </c>
      <c r="AZ10" s="130">
        <v>7</v>
      </c>
      <c r="BA10" s="130">
        <v>4</v>
      </c>
      <c r="BB10" s="130">
        <v>1</v>
      </c>
      <c r="BC10" s="98">
        <f t="shared" si="11"/>
        <v>4</v>
      </c>
      <c r="BD10" s="130">
        <v>0</v>
      </c>
      <c r="BE10" s="130">
        <v>4</v>
      </c>
      <c r="BF10" s="98">
        <f t="shared" si="12"/>
        <v>10</v>
      </c>
      <c r="BG10" s="130">
        <v>0</v>
      </c>
      <c r="BH10" s="130">
        <v>4</v>
      </c>
      <c r="BI10" s="130">
        <v>0</v>
      </c>
      <c r="BJ10" s="130">
        <v>6</v>
      </c>
      <c r="BK10" s="98">
        <f t="shared" si="13"/>
        <v>8</v>
      </c>
      <c r="BL10" s="130">
        <v>0</v>
      </c>
      <c r="BM10" s="130">
        <v>5</v>
      </c>
      <c r="BN10" s="130">
        <v>3</v>
      </c>
      <c r="BO10" s="98">
        <f t="shared" si="14"/>
        <v>7</v>
      </c>
      <c r="BP10" s="130">
        <v>0</v>
      </c>
      <c r="BQ10" s="130">
        <v>6</v>
      </c>
      <c r="BR10" s="130">
        <v>1</v>
      </c>
      <c r="BS10" s="98">
        <f t="shared" si="15"/>
        <v>9</v>
      </c>
      <c r="BT10" s="130">
        <v>0</v>
      </c>
      <c r="BU10" s="130">
        <v>2</v>
      </c>
      <c r="BV10" s="130">
        <v>4</v>
      </c>
      <c r="BW10" s="130">
        <v>3</v>
      </c>
      <c r="BX10" s="98">
        <f t="shared" si="16"/>
        <v>0</v>
      </c>
      <c r="BY10" s="130">
        <v>0</v>
      </c>
      <c r="BZ10" s="130">
        <v>0</v>
      </c>
      <c r="CA10" s="130">
        <v>0</v>
      </c>
      <c r="CB10" s="98">
        <f t="shared" si="17"/>
        <v>7</v>
      </c>
      <c r="CC10" s="130">
        <v>0</v>
      </c>
      <c r="CD10" s="130">
        <v>7</v>
      </c>
      <c r="CE10" s="130">
        <v>0</v>
      </c>
    </row>
    <row r="11" spans="1:83" ht="12.75" x14ac:dyDescent="0.2">
      <c r="A11" s="89">
        <v>204</v>
      </c>
      <c r="B11" s="479" t="s">
        <v>71</v>
      </c>
      <c r="C11" s="98">
        <f t="shared" si="6"/>
        <v>646</v>
      </c>
      <c r="D11" s="98">
        <f t="shared" si="18"/>
        <v>21</v>
      </c>
      <c r="E11" s="130">
        <v>0</v>
      </c>
      <c r="F11" s="130">
        <v>21</v>
      </c>
      <c r="G11" s="98">
        <f t="shared" si="19"/>
        <v>3</v>
      </c>
      <c r="H11" s="130">
        <v>0</v>
      </c>
      <c r="I11" s="130">
        <v>3</v>
      </c>
      <c r="J11" s="98">
        <f t="shared" si="20"/>
        <v>17</v>
      </c>
      <c r="K11" s="130">
        <v>0</v>
      </c>
      <c r="L11" s="130">
        <v>8</v>
      </c>
      <c r="M11" s="130">
        <v>2</v>
      </c>
      <c r="N11" s="130">
        <v>7</v>
      </c>
      <c r="O11" s="98">
        <f t="shared" si="21"/>
        <v>15</v>
      </c>
      <c r="P11" s="130">
        <v>0</v>
      </c>
      <c r="Q11" s="130">
        <v>9</v>
      </c>
      <c r="R11" s="130">
        <v>3</v>
      </c>
      <c r="S11" s="130">
        <v>3</v>
      </c>
      <c r="T11" s="98">
        <f t="shared" si="22"/>
        <v>21</v>
      </c>
      <c r="U11" s="130">
        <v>1</v>
      </c>
      <c r="V11" s="130">
        <v>10</v>
      </c>
      <c r="W11" s="130">
        <v>4</v>
      </c>
      <c r="X11" s="130">
        <v>6</v>
      </c>
      <c r="Y11" s="98">
        <f t="shared" si="23"/>
        <v>134</v>
      </c>
      <c r="Z11" s="130">
        <v>0</v>
      </c>
      <c r="AA11" s="130">
        <v>11</v>
      </c>
      <c r="AB11" s="130">
        <v>4</v>
      </c>
      <c r="AC11" s="130">
        <v>94</v>
      </c>
      <c r="AD11" s="130">
        <v>25</v>
      </c>
      <c r="AE11" s="98">
        <f t="shared" si="9"/>
        <v>164</v>
      </c>
      <c r="AF11" s="130">
        <v>0</v>
      </c>
      <c r="AG11" s="130">
        <v>0</v>
      </c>
      <c r="AH11" s="130">
        <v>40</v>
      </c>
      <c r="AI11" s="130">
        <v>44</v>
      </c>
      <c r="AJ11" s="130">
        <v>43</v>
      </c>
      <c r="AK11" s="130">
        <v>30</v>
      </c>
      <c r="AL11" s="130">
        <v>1</v>
      </c>
      <c r="AM11" s="130">
        <v>1</v>
      </c>
      <c r="AN11" s="130">
        <v>1</v>
      </c>
      <c r="AO11" s="130">
        <v>2</v>
      </c>
      <c r="AP11" s="130">
        <v>0</v>
      </c>
      <c r="AQ11" s="130">
        <v>2</v>
      </c>
      <c r="AR11" s="130">
        <v>0</v>
      </c>
      <c r="AS11" s="130">
        <v>0</v>
      </c>
      <c r="AT11" s="98">
        <f t="shared" si="10"/>
        <v>36</v>
      </c>
      <c r="AU11" s="130">
        <v>0</v>
      </c>
      <c r="AV11" s="130">
        <v>24</v>
      </c>
      <c r="AW11" s="130">
        <v>12</v>
      </c>
      <c r="AX11" s="98">
        <f t="shared" si="24"/>
        <v>64</v>
      </c>
      <c r="AY11" s="130">
        <v>23</v>
      </c>
      <c r="AZ11" s="130">
        <v>11</v>
      </c>
      <c r="BA11" s="130">
        <v>25</v>
      </c>
      <c r="BB11" s="130">
        <v>5</v>
      </c>
      <c r="BC11" s="98">
        <f t="shared" si="11"/>
        <v>29</v>
      </c>
      <c r="BD11" s="130">
        <v>0</v>
      </c>
      <c r="BE11" s="130">
        <v>29</v>
      </c>
      <c r="BF11" s="98">
        <f t="shared" si="12"/>
        <v>42</v>
      </c>
      <c r="BG11" s="130">
        <v>0</v>
      </c>
      <c r="BH11" s="130">
        <v>25</v>
      </c>
      <c r="BI11" s="130">
        <v>3</v>
      </c>
      <c r="BJ11" s="130">
        <v>14</v>
      </c>
      <c r="BK11" s="98">
        <f t="shared" si="13"/>
        <v>33</v>
      </c>
      <c r="BL11" s="130">
        <v>0</v>
      </c>
      <c r="BM11" s="130">
        <v>25</v>
      </c>
      <c r="BN11" s="130">
        <v>8</v>
      </c>
      <c r="BO11" s="98">
        <f t="shared" si="14"/>
        <v>16</v>
      </c>
      <c r="BP11" s="130">
        <v>0</v>
      </c>
      <c r="BQ11" s="130">
        <v>16</v>
      </c>
      <c r="BR11" s="130">
        <v>0</v>
      </c>
      <c r="BS11" s="98">
        <f t="shared" si="15"/>
        <v>29</v>
      </c>
      <c r="BT11" s="130">
        <v>0</v>
      </c>
      <c r="BU11" s="130">
        <v>14</v>
      </c>
      <c r="BV11" s="130">
        <v>8</v>
      </c>
      <c r="BW11" s="130">
        <v>7</v>
      </c>
      <c r="BX11" s="98">
        <f t="shared" si="16"/>
        <v>16</v>
      </c>
      <c r="BY11" s="130">
        <v>0</v>
      </c>
      <c r="BZ11" s="130">
        <v>15</v>
      </c>
      <c r="CA11" s="130">
        <v>1</v>
      </c>
      <c r="CB11" s="98">
        <f t="shared" si="17"/>
        <v>6</v>
      </c>
      <c r="CC11" s="130">
        <v>0</v>
      </c>
      <c r="CD11" s="130">
        <v>3</v>
      </c>
      <c r="CE11" s="130">
        <v>3</v>
      </c>
    </row>
    <row r="12" spans="1:83" ht="12.75" x14ac:dyDescent="0.2">
      <c r="A12" s="89">
        <v>205</v>
      </c>
      <c r="B12" s="479" t="s">
        <v>349</v>
      </c>
      <c r="C12" s="98">
        <f t="shared" si="6"/>
        <v>25</v>
      </c>
      <c r="D12" s="98">
        <f t="shared" si="18"/>
        <v>0</v>
      </c>
      <c r="E12" s="130">
        <v>0</v>
      </c>
      <c r="F12" s="130">
        <v>0</v>
      </c>
      <c r="G12" s="98">
        <f t="shared" si="19"/>
        <v>0</v>
      </c>
      <c r="H12" s="130">
        <v>0</v>
      </c>
      <c r="I12" s="130">
        <v>0</v>
      </c>
      <c r="J12" s="98">
        <f t="shared" si="20"/>
        <v>2</v>
      </c>
      <c r="K12" s="130">
        <v>0</v>
      </c>
      <c r="L12" s="130">
        <v>2</v>
      </c>
      <c r="M12" s="130">
        <v>0</v>
      </c>
      <c r="N12" s="130">
        <v>0</v>
      </c>
      <c r="O12" s="98">
        <f t="shared" si="21"/>
        <v>1</v>
      </c>
      <c r="P12" s="130">
        <v>0</v>
      </c>
      <c r="Q12" s="130">
        <v>0</v>
      </c>
      <c r="R12" s="130">
        <v>0</v>
      </c>
      <c r="S12" s="130">
        <v>1</v>
      </c>
      <c r="T12" s="98">
        <f t="shared" si="22"/>
        <v>3</v>
      </c>
      <c r="U12" s="130">
        <v>0</v>
      </c>
      <c r="V12" s="130">
        <v>2</v>
      </c>
      <c r="W12" s="130">
        <v>0</v>
      </c>
      <c r="X12" s="130">
        <v>1</v>
      </c>
      <c r="Y12" s="98">
        <f t="shared" si="23"/>
        <v>0</v>
      </c>
      <c r="Z12" s="130">
        <v>0</v>
      </c>
      <c r="AA12" s="130">
        <v>0</v>
      </c>
      <c r="AB12" s="130">
        <v>0</v>
      </c>
      <c r="AC12" s="130">
        <v>0</v>
      </c>
      <c r="AD12" s="130">
        <v>0</v>
      </c>
      <c r="AE12" s="98">
        <f t="shared" si="9"/>
        <v>6</v>
      </c>
      <c r="AF12" s="130">
        <v>0</v>
      </c>
      <c r="AG12" s="130">
        <v>0</v>
      </c>
      <c r="AH12" s="130">
        <v>1</v>
      </c>
      <c r="AI12" s="130">
        <v>0</v>
      </c>
      <c r="AJ12" s="130">
        <v>2</v>
      </c>
      <c r="AK12" s="130">
        <v>2</v>
      </c>
      <c r="AL12" s="130">
        <v>0</v>
      </c>
      <c r="AM12" s="130">
        <v>0</v>
      </c>
      <c r="AN12" s="130">
        <v>0</v>
      </c>
      <c r="AO12" s="130">
        <v>1</v>
      </c>
      <c r="AP12" s="130">
        <v>0</v>
      </c>
      <c r="AQ12" s="130">
        <v>0</v>
      </c>
      <c r="AR12" s="130">
        <v>0</v>
      </c>
      <c r="AS12" s="130">
        <v>0</v>
      </c>
      <c r="AT12" s="98">
        <f t="shared" si="10"/>
        <v>1</v>
      </c>
      <c r="AU12" s="130">
        <v>0</v>
      </c>
      <c r="AV12" s="130">
        <v>0</v>
      </c>
      <c r="AW12" s="130">
        <v>1</v>
      </c>
      <c r="AX12" s="98">
        <f t="shared" si="24"/>
        <v>7</v>
      </c>
      <c r="AY12" s="130">
        <v>7</v>
      </c>
      <c r="AZ12" s="130">
        <v>0</v>
      </c>
      <c r="BA12" s="130">
        <v>0</v>
      </c>
      <c r="BB12" s="130">
        <v>0</v>
      </c>
      <c r="BC12" s="98">
        <f t="shared" si="11"/>
        <v>0</v>
      </c>
      <c r="BD12" s="130">
        <v>0</v>
      </c>
      <c r="BE12" s="130">
        <v>0</v>
      </c>
      <c r="BF12" s="98">
        <f t="shared" si="12"/>
        <v>3</v>
      </c>
      <c r="BG12" s="130">
        <v>0</v>
      </c>
      <c r="BH12" s="130">
        <v>3</v>
      </c>
      <c r="BI12" s="130">
        <v>0</v>
      </c>
      <c r="BJ12" s="130">
        <v>0</v>
      </c>
      <c r="BK12" s="98">
        <f t="shared" si="13"/>
        <v>1</v>
      </c>
      <c r="BL12" s="130">
        <v>0</v>
      </c>
      <c r="BM12" s="130">
        <v>0</v>
      </c>
      <c r="BN12" s="130">
        <v>1</v>
      </c>
      <c r="BO12" s="98">
        <f t="shared" si="14"/>
        <v>1</v>
      </c>
      <c r="BP12" s="130">
        <v>0</v>
      </c>
      <c r="BQ12" s="130">
        <v>1</v>
      </c>
      <c r="BR12" s="130">
        <v>0</v>
      </c>
      <c r="BS12" s="98">
        <f t="shared" si="15"/>
        <v>0</v>
      </c>
      <c r="BT12" s="130">
        <v>0</v>
      </c>
      <c r="BU12" s="130">
        <v>0</v>
      </c>
      <c r="BV12" s="130">
        <v>0</v>
      </c>
      <c r="BW12" s="130">
        <v>0</v>
      </c>
      <c r="BX12" s="98">
        <f t="shared" si="16"/>
        <v>0</v>
      </c>
      <c r="BY12" s="130">
        <v>0</v>
      </c>
      <c r="BZ12" s="130">
        <v>0</v>
      </c>
      <c r="CA12" s="130">
        <v>0</v>
      </c>
      <c r="CB12" s="98">
        <f t="shared" si="17"/>
        <v>0</v>
      </c>
      <c r="CC12" s="130">
        <v>0</v>
      </c>
      <c r="CD12" s="130">
        <v>0</v>
      </c>
      <c r="CE12" s="130">
        <v>0</v>
      </c>
    </row>
    <row r="13" spans="1:83" ht="12.75" x14ac:dyDescent="0.2">
      <c r="A13" s="89">
        <v>207</v>
      </c>
      <c r="B13" s="479" t="s">
        <v>279</v>
      </c>
      <c r="C13" s="98">
        <f t="shared" si="6"/>
        <v>251</v>
      </c>
      <c r="D13" s="98">
        <f t="shared" si="18"/>
        <v>1</v>
      </c>
      <c r="E13" s="130">
        <v>0</v>
      </c>
      <c r="F13" s="130">
        <v>1</v>
      </c>
      <c r="G13" s="98">
        <f t="shared" si="19"/>
        <v>0</v>
      </c>
      <c r="H13" s="130">
        <v>0</v>
      </c>
      <c r="I13" s="130">
        <v>0</v>
      </c>
      <c r="J13" s="98">
        <f t="shared" si="20"/>
        <v>2</v>
      </c>
      <c r="K13" s="130">
        <v>0</v>
      </c>
      <c r="L13" s="130">
        <v>2</v>
      </c>
      <c r="M13" s="130">
        <v>0</v>
      </c>
      <c r="N13" s="130">
        <v>0</v>
      </c>
      <c r="O13" s="98">
        <f t="shared" si="21"/>
        <v>1</v>
      </c>
      <c r="P13" s="130">
        <v>0</v>
      </c>
      <c r="Q13" s="130">
        <v>1</v>
      </c>
      <c r="R13" s="130">
        <v>0</v>
      </c>
      <c r="S13" s="130">
        <v>0</v>
      </c>
      <c r="T13" s="98">
        <f t="shared" si="22"/>
        <v>1</v>
      </c>
      <c r="U13" s="130">
        <v>0</v>
      </c>
      <c r="V13" s="130">
        <v>1</v>
      </c>
      <c r="W13" s="130">
        <v>0</v>
      </c>
      <c r="X13" s="130">
        <v>0</v>
      </c>
      <c r="Y13" s="98">
        <f t="shared" si="23"/>
        <v>7</v>
      </c>
      <c r="Z13" s="130">
        <v>0</v>
      </c>
      <c r="AA13" s="130">
        <v>2</v>
      </c>
      <c r="AB13" s="130">
        <v>1</v>
      </c>
      <c r="AC13" s="130">
        <v>4</v>
      </c>
      <c r="AD13" s="130">
        <v>0</v>
      </c>
      <c r="AE13" s="98">
        <f t="shared" si="9"/>
        <v>231</v>
      </c>
      <c r="AF13" s="130">
        <v>0</v>
      </c>
      <c r="AG13" s="130">
        <v>0</v>
      </c>
      <c r="AH13" s="130">
        <v>1</v>
      </c>
      <c r="AI13" s="130">
        <v>0</v>
      </c>
      <c r="AJ13" s="130">
        <v>1</v>
      </c>
      <c r="AK13" s="130">
        <v>0</v>
      </c>
      <c r="AL13" s="130">
        <v>0</v>
      </c>
      <c r="AM13" s="130">
        <v>0</v>
      </c>
      <c r="AN13" s="130">
        <v>228</v>
      </c>
      <c r="AO13" s="130">
        <v>0</v>
      </c>
      <c r="AP13" s="130">
        <v>0</v>
      </c>
      <c r="AQ13" s="130">
        <v>0</v>
      </c>
      <c r="AR13" s="130">
        <v>1</v>
      </c>
      <c r="AS13" s="130">
        <v>0</v>
      </c>
      <c r="AT13" s="98">
        <f t="shared" si="10"/>
        <v>1</v>
      </c>
      <c r="AU13" s="130">
        <v>0</v>
      </c>
      <c r="AV13" s="130">
        <v>1</v>
      </c>
      <c r="AW13" s="130">
        <v>0</v>
      </c>
      <c r="AX13" s="98">
        <f t="shared" si="24"/>
        <v>0</v>
      </c>
      <c r="AY13" s="130">
        <v>0</v>
      </c>
      <c r="AZ13" s="130">
        <v>0</v>
      </c>
      <c r="BA13" s="130">
        <v>0</v>
      </c>
      <c r="BB13" s="130">
        <v>0</v>
      </c>
      <c r="BC13" s="98">
        <f t="shared" si="11"/>
        <v>0</v>
      </c>
      <c r="BD13" s="130">
        <v>0</v>
      </c>
      <c r="BE13" s="130">
        <v>0</v>
      </c>
      <c r="BF13" s="98">
        <f t="shared" si="12"/>
        <v>5</v>
      </c>
      <c r="BG13" s="130">
        <v>0</v>
      </c>
      <c r="BH13" s="130">
        <v>3</v>
      </c>
      <c r="BI13" s="130">
        <v>0</v>
      </c>
      <c r="BJ13" s="130">
        <v>2</v>
      </c>
      <c r="BK13" s="98">
        <f t="shared" si="13"/>
        <v>0</v>
      </c>
      <c r="BL13" s="130">
        <v>0</v>
      </c>
      <c r="BM13" s="130">
        <v>0</v>
      </c>
      <c r="BN13" s="130">
        <v>0</v>
      </c>
      <c r="BO13" s="98">
        <f t="shared" si="14"/>
        <v>2</v>
      </c>
      <c r="BP13" s="130">
        <v>0</v>
      </c>
      <c r="BQ13" s="130">
        <v>2</v>
      </c>
      <c r="BR13" s="130">
        <v>0</v>
      </c>
      <c r="BS13" s="98">
        <f t="shared" si="15"/>
        <v>0</v>
      </c>
      <c r="BT13" s="130">
        <v>0</v>
      </c>
      <c r="BU13" s="130">
        <v>0</v>
      </c>
      <c r="BV13" s="130">
        <v>0</v>
      </c>
      <c r="BW13" s="130">
        <v>0</v>
      </c>
      <c r="BX13" s="98">
        <f t="shared" si="16"/>
        <v>0</v>
      </c>
      <c r="BY13" s="130">
        <v>0</v>
      </c>
      <c r="BZ13" s="130">
        <v>0</v>
      </c>
      <c r="CA13" s="130">
        <v>0</v>
      </c>
      <c r="CB13" s="98">
        <f t="shared" si="17"/>
        <v>0</v>
      </c>
      <c r="CC13" s="130">
        <v>0</v>
      </c>
      <c r="CD13" s="130">
        <v>0</v>
      </c>
      <c r="CE13" s="130">
        <v>0</v>
      </c>
    </row>
    <row r="14" spans="1:83" ht="12.75" x14ac:dyDescent="0.2">
      <c r="A14" s="89">
        <v>210</v>
      </c>
      <c r="B14" s="479" t="s">
        <v>109</v>
      </c>
      <c r="C14" s="98">
        <f t="shared" si="6"/>
        <v>11</v>
      </c>
      <c r="D14" s="98">
        <f t="shared" si="18"/>
        <v>0</v>
      </c>
      <c r="E14" s="130">
        <v>0</v>
      </c>
      <c r="F14" s="130">
        <v>0</v>
      </c>
      <c r="G14" s="98">
        <f t="shared" si="19"/>
        <v>0</v>
      </c>
      <c r="H14" s="130">
        <v>0</v>
      </c>
      <c r="I14" s="130">
        <v>0</v>
      </c>
      <c r="J14" s="98">
        <f t="shared" si="20"/>
        <v>2</v>
      </c>
      <c r="K14" s="130">
        <v>0</v>
      </c>
      <c r="L14" s="130">
        <v>2</v>
      </c>
      <c r="M14" s="130">
        <v>0</v>
      </c>
      <c r="N14" s="130">
        <v>0</v>
      </c>
      <c r="O14" s="98">
        <f t="shared" si="21"/>
        <v>0</v>
      </c>
      <c r="P14" s="130">
        <v>0</v>
      </c>
      <c r="Q14" s="130">
        <v>0</v>
      </c>
      <c r="R14" s="130">
        <v>0</v>
      </c>
      <c r="S14" s="130">
        <v>0</v>
      </c>
      <c r="T14" s="98">
        <f t="shared" si="22"/>
        <v>0</v>
      </c>
      <c r="U14" s="130">
        <v>0</v>
      </c>
      <c r="V14" s="130">
        <v>0</v>
      </c>
      <c r="W14" s="130">
        <v>0</v>
      </c>
      <c r="X14" s="130">
        <v>0</v>
      </c>
      <c r="Y14" s="98">
        <f t="shared" si="23"/>
        <v>1</v>
      </c>
      <c r="Z14" s="130">
        <v>0</v>
      </c>
      <c r="AA14" s="130">
        <v>0</v>
      </c>
      <c r="AB14" s="130">
        <v>1</v>
      </c>
      <c r="AC14" s="130">
        <v>0</v>
      </c>
      <c r="AD14" s="130">
        <v>0</v>
      </c>
      <c r="AE14" s="98">
        <f t="shared" si="9"/>
        <v>4</v>
      </c>
      <c r="AF14" s="130">
        <v>0</v>
      </c>
      <c r="AG14" s="130">
        <v>0</v>
      </c>
      <c r="AH14" s="130">
        <v>0</v>
      </c>
      <c r="AI14" s="130">
        <v>2</v>
      </c>
      <c r="AJ14" s="130">
        <v>0</v>
      </c>
      <c r="AK14" s="130">
        <v>2</v>
      </c>
      <c r="AL14" s="130">
        <v>0</v>
      </c>
      <c r="AM14" s="130">
        <v>0</v>
      </c>
      <c r="AN14" s="130">
        <v>0</v>
      </c>
      <c r="AO14" s="130">
        <v>0</v>
      </c>
      <c r="AP14" s="130">
        <v>0</v>
      </c>
      <c r="AQ14" s="130">
        <v>0</v>
      </c>
      <c r="AR14" s="130">
        <v>0</v>
      </c>
      <c r="AS14" s="130">
        <v>0</v>
      </c>
      <c r="AT14" s="98">
        <f t="shared" si="10"/>
        <v>1</v>
      </c>
      <c r="AU14" s="130">
        <v>0</v>
      </c>
      <c r="AV14" s="130">
        <v>1</v>
      </c>
      <c r="AW14" s="130">
        <v>0</v>
      </c>
      <c r="AX14" s="98">
        <f t="shared" si="24"/>
        <v>0</v>
      </c>
      <c r="AY14" s="130">
        <v>0</v>
      </c>
      <c r="AZ14" s="130">
        <v>0</v>
      </c>
      <c r="BA14" s="130">
        <v>0</v>
      </c>
      <c r="BB14" s="130">
        <v>0</v>
      </c>
      <c r="BC14" s="98">
        <f t="shared" si="11"/>
        <v>0</v>
      </c>
      <c r="BD14" s="130">
        <v>0</v>
      </c>
      <c r="BE14" s="130">
        <v>0</v>
      </c>
      <c r="BF14" s="98">
        <f t="shared" si="12"/>
        <v>0</v>
      </c>
      <c r="BG14" s="130">
        <v>0</v>
      </c>
      <c r="BH14" s="130">
        <v>0</v>
      </c>
      <c r="BI14" s="130">
        <v>0</v>
      </c>
      <c r="BJ14" s="130">
        <v>0</v>
      </c>
      <c r="BK14" s="98">
        <f t="shared" si="13"/>
        <v>3</v>
      </c>
      <c r="BL14" s="130">
        <v>0</v>
      </c>
      <c r="BM14" s="130">
        <v>0</v>
      </c>
      <c r="BN14" s="130">
        <v>3</v>
      </c>
      <c r="BO14" s="98">
        <f t="shared" si="14"/>
        <v>0</v>
      </c>
      <c r="BP14" s="130">
        <v>0</v>
      </c>
      <c r="BQ14" s="130">
        <v>0</v>
      </c>
      <c r="BR14" s="130">
        <v>0</v>
      </c>
      <c r="BS14" s="98">
        <f t="shared" si="15"/>
        <v>0</v>
      </c>
      <c r="BT14" s="130">
        <v>0</v>
      </c>
      <c r="BU14" s="130">
        <v>0</v>
      </c>
      <c r="BV14" s="130">
        <v>0</v>
      </c>
      <c r="BW14" s="130">
        <v>0</v>
      </c>
      <c r="BX14" s="98">
        <f t="shared" si="16"/>
        <v>0</v>
      </c>
      <c r="BY14" s="130">
        <v>0</v>
      </c>
      <c r="BZ14" s="130">
        <v>0</v>
      </c>
      <c r="CA14" s="130">
        <v>0</v>
      </c>
      <c r="CB14" s="98">
        <f t="shared" si="17"/>
        <v>0</v>
      </c>
      <c r="CC14" s="130">
        <v>0</v>
      </c>
      <c r="CD14" s="130">
        <v>0</v>
      </c>
      <c r="CE14" s="130">
        <v>0</v>
      </c>
    </row>
    <row r="15" spans="1:83" ht="12.75" x14ac:dyDescent="0.2">
      <c r="A15" s="89">
        <v>216</v>
      </c>
      <c r="B15" s="479" t="s">
        <v>331</v>
      </c>
      <c r="C15" s="98">
        <f t="shared" si="6"/>
        <v>677</v>
      </c>
      <c r="D15" s="98">
        <f t="shared" si="18"/>
        <v>2</v>
      </c>
      <c r="E15" s="130">
        <v>0</v>
      </c>
      <c r="F15" s="130">
        <v>2</v>
      </c>
      <c r="G15" s="98">
        <f t="shared" si="19"/>
        <v>0</v>
      </c>
      <c r="H15" s="130">
        <v>0</v>
      </c>
      <c r="I15" s="130">
        <v>0</v>
      </c>
      <c r="J15" s="98">
        <f t="shared" si="20"/>
        <v>13</v>
      </c>
      <c r="K15" s="130">
        <v>0</v>
      </c>
      <c r="L15" s="130">
        <v>6</v>
      </c>
      <c r="M15" s="130">
        <v>2</v>
      </c>
      <c r="N15" s="130">
        <v>5</v>
      </c>
      <c r="O15" s="98">
        <f t="shared" si="21"/>
        <v>11</v>
      </c>
      <c r="P15" s="130">
        <v>0</v>
      </c>
      <c r="Q15" s="130">
        <v>11</v>
      </c>
      <c r="R15" s="130">
        <v>0</v>
      </c>
      <c r="S15" s="130">
        <v>0</v>
      </c>
      <c r="T15" s="98">
        <f t="shared" si="22"/>
        <v>26</v>
      </c>
      <c r="U15" s="130">
        <v>0</v>
      </c>
      <c r="V15" s="130">
        <v>17</v>
      </c>
      <c r="W15" s="130">
        <v>1</v>
      </c>
      <c r="X15" s="130">
        <v>8</v>
      </c>
      <c r="Y15" s="98">
        <f t="shared" si="23"/>
        <v>126</v>
      </c>
      <c r="Z15" s="130">
        <v>0</v>
      </c>
      <c r="AA15" s="130">
        <v>15</v>
      </c>
      <c r="AB15" s="130">
        <v>30</v>
      </c>
      <c r="AC15" s="130">
        <v>63</v>
      </c>
      <c r="AD15" s="130">
        <v>18</v>
      </c>
      <c r="AE15" s="98">
        <f t="shared" si="9"/>
        <v>120</v>
      </c>
      <c r="AF15" s="130">
        <v>0</v>
      </c>
      <c r="AG15" s="130">
        <v>0</v>
      </c>
      <c r="AH15" s="130">
        <v>21</v>
      </c>
      <c r="AI15" s="130">
        <v>27</v>
      </c>
      <c r="AJ15" s="130">
        <v>12</v>
      </c>
      <c r="AK15" s="130">
        <v>33</v>
      </c>
      <c r="AL15" s="130">
        <v>0</v>
      </c>
      <c r="AM15" s="130">
        <v>0</v>
      </c>
      <c r="AN15" s="130">
        <v>0</v>
      </c>
      <c r="AO15" s="130">
        <v>27</v>
      </c>
      <c r="AP15" s="130">
        <v>0</v>
      </c>
      <c r="AQ15" s="130">
        <v>0</v>
      </c>
      <c r="AR15" s="130">
        <v>0</v>
      </c>
      <c r="AS15" s="130">
        <v>0</v>
      </c>
      <c r="AT15" s="98">
        <f t="shared" si="10"/>
        <v>97</v>
      </c>
      <c r="AU15" s="130">
        <v>0</v>
      </c>
      <c r="AV15" s="130">
        <v>61</v>
      </c>
      <c r="AW15" s="130">
        <v>36</v>
      </c>
      <c r="AX15" s="98">
        <f t="shared" si="24"/>
        <v>67</v>
      </c>
      <c r="AY15" s="130">
        <v>9</v>
      </c>
      <c r="AZ15" s="130">
        <v>7</v>
      </c>
      <c r="BA15" s="130">
        <v>33</v>
      </c>
      <c r="BB15" s="130">
        <v>18</v>
      </c>
      <c r="BC15" s="98">
        <f t="shared" si="11"/>
        <v>28</v>
      </c>
      <c r="BD15" s="130">
        <v>0</v>
      </c>
      <c r="BE15" s="130">
        <v>28</v>
      </c>
      <c r="BF15" s="98">
        <f t="shared" si="12"/>
        <v>73</v>
      </c>
      <c r="BG15" s="130">
        <v>0</v>
      </c>
      <c r="BH15" s="130">
        <v>28</v>
      </c>
      <c r="BI15" s="130">
        <v>5</v>
      </c>
      <c r="BJ15" s="130">
        <v>40</v>
      </c>
      <c r="BK15" s="98">
        <f t="shared" si="13"/>
        <v>36</v>
      </c>
      <c r="BL15" s="130">
        <v>0</v>
      </c>
      <c r="BM15" s="130">
        <v>20</v>
      </c>
      <c r="BN15" s="130">
        <v>16</v>
      </c>
      <c r="BO15" s="98">
        <f t="shared" si="14"/>
        <v>23</v>
      </c>
      <c r="BP15" s="130">
        <v>0</v>
      </c>
      <c r="BQ15" s="130">
        <v>20</v>
      </c>
      <c r="BR15" s="130">
        <v>3</v>
      </c>
      <c r="BS15" s="98">
        <f t="shared" si="15"/>
        <v>44</v>
      </c>
      <c r="BT15" s="130">
        <v>0</v>
      </c>
      <c r="BU15" s="130">
        <v>14</v>
      </c>
      <c r="BV15" s="130">
        <v>24</v>
      </c>
      <c r="BW15" s="130">
        <v>6</v>
      </c>
      <c r="BX15" s="98">
        <f t="shared" si="16"/>
        <v>2</v>
      </c>
      <c r="BY15" s="130">
        <v>0</v>
      </c>
      <c r="BZ15" s="130">
        <v>2</v>
      </c>
      <c r="CA15" s="130">
        <v>0</v>
      </c>
      <c r="CB15" s="98">
        <f t="shared" si="17"/>
        <v>9</v>
      </c>
      <c r="CC15" s="130">
        <v>0</v>
      </c>
      <c r="CD15" s="130">
        <v>7</v>
      </c>
      <c r="CE15" s="130">
        <v>2</v>
      </c>
    </row>
    <row r="16" spans="1:83" ht="17.25" customHeight="1" x14ac:dyDescent="0.2">
      <c r="A16" s="90">
        <v>221</v>
      </c>
      <c r="B16" s="479" t="s">
        <v>185</v>
      </c>
      <c r="C16" s="98">
        <f t="shared" si="6"/>
        <v>320</v>
      </c>
      <c r="D16" s="98">
        <f t="shared" si="18"/>
        <v>2</v>
      </c>
      <c r="E16" s="130">
        <v>0</v>
      </c>
      <c r="F16" s="130">
        <v>2</v>
      </c>
      <c r="G16" s="98">
        <f t="shared" si="19"/>
        <v>1</v>
      </c>
      <c r="H16" s="130">
        <v>0</v>
      </c>
      <c r="I16" s="130">
        <v>1</v>
      </c>
      <c r="J16" s="98">
        <f t="shared" si="20"/>
        <v>2</v>
      </c>
      <c r="K16" s="130">
        <v>0</v>
      </c>
      <c r="L16" s="130">
        <v>0</v>
      </c>
      <c r="M16" s="130">
        <v>1</v>
      </c>
      <c r="N16" s="130">
        <v>1</v>
      </c>
      <c r="O16" s="98">
        <f t="shared" si="21"/>
        <v>6</v>
      </c>
      <c r="P16" s="130">
        <v>0</v>
      </c>
      <c r="Q16" s="130">
        <v>2</v>
      </c>
      <c r="R16" s="130">
        <v>2</v>
      </c>
      <c r="S16" s="130">
        <v>2</v>
      </c>
      <c r="T16" s="98">
        <f t="shared" si="22"/>
        <v>5</v>
      </c>
      <c r="U16" s="130">
        <v>0</v>
      </c>
      <c r="V16" s="130">
        <v>5</v>
      </c>
      <c r="W16" s="130">
        <v>0</v>
      </c>
      <c r="X16" s="130">
        <v>0</v>
      </c>
      <c r="Y16" s="98">
        <f t="shared" si="23"/>
        <v>20</v>
      </c>
      <c r="Z16" s="130">
        <v>0</v>
      </c>
      <c r="AA16" s="130">
        <v>12</v>
      </c>
      <c r="AB16" s="130">
        <v>1</v>
      </c>
      <c r="AC16" s="130">
        <v>3</v>
      </c>
      <c r="AD16" s="130">
        <v>4</v>
      </c>
      <c r="AE16" s="98">
        <f t="shared" si="9"/>
        <v>209</v>
      </c>
      <c r="AF16" s="130">
        <v>0</v>
      </c>
      <c r="AG16" s="130">
        <v>0</v>
      </c>
      <c r="AH16" s="130">
        <v>21</v>
      </c>
      <c r="AI16" s="130">
        <v>9</v>
      </c>
      <c r="AJ16" s="130">
        <v>24</v>
      </c>
      <c r="AK16" s="130">
        <v>10</v>
      </c>
      <c r="AL16" s="130">
        <v>0</v>
      </c>
      <c r="AM16" s="130">
        <v>0</v>
      </c>
      <c r="AN16" s="130">
        <v>0</v>
      </c>
      <c r="AO16" s="130">
        <v>143</v>
      </c>
      <c r="AP16" s="130">
        <v>0</v>
      </c>
      <c r="AQ16" s="130">
        <v>2</v>
      </c>
      <c r="AR16" s="130">
        <v>0</v>
      </c>
      <c r="AS16" s="130">
        <v>0</v>
      </c>
      <c r="AT16" s="98">
        <f t="shared" si="10"/>
        <v>5</v>
      </c>
      <c r="AU16" s="130">
        <v>0</v>
      </c>
      <c r="AV16" s="130">
        <v>4</v>
      </c>
      <c r="AW16" s="130">
        <v>1</v>
      </c>
      <c r="AX16" s="98">
        <f t="shared" si="24"/>
        <v>11</v>
      </c>
      <c r="AY16" s="130">
        <v>9</v>
      </c>
      <c r="AZ16" s="130">
        <v>0</v>
      </c>
      <c r="BA16" s="130">
        <v>2</v>
      </c>
      <c r="BB16" s="130">
        <v>0</v>
      </c>
      <c r="BC16" s="98">
        <f t="shared" si="11"/>
        <v>1</v>
      </c>
      <c r="BD16" s="130">
        <v>0</v>
      </c>
      <c r="BE16" s="130">
        <v>1</v>
      </c>
      <c r="BF16" s="98">
        <f t="shared" si="12"/>
        <v>22</v>
      </c>
      <c r="BG16" s="130">
        <v>0</v>
      </c>
      <c r="BH16" s="130">
        <v>19</v>
      </c>
      <c r="BI16" s="130">
        <v>0</v>
      </c>
      <c r="BJ16" s="130">
        <v>3</v>
      </c>
      <c r="BK16" s="98">
        <f t="shared" si="13"/>
        <v>6</v>
      </c>
      <c r="BL16" s="130">
        <v>0</v>
      </c>
      <c r="BM16" s="130">
        <v>6</v>
      </c>
      <c r="BN16" s="130">
        <v>0</v>
      </c>
      <c r="BO16" s="98">
        <f t="shared" si="14"/>
        <v>10</v>
      </c>
      <c r="BP16" s="130">
        <v>0</v>
      </c>
      <c r="BQ16" s="130">
        <v>9</v>
      </c>
      <c r="BR16" s="130">
        <v>1</v>
      </c>
      <c r="BS16" s="98">
        <f t="shared" si="15"/>
        <v>15</v>
      </c>
      <c r="BT16" s="130">
        <v>0</v>
      </c>
      <c r="BU16" s="130">
        <v>3</v>
      </c>
      <c r="BV16" s="130">
        <v>4</v>
      </c>
      <c r="BW16" s="130">
        <v>8</v>
      </c>
      <c r="BX16" s="98">
        <f t="shared" si="16"/>
        <v>2</v>
      </c>
      <c r="BY16" s="130">
        <v>0</v>
      </c>
      <c r="BZ16" s="130">
        <v>2</v>
      </c>
      <c r="CA16" s="130">
        <v>0</v>
      </c>
      <c r="CB16" s="98">
        <f t="shared" si="17"/>
        <v>3</v>
      </c>
      <c r="CC16" s="130">
        <v>0</v>
      </c>
      <c r="CD16" s="130">
        <v>3</v>
      </c>
      <c r="CE16" s="130">
        <v>0</v>
      </c>
    </row>
    <row r="17" spans="1:83" ht="12.75" x14ac:dyDescent="0.2">
      <c r="A17" s="90">
        <v>222</v>
      </c>
      <c r="B17" s="479" t="s">
        <v>72</v>
      </c>
      <c r="C17" s="98">
        <f t="shared" si="6"/>
        <v>9</v>
      </c>
      <c r="D17" s="98">
        <f t="shared" si="18"/>
        <v>0</v>
      </c>
      <c r="E17" s="130">
        <v>0</v>
      </c>
      <c r="F17" s="130">
        <v>0</v>
      </c>
      <c r="G17" s="98">
        <f t="shared" si="19"/>
        <v>0</v>
      </c>
      <c r="H17" s="130">
        <v>0</v>
      </c>
      <c r="I17" s="130">
        <v>0</v>
      </c>
      <c r="J17" s="98">
        <f t="shared" si="20"/>
        <v>0</v>
      </c>
      <c r="K17" s="130">
        <v>0</v>
      </c>
      <c r="L17" s="130">
        <v>0</v>
      </c>
      <c r="M17" s="130">
        <v>0</v>
      </c>
      <c r="N17" s="130">
        <v>0</v>
      </c>
      <c r="O17" s="98">
        <f t="shared" si="21"/>
        <v>0</v>
      </c>
      <c r="P17" s="130">
        <v>0</v>
      </c>
      <c r="Q17" s="130">
        <v>0</v>
      </c>
      <c r="R17" s="130">
        <v>0</v>
      </c>
      <c r="S17" s="130">
        <v>0</v>
      </c>
      <c r="T17" s="98">
        <f t="shared" si="22"/>
        <v>0</v>
      </c>
      <c r="U17" s="130">
        <v>0</v>
      </c>
      <c r="V17" s="130">
        <v>0</v>
      </c>
      <c r="W17" s="130">
        <v>0</v>
      </c>
      <c r="X17" s="130">
        <v>0</v>
      </c>
      <c r="Y17" s="98">
        <f t="shared" si="23"/>
        <v>1</v>
      </c>
      <c r="Z17" s="130">
        <v>0</v>
      </c>
      <c r="AA17" s="130">
        <v>0</v>
      </c>
      <c r="AB17" s="130">
        <v>1</v>
      </c>
      <c r="AC17" s="130">
        <v>0</v>
      </c>
      <c r="AD17" s="130">
        <v>0</v>
      </c>
      <c r="AE17" s="98">
        <f t="shared" si="9"/>
        <v>3</v>
      </c>
      <c r="AF17" s="130">
        <v>0</v>
      </c>
      <c r="AG17" s="130">
        <v>0</v>
      </c>
      <c r="AH17" s="130">
        <v>0</v>
      </c>
      <c r="AI17" s="130">
        <v>0</v>
      </c>
      <c r="AJ17" s="130">
        <v>0</v>
      </c>
      <c r="AK17" s="130">
        <v>0</v>
      </c>
      <c r="AL17" s="130">
        <v>0</v>
      </c>
      <c r="AM17" s="130">
        <v>0</v>
      </c>
      <c r="AN17" s="130">
        <v>2</v>
      </c>
      <c r="AO17" s="130">
        <v>0</v>
      </c>
      <c r="AP17" s="130">
        <v>1</v>
      </c>
      <c r="AQ17" s="130">
        <v>0</v>
      </c>
      <c r="AR17" s="130">
        <v>0</v>
      </c>
      <c r="AS17" s="130">
        <v>0</v>
      </c>
      <c r="AT17" s="98">
        <f t="shared" si="10"/>
        <v>1</v>
      </c>
      <c r="AU17" s="130">
        <v>0</v>
      </c>
      <c r="AV17" s="130">
        <v>1</v>
      </c>
      <c r="AW17" s="130">
        <v>0</v>
      </c>
      <c r="AX17" s="98">
        <f t="shared" si="24"/>
        <v>1</v>
      </c>
      <c r="AY17" s="130">
        <v>0</v>
      </c>
      <c r="AZ17" s="130">
        <v>1</v>
      </c>
      <c r="BA17" s="130">
        <v>0</v>
      </c>
      <c r="BB17" s="130">
        <v>0</v>
      </c>
      <c r="BC17" s="98">
        <f t="shared" si="11"/>
        <v>0</v>
      </c>
      <c r="BD17" s="130">
        <v>0</v>
      </c>
      <c r="BE17" s="130">
        <v>0</v>
      </c>
      <c r="BF17" s="98">
        <f t="shared" si="12"/>
        <v>1</v>
      </c>
      <c r="BG17" s="130">
        <v>0</v>
      </c>
      <c r="BH17" s="130">
        <v>1</v>
      </c>
      <c r="BI17" s="130">
        <v>0</v>
      </c>
      <c r="BJ17" s="130">
        <v>0</v>
      </c>
      <c r="BK17" s="98">
        <f t="shared" si="13"/>
        <v>0</v>
      </c>
      <c r="BL17" s="130">
        <v>0</v>
      </c>
      <c r="BM17" s="130">
        <v>0</v>
      </c>
      <c r="BN17" s="130">
        <v>0</v>
      </c>
      <c r="BO17" s="98">
        <f t="shared" si="14"/>
        <v>1</v>
      </c>
      <c r="BP17" s="130">
        <v>0</v>
      </c>
      <c r="BQ17" s="130">
        <v>1</v>
      </c>
      <c r="BR17" s="130">
        <v>0</v>
      </c>
      <c r="BS17" s="98">
        <f t="shared" si="15"/>
        <v>1</v>
      </c>
      <c r="BT17" s="130">
        <v>0</v>
      </c>
      <c r="BU17" s="130">
        <v>0</v>
      </c>
      <c r="BV17" s="130">
        <v>1</v>
      </c>
      <c r="BW17" s="130">
        <v>0</v>
      </c>
      <c r="BX17" s="98">
        <f t="shared" si="16"/>
        <v>0</v>
      </c>
      <c r="BY17" s="130">
        <v>0</v>
      </c>
      <c r="BZ17" s="130">
        <v>0</v>
      </c>
      <c r="CA17" s="130">
        <v>0</v>
      </c>
      <c r="CB17" s="98">
        <f t="shared" si="17"/>
        <v>0</v>
      </c>
      <c r="CC17" s="130">
        <v>0</v>
      </c>
      <c r="CD17" s="130">
        <v>0</v>
      </c>
      <c r="CE17" s="130">
        <v>0</v>
      </c>
    </row>
    <row r="18" spans="1:83" ht="12.75" x14ac:dyDescent="0.2">
      <c r="A18" s="90">
        <v>223</v>
      </c>
      <c r="B18" s="479" t="s">
        <v>480</v>
      </c>
      <c r="C18" s="98">
        <f t="shared" si="6"/>
        <v>2</v>
      </c>
      <c r="D18" s="98">
        <f t="shared" si="18"/>
        <v>0</v>
      </c>
      <c r="E18" s="130">
        <v>0</v>
      </c>
      <c r="F18" s="130">
        <v>0</v>
      </c>
      <c r="G18" s="98">
        <f t="shared" si="19"/>
        <v>0</v>
      </c>
      <c r="H18" s="130">
        <v>0</v>
      </c>
      <c r="I18" s="130">
        <v>0</v>
      </c>
      <c r="J18" s="98">
        <f t="shared" si="20"/>
        <v>0</v>
      </c>
      <c r="K18" s="130">
        <v>0</v>
      </c>
      <c r="L18" s="130">
        <v>0</v>
      </c>
      <c r="M18" s="130">
        <v>0</v>
      </c>
      <c r="N18" s="130">
        <v>0</v>
      </c>
      <c r="O18" s="98">
        <f t="shared" si="21"/>
        <v>0</v>
      </c>
      <c r="P18" s="130">
        <v>0</v>
      </c>
      <c r="Q18" s="130">
        <v>0</v>
      </c>
      <c r="R18" s="130">
        <v>0</v>
      </c>
      <c r="S18" s="130">
        <v>0</v>
      </c>
      <c r="T18" s="98">
        <f t="shared" si="22"/>
        <v>0</v>
      </c>
      <c r="U18" s="130">
        <v>0</v>
      </c>
      <c r="V18" s="130">
        <v>0</v>
      </c>
      <c r="W18" s="130">
        <v>0</v>
      </c>
      <c r="X18" s="130">
        <v>0</v>
      </c>
      <c r="Y18" s="98">
        <f t="shared" si="23"/>
        <v>1</v>
      </c>
      <c r="Z18" s="130">
        <v>0</v>
      </c>
      <c r="AA18" s="130">
        <v>1</v>
      </c>
      <c r="AB18" s="130">
        <v>0</v>
      </c>
      <c r="AC18" s="130">
        <v>0</v>
      </c>
      <c r="AD18" s="130">
        <v>0</v>
      </c>
      <c r="AE18" s="98">
        <f t="shared" si="9"/>
        <v>0</v>
      </c>
      <c r="AF18" s="130">
        <v>0</v>
      </c>
      <c r="AG18" s="130">
        <v>0</v>
      </c>
      <c r="AH18" s="130">
        <v>0</v>
      </c>
      <c r="AI18" s="130">
        <v>0</v>
      </c>
      <c r="AJ18" s="130">
        <v>0</v>
      </c>
      <c r="AK18" s="130">
        <v>0</v>
      </c>
      <c r="AL18" s="130">
        <v>0</v>
      </c>
      <c r="AM18" s="130">
        <v>0</v>
      </c>
      <c r="AN18" s="130">
        <v>0</v>
      </c>
      <c r="AO18" s="130">
        <v>0</v>
      </c>
      <c r="AP18" s="130">
        <v>0</v>
      </c>
      <c r="AQ18" s="130">
        <v>0</v>
      </c>
      <c r="AR18" s="130">
        <v>0</v>
      </c>
      <c r="AS18" s="130">
        <v>0</v>
      </c>
      <c r="AT18" s="98">
        <f t="shared" si="10"/>
        <v>0</v>
      </c>
      <c r="AU18" s="130">
        <v>0</v>
      </c>
      <c r="AV18" s="130">
        <v>0</v>
      </c>
      <c r="AW18" s="130">
        <v>0</v>
      </c>
      <c r="AX18" s="98">
        <f t="shared" si="24"/>
        <v>0</v>
      </c>
      <c r="AY18" s="130">
        <v>0</v>
      </c>
      <c r="AZ18" s="130">
        <v>0</v>
      </c>
      <c r="BA18" s="130">
        <v>0</v>
      </c>
      <c r="BB18" s="130">
        <v>0</v>
      </c>
      <c r="BC18" s="98">
        <f t="shared" si="11"/>
        <v>0</v>
      </c>
      <c r="BD18" s="130">
        <v>0</v>
      </c>
      <c r="BE18" s="130">
        <v>0</v>
      </c>
      <c r="BF18" s="98">
        <f t="shared" si="12"/>
        <v>1</v>
      </c>
      <c r="BG18" s="130">
        <v>0</v>
      </c>
      <c r="BH18" s="130">
        <v>1</v>
      </c>
      <c r="BI18" s="130">
        <v>0</v>
      </c>
      <c r="BJ18" s="130">
        <v>0</v>
      </c>
      <c r="BK18" s="98">
        <f t="shared" si="13"/>
        <v>0</v>
      </c>
      <c r="BL18" s="130">
        <v>0</v>
      </c>
      <c r="BM18" s="130">
        <v>0</v>
      </c>
      <c r="BN18" s="130">
        <v>0</v>
      </c>
      <c r="BO18" s="98">
        <f t="shared" si="14"/>
        <v>0</v>
      </c>
      <c r="BP18" s="130">
        <v>0</v>
      </c>
      <c r="BQ18" s="130">
        <v>0</v>
      </c>
      <c r="BR18" s="130">
        <v>0</v>
      </c>
      <c r="BS18" s="98">
        <f t="shared" si="15"/>
        <v>0</v>
      </c>
      <c r="BT18" s="130">
        <v>0</v>
      </c>
      <c r="BU18" s="130">
        <v>0</v>
      </c>
      <c r="BV18" s="130">
        <v>0</v>
      </c>
      <c r="BW18" s="130">
        <v>0</v>
      </c>
      <c r="BX18" s="98">
        <f t="shared" si="16"/>
        <v>0</v>
      </c>
      <c r="BY18" s="130">
        <v>0</v>
      </c>
      <c r="BZ18" s="130">
        <v>0</v>
      </c>
      <c r="CA18" s="130">
        <v>0</v>
      </c>
      <c r="CB18" s="98">
        <f t="shared" si="17"/>
        <v>0</v>
      </c>
      <c r="CC18" s="130">
        <v>0</v>
      </c>
      <c r="CD18" s="130">
        <v>0</v>
      </c>
      <c r="CE18" s="130">
        <v>0</v>
      </c>
    </row>
    <row r="19" spans="1:83" ht="12.75" x14ac:dyDescent="0.2">
      <c r="A19" s="90">
        <v>224</v>
      </c>
      <c r="B19" s="479" t="s">
        <v>673</v>
      </c>
      <c r="C19" s="98">
        <f t="shared" si="6"/>
        <v>4</v>
      </c>
      <c r="D19" s="98">
        <f t="shared" si="18"/>
        <v>0</v>
      </c>
      <c r="E19" s="130">
        <v>0</v>
      </c>
      <c r="F19" s="130">
        <v>0</v>
      </c>
      <c r="G19" s="98">
        <f t="shared" si="19"/>
        <v>0</v>
      </c>
      <c r="H19" s="130">
        <v>0</v>
      </c>
      <c r="I19" s="130">
        <v>0</v>
      </c>
      <c r="J19" s="98">
        <f t="shared" si="20"/>
        <v>0</v>
      </c>
      <c r="K19" s="130">
        <v>0</v>
      </c>
      <c r="L19" s="130">
        <v>0</v>
      </c>
      <c r="M19" s="130">
        <v>0</v>
      </c>
      <c r="N19" s="130">
        <v>0</v>
      </c>
      <c r="O19" s="98">
        <f t="shared" si="21"/>
        <v>0</v>
      </c>
      <c r="P19" s="130">
        <v>0</v>
      </c>
      <c r="Q19" s="130">
        <v>0</v>
      </c>
      <c r="R19" s="130">
        <v>0</v>
      </c>
      <c r="S19" s="130">
        <v>0</v>
      </c>
      <c r="T19" s="98">
        <f t="shared" si="22"/>
        <v>0</v>
      </c>
      <c r="U19" s="130">
        <v>0</v>
      </c>
      <c r="V19" s="130">
        <v>0</v>
      </c>
      <c r="W19" s="130">
        <v>0</v>
      </c>
      <c r="X19" s="130">
        <v>0</v>
      </c>
      <c r="Y19" s="98">
        <f t="shared" si="23"/>
        <v>0</v>
      </c>
      <c r="Z19" s="130">
        <v>0</v>
      </c>
      <c r="AA19" s="130">
        <v>0</v>
      </c>
      <c r="AB19" s="130">
        <v>0</v>
      </c>
      <c r="AC19" s="130">
        <v>0</v>
      </c>
      <c r="AD19" s="130">
        <v>0</v>
      </c>
      <c r="AE19" s="98">
        <f t="shared" si="9"/>
        <v>3</v>
      </c>
      <c r="AF19" s="130">
        <v>0</v>
      </c>
      <c r="AG19" s="130">
        <v>0</v>
      </c>
      <c r="AH19" s="130">
        <v>0</v>
      </c>
      <c r="AI19" s="130">
        <v>0</v>
      </c>
      <c r="AJ19" s="130">
        <v>0</v>
      </c>
      <c r="AK19" s="130">
        <v>0</v>
      </c>
      <c r="AL19" s="130">
        <v>0</v>
      </c>
      <c r="AM19" s="130">
        <v>0</v>
      </c>
      <c r="AN19" s="130">
        <v>3</v>
      </c>
      <c r="AO19" s="130">
        <v>0</v>
      </c>
      <c r="AP19" s="130">
        <v>0</v>
      </c>
      <c r="AQ19" s="130">
        <v>0</v>
      </c>
      <c r="AR19" s="130">
        <v>0</v>
      </c>
      <c r="AS19" s="130">
        <v>0</v>
      </c>
      <c r="AT19" s="98">
        <f t="shared" si="10"/>
        <v>0</v>
      </c>
      <c r="AU19" s="130">
        <v>0</v>
      </c>
      <c r="AV19" s="130">
        <v>0</v>
      </c>
      <c r="AW19" s="130">
        <v>0</v>
      </c>
      <c r="AX19" s="98">
        <f t="shared" si="24"/>
        <v>0</v>
      </c>
      <c r="AY19" s="130">
        <v>0</v>
      </c>
      <c r="AZ19" s="130">
        <v>0</v>
      </c>
      <c r="BA19" s="130">
        <v>0</v>
      </c>
      <c r="BB19" s="130">
        <v>0</v>
      </c>
      <c r="BC19" s="98">
        <f t="shared" si="11"/>
        <v>0</v>
      </c>
      <c r="BD19" s="130">
        <v>0</v>
      </c>
      <c r="BE19" s="130">
        <v>0</v>
      </c>
      <c r="BF19" s="98">
        <f t="shared" si="12"/>
        <v>1</v>
      </c>
      <c r="BG19" s="130">
        <v>0</v>
      </c>
      <c r="BH19" s="130">
        <v>0</v>
      </c>
      <c r="BI19" s="130">
        <v>1</v>
      </c>
      <c r="BJ19" s="130">
        <v>0</v>
      </c>
      <c r="BK19" s="98">
        <f t="shared" si="13"/>
        <v>0</v>
      </c>
      <c r="BL19" s="130">
        <v>0</v>
      </c>
      <c r="BM19" s="130">
        <v>0</v>
      </c>
      <c r="BN19" s="130">
        <v>0</v>
      </c>
      <c r="BO19" s="98">
        <f t="shared" si="14"/>
        <v>0</v>
      </c>
      <c r="BP19" s="130">
        <v>0</v>
      </c>
      <c r="BQ19" s="130">
        <v>0</v>
      </c>
      <c r="BR19" s="130">
        <v>0</v>
      </c>
      <c r="BS19" s="98">
        <f t="shared" si="15"/>
        <v>0</v>
      </c>
      <c r="BT19" s="130">
        <v>0</v>
      </c>
      <c r="BU19" s="130">
        <v>0</v>
      </c>
      <c r="BV19" s="130">
        <v>0</v>
      </c>
      <c r="BW19" s="130">
        <v>0</v>
      </c>
      <c r="BX19" s="98">
        <f t="shared" si="16"/>
        <v>0</v>
      </c>
      <c r="BY19" s="130">
        <v>0</v>
      </c>
      <c r="BZ19" s="130">
        <v>0</v>
      </c>
      <c r="CA19" s="130">
        <v>0</v>
      </c>
      <c r="CB19" s="98">
        <f t="shared" si="17"/>
        <v>0</v>
      </c>
      <c r="CC19" s="130">
        <v>0</v>
      </c>
      <c r="CD19" s="130">
        <v>0</v>
      </c>
      <c r="CE19" s="130">
        <v>0</v>
      </c>
    </row>
    <row r="20" spans="1:83" ht="12.75" x14ac:dyDescent="0.2">
      <c r="A20" s="90">
        <v>225</v>
      </c>
      <c r="B20" s="479" t="s">
        <v>669</v>
      </c>
      <c r="C20" s="98">
        <f t="shared" si="6"/>
        <v>81</v>
      </c>
      <c r="D20" s="98">
        <f t="shared" si="18"/>
        <v>1</v>
      </c>
      <c r="E20" s="130">
        <v>0</v>
      </c>
      <c r="F20" s="130">
        <v>1</v>
      </c>
      <c r="G20" s="98">
        <f t="shared" si="19"/>
        <v>2</v>
      </c>
      <c r="H20" s="130">
        <v>0</v>
      </c>
      <c r="I20" s="130">
        <v>2</v>
      </c>
      <c r="J20" s="98">
        <f t="shared" si="20"/>
        <v>4</v>
      </c>
      <c r="K20" s="130">
        <v>0</v>
      </c>
      <c r="L20" s="130">
        <v>3</v>
      </c>
      <c r="M20" s="130">
        <v>0</v>
      </c>
      <c r="N20" s="130">
        <v>1</v>
      </c>
      <c r="O20" s="98">
        <f t="shared" si="21"/>
        <v>3</v>
      </c>
      <c r="P20" s="130">
        <v>0</v>
      </c>
      <c r="Q20" s="130">
        <v>3</v>
      </c>
      <c r="R20" s="130">
        <v>0</v>
      </c>
      <c r="S20" s="130">
        <v>0</v>
      </c>
      <c r="T20" s="98">
        <f t="shared" si="22"/>
        <v>3</v>
      </c>
      <c r="U20" s="130">
        <v>0</v>
      </c>
      <c r="V20" s="130">
        <v>3</v>
      </c>
      <c r="W20" s="130">
        <v>0</v>
      </c>
      <c r="X20" s="130">
        <v>0</v>
      </c>
      <c r="Y20" s="98">
        <f t="shared" si="23"/>
        <v>12</v>
      </c>
      <c r="Z20" s="130">
        <v>0</v>
      </c>
      <c r="AA20" s="130">
        <v>7</v>
      </c>
      <c r="AB20" s="130">
        <v>0</v>
      </c>
      <c r="AC20" s="130">
        <v>4</v>
      </c>
      <c r="AD20" s="130">
        <v>1</v>
      </c>
      <c r="AE20" s="98">
        <f t="shared" si="9"/>
        <v>41</v>
      </c>
      <c r="AF20" s="130">
        <v>5</v>
      </c>
      <c r="AG20" s="130">
        <v>0</v>
      </c>
      <c r="AH20" s="130">
        <v>1</v>
      </c>
      <c r="AI20" s="130">
        <v>0</v>
      </c>
      <c r="AJ20" s="130">
        <v>0</v>
      </c>
      <c r="AK20" s="130">
        <v>1</v>
      </c>
      <c r="AL20" s="130">
        <v>0</v>
      </c>
      <c r="AM20" s="130">
        <v>0</v>
      </c>
      <c r="AN20" s="130">
        <v>34</v>
      </c>
      <c r="AO20" s="130">
        <v>0</v>
      </c>
      <c r="AP20" s="130">
        <v>0</v>
      </c>
      <c r="AQ20" s="130">
        <v>0</v>
      </c>
      <c r="AR20" s="130">
        <v>0</v>
      </c>
      <c r="AS20" s="130">
        <v>0</v>
      </c>
      <c r="AT20" s="98">
        <f t="shared" si="10"/>
        <v>0</v>
      </c>
      <c r="AU20" s="130">
        <v>0</v>
      </c>
      <c r="AV20" s="130">
        <v>0</v>
      </c>
      <c r="AW20" s="130">
        <v>0</v>
      </c>
      <c r="AX20" s="98">
        <f t="shared" si="24"/>
        <v>1</v>
      </c>
      <c r="AY20" s="130">
        <v>1</v>
      </c>
      <c r="AZ20" s="130">
        <v>0</v>
      </c>
      <c r="BA20" s="130">
        <v>0</v>
      </c>
      <c r="BB20" s="130">
        <v>0</v>
      </c>
      <c r="BC20" s="98">
        <f t="shared" si="11"/>
        <v>0</v>
      </c>
      <c r="BD20" s="130">
        <v>0</v>
      </c>
      <c r="BE20" s="130">
        <v>0</v>
      </c>
      <c r="BF20" s="98">
        <f t="shared" si="12"/>
        <v>6</v>
      </c>
      <c r="BG20" s="130">
        <v>0</v>
      </c>
      <c r="BH20" s="130">
        <v>4</v>
      </c>
      <c r="BI20" s="130">
        <v>1</v>
      </c>
      <c r="BJ20" s="130">
        <v>1</v>
      </c>
      <c r="BK20" s="98">
        <f t="shared" si="13"/>
        <v>3</v>
      </c>
      <c r="BL20" s="130">
        <v>0</v>
      </c>
      <c r="BM20" s="130">
        <v>2</v>
      </c>
      <c r="BN20" s="130">
        <v>1</v>
      </c>
      <c r="BO20" s="98">
        <f t="shared" si="14"/>
        <v>3</v>
      </c>
      <c r="BP20" s="130">
        <v>0</v>
      </c>
      <c r="BQ20" s="130">
        <v>3</v>
      </c>
      <c r="BR20" s="130">
        <v>0</v>
      </c>
      <c r="BS20" s="98">
        <f t="shared" si="15"/>
        <v>1</v>
      </c>
      <c r="BT20" s="130">
        <v>0</v>
      </c>
      <c r="BU20" s="130">
        <v>1</v>
      </c>
      <c r="BV20" s="130">
        <v>0</v>
      </c>
      <c r="BW20" s="130">
        <v>0</v>
      </c>
      <c r="BX20" s="98">
        <f t="shared" si="16"/>
        <v>1</v>
      </c>
      <c r="BY20" s="130">
        <v>0</v>
      </c>
      <c r="BZ20" s="130">
        <v>1</v>
      </c>
      <c r="CA20" s="130">
        <v>0</v>
      </c>
      <c r="CB20" s="98">
        <f t="shared" si="17"/>
        <v>0</v>
      </c>
      <c r="CC20" s="130">
        <v>0</v>
      </c>
      <c r="CD20" s="130">
        <v>0</v>
      </c>
      <c r="CE20" s="130">
        <v>0</v>
      </c>
    </row>
    <row r="21" spans="1:83" ht="12.75" x14ac:dyDescent="0.2">
      <c r="A21" s="91">
        <v>227</v>
      </c>
      <c r="B21" s="479" t="s">
        <v>377</v>
      </c>
      <c r="C21" s="98">
        <f t="shared" si="6"/>
        <v>230</v>
      </c>
      <c r="D21" s="98">
        <f t="shared" si="18"/>
        <v>0</v>
      </c>
      <c r="E21" s="130">
        <v>0</v>
      </c>
      <c r="F21" s="130">
        <v>0</v>
      </c>
      <c r="G21" s="98">
        <f t="shared" si="19"/>
        <v>0</v>
      </c>
      <c r="H21" s="130">
        <v>0</v>
      </c>
      <c r="I21" s="130">
        <v>0</v>
      </c>
      <c r="J21" s="98">
        <f t="shared" si="20"/>
        <v>12</v>
      </c>
      <c r="K21" s="130">
        <v>0</v>
      </c>
      <c r="L21" s="130">
        <v>12</v>
      </c>
      <c r="M21" s="130">
        <v>0</v>
      </c>
      <c r="N21" s="130">
        <v>0</v>
      </c>
      <c r="O21" s="98">
        <f t="shared" si="21"/>
        <v>0</v>
      </c>
      <c r="P21" s="130">
        <v>0</v>
      </c>
      <c r="Q21" s="130">
        <v>0</v>
      </c>
      <c r="R21" s="130">
        <v>0</v>
      </c>
      <c r="S21" s="130">
        <v>0</v>
      </c>
      <c r="T21" s="98">
        <f t="shared" si="22"/>
        <v>0</v>
      </c>
      <c r="U21" s="130">
        <v>0</v>
      </c>
      <c r="V21" s="130">
        <v>0</v>
      </c>
      <c r="W21" s="130">
        <v>0</v>
      </c>
      <c r="X21" s="130">
        <v>0</v>
      </c>
      <c r="Y21" s="98">
        <f t="shared" si="23"/>
        <v>0</v>
      </c>
      <c r="Z21" s="130">
        <v>0</v>
      </c>
      <c r="AA21" s="130">
        <v>0</v>
      </c>
      <c r="AB21" s="130">
        <v>0</v>
      </c>
      <c r="AC21" s="130">
        <v>0</v>
      </c>
      <c r="AD21" s="130">
        <v>0</v>
      </c>
      <c r="AE21" s="98">
        <f t="shared" si="9"/>
        <v>216</v>
      </c>
      <c r="AF21" s="130">
        <v>0</v>
      </c>
      <c r="AG21" s="130">
        <v>0</v>
      </c>
      <c r="AH21" s="130">
        <v>0</v>
      </c>
      <c r="AI21" s="130">
        <v>0</v>
      </c>
      <c r="AJ21" s="130">
        <v>0</v>
      </c>
      <c r="AK21" s="130">
        <v>0</v>
      </c>
      <c r="AL21" s="130">
        <v>0</v>
      </c>
      <c r="AM21" s="130">
        <v>0</v>
      </c>
      <c r="AN21" s="130">
        <v>216</v>
      </c>
      <c r="AO21" s="130">
        <v>0</v>
      </c>
      <c r="AP21" s="130">
        <v>0</v>
      </c>
      <c r="AQ21" s="130">
        <v>0</v>
      </c>
      <c r="AR21" s="130">
        <v>0</v>
      </c>
      <c r="AS21" s="130">
        <v>0</v>
      </c>
      <c r="AT21" s="98">
        <f t="shared" si="10"/>
        <v>0</v>
      </c>
      <c r="AU21" s="130">
        <v>0</v>
      </c>
      <c r="AV21" s="130">
        <v>0</v>
      </c>
      <c r="AW21" s="130">
        <v>0</v>
      </c>
      <c r="AX21" s="98">
        <f t="shared" si="24"/>
        <v>0</v>
      </c>
      <c r="AY21" s="130">
        <v>0</v>
      </c>
      <c r="AZ21" s="130">
        <v>0</v>
      </c>
      <c r="BA21" s="130">
        <v>0</v>
      </c>
      <c r="BB21" s="130">
        <v>0</v>
      </c>
      <c r="BC21" s="98">
        <f t="shared" si="11"/>
        <v>0</v>
      </c>
      <c r="BD21" s="130">
        <v>0</v>
      </c>
      <c r="BE21" s="130">
        <v>0</v>
      </c>
      <c r="BF21" s="98">
        <f t="shared" si="12"/>
        <v>1</v>
      </c>
      <c r="BG21" s="130">
        <v>0</v>
      </c>
      <c r="BH21" s="130">
        <v>1</v>
      </c>
      <c r="BI21" s="130">
        <v>0</v>
      </c>
      <c r="BJ21" s="130">
        <v>0</v>
      </c>
      <c r="BK21" s="98">
        <f t="shared" si="13"/>
        <v>0</v>
      </c>
      <c r="BL21" s="130">
        <v>0</v>
      </c>
      <c r="BM21" s="130">
        <v>0</v>
      </c>
      <c r="BN21" s="130">
        <v>0</v>
      </c>
      <c r="BO21" s="98">
        <f t="shared" si="14"/>
        <v>0</v>
      </c>
      <c r="BP21" s="130">
        <v>0</v>
      </c>
      <c r="BQ21" s="130">
        <v>0</v>
      </c>
      <c r="BR21" s="130">
        <v>0</v>
      </c>
      <c r="BS21" s="98">
        <f t="shared" si="15"/>
        <v>1</v>
      </c>
      <c r="BT21" s="130">
        <v>0</v>
      </c>
      <c r="BU21" s="130">
        <v>1</v>
      </c>
      <c r="BV21" s="130">
        <v>0</v>
      </c>
      <c r="BW21" s="130">
        <v>0</v>
      </c>
      <c r="BX21" s="98">
        <f t="shared" si="16"/>
        <v>0</v>
      </c>
      <c r="BY21" s="130">
        <v>0</v>
      </c>
      <c r="BZ21" s="130">
        <v>0</v>
      </c>
      <c r="CA21" s="130">
        <v>0</v>
      </c>
      <c r="CB21" s="98">
        <f t="shared" si="17"/>
        <v>0</v>
      </c>
      <c r="CC21" s="130">
        <v>0</v>
      </c>
      <c r="CD21" s="130">
        <v>0</v>
      </c>
      <c r="CE21" s="130">
        <v>0</v>
      </c>
    </row>
    <row r="22" spans="1:83" ht="12.75" x14ac:dyDescent="0.2">
      <c r="A22" s="91">
        <v>228</v>
      </c>
      <c r="B22" s="479" t="s">
        <v>382</v>
      </c>
      <c r="C22" s="98">
        <f t="shared" si="6"/>
        <v>16</v>
      </c>
      <c r="D22" s="98">
        <f t="shared" si="18"/>
        <v>0</v>
      </c>
      <c r="E22" s="130">
        <v>0</v>
      </c>
      <c r="F22" s="130">
        <v>0</v>
      </c>
      <c r="G22" s="98">
        <f t="shared" si="19"/>
        <v>1</v>
      </c>
      <c r="H22" s="130">
        <v>0</v>
      </c>
      <c r="I22" s="130">
        <v>1</v>
      </c>
      <c r="J22" s="98">
        <f t="shared" si="20"/>
        <v>0</v>
      </c>
      <c r="K22" s="130">
        <v>0</v>
      </c>
      <c r="L22" s="130">
        <v>0</v>
      </c>
      <c r="M22" s="130">
        <v>0</v>
      </c>
      <c r="N22" s="130">
        <v>0</v>
      </c>
      <c r="O22" s="98">
        <f t="shared" si="21"/>
        <v>0</v>
      </c>
      <c r="P22" s="130">
        <v>0</v>
      </c>
      <c r="Q22" s="130">
        <v>0</v>
      </c>
      <c r="R22" s="130">
        <v>0</v>
      </c>
      <c r="S22" s="130">
        <v>0</v>
      </c>
      <c r="T22" s="98">
        <f t="shared" si="22"/>
        <v>0</v>
      </c>
      <c r="U22" s="130">
        <v>0</v>
      </c>
      <c r="V22" s="130">
        <v>0</v>
      </c>
      <c r="W22" s="130">
        <v>0</v>
      </c>
      <c r="X22" s="130">
        <v>0</v>
      </c>
      <c r="Y22" s="98">
        <f t="shared" si="23"/>
        <v>1</v>
      </c>
      <c r="Z22" s="130">
        <v>0</v>
      </c>
      <c r="AA22" s="130">
        <v>1</v>
      </c>
      <c r="AB22" s="130">
        <v>0</v>
      </c>
      <c r="AC22" s="130">
        <v>0</v>
      </c>
      <c r="AD22" s="130">
        <v>0</v>
      </c>
      <c r="AE22" s="98">
        <f t="shared" si="9"/>
        <v>5</v>
      </c>
      <c r="AF22" s="130">
        <v>0</v>
      </c>
      <c r="AG22" s="130">
        <v>0</v>
      </c>
      <c r="AH22" s="130">
        <v>0</v>
      </c>
      <c r="AI22" s="130">
        <v>0</v>
      </c>
      <c r="AJ22" s="130">
        <v>0</v>
      </c>
      <c r="AK22" s="130">
        <v>0</v>
      </c>
      <c r="AL22" s="130">
        <v>0</v>
      </c>
      <c r="AM22" s="130">
        <v>0</v>
      </c>
      <c r="AN22" s="130">
        <v>2</v>
      </c>
      <c r="AO22" s="130">
        <v>0</v>
      </c>
      <c r="AP22" s="130">
        <v>1</v>
      </c>
      <c r="AQ22" s="130">
        <v>0</v>
      </c>
      <c r="AR22" s="130">
        <v>2</v>
      </c>
      <c r="AS22" s="130">
        <v>0</v>
      </c>
      <c r="AT22" s="98">
        <f t="shared" si="10"/>
        <v>1</v>
      </c>
      <c r="AU22" s="130">
        <v>0</v>
      </c>
      <c r="AV22" s="130">
        <v>1</v>
      </c>
      <c r="AW22" s="130">
        <v>0</v>
      </c>
      <c r="AX22" s="98">
        <f t="shared" si="24"/>
        <v>0</v>
      </c>
      <c r="AY22" s="130">
        <v>0</v>
      </c>
      <c r="AZ22" s="130">
        <v>0</v>
      </c>
      <c r="BA22" s="130">
        <v>0</v>
      </c>
      <c r="BB22" s="130">
        <v>0</v>
      </c>
      <c r="BC22" s="98">
        <f t="shared" si="11"/>
        <v>1</v>
      </c>
      <c r="BD22" s="130">
        <v>0</v>
      </c>
      <c r="BE22" s="130">
        <v>1</v>
      </c>
      <c r="BF22" s="98">
        <f t="shared" si="12"/>
        <v>3</v>
      </c>
      <c r="BG22" s="130">
        <v>0</v>
      </c>
      <c r="BH22" s="130">
        <v>1</v>
      </c>
      <c r="BI22" s="130">
        <v>0</v>
      </c>
      <c r="BJ22" s="130">
        <v>2</v>
      </c>
      <c r="BK22" s="98">
        <f t="shared" si="13"/>
        <v>0</v>
      </c>
      <c r="BL22" s="130">
        <v>0</v>
      </c>
      <c r="BM22" s="130">
        <v>0</v>
      </c>
      <c r="BN22" s="130">
        <v>0</v>
      </c>
      <c r="BO22" s="98">
        <f t="shared" si="14"/>
        <v>1</v>
      </c>
      <c r="BP22" s="130">
        <v>0</v>
      </c>
      <c r="BQ22" s="130">
        <v>1</v>
      </c>
      <c r="BR22" s="130">
        <v>0</v>
      </c>
      <c r="BS22" s="98">
        <f t="shared" si="15"/>
        <v>3</v>
      </c>
      <c r="BT22" s="130">
        <v>0</v>
      </c>
      <c r="BU22" s="130">
        <v>0</v>
      </c>
      <c r="BV22" s="130">
        <v>2</v>
      </c>
      <c r="BW22" s="130">
        <v>1</v>
      </c>
      <c r="BX22" s="98">
        <f t="shared" si="16"/>
        <v>0</v>
      </c>
      <c r="BY22" s="130">
        <v>0</v>
      </c>
      <c r="BZ22" s="130">
        <v>0</v>
      </c>
      <c r="CA22" s="130">
        <v>0</v>
      </c>
      <c r="CB22" s="98">
        <f t="shared" si="17"/>
        <v>0</v>
      </c>
      <c r="CC22" s="130">
        <v>0</v>
      </c>
      <c r="CD22" s="130">
        <v>0</v>
      </c>
      <c r="CE22" s="130">
        <v>0</v>
      </c>
    </row>
    <row r="23" spans="1:83" ht="12.75" x14ac:dyDescent="0.2">
      <c r="A23" s="91">
        <v>229</v>
      </c>
      <c r="B23" s="479" t="s">
        <v>671</v>
      </c>
      <c r="C23" s="98">
        <f t="shared" si="6"/>
        <v>8</v>
      </c>
      <c r="D23" s="98">
        <f t="shared" si="18"/>
        <v>0</v>
      </c>
      <c r="E23" s="130">
        <v>0</v>
      </c>
      <c r="F23" s="130">
        <v>0</v>
      </c>
      <c r="G23" s="98">
        <f t="shared" si="19"/>
        <v>0</v>
      </c>
      <c r="H23" s="130">
        <v>0</v>
      </c>
      <c r="I23" s="130">
        <v>0</v>
      </c>
      <c r="J23" s="98">
        <f t="shared" si="20"/>
        <v>0</v>
      </c>
      <c r="K23" s="130">
        <v>0</v>
      </c>
      <c r="L23" s="130">
        <v>0</v>
      </c>
      <c r="M23" s="130">
        <v>0</v>
      </c>
      <c r="N23" s="130">
        <v>0</v>
      </c>
      <c r="O23" s="98">
        <f t="shared" si="21"/>
        <v>0</v>
      </c>
      <c r="P23" s="130">
        <v>0</v>
      </c>
      <c r="Q23" s="130">
        <v>0</v>
      </c>
      <c r="R23" s="130">
        <v>0</v>
      </c>
      <c r="S23" s="130">
        <v>0</v>
      </c>
      <c r="T23" s="98">
        <f t="shared" si="22"/>
        <v>0</v>
      </c>
      <c r="U23" s="130">
        <v>0</v>
      </c>
      <c r="V23" s="130">
        <v>0</v>
      </c>
      <c r="W23" s="130">
        <v>0</v>
      </c>
      <c r="X23" s="130">
        <v>0</v>
      </c>
      <c r="Y23" s="98">
        <f t="shared" si="23"/>
        <v>1</v>
      </c>
      <c r="Z23" s="130">
        <v>0</v>
      </c>
      <c r="AA23" s="130">
        <v>1</v>
      </c>
      <c r="AB23" s="130">
        <v>0</v>
      </c>
      <c r="AC23" s="130">
        <v>0</v>
      </c>
      <c r="AD23" s="130">
        <v>0</v>
      </c>
      <c r="AE23" s="98">
        <f t="shared" si="9"/>
        <v>4</v>
      </c>
      <c r="AF23" s="130">
        <v>0</v>
      </c>
      <c r="AG23" s="130">
        <v>0</v>
      </c>
      <c r="AH23" s="130">
        <v>0</v>
      </c>
      <c r="AI23" s="130">
        <v>0</v>
      </c>
      <c r="AJ23" s="130">
        <v>0</v>
      </c>
      <c r="AK23" s="130">
        <v>0</v>
      </c>
      <c r="AL23" s="130">
        <v>0</v>
      </c>
      <c r="AM23" s="130">
        <v>0</v>
      </c>
      <c r="AN23" s="130">
        <v>0</v>
      </c>
      <c r="AO23" s="130">
        <v>0</v>
      </c>
      <c r="AP23" s="130">
        <v>2</v>
      </c>
      <c r="AQ23" s="130">
        <v>0</v>
      </c>
      <c r="AR23" s="130">
        <v>2</v>
      </c>
      <c r="AS23" s="130">
        <v>0</v>
      </c>
      <c r="AT23" s="98">
        <f t="shared" si="10"/>
        <v>0</v>
      </c>
      <c r="AU23" s="130">
        <v>0</v>
      </c>
      <c r="AV23" s="130">
        <v>0</v>
      </c>
      <c r="AW23" s="130">
        <v>0</v>
      </c>
      <c r="AX23" s="98">
        <f t="shared" si="24"/>
        <v>0</v>
      </c>
      <c r="AY23" s="130">
        <v>0</v>
      </c>
      <c r="AZ23" s="130">
        <v>0</v>
      </c>
      <c r="BA23" s="130">
        <v>0</v>
      </c>
      <c r="BB23" s="130">
        <v>0</v>
      </c>
      <c r="BC23" s="98">
        <f t="shared" si="11"/>
        <v>0</v>
      </c>
      <c r="BD23" s="130">
        <v>0</v>
      </c>
      <c r="BE23" s="130">
        <v>0</v>
      </c>
      <c r="BF23" s="98">
        <f t="shared" si="12"/>
        <v>2</v>
      </c>
      <c r="BG23" s="130">
        <v>0</v>
      </c>
      <c r="BH23" s="130">
        <v>0</v>
      </c>
      <c r="BI23" s="130">
        <v>0</v>
      </c>
      <c r="BJ23" s="130">
        <v>2</v>
      </c>
      <c r="BK23" s="98">
        <f t="shared" si="13"/>
        <v>0</v>
      </c>
      <c r="BL23" s="130">
        <v>0</v>
      </c>
      <c r="BM23" s="130">
        <v>0</v>
      </c>
      <c r="BN23" s="130">
        <v>0</v>
      </c>
      <c r="BO23" s="98">
        <f t="shared" si="14"/>
        <v>0</v>
      </c>
      <c r="BP23" s="130">
        <v>0</v>
      </c>
      <c r="BQ23" s="130">
        <v>0</v>
      </c>
      <c r="BR23" s="130">
        <v>0</v>
      </c>
      <c r="BS23" s="98">
        <f t="shared" si="15"/>
        <v>1</v>
      </c>
      <c r="BT23" s="130">
        <v>0</v>
      </c>
      <c r="BU23" s="130">
        <v>1</v>
      </c>
      <c r="BV23" s="130">
        <v>0</v>
      </c>
      <c r="BW23" s="130">
        <v>0</v>
      </c>
      <c r="BX23" s="98">
        <f t="shared" si="16"/>
        <v>0</v>
      </c>
      <c r="BY23" s="130">
        <v>0</v>
      </c>
      <c r="BZ23" s="130">
        <v>0</v>
      </c>
      <c r="CA23" s="130">
        <v>0</v>
      </c>
      <c r="CB23" s="98">
        <f t="shared" si="17"/>
        <v>0</v>
      </c>
      <c r="CC23" s="130">
        <v>0</v>
      </c>
      <c r="CD23" s="130">
        <v>0</v>
      </c>
      <c r="CE23" s="130">
        <v>0</v>
      </c>
    </row>
    <row r="24" spans="1:83" ht="12.75" x14ac:dyDescent="0.2">
      <c r="A24" s="91">
        <v>231</v>
      </c>
      <c r="B24" s="479" t="s">
        <v>378</v>
      </c>
      <c r="C24" s="98">
        <f t="shared" si="6"/>
        <v>772</v>
      </c>
      <c r="D24" s="98">
        <f t="shared" si="18"/>
        <v>8</v>
      </c>
      <c r="E24" s="130">
        <v>0</v>
      </c>
      <c r="F24" s="130">
        <v>8</v>
      </c>
      <c r="G24" s="98">
        <f t="shared" si="19"/>
        <v>2</v>
      </c>
      <c r="H24" s="130">
        <v>0</v>
      </c>
      <c r="I24" s="130">
        <v>2</v>
      </c>
      <c r="J24" s="98">
        <f t="shared" si="20"/>
        <v>32</v>
      </c>
      <c r="K24" s="130">
        <v>0</v>
      </c>
      <c r="L24" s="130">
        <v>32</v>
      </c>
      <c r="M24" s="130">
        <v>0</v>
      </c>
      <c r="N24" s="130">
        <v>0</v>
      </c>
      <c r="O24" s="98">
        <f t="shared" si="21"/>
        <v>11</v>
      </c>
      <c r="P24" s="130">
        <v>0</v>
      </c>
      <c r="Q24" s="130">
        <v>9</v>
      </c>
      <c r="R24" s="130">
        <v>0</v>
      </c>
      <c r="S24" s="130">
        <v>2</v>
      </c>
      <c r="T24" s="98">
        <f t="shared" si="22"/>
        <v>51</v>
      </c>
      <c r="U24" s="130">
        <v>0</v>
      </c>
      <c r="V24" s="130">
        <v>28</v>
      </c>
      <c r="W24" s="130">
        <v>4</v>
      </c>
      <c r="X24" s="130">
        <v>19</v>
      </c>
      <c r="Y24" s="98">
        <f t="shared" si="23"/>
        <v>40</v>
      </c>
      <c r="Z24" s="130">
        <v>0</v>
      </c>
      <c r="AA24" s="130">
        <v>16</v>
      </c>
      <c r="AB24" s="130">
        <v>1</v>
      </c>
      <c r="AC24" s="130">
        <v>20</v>
      </c>
      <c r="AD24" s="130">
        <v>3</v>
      </c>
      <c r="AE24" s="98">
        <f t="shared" si="9"/>
        <v>273</v>
      </c>
      <c r="AF24" s="130">
        <v>0</v>
      </c>
      <c r="AG24" s="130">
        <v>0</v>
      </c>
      <c r="AH24" s="130">
        <v>11</v>
      </c>
      <c r="AI24" s="130">
        <v>20</v>
      </c>
      <c r="AJ24" s="130">
        <v>5</v>
      </c>
      <c r="AK24" s="130">
        <v>32</v>
      </c>
      <c r="AL24" s="130">
        <v>0</v>
      </c>
      <c r="AM24" s="130">
        <v>0</v>
      </c>
      <c r="AN24" s="130">
        <v>203</v>
      </c>
      <c r="AO24" s="130">
        <v>1</v>
      </c>
      <c r="AP24" s="130">
        <v>1</v>
      </c>
      <c r="AQ24" s="130">
        <v>0</v>
      </c>
      <c r="AR24" s="130">
        <v>0</v>
      </c>
      <c r="AS24" s="130">
        <v>0</v>
      </c>
      <c r="AT24" s="98">
        <f t="shared" si="10"/>
        <v>9</v>
      </c>
      <c r="AU24" s="130">
        <v>0</v>
      </c>
      <c r="AV24" s="130">
        <v>4</v>
      </c>
      <c r="AW24" s="130">
        <v>5</v>
      </c>
      <c r="AX24" s="98">
        <f t="shared" si="24"/>
        <v>70</v>
      </c>
      <c r="AY24" s="130">
        <v>4</v>
      </c>
      <c r="AZ24" s="130">
        <v>2</v>
      </c>
      <c r="BA24" s="130">
        <v>61</v>
      </c>
      <c r="BB24" s="130">
        <v>3</v>
      </c>
      <c r="BC24" s="98">
        <f t="shared" si="11"/>
        <v>30</v>
      </c>
      <c r="BD24" s="130">
        <v>0</v>
      </c>
      <c r="BE24" s="130">
        <v>30</v>
      </c>
      <c r="BF24" s="98">
        <f t="shared" si="12"/>
        <v>43</v>
      </c>
      <c r="BG24" s="130">
        <v>0</v>
      </c>
      <c r="BH24" s="130">
        <v>27</v>
      </c>
      <c r="BI24" s="130">
        <v>4</v>
      </c>
      <c r="BJ24" s="130">
        <v>12</v>
      </c>
      <c r="BK24" s="98">
        <f t="shared" si="13"/>
        <v>103</v>
      </c>
      <c r="BL24" s="130">
        <v>0</v>
      </c>
      <c r="BM24" s="130">
        <v>39</v>
      </c>
      <c r="BN24" s="130">
        <v>64</v>
      </c>
      <c r="BO24" s="98">
        <f t="shared" si="14"/>
        <v>56</v>
      </c>
      <c r="BP24" s="130">
        <v>0</v>
      </c>
      <c r="BQ24" s="130">
        <v>51</v>
      </c>
      <c r="BR24" s="130">
        <v>5</v>
      </c>
      <c r="BS24" s="98">
        <f t="shared" si="15"/>
        <v>9</v>
      </c>
      <c r="BT24" s="130">
        <v>0</v>
      </c>
      <c r="BU24" s="130">
        <v>4</v>
      </c>
      <c r="BV24" s="130">
        <v>2</v>
      </c>
      <c r="BW24" s="130">
        <v>3</v>
      </c>
      <c r="BX24" s="98">
        <f t="shared" si="16"/>
        <v>28</v>
      </c>
      <c r="BY24" s="130">
        <v>0</v>
      </c>
      <c r="BZ24" s="130">
        <v>19</v>
      </c>
      <c r="CA24" s="130">
        <v>9</v>
      </c>
      <c r="CB24" s="98">
        <f t="shared" si="17"/>
        <v>7</v>
      </c>
      <c r="CC24" s="130">
        <v>0</v>
      </c>
      <c r="CD24" s="130">
        <v>6</v>
      </c>
      <c r="CE24" s="130">
        <v>1</v>
      </c>
    </row>
    <row r="25" spans="1:83" ht="12.75" x14ac:dyDescent="0.2">
      <c r="A25" s="91">
        <v>232</v>
      </c>
      <c r="B25" s="479" t="s">
        <v>481</v>
      </c>
      <c r="C25" s="98">
        <f t="shared" si="6"/>
        <v>7</v>
      </c>
      <c r="D25" s="98">
        <f t="shared" si="18"/>
        <v>0</v>
      </c>
      <c r="E25" s="130">
        <v>0</v>
      </c>
      <c r="F25" s="130">
        <v>0</v>
      </c>
      <c r="G25" s="98">
        <f t="shared" si="19"/>
        <v>1</v>
      </c>
      <c r="H25" s="130">
        <v>0</v>
      </c>
      <c r="I25" s="130">
        <v>1</v>
      </c>
      <c r="J25" s="98">
        <f t="shared" si="20"/>
        <v>0</v>
      </c>
      <c r="K25" s="130">
        <v>0</v>
      </c>
      <c r="L25" s="130">
        <v>0</v>
      </c>
      <c r="M25" s="130">
        <v>0</v>
      </c>
      <c r="N25" s="130">
        <v>0</v>
      </c>
      <c r="O25" s="98">
        <f t="shared" si="21"/>
        <v>0</v>
      </c>
      <c r="P25" s="130">
        <v>0</v>
      </c>
      <c r="Q25" s="130">
        <v>0</v>
      </c>
      <c r="R25" s="130">
        <v>0</v>
      </c>
      <c r="S25" s="130">
        <v>0</v>
      </c>
      <c r="T25" s="98">
        <f t="shared" si="22"/>
        <v>0</v>
      </c>
      <c r="U25" s="130">
        <v>0</v>
      </c>
      <c r="V25" s="130">
        <v>0</v>
      </c>
      <c r="W25" s="130">
        <v>0</v>
      </c>
      <c r="X25" s="130">
        <v>0</v>
      </c>
      <c r="Y25" s="98">
        <f t="shared" si="23"/>
        <v>2</v>
      </c>
      <c r="Z25" s="130">
        <v>0</v>
      </c>
      <c r="AA25" s="130">
        <v>1</v>
      </c>
      <c r="AB25" s="130">
        <v>0</v>
      </c>
      <c r="AC25" s="130">
        <v>0</v>
      </c>
      <c r="AD25" s="130">
        <v>1</v>
      </c>
      <c r="AE25" s="98">
        <f t="shared" si="9"/>
        <v>2</v>
      </c>
      <c r="AF25" s="130">
        <v>0</v>
      </c>
      <c r="AG25" s="130">
        <v>0</v>
      </c>
      <c r="AH25" s="130">
        <v>0</v>
      </c>
      <c r="AI25" s="130">
        <v>1</v>
      </c>
      <c r="AJ25" s="130">
        <v>0</v>
      </c>
      <c r="AK25" s="130">
        <v>0</v>
      </c>
      <c r="AL25" s="130">
        <v>0</v>
      </c>
      <c r="AM25" s="130">
        <v>0</v>
      </c>
      <c r="AN25" s="130">
        <v>1</v>
      </c>
      <c r="AO25" s="130">
        <v>0</v>
      </c>
      <c r="AP25" s="130">
        <v>0</v>
      </c>
      <c r="AQ25" s="130">
        <v>0</v>
      </c>
      <c r="AR25" s="130">
        <v>0</v>
      </c>
      <c r="AS25" s="130">
        <v>0</v>
      </c>
      <c r="AT25" s="98">
        <f t="shared" si="10"/>
        <v>0</v>
      </c>
      <c r="AU25" s="130">
        <v>0</v>
      </c>
      <c r="AV25" s="130">
        <v>0</v>
      </c>
      <c r="AW25" s="130">
        <v>0</v>
      </c>
      <c r="AX25" s="98">
        <f t="shared" si="24"/>
        <v>1</v>
      </c>
      <c r="AY25" s="130">
        <v>0</v>
      </c>
      <c r="AZ25" s="130">
        <v>0</v>
      </c>
      <c r="BA25" s="130">
        <v>1</v>
      </c>
      <c r="BB25" s="130">
        <v>0</v>
      </c>
      <c r="BC25" s="98">
        <f t="shared" si="11"/>
        <v>0</v>
      </c>
      <c r="BD25" s="130">
        <v>0</v>
      </c>
      <c r="BE25" s="130">
        <v>0</v>
      </c>
      <c r="BF25" s="98">
        <f t="shared" si="12"/>
        <v>1</v>
      </c>
      <c r="BG25" s="130">
        <v>0</v>
      </c>
      <c r="BH25" s="130">
        <v>0</v>
      </c>
      <c r="BI25" s="130">
        <v>0</v>
      </c>
      <c r="BJ25" s="130">
        <v>1</v>
      </c>
      <c r="BK25" s="98">
        <f t="shared" si="13"/>
        <v>0</v>
      </c>
      <c r="BL25" s="130">
        <v>0</v>
      </c>
      <c r="BM25" s="130">
        <v>0</v>
      </c>
      <c r="BN25" s="130">
        <v>0</v>
      </c>
      <c r="BO25" s="98">
        <f t="shared" si="14"/>
        <v>0</v>
      </c>
      <c r="BP25" s="130">
        <v>0</v>
      </c>
      <c r="BQ25" s="130">
        <v>0</v>
      </c>
      <c r="BR25" s="130">
        <v>0</v>
      </c>
      <c r="BS25" s="98">
        <f t="shared" si="15"/>
        <v>0</v>
      </c>
      <c r="BT25" s="130">
        <v>0</v>
      </c>
      <c r="BU25" s="130">
        <v>0</v>
      </c>
      <c r="BV25" s="130">
        <v>0</v>
      </c>
      <c r="BW25" s="130">
        <v>0</v>
      </c>
      <c r="BX25" s="98">
        <f t="shared" si="16"/>
        <v>0</v>
      </c>
      <c r="BY25" s="130">
        <v>0</v>
      </c>
      <c r="BZ25" s="130">
        <v>0</v>
      </c>
      <c r="CA25" s="130">
        <v>0</v>
      </c>
      <c r="CB25" s="98">
        <f t="shared" si="17"/>
        <v>0</v>
      </c>
      <c r="CC25" s="130">
        <v>0</v>
      </c>
      <c r="CD25" s="130">
        <v>0</v>
      </c>
      <c r="CE25" s="130">
        <v>0</v>
      </c>
    </row>
    <row r="26" spans="1:83" ht="14.25" customHeight="1" x14ac:dyDescent="0.2">
      <c r="A26" s="91">
        <v>233</v>
      </c>
      <c r="B26" s="479" t="s">
        <v>621</v>
      </c>
      <c r="C26" s="98">
        <f t="shared" si="6"/>
        <v>5</v>
      </c>
      <c r="D26" s="98">
        <f t="shared" si="18"/>
        <v>0</v>
      </c>
      <c r="E26" s="130">
        <v>0</v>
      </c>
      <c r="F26" s="130">
        <v>0</v>
      </c>
      <c r="G26" s="98">
        <f t="shared" si="19"/>
        <v>0</v>
      </c>
      <c r="H26" s="130">
        <v>0</v>
      </c>
      <c r="I26" s="130">
        <v>0</v>
      </c>
      <c r="J26" s="98">
        <f t="shared" si="20"/>
        <v>0</v>
      </c>
      <c r="K26" s="130">
        <v>0</v>
      </c>
      <c r="L26" s="130">
        <v>0</v>
      </c>
      <c r="M26" s="130">
        <v>0</v>
      </c>
      <c r="N26" s="130">
        <v>0</v>
      </c>
      <c r="O26" s="98">
        <f t="shared" si="21"/>
        <v>0</v>
      </c>
      <c r="P26" s="130">
        <v>0</v>
      </c>
      <c r="Q26" s="130">
        <v>0</v>
      </c>
      <c r="R26" s="130">
        <v>0</v>
      </c>
      <c r="S26" s="130">
        <v>0</v>
      </c>
      <c r="T26" s="98">
        <f t="shared" si="22"/>
        <v>2</v>
      </c>
      <c r="U26" s="130">
        <v>0</v>
      </c>
      <c r="V26" s="130">
        <v>1</v>
      </c>
      <c r="W26" s="130">
        <v>1</v>
      </c>
      <c r="X26" s="130">
        <v>0</v>
      </c>
      <c r="Y26" s="98">
        <f t="shared" si="23"/>
        <v>1</v>
      </c>
      <c r="Z26" s="130">
        <v>0</v>
      </c>
      <c r="AA26" s="130">
        <v>0</v>
      </c>
      <c r="AB26" s="130">
        <v>0</v>
      </c>
      <c r="AC26" s="130">
        <v>1</v>
      </c>
      <c r="AD26" s="130">
        <v>0</v>
      </c>
      <c r="AE26" s="98">
        <f t="shared" si="9"/>
        <v>1</v>
      </c>
      <c r="AF26" s="130">
        <v>0</v>
      </c>
      <c r="AG26" s="130">
        <v>0</v>
      </c>
      <c r="AH26" s="130">
        <v>0</v>
      </c>
      <c r="AI26" s="130">
        <v>0</v>
      </c>
      <c r="AJ26" s="130">
        <v>0</v>
      </c>
      <c r="AK26" s="130">
        <v>0</v>
      </c>
      <c r="AL26" s="130">
        <v>0</v>
      </c>
      <c r="AM26" s="130">
        <v>0</v>
      </c>
      <c r="AN26" s="130">
        <v>0</v>
      </c>
      <c r="AO26" s="130">
        <v>0</v>
      </c>
      <c r="AP26" s="130">
        <v>1</v>
      </c>
      <c r="AQ26" s="130">
        <v>0</v>
      </c>
      <c r="AR26" s="130">
        <v>0</v>
      </c>
      <c r="AS26" s="130">
        <v>0</v>
      </c>
      <c r="AT26" s="98">
        <f t="shared" si="10"/>
        <v>0</v>
      </c>
      <c r="AU26" s="130">
        <v>0</v>
      </c>
      <c r="AV26" s="130">
        <v>0</v>
      </c>
      <c r="AW26" s="130">
        <v>0</v>
      </c>
      <c r="AX26" s="98">
        <f t="shared" si="24"/>
        <v>1</v>
      </c>
      <c r="AY26" s="130">
        <v>0</v>
      </c>
      <c r="AZ26" s="130">
        <v>1</v>
      </c>
      <c r="BA26" s="130">
        <v>0</v>
      </c>
      <c r="BB26" s="130">
        <v>0</v>
      </c>
      <c r="BC26" s="98">
        <f t="shared" si="11"/>
        <v>0</v>
      </c>
      <c r="BD26" s="130">
        <v>0</v>
      </c>
      <c r="BE26" s="130">
        <v>0</v>
      </c>
      <c r="BF26" s="98">
        <f t="shared" si="12"/>
        <v>0</v>
      </c>
      <c r="BG26" s="130">
        <v>0</v>
      </c>
      <c r="BH26" s="130">
        <v>0</v>
      </c>
      <c r="BI26" s="130">
        <v>0</v>
      </c>
      <c r="BJ26" s="130">
        <v>0</v>
      </c>
      <c r="BK26" s="98">
        <f t="shared" si="13"/>
        <v>0</v>
      </c>
      <c r="BL26" s="130">
        <v>0</v>
      </c>
      <c r="BM26" s="130">
        <v>0</v>
      </c>
      <c r="BN26" s="130">
        <v>0</v>
      </c>
      <c r="BO26" s="98">
        <f t="shared" si="14"/>
        <v>0</v>
      </c>
      <c r="BP26" s="130">
        <v>0</v>
      </c>
      <c r="BQ26" s="130">
        <v>0</v>
      </c>
      <c r="BR26" s="130">
        <v>0</v>
      </c>
      <c r="BS26" s="98">
        <f t="shared" si="15"/>
        <v>0</v>
      </c>
      <c r="BT26" s="130">
        <v>0</v>
      </c>
      <c r="BU26" s="130">
        <v>0</v>
      </c>
      <c r="BV26" s="130">
        <v>0</v>
      </c>
      <c r="BW26" s="130">
        <v>0</v>
      </c>
      <c r="BX26" s="98">
        <f t="shared" si="16"/>
        <v>0</v>
      </c>
      <c r="BY26" s="130">
        <v>0</v>
      </c>
      <c r="BZ26" s="130">
        <v>0</v>
      </c>
      <c r="CA26" s="130">
        <v>0</v>
      </c>
      <c r="CB26" s="98">
        <f t="shared" si="17"/>
        <v>0</v>
      </c>
      <c r="CC26" s="130">
        <v>0</v>
      </c>
      <c r="CD26" s="130">
        <v>0</v>
      </c>
      <c r="CE26" s="130">
        <v>0</v>
      </c>
    </row>
    <row r="27" spans="1:83" ht="11.25" customHeight="1" x14ac:dyDescent="0.2">
      <c r="A27" s="91">
        <v>234</v>
      </c>
      <c r="B27" s="479" t="s">
        <v>409</v>
      </c>
      <c r="C27" s="98">
        <f t="shared" si="6"/>
        <v>20</v>
      </c>
      <c r="D27" s="98">
        <f t="shared" si="18"/>
        <v>0</v>
      </c>
      <c r="E27" s="130">
        <v>0</v>
      </c>
      <c r="F27" s="130">
        <v>0</v>
      </c>
      <c r="G27" s="98">
        <f t="shared" si="19"/>
        <v>0</v>
      </c>
      <c r="H27" s="130">
        <v>0</v>
      </c>
      <c r="I27" s="130">
        <v>0</v>
      </c>
      <c r="J27" s="98">
        <f t="shared" si="20"/>
        <v>0</v>
      </c>
      <c r="K27" s="130">
        <v>0</v>
      </c>
      <c r="L27" s="130">
        <v>0</v>
      </c>
      <c r="M27" s="130">
        <v>0</v>
      </c>
      <c r="N27" s="130">
        <v>0</v>
      </c>
      <c r="O27" s="98">
        <f t="shared" si="21"/>
        <v>0</v>
      </c>
      <c r="P27" s="130">
        <v>0</v>
      </c>
      <c r="Q27" s="130">
        <v>0</v>
      </c>
      <c r="R27" s="130">
        <v>0</v>
      </c>
      <c r="S27" s="130">
        <v>0</v>
      </c>
      <c r="T27" s="98">
        <f t="shared" si="22"/>
        <v>1</v>
      </c>
      <c r="U27" s="130">
        <v>0</v>
      </c>
      <c r="V27" s="130">
        <v>1</v>
      </c>
      <c r="W27" s="130">
        <v>0</v>
      </c>
      <c r="X27" s="130">
        <v>0</v>
      </c>
      <c r="Y27" s="98">
        <f t="shared" si="23"/>
        <v>1</v>
      </c>
      <c r="Z27" s="130">
        <v>0</v>
      </c>
      <c r="AA27" s="130">
        <v>0</v>
      </c>
      <c r="AB27" s="130">
        <v>0</v>
      </c>
      <c r="AC27" s="130">
        <v>1</v>
      </c>
      <c r="AD27" s="130">
        <v>0</v>
      </c>
      <c r="AE27" s="98">
        <f t="shared" si="9"/>
        <v>10</v>
      </c>
      <c r="AF27" s="130">
        <v>0</v>
      </c>
      <c r="AG27" s="130">
        <v>0</v>
      </c>
      <c r="AH27" s="130">
        <v>4</v>
      </c>
      <c r="AI27" s="130">
        <v>0</v>
      </c>
      <c r="AJ27" s="130">
        <v>0</v>
      </c>
      <c r="AK27" s="130">
        <v>2</v>
      </c>
      <c r="AL27" s="130">
        <v>0</v>
      </c>
      <c r="AM27" s="130">
        <v>0</v>
      </c>
      <c r="AN27" s="130">
        <v>4</v>
      </c>
      <c r="AO27" s="130">
        <v>0</v>
      </c>
      <c r="AP27" s="130">
        <v>0</v>
      </c>
      <c r="AQ27" s="130">
        <v>0</v>
      </c>
      <c r="AR27" s="130">
        <v>0</v>
      </c>
      <c r="AS27" s="130">
        <v>0</v>
      </c>
      <c r="AT27" s="98">
        <f t="shared" si="10"/>
        <v>0</v>
      </c>
      <c r="AU27" s="130">
        <v>0</v>
      </c>
      <c r="AV27" s="130">
        <v>0</v>
      </c>
      <c r="AW27" s="130">
        <v>0</v>
      </c>
      <c r="AX27" s="98">
        <f t="shared" si="24"/>
        <v>2</v>
      </c>
      <c r="AY27" s="130">
        <v>0</v>
      </c>
      <c r="AZ27" s="130">
        <v>0</v>
      </c>
      <c r="BA27" s="130">
        <v>2</v>
      </c>
      <c r="BB27" s="130">
        <v>0</v>
      </c>
      <c r="BC27" s="98">
        <f t="shared" si="11"/>
        <v>1</v>
      </c>
      <c r="BD27" s="130">
        <v>0</v>
      </c>
      <c r="BE27" s="130">
        <v>1</v>
      </c>
      <c r="BF27" s="98">
        <f t="shared" si="12"/>
        <v>1</v>
      </c>
      <c r="BG27" s="130">
        <v>0</v>
      </c>
      <c r="BH27" s="130">
        <v>1</v>
      </c>
      <c r="BI27" s="130">
        <v>0</v>
      </c>
      <c r="BJ27" s="130">
        <v>0</v>
      </c>
      <c r="BK27" s="98">
        <f t="shared" si="13"/>
        <v>0</v>
      </c>
      <c r="BL27" s="130">
        <v>0</v>
      </c>
      <c r="BM27" s="130">
        <v>0</v>
      </c>
      <c r="BN27" s="130">
        <v>0</v>
      </c>
      <c r="BO27" s="98">
        <f t="shared" si="14"/>
        <v>1</v>
      </c>
      <c r="BP27" s="130">
        <v>0</v>
      </c>
      <c r="BQ27" s="130">
        <v>1</v>
      </c>
      <c r="BR27" s="130">
        <v>0</v>
      </c>
      <c r="BS27" s="98">
        <f t="shared" si="15"/>
        <v>0</v>
      </c>
      <c r="BT27" s="130">
        <v>0</v>
      </c>
      <c r="BU27" s="130">
        <v>0</v>
      </c>
      <c r="BV27" s="130">
        <v>0</v>
      </c>
      <c r="BW27" s="130">
        <v>0</v>
      </c>
      <c r="BX27" s="98">
        <f t="shared" si="16"/>
        <v>0</v>
      </c>
      <c r="BY27" s="130">
        <v>0</v>
      </c>
      <c r="BZ27" s="130">
        <v>0</v>
      </c>
      <c r="CA27" s="130">
        <v>0</v>
      </c>
      <c r="CB27" s="98">
        <f t="shared" si="17"/>
        <v>3</v>
      </c>
      <c r="CC27" s="130">
        <v>0</v>
      </c>
      <c r="CD27" s="130">
        <v>3</v>
      </c>
      <c r="CE27" s="130">
        <v>0</v>
      </c>
    </row>
    <row r="28" spans="1:83" ht="21" customHeight="1" x14ac:dyDescent="0.2">
      <c r="A28" s="89">
        <v>299</v>
      </c>
      <c r="B28" s="479" t="s">
        <v>332</v>
      </c>
      <c r="C28" s="98">
        <f t="shared" si="6"/>
        <v>283</v>
      </c>
      <c r="D28" s="98">
        <f t="shared" si="18"/>
        <v>21</v>
      </c>
      <c r="E28" s="130">
        <v>2</v>
      </c>
      <c r="F28" s="130">
        <v>19</v>
      </c>
      <c r="G28" s="98">
        <f t="shared" si="19"/>
        <v>6</v>
      </c>
      <c r="H28" s="130">
        <v>0</v>
      </c>
      <c r="I28" s="130">
        <v>6</v>
      </c>
      <c r="J28" s="98">
        <f t="shared" si="20"/>
        <v>6</v>
      </c>
      <c r="K28" s="130">
        <v>0</v>
      </c>
      <c r="L28" s="130">
        <v>2</v>
      </c>
      <c r="M28" s="130">
        <v>2</v>
      </c>
      <c r="N28" s="130">
        <v>2</v>
      </c>
      <c r="O28" s="98">
        <f t="shared" si="21"/>
        <v>5</v>
      </c>
      <c r="P28" s="130">
        <v>0</v>
      </c>
      <c r="Q28" s="130">
        <v>3</v>
      </c>
      <c r="R28" s="130">
        <v>0</v>
      </c>
      <c r="S28" s="130">
        <v>2</v>
      </c>
      <c r="T28" s="98">
        <f t="shared" si="22"/>
        <v>10</v>
      </c>
      <c r="U28" s="130">
        <v>0</v>
      </c>
      <c r="V28" s="130">
        <v>10</v>
      </c>
      <c r="W28" s="130">
        <v>0</v>
      </c>
      <c r="X28" s="130">
        <v>0</v>
      </c>
      <c r="Y28" s="98">
        <f t="shared" si="23"/>
        <v>76</v>
      </c>
      <c r="Z28" s="130">
        <v>0</v>
      </c>
      <c r="AA28" s="130">
        <v>2</v>
      </c>
      <c r="AB28" s="130">
        <v>1</v>
      </c>
      <c r="AC28" s="130">
        <v>73</v>
      </c>
      <c r="AD28" s="130">
        <v>0</v>
      </c>
      <c r="AE28" s="98">
        <f t="shared" si="9"/>
        <v>69</v>
      </c>
      <c r="AF28" s="130">
        <v>0</v>
      </c>
      <c r="AG28" s="130">
        <v>0</v>
      </c>
      <c r="AH28" s="130">
        <v>8</v>
      </c>
      <c r="AI28" s="130">
        <v>10</v>
      </c>
      <c r="AJ28" s="130">
        <v>17</v>
      </c>
      <c r="AK28" s="130">
        <v>9</v>
      </c>
      <c r="AL28" s="130">
        <v>0</v>
      </c>
      <c r="AM28" s="130">
        <v>0</v>
      </c>
      <c r="AN28" s="130">
        <v>2</v>
      </c>
      <c r="AO28" s="130">
        <v>2</v>
      </c>
      <c r="AP28" s="130">
        <v>21</v>
      </c>
      <c r="AQ28" s="130">
        <v>0</v>
      </c>
      <c r="AR28" s="130">
        <v>0</v>
      </c>
      <c r="AS28" s="130">
        <v>0</v>
      </c>
      <c r="AT28" s="98">
        <f t="shared" si="10"/>
        <v>4</v>
      </c>
      <c r="AU28" s="130">
        <v>0</v>
      </c>
      <c r="AV28" s="130">
        <v>3</v>
      </c>
      <c r="AW28" s="130">
        <v>1</v>
      </c>
      <c r="AX28" s="98">
        <f t="shared" si="24"/>
        <v>15</v>
      </c>
      <c r="AY28" s="130">
        <v>3</v>
      </c>
      <c r="AZ28" s="130">
        <v>0</v>
      </c>
      <c r="BA28" s="130">
        <v>12</v>
      </c>
      <c r="BB28" s="130">
        <v>0</v>
      </c>
      <c r="BC28" s="98">
        <f t="shared" si="11"/>
        <v>2</v>
      </c>
      <c r="BD28" s="130">
        <v>0</v>
      </c>
      <c r="BE28" s="130">
        <v>2</v>
      </c>
      <c r="BF28" s="98">
        <f t="shared" si="12"/>
        <v>15</v>
      </c>
      <c r="BG28" s="130">
        <v>0</v>
      </c>
      <c r="BH28" s="130">
        <v>12</v>
      </c>
      <c r="BI28" s="130">
        <v>1</v>
      </c>
      <c r="BJ28" s="130">
        <v>2</v>
      </c>
      <c r="BK28" s="98">
        <f t="shared" si="13"/>
        <v>19</v>
      </c>
      <c r="BL28" s="130">
        <v>0</v>
      </c>
      <c r="BM28" s="130">
        <v>18</v>
      </c>
      <c r="BN28" s="130">
        <v>1</v>
      </c>
      <c r="BO28" s="98">
        <f t="shared" si="14"/>
        <v>0</v>
      </c>
      <c r="BP28" s="130">
        <v>0</v>
      </c>
      <c r="BQ28" s="130">
        <v>0</v>
      </c>
      <c r="BR28" s="130">
        <v>0</v>
      </c>
      <c r="BS28" s="98">
        <f t="shared" si="15"/>
        <v>30</v>
      </c>
      <c r="BT28" s="130">
        <v>0</v>
      </c>
      <c r="BU28" s="130">
        <v>6</v>
      </c>
      <c r="BV28" s="130">
        <v>1</v>
      </c>
      <c r="BW28" s="130">
        <v>23</v>
      </c>
      <c r="BX28" s="98">
        <f t="shared" si="16"/>
        <v>0</v>
      </c>
      <c r="BY28" s="130">
        <v>0</v>
      </c>
      <c r="BZ28" s="130">
        <v>0</v>
      </c>
      <c r="CA28" s="130">
        <v>0</v>
      </c>
      <c r="CB28" s="98">
        <f t="shared" si="17"/>
        <v>5</v>
      </c>
      <c r="CC28" s="130">
        <v>0</v>
      </c>
      <c r="CD28" s="130">
        <v>2</v>
      </c>
      <c r="CE28" s="130">
        <v>3</v>
      </c>
    </row>
    <row r="29" spans="1:83" ht="21" x14ac:dyDescent="0.2">
      <c r="A29" s="88"/>
      <c r="B29" s="478" t="s">
        <v>325</v>
      </c>
      <c r="C29" s="98">
        <f>SUM(C30:C40)</f>
        <v>8174</v>
      </c>
      <c r="D29" s="98">
        <f t="shared" ref="D29:BO29" si="25">SUM(D30:D40)</f>
        <v>180</v>
      </c>
      <c r="E29" s="98">
        <f t="shared" si="25"/>
        <v>4</v>
      </c>
      <c r="F29" s="98">
        <f t="shared" si="25"/>
        <v>176</v>
      </c>
      <c r="G29" s="98">
        <f t="shared" si="25"/>
        <v>149</v>
      </c>
      <c r="H29" s="98">
        <f t="shared" si="25"/>
        <v>2</v>
      </c>
      <c r="I29" s="98">
        <f t="shared" si="25"/>
        <v>147</v>
      </c>
      <c r="J29" s="98">
        <f t="shared" si="25"/>
        <v>307</v>
      </c>
      <c r="K29" s="98">
        <f t="shared" si="25"/>
        <v>3</v>
      </c>
      <c r="L29" s="98">
        <f t="shared" si="25"/>
        <v>217</v>
      </c>
      <c r="M29" s="98">
        <f t="shared" si="25"/>
        <v>18</v>
      </c>
      <c r="N29" s="98">
        <f t="shared" si="25"/>
        <v>69</v>
      </c>
      <c r="O29" s="98">
        <f t="shared" si="25"/>
        <v>106</v>
      </c>
      <c r="P29" s="98">
        <f t="shared" si="25"/>
        <v>0</v>
      </c>
      <c r="Q29" s="98">
        <f t="shared" si="25"/>
        <v>87</v>
      </c>
      <c r="R29" s="98">
        <f t="shared" si="25"/>
        <v>6</v>
      </c>
      <c r="S29" s="98">
        <f t="shared" si="25"/>
        <v>13</v>
      </c>
      <c r="T29" s="98">
        <f t="shared" si="25"/>
        <v>216</v>
      </c>
      <c r="U29" s="98">
        <f t="shared" si="25"/>
        <v>2</v>
      </c>
      <c r="V29" s="98">
        <f t="shared" si="25"/>
        <v>179</v>
      </c>
      <c r="W29" s="98">
        <f t="shared" si="25"/>
        <v>9</v>
      </c>
      <c r="X29" s="98">
        <f t="shared" si="25"/>
        <v>26</v>
      </c>
      <c r="Y29" s="98">
        <f t="shared" si="25"/>
        <v>801</v>
      </c>
      <c r="Z29" s="98">
        <f t="shared" si="25"/>
        <v>1</v>
      </c>
      <c r="AA29" s="98">
        <f t="shared" si="25"/>
        <v>306</v>
      </c>
      <c r="AB29" s="98">
        <f t="shared" si="25"/>
        <v>69</v>
      </c>
      <c r="AC29" s="98">
        <f t="shared" si="25"/>
        <v>280</v>
      </c>
      <c r="AD29" s="98">
        <f t="shared" si="25"/>
        <v>145</v>
      </c>
      <c r="AE29" s="98">
        <f t="shared" si="25"/>
        <v>3364</v>
      </c>
      <c r="AF29" s="98">
        <f t="shared" si="25"/>
        <v>0</v>
      </c>
      <c r="AG29" s="98">
        <f t="shared" si="25"/>
        <v>1</v>
      </c>
      <c r="AH29" s="98">
        <f t="shared" si="25"/>
        <v>550</v>
      </c>
      <c r="AI29" s="98">
        <f t="shared" si="25"/>
        <v>363</v>
      </c>
      <c r="AJ29" s="98">
        <f t="shared" si="25"/>
        <v>755</v>
      </c>
      <c r="AK29" s="98">
        <f t="shared" si="25"/>
        <v>448</v>
      </c>
      <c r="AL29" s="98">
        <f t="shared" si="25"/>
        <v>2</v>
      </c>
      <c r="AM29" s="98">
        <f t="shared" si="25"/>
        <v>7</v>
      </c>
      <c r="AN29" s="98">
        <f t="shared" si="25"/>
        <v>3</v>
      </c>
      <c r="AO29" s="98">
        <f t="shared" si="25"/>
        <v>1198</v>
      </c>
      <c r="AP29" s="98">
        <f t="shared" si="25"/>
        <v>2</v>
      </c>
      <c r="AQ29" s="98">
        <f t="shared" si="25"/>
        <v>30</v>
      </c>
      <c r="AR29" s="98">
        <f t="shared" si="25"/>
        <v>5</v>
      </c>
      <c r="AS29" s="98">
        <f t="shared" si="25"/>
        <v>0</v>
      </c>
      <c r="AT29" s="98">
        <f t="shared" si="25"/>
        <v>422</v>
      </c>
      <c r="AU29" s="98">
        <f t="shared" si="25"/>
        <v>0</v>
      </c>
      <c r="AV29" s="98">
        <f t="shared" si="25"/>
        <v>332</v>
      </c>
      <c r="AW29" s="98">
        <f t="shared" si="25"/>
        <v>90</v>
      </c>
      <c r="AX29" s="98">
        <f t="shared" si="25"/>
        <v>602</v>
      </c>
      <c r="AY29" s="98">
        <f t="shared" si="25"/>
        <v>285</v>
      </c>
      <c r="AZ29" s="98">
        <f t="shared" si="25"/>
        <v>94</v>
      </c>
      <c r="BA29" s="98">
        <f t="shared" si="25"/>
        <v>187</v>
      </c>
      <c r="BB29" s="98">
        <f t="shared" si="25"/>
        <v>36</v>
      </c>
      <c r="BC29" s="98">
        <f t="shared" si="25"/>
        <v>246</v>
      </c>
      <c r="BD29" s="98">
        <f t="shared" si="25"/>
        <v>0</v>
      </c>
      <c r="BE29" s="98">
        <f t="shared" si="25"/>
        <v>246</v>
      </c>
      <c r="BF29" s="98">
        <f t="shared" si="25"/>
        <v>709</v>
      </c>
      <c r="BG29" s="98">
        <f t="shared" si="25"/>
        <v>0</v>
      </c>
      <c r="BH29" s="98">
        <f t="shared" si="25"/>
        <v>486</v>
      </c>
      <c r="BI29" s="98">
        <f t="shared" si="25"/>
        <v>25</v>
      </c>
      <c r="BJ29" s="98">
        <f t="shared" si="25"/>
        <v>198</v>
      </c>
      <c r="BK29" s="98">
        <f t="shared" si="25"/>
        <v>436</v>
      </c>
      <c r="BL29" s="98">
        <f t="shared" si="25"/>
        <v>0</v>
      </c>
      <c r="BM29" s="98">
        <f t="shared" si="25"/>
        <v>379</v>
      </c>
      <c r="BN29" s="98">
        <f t="shared" si="25"/>
        <v>57</v>
      </c>
      <c r="BO29" s="98">
        <f t="shared" si="25"/>
        <v>200</v>
      </c>
      <c r="BP29" s="98">
        <f t="shared" ref="BP29:CE29" si="26">SUM(BP30:BP40)</f>
        <v>0</v>
      </c>
      <c r="BQ29" s="98">
        <f t="shared" si="26"/>
        <v>190</v>
      </c>
      <c r="BR29" s="98">
        <f t="shared" si="26"/>
        <v>10</v>
      </c>
      <c r="BS29" s="98">
        <f t="shared" si="26"/>
        <v>317</v>
      </c>
      <c r="BT29" s="98">
        <f t="shared" si="26"/>
        <v>0</v>
      </c>
      <c r="BU29" s="98">
        <f t="shared" si="26"/>
        <v>156</v>
      </c>
      <c r="BV29" s="98">
        <f t="shared" si="26"/>
        <v>69</v>
      </c>
      <c r="BW29" s="98">
        <f t="shared" si="26"/>
        <v>92</v>
      </c>
      <c r="BX29" s="98">
        <f t="shared" si="26"/>
        <v>43</v>
      </c>
      <c r="BY29" s="98">
        <f t="shared" si="26"/>
        <v>0</v>
      </c>
      <c r="BZ29" s="98">
        <f t="shared" si="26"/>
        <v>28</v>
      </c>
      <c r="CA29" s="98">
        <f t="shared" si="26"/>
        <v>15</v>
      </c>
      <c r="CB29" s="98">
        <f t="shared" si="26"/>
        <v>76</v>
      </c>
      <c r="CC29" s="98">
        <f t="shared" si="26"/>
        <v>0</v>
      </c>
      <c r="CD29" s="98">
        <f t="shared" si="26"/>
        <v>74</v>
      </c>
      <c r="CE29" s="98">
        <f t="shared" si="26"/>
        <v>2</v>
      </c>
    </row>
    <row r="30" spans="1:83" ht="12.75" x14ac:dyDescent="0.2">
      <c r="A30" s="89">
        <v>301</v>
      </c>
      <c r="B30" s="479" t="s">
        <v>175</v>
      </c>
      <c r="C30" s="98">
        <f t="shared" si="6"/>
        <v>30</v>
      </c>
      <c r="D30" s="98">
        <f>SUM(E30:F30)</f>
        <v>1</v>
      </c>
      <c r="E30" s="130">
        <v>0</v>
      </c>
      <c r="F30" s="130">
        <v>1</v>
      </c>
      <c r="G30" s="98">
        <f>SUM(H30:I30)</f>
        <v>0</v>
      </c>
      <c r="H30" s="130">
        <v>0</v>
      </c>
      <c r="I30" s="130">
        <v>0</v>
      </c>
      <c r="J30" s="98">
        <f t="shared" si="20"/>
        <v>0</v>
      </c>
      <c r="K30" s="130">
        <v>0</v>
      </c>
      <c r="L30" s="130">
        <v>0</v>
      </c>
      <c r="M30" s="130">
        <v>0</v>
      </c>
      <c r="N30" s="130">
        <v>0</v>
      </c>
      <c r="O30" s="98">
        <f t="shared" si="21"/>
        <v>2</v>
      </c>
      <c r="P30" s="130">
        <v>0</v>
      </c>
      <c r="Q30" s="130">
        <v>2</v>
      </c>
      <c r="R30" s="130">
        <v>0</v>
      </c>
      <c r="S30" s="130">
        <v>0</v>
      </c>
      <c r="T30" s="98">
        <f t="shared" si="22"/>
        <v>1</v>
      </c>
      <c r="U30" s="130">
        <v>0</v>
      </c>
      <c r="V30" s="130">
        <v>1</v>
      </c>
      <c r="W30" s="130">
        <v>0</v>
      </c>
      <c r="X30" s="130">
        <v>0</v>
      </c>
      <c r="Y30" s="98">
        <f t="shared" ref="Y30:Y40" si="27">SUM(Z30:AD30)</f>
        <v>3</v>
      </c>
      <c r="Z30" s="130">
        <v>0</v>
      </c>
      <c r="AA30" s="130">
        <v>2</v>
      </c>
      <c r="AB30" s="130">
        <v>0</v>
      </c>
      <c r="AC30" s="130">
        <v>0</v>
      </c>
      <c r="AD30" s="130">
        <v>1</v>
      </c>
      <c r="AE30" s="98">
        <f t="shared" ref="AE30:AE40" si="28">SUM(AF30:AS30)</f>
        <v>10</v>
      </c>
      <c r="AF30" s="130">
        <v>0</v>
      </c>
      <c r="AG30" s="130">
        <v>0</v>
      </c>
      <c r="AH30" s="130">
        <v>1</v>
      </c>
      <c r="AI30" s="130">
        <v>0</v>
      </c>
      <c r="AJ30" s="130">
        <v>3</v>
      </c>
      <c r="AK30" s="130">
        <v>0</v>
      </c>
      <c r="AL30" s="130">
        <v>0</v>
      </c>
      <c r="AM30" s="130">
        <v>0</v>
      </c>
      <c r="AN30" s="130">
        <v>0</v>
      </c>
      <c r="AO30" s="130">
        <v>6</v>
      </c>
      <c r="AP30" s="130">
        <v>0</v>
      </c>
      <c r="AQ30" s="130">
        <v>0</v>
      </c>
      <c r="AR30" s="130">
        <v>0</v>
      </c>
      <c r="AS30" s="130">
        <v>0</v>
      </c>
      <c r="AT30" s="98">
        <f t="shared" si="10"/>
        <v>2</v>
      </c>
      <c r="AU30" s="130">
        <v>0</v>
      </c>
      <c r="AV30" s="130">
        <v>0</v>
      </c>
      <c r="AW30" s="130">
        <v>2</v>
      </c>
      <c r="AX30" s="98">
        <f t="shared" si="24"/>
        <v>2</v>
      </c>
      <c r="AY30" s="130">
        <v>1</v>
      </c>
      <c r="AZ30" s="130">
        <v>0</v>
      </c>
      <c r="BA30" s="130">
        <v>0</v>
      </c>
      <c r="BB30" s="130">
        <v>1</v>
      </c>
      <c r="BC30" s="98">
        <f t="shared" si="11"/>
        <v>4</v>
      </c>
      <c r="BD30" s="130">
        <v>0</v>
      </c>
      <c r="BE30" s="130">
        <v>4</v>
      </c>
      <c r="BF30" s="98">
        <f t="shared" si="12"/>
        <v>1</v>
      </c>
      <c r="BG30" s="130">
        <v>0</v>
      </c>
      <c r="BH30" s="130">
        <v>0</v>
      </c>
      <c r="BI30" s="130">
        <v>0</v>
      </c>
      <c r="BJ30" s="130">
        <v>1</v>
      </c>
      <c r="BK30" s="98">
        <f t="shared" si="13"/>
        <v>2</v>
      </c>
      <c r="BL30" s="130">
        <v>0</v>
      </c>
      <c r="BM30" s="130">
        <v>1</v>
      </c>
      <c r="BN30" s="130">
        <v>1</v>
      </c>
      <c r="BO30" s="98">
        <f t="shared" si="14"/>
        <v>0</v>
      </c>
      <c r="BP30" s="130">
        <v>0</v>
      </c>
      <c r="BQ30" s="130">
        <v>0</v>
      </c>
      <c r="BR30" s="130">
        <v>0</v>
      </c>
      <c r="BS30" s="98">
        <f t="shared" si="15"/>
        <v>1</v>
      </c>
      <c r="BT30" s="130">
        <v>0</v>
      </c>
      <c r="BU30" s="130">
        <v>0</v>
      </c>
      <c r="BV30" s="130">
        <v>1</v>
      </c>
      <c r="BW30" s="130">
        <v>0</v>
      </c>
      <c r="BX30" s="98">
        <f t="shared" si="16"/>
        <v>1</v>
      </c>
      <c r="BY30" s="130">
        <v>0</v>
      </c>
      <c r="BZ30" s="130">
        <v>1</v>
      </c>
      <c r="CA30" s="130">
        <v>0</v>
      </c>
      <c r="CB30" s="98">
        <f t="shared" ref="CB30:CB40" si="29">SUM(CC30:CE30)</f>
        <v>0</v>
      </c>
      <c r="CC30" s="130">
        <v>0</v>
      </c>
      <c r="CD30" s="130">
        <v>0</v>
      </c>
      <c r="CE30" s="130">
        <v>0</v>
      </c>
    </row>
    <row r="31" spans="1:83" ht="12.75" x14ac:dyDescent="0.2">
      <c r="A31" s="89">
        <v>302</v>
      </c>
      <c r="B31" s="479" t="s">
        <v>160</v>
      </c>
      <c r="C31" s="98">
        <f t="shared" si="6"/>
        <v>2272</v>
      </c>
      <c r="D31" s="98">
        <f t="shared" ref="D31:D40" si="30">SUM(E31:F31)</f>
        <v>55</v>
      </c>
      <c r="E31" s="130">
        <v>3</v>
      </c>
      <c r="F31" s="130">
        <v>52</v>
      </c>
      <c r="G31" s="98">
        <f t="shared" ref="G31:G40" si="31">SUM(H31:I31)</f>
        <v>63</v>
      </c>
      <c r="H31" s="130">
        <v>1</v>
      </c>
      <c r="I31" s="130">
        <v>62</v>
      </c>
      <c r="J31" s="98">
        <f t="shared" si="20"/>
        <v>74</v>
      </c>
      <c r="K31" s="130">
        <v>2</v>
      </c>
      <c r="L31" s="130">
        <v>41</v>
      </c>
      <c r="M31" s="130">
        <v>6</v>
      </c>
      <c r="N31" s="130">
        <v>25</v>
      </c>
      <c r="O31" s="98">
        <f t="shared" si="21"/>
        <v>25</v>
      </c>
      <c r="P31" s="130">
        <v>0</v>
      </c>
      <c r="Q31" s="130">
        <v>18</v>
      </c>
      <c r="R31" s="130">
        <v>3</v>
      </c>
      <c r="S31" s="130">
        <v>4</v>
      </c>
      <c r="T31" s="98">
        <f t="shared" si="22"/>
        <v>91</v>
      </c>
      <c r="U31" s="130">
        <v>0</v>
      </c>
      <c r="V31" s="130">
        <v>85</v>
      </c>
      <c r="W31" s="130">
        <v>3</v>
      </c>
      <c r="X31" s="130">
        <v>3</v>
      </c>
      <c r="Y31" s="98">
        <f t="shared" si="27"/>
        <v>216</v>
      </c>
      <c r="Z31" s="130">
        <v>1</v>
      </c>
      <c r="AA31" s="130">
        <v>80</v>
      </c>
      <c r="AB31" s="130">
        <v>23</v>
      </c>
      <c r="AC31" s="130">
        <v>55</v>
      </c>
      <c r="AD31" s="130">
        <v>57</v>
      </c>
      <c r="AE31" s="98">
        <f t="shared" si="28"/>
        <v>837</v>
      </c>
      <c r="AF31" s="130">
        <v>0</v>
      </c>
      <c r="AG31" s="130">
        <v>0</v>
      </c>
      <c r="AH31" s="130">
        <v>119</v>
      </c>
      <c r="AI31" s="130">
        <v>106</v>
      </c>
      <c r="AJ31" s="130">
        <v>137</v>
      </c>
      <c r="AK31" s="130">
        <v>143</v>
      </c>
      <c r="AL31" s="130">
        <v>1</v>
      </c>
      <c r="AM31" s="130">
        <v>3</v>
      </c>
      <c r="AN31" s="130">
        <v>0</v>
      </c>
      <c r="AO31" s="130">
        <v>315</v>
      </c>
      <c r="AP31" s="130">
        <v>0</v>
      </c>
      <c r="AQ31" s="130">
        <v>8</v>
      </c>
      <c r="AR31" s="130">
        <v>5</v>
      </c>
      <c r="AS31" s="130">
        <v>0</v>
      </c>
      <c r="AT31" s="98">
        <f t="shared" si="10"/>
        <v>110</v>
      </c>
      <c r="AU31" s="130">
        <v>0</v>
      </c>
      <c r="AV31" s="130">
        <v>77</v>
      </c>
      <c r="AW31" s="130">
        <v>33</v>
      </c>
      <c r="AX31" s="98">
        <f t="shared" si="24"/>
        <v>224</v>
      </c>
      <c r="AY31" s="130">
        <v>83</v>
      </c>
      <c r="AZ31" s="130">
        <v>32</v>
      </c>
      <c r="BA31" s="130">
        <v>97</v>
      </c>
      <c r="BB31" s="130">
        <v>12</v>
      </c>
      <c r="BC31" s="98">
        <f t="shared" si="11"/>
        <v>94</v>
      </c>
      <c r="BD31" s="130">
        <v>0</v>
      </c>
      <c r="BE31" s="130">
        <v>94</v>
      </c>
      <c r="BF31" s="98">
        <f t="shared" si="12"/>
        <v>219</v>
      </c>
      <c r="BG31" s="130">
        <v>0</v>
      </c>
      <c r="BH31" s="130">
        <v>120</v>
      </c>
      <c r="BI31" s="130">
        <v>14</v>
      </c>
      <c r="BJ31" s="130">
        <v>85</v>
      </c>
      <c r="BK31" s="98">
        <f t="shared" si="13"/>
        <v>109</v>
      </c>
      <c r="BL31" s="130">
        <v>0</v>
      </c>
      <c r="BM31" s="130">
        <v>89</v>
      </c>
      <c r="BN31" s="130">
        <v>20</v>
      </c>
      <c r="BO31" s="98">
        <f t="shared" si="14"/>
        <v>47</v>
      </c>
      <c r="BP31" s="130">
        <v>0</v>
      </c>
      <c r="BQ31" s="130">
        <v>44</v>
      </c>
      <c r="BR31" s="130">
        <v>3</v>
      </c>
      <c r="BS31" s="98">
        <f t="shared" si="15"/>
        <v>78</v>
      </c>
      <c r="BT31" s="130">
        <v>0</v>
      </c>
      <c r="BU31" s="130">
        <v>43</v>
      </c>
      <c r="BV31" s="130">
        <v>19</v>
      </c>
      <c r="BW31" s="130">
        <v>16</v>
      </c>
      <c r="BX31" s="98">
        <f t="shared" si="16"/>
        <v>17</v>
      </c>
      <c r="BY31" s="130">
        <v>0</v>
      </c>
      <c r="BZ31" s="130">
        <v>11</v>
      </c>
      <c r="CA31" s="130">
        <v>6</v>
      </c>
      <c r="CB31" s="98">
        <f t="shared" si="29"/>
        <v>13</v>
      </c>
      <c r="CC31" s="130">
        <v>0</v>
      </c>
      <c r="CD31" s="130">
        <v>13</v>
      </c>
      <c r="CE31" s="130">
        <v>0</v>
      </c>
    </row>
    <row r="32" spans="1:83" ht="12.75" x14ac:dyDescent="0.2">
      <c r="A32" s="89">
        <v>303</v>
      </c>
      <c r="B32" s="479" t="s">
        <v>161</v>
      </c>
      <c r="C32" s="98">
        <f t="shared" si="6"/>
        <v>3708</v>
      </c>
      <c r="D32" s="98">
        <f t="shared" si="30"/>
        <v>64</v>
      </c>
      <c r="E32" s="130">
        <v>1</v>
      </c>
      <c r="F32" s="130">
        <v>63</v>
      </c>
      <c r="G32" s="98">
        <f t="shared" si="31"/>
        <v>60</v>
      </c>
      <c r="H32" s="130">
        <v>0</v>
      </c>
      <c r="I32" s="130">
        <v>60</v>
      </c>
      <c r="J32" s="98">
        <f t="shared" si="20"/>
        <v>140</v>
      </c>
      <c r="K32" s="130">
        <v>1</v>
      </c>
      <c r="L32" s="130">
        <v>109</v>
      </c>
      <c r="M32" s="130">
        <v>2</v>
      </c>
      <c r="N32" s="130">
        <v>28</v>
      </c>
      <c r="O32" s="98">
        <f t="shared" si="21"/>
        <v>49</v>
      </c>
      <c r="P32" s="130">
        <v>0</v>
      </c>
      <c r="Q32" s="130">
        <v>47</v>
      </c>
      <c r="R32" s="130">
        <v>0</v>
      </c>
      <c r="S32" s="130">
        <v>2</v>
      </c>
      <c r="T32" s="98">
        <f t="shared" si="22"/>
        <v>74</v>
      </c>
      <c r="U32" s="130">
        <v>2</v>
      </c>
      <c r="V32" s="130">
        <v>54</v>
      </c>
      <c r="W32" s="130">
        <v>3</v>
      </c>
      <c r="X32" s="130">
        <v>15</v>
      </c>
      <c r="Y32" s="98">
        <f t="shared" si="27"/>
        <v>369</v>
      </c>
      <c r="Z32" s="130">
        <v>0</v>
      </c>
      <c r="AA32" s="130">
        <v>165</v>
      </c>
      <c r="AB32" s="130">
        <v>30</v>
      </c>
      <c r="AC32" s="130">
        <v>112</v>
      </c>
      <c r="AD32" s="130">
        <v>62</v>
      </c>
      <c r="AE32" s="98">
        <f t="shared" si="28"/>
        <v>1634</v>
      </c>
      <c r="AF32" s="130">
        <v>0</v>
      </c>
      <c r="AG32" s="130">
        <v>1</v>
      </c>
      <c r="AH32" s="130">
        <v>307</v>
      </c>
      <c r="AI32" s="130">
        <v>200</v>
      </c>
      <c r="AJ32" s="130">
        <v>349</v>
      </c>
      <c r="AK32" s="130">
        <v>193</v>
      </c>
      <c r="AL32" s="130">
        <v>1</v>
      </c>
      <c r="AM32" s="130">
        <v>2</v>
      </c>
      <c r="AN32" s="130">
        <v>1</v>
      </c>
      <c r="AO32" s="130">
        <v>565</v>
      </c>
      <c r="AP32" s="130">
        <v>0</v>
      </c>
      <c r="AQ32" s="130">
        <v>15</v>
      </c>
      <c r="AR32" s="130">
        <v>0</v>
      </c>
      <c r="AS32" s="130">
        <v>0</v>
      </c>
      <c r="AT32" s="98">
        <f t="shared" si="10"/>
        <v>178</v>
      </c>
      <c r="AU32" s="130">
        <v>0</v>
      </c>
      <c r="AV32" s="130">
        <v>143</v>
      </c>
      <c r="AW32" s="130">
        <v>35</v>
      </c>
      <c r="AX32" s="98">
        <f t="shared" si="24"/>
        <v>265</v>
      </c>
      <c r="AY32" s="130">
        <v>132</v>
      </c>
      <c r="AZ32" s="130">
        <v>47</v>
      </c>
      <c r="BA32" s="130">
        <v>66</v>
      </c>
      <c r="BB32" s="130">
        <v>20</v>
      </c>
      <c r="BC32" s="98">
        <f t="shared" si="11"/>
        <v>89</v>
      </c>
      <c r="BD32" s="130">
        <v>0</v>
      </c>
      <c r="BE32" s="130">
        <v>89</v>
      </c>
      <c r="BF32" s="98">
        <f t="shared" si="12"/>
        <v>262</v>
      </c>
      <c r="BG32" s="130">
        <v>0</v>
      </c>
      <c r="BH32" s="130">
        <v>183</v>
      </c>
      <c r="BI32" s="130">
        <v>8</v>
      </c>
      <c r="BJ32" s="130">
        <v>71</v>
      </c>
      <c r="BK32" s="98">
        <f t="shared" si="13"/>
        <v>234</v>
      </c>
      <c r="BL32" s="130">
        <v>0</v>
      </c>
      <c r="BM32" s="130">
        <v>211</v>
      </c>
      <c r="BN32" s="130">
        <v>23</v>
      </c>
      <c r="BO32" s="98">
        <f t="shared" si="14"/>
        <v>84</v>
      </c>
      <c r="BP32" s="130">
        <v>0</v>
      </c>
      <c r="BQ32" s="130">
        <v>80</v>
      </c>
      <c r="BR32" s="130">
        <v>4</v>
      </c>
      <c r="BS32" s="98">
        <f t="shared" si="15"/>
        <v>161</v>
      </c>
      <c r="BT32" s="130">
        <v>0</v>
      </c>
      <c r="BU32" s="130">
        <v>85</v>
      </c>
      <c r="BV32" s="130">
        <v>21</v>
      </c>
      <c r="BW32" s="130">
        <v>55</v>
      </c>
      <c r="BX32" s="98">
        <f t="shared" si="16"/>
        <v>8</v>
      </c>
      <c r="BY32" s="130">
        <v>0</v>
      </c>
      <c r="BZ32" s="130">
        <v>5</v>
      </c>
      <c r="CA32" s="130">
        <v>3</v>
      </c>
      <c r="CB32" s="98">
        <f t="shared" si="29"/>
        <v>37</v>
      </c>
      <c r="CC32" s="130">
        <v>0</v>
      </c>
      <c r="CD32" s="130">
        <v>36</v>
      </c>
      <c r="CE32" s="130">
        <v>1</v>
      </c>
    </row>
    <row r="33" spans="1:83" ht="12.75" x14ac:dyDescent="0.2">
      <c r="A33" s="89">
        <v>304</v>
      </c>
      <c r="B33" s="479" t="s">
        <v>159</v>
      </c>
      <c r="C33" s="98">
        <f t="shared" si="6"/>
        <v>1</v>
      </c>
      <c r="D33" s="98">
        <f t="shared" si="30"/>
        <v>0</v>
      </c>
      <c r="E33" s="130">
        <v>0</v>
      </c>
      <c r="F33" s="130">
        <v>0</v>
      </c>
      <c r="G33" s="98">
        <f t="shared" si="31"/>
        <v>0</v>
      </c>
      <c r="H33" s="130">
        <v>0</v>
      </c>
      <c r="I33" s="130">
        <v>0</v>
      </c>
      <c r="J33" s="98">
        <f t="shared" si="20"/>
        <v>0</v>
      </c>
      <c r="K33" s="130">
        <v>0</v>
      </c>
      <c r="L33" s="130">
        <v>0</v>
      </c>
      <c r="M33" s="130">
        <v>0</v>
      </c>
      <c r="N33" s="130">
        <v>0</v>
      </c>
      <c r="O33" s="98">
        <f t="shared" si="21"/>
        <v>0</v>
      </c>
      <c r="P33" s="130">
        <v>0</v>
      </c>
      <c r="Q33" s="130">
        <v>0</v>
      </c>
      <c r="R33" s="130">
        <v>0</v>
      </c>
      <c r="S33" s="130">
        <v>0</v>
      </c>
      <c r="T33" s="98">
        <f t="shared" si="22"/>
        <v>1</v>
      </c>
      <c r="U33" s="130">
        <v>0</v>
      </c>
      <c r="V33" s="130">
        <v>1</v>
      </c>
      <c r="W33" s="130">
        <v>0</v>
      </c>
      <c r="X33" s="130">
        <v>0</v>
      </c>
      <c r="Y33" s="98">
        <f t="shared" si="27"/>
        <v>0</v>
      </c>
      <c r="Z33" s="130">
        <v>0</v>
      </c>
      <c r="AA33" s="130">
        <v>0</v>
      </c>
      <c r="AB33" s="130">
        <v>0</v>
      </c>
      <c r="AC33" s="130">
        <v>0</v>
      </c>
      <c r="AD33" s="130">
        <v>0</v>
      </c>
      <c r="AE33" s="98">
        <f t="shared" si="28"/>
        <v>0</v>
      </c>
      <c r="AF33" s="130">
        <v>0</v>
      </c>
      <c r="AG33" s="130">
        <v>0</v>
      </c>
      <c r="AH33" s="130">
        <v>0</v>
      </c>
      <c r="AI33" s="130">
        <v>0</v>
      </c>
      <c r="AJ33" s="130">
        <v>0</v>
      </c>
      <c r="AK33" s="130">
        <v>0</v>
      </c>
      <c r="AL33" s="130">
        <v>0</v>
      </c>
      <c r="AM33" s="130">
        <v>0</v>
      </c>
      <c r="AN33" s="130">
        <v>0</v>
      </c>
      <c r="AO33" s="130">
        <v>0</v>
      </c>
      <c r="AP33" s="130">
        <v>0</v>
      </c>
      <c r="AQ33" s="130">
        <v>0</v>
      </c>
      <c r="AR33" s="130">
        <v>0</v>
      </c>
      <c r="AS33" s="130">
        <v>0</v>
      </c>
      <c r="AT33" s="98">
        <f t="shared" si="10"/>
        <v>0</v>
      </c>
      <c r="AU33" s="130">
        <v>0</v>
      </c>
      <c r="AV33" s="130">
        <v>0</v>
      </c>
      <c r="AW33" s="130">
        <v>0</v>
      </c>
      <c r="AX33" s="98">
        <f t="shared" si="24"/>
        <v>0</v>
      </c>
      <c r="AY33" s="130">
        <v>0</v>
      </c>
      <c r="AZ33" s="130">
        <v>0</v>
      </c>
      <c r="BA33" s="130">
        <v>0</v>
      </c>
      <c r="BB33" s="130">
        <v>0</v>
      </c>
      <c r="BC33" s="98">
        <f t="shared" si="11"/>
        <v>0</v>
      </c>
      <c r="BD33" s="130">
        <v>0</v>
      </c>
      <c r="BE33" s="130">
        <v>0</v>
      </c>
      <c r="BF33" s="98">
        <f t="shared" si="12"/>
        <v>0</v>
      </c>
      <c r="BG33" s="130">
        <v>0</v>
      </c>
      <c r="BH33" s="130">
        <v>0</v>
      </c>
      <c r="BI33" s="130">
        <v>0</v>
      </c>
      <c r="BJ33" s="130">
        <v>0</v>
      </c>
      <c r="BK33" s="98">
        <f t="shared" si="13"/>
        <v>0</v>
      </c>
      <c r="BL33" s="130">
        <v>0</v>
      </c>
      <c r="BM33" s="130">
        <v>0</v>
      </c>
      <c r="BN33" s="130">
        <v>0</v>
      </c>
      <c r="BO33" s="98">
        <f t="shared" si="14"/>
        <v>0</v>
      </c>
      <c r="BP33" s="130">
        <v>0</v>
      </c>
      <c r="BQ33" s="130">
        <v>0</v>
      </c>
      <c r="BR33" s="130">
        <v>0</v>
      </c>
      <c r="BS33" s="98">
        <f t="shared" si="15"/>
        <v>0</v>
      </c>
      <c r="BT33" s="130">
        <v>0</v>
      </c>
      <c r="BU33" s="130">
        <v>0</v>
      </c>
      <c r="BV33" s="130">
        <v>0</v>
      </c>
      <c r="BW33" s="130">
        <v>0</v>
      </c>
      <c r="BX33" s="98">
        <f t="shared" si="16"/>
        <v>0</v>
      </c>
      <c r="BY33" s="130">
        <v>0</v>
      </c>
      <c r="BZ33" s="130">
        <v>0</v>
      </c>
      <c r="CA33" s="130">
        <v>0</v>
      </c>
      <c r="CB33" s="98">
        <f t="shared" si="29"/>
        <v>0</v>
      </c>
      <c r="CC33" s="130">
        <v>0</v>
      </c>
      <c r="CD33" s="130">
        <v>0</v>
      </c>
      <c r="CE33" s="130">
        <v>0</v>
      </c>
    </row>
    <row r="34" spans="1:83" ht="12.75" x14ac:dyDescent="0.2">
      <c r="A34" s="89">
        <v>306</v>
      </c>
      <c r="B34" s="479" t="s">
        <v>280</v>
      </c>
      <c r="C34" s="98">
        <f t="shared" si="6"/>
        <v>151</v>
      </c>
      <c r="D34" s="98">
        <f t="shared" si="30"/>
        <v>7</v>
      </c>
      <c r="E34" s="130">
        <v>0</v>
      </c>
      <c r="F34" s="130">
        <v>7</v>
      </c>
      <c r="G34" s="98">
        <f t="shared" si="31"/>
        <v>0</v>
      </c>
      <c r="H34" s="130">
        <v>0</v>
      </c>
      <c r="I34" s="130">
        <v>0</v>
      </c>
      <c r="J34" s="98">
        <f t="shared" si="20"/>
        <v>3</v>
      </c>
      <c r="K34" s="130">
        <v>0</v>
      </c>
      <c r="L34" s="130">
        <v>3</v>
      </c>
      <c r="M34" s="130">
        <v>0</v>
      </c>
      <c r="N34" s="130">
        <v>0</v>
      </c>
      <c r="O34" s="98">
        <f t="shared" si="21"/>
        <v>0</v>
      </c>
      <c r="P34" s="130">
        <v>0</v>
      </c>
      <c r="Q34" s="130">
        <v>0</v>
      </c>
      <c r="R34" s="130">
        <v>0</v>
      </c>
      <c r="S34" s="130">
        <v>0</v>
      </c>
      <c r="T34" s="98">
        <f t="shared" si="22"/>
        <v>7</v>
      </c>
      <c r="U34" s="130">
        <v>0</v>
      </c>
      <c r="V34" s="130">
        <v>3</v>
      </c>
      <c r="W34" s="130">
        <v>0</v>
      </c>
      <c r="X34" s="130">
        <v>4</v>
      </c>
      <c r="Y34" s="98">
        <f t="shared" si="27"/>
        <v>10</v>
      </c>
      <c r="Z34" s="130">
        <v>0</v>
      </c>
      <c r="AA34" s="130">
        <v>3</v>
      </c>
      <c r="AB34" s="130">
        <v>2</v>
      </c>
      <c r="AC34" s="130">
        <v>3</v>
      </c>
      <c r="AD34" s="130">
        <v>2</v>
      </c>
      <c r="AE34" s="98">
        <f t="shared" si="28"/>
        <v>57</v>
      </c>
      <c r="AF34" s="130">
        <v>0</v>
      </c>
      <c r="AG34" s="130">
        <v>0</v>
      </c>
      <c r="AH34" s="130">
        <v>17</v>
      </c>
      <c r="AI34" s="130">
        <v>4</v>
      </c>
      <c r="AJ34" s="130">
        <v>6</v>
      </c>
      <c r="AK34" s="130">
        <v>5</v>
      </c>
      <c r="AL34" s="130">
        <v>0</v>
      </c>
      <c r="AM34" s="130">
        <v>0</v>
      </c>
      <c r="AN34" s="130">
        <v>1</v>
      </c>
      <c r="AO34" s="130">
        <v>24</v>
      </c>
      <c r="AP34" s="130">
        <v>0</v>
      </c>
      <c r="AQ34" s="130">
        <v>0</v>
      </c>
      <c r="AR34" s="130">
        <v>0</v>
      </c>
      <c r="AS34" s="130">
        <v>0</v>
      </c>
      <c r="AT34" s="98">
        <f t="shared" si="10"/>
        <v>8</v>
      </c>
      <c r="AU34" s="130">
        <v>0</v>
      </c>
      <c r="AV34" s="130">
        <v>8</v>
      </c>
      <c r="AW34" s="130">
        <v>0</v>
      </c>
      <c r="AX34" s="98">
        <f t="shared" si="24"/>
        <v>8</v>
      </c>
      <c r="AY34" s="130">
        <v>6</v>
      </c>
      <c r="AZ34" s="130">
        <v>1</v>
      </c>
      <c r="BA34" s="130">
        <v>1</v>
      </c>
      <c r="BB34" s="130">
        <v>0</v>
      </c>
      <c r="BC34" s="98">
        <f t="shared" si="11"/>
        <v>9</v>
      </c>
      <c r="BD34" s="130">
        <v>0</v>
      </c>
      <c r="BE34" s="130">
        <v>9</v>
      </c>
      <c r="BF34" s="98">
        <f t="shared" si="12"/>
        <v>19</v>
      </c>
      <c r="BG34" s="130">
        <v>0</v>
      </c>
      <c r="BH34" s="130">
        <v>10</v>
      </c>
      <c r="BI34" s="130">
        <v>0</v>
      </c>
      <c r="BJ34" s="130">
        <v>9</v>
      </c>
      <c r="BK34" s="98">
        <f t="shared" si="13"/>
        <v>6</v>
      </c>
      <c r="BL34" s="130">
        <v>0</v>
      </c>
      <c r="BM34" s="130">
        <v>6</v>
      </c>
      <c r="BN34" s="130">
        <v>0</v>
      </c>
      <c r="BO34" s="98">
        <f t="shared" si="14"/>
        <v>6</v>
      </c>
      <c r="BP34" s="130">
        <v>0</v>
      </c>
      <c r="BQ34" s="130">
        <v>6</v>
      </c>
      <c r="BR34" s="130">
        <v>0</v>
      </c>
      <c r="BS34" s="98">
        <f t="shared" si="15"/>
        <v>6</v>
      </c>
      <c r="BT34" s="130">
        <v>0</v>
      </c>
      <c r="BU34" s="130">
        <v>2</v>
      </c>
      <c r="BV34" s="130">
        <v>4</v>
      </c>
      <c r="BW34" s="130">
        <v>0</v>
      </c>
      <c r="BX34" s="98">
        <f t="shared" si="16"/>
        <v>0</v>
      </c>
      <c r="BY34" s="130">
        <v>0</v>
      </c>
      <c r="BZ34" s="130">
        <v>0</v>
      </c>
      <c r="CA34" s="130">
        <v>0</v>
      </c>
      <c r="CB34" s="98">
        <f t="shared" si="29"/>
        <v>5</v>
      </c>
      <c r="CC34" s="130">
        <v>0</v>
      </c>
      <c r="CD34" s="130">
        <v>5</v>
      </c>
      <c r="CE34" s="130">
        <v>0</v>
      </c>
    </row>
    <row r="35" spans="1:83" ht="21" x14ac:dyDescent="0.2">
      <c r="A35" s="89">
        <v>307</v>
      </c>
      <c r="B35" s="479" t="s">
        <v>281</v>
      </c>
      <c r="C35" s="98">
        <f t="shared" si="6"/>
        <v>35</v>
      </c>
      <c r="D35" s="98">
        <f t="shared" si="30"/>
        <v>0</v>
      </c>
      <c r="E35" s="130">
        <v>0</v>
      </c>
      <c r="F35" s="130">
        <v>0</v>
      </c>
      <c r="G35" s="98">
        <f t="shared" si="31"/>
        <v>0</v>
      </c>
      <c r="H35" s="130">
        <v>0</v>
      </c>
      <c r="I35" s="130">
        <v>0</v>
      </c>
      <c r="J35" s="98">
        <f t="shared" si="20"/>
        <v>0</v>
      </c>
      <c r="K35" s="130">
        <v>0</v>
      </c>
      <c r="L35" s="130">
        <v>0</v>
      </c>
      <c r="M35" s="130">
        <v>0</v>
      </c>
      <c r="N35" s="130">
        <v>0</v>
      </c>
      <c r="O35" s="98">
        <f t="shared" si="21"/>
        <v>0</v>
      </c>
      <c r="P35" s="130">
        <v>0</v>
      </c>
      <c r="Q35" s="130">
        <v>0</v>
      </c>
      <c r="R35" s="130">
        <v>0</v>
      </c>
      <c r="S35" s="130">
        <v>0</v>
      </c>
      <c r="T35" s="98">
        <f t="shared" si="22"/>
        <v>0</v>
      </c>
      <c r="U35" s="130">
        <v>0</v>
      </c>
      <c r="V35" s="130">
        <v>0</v>
      </c>
      <c r="W35" s="130">
        <v>0</v>
      </c>
      <c r="X35" s="130">
        <v>0</v>
      </c>
      <c r="Y35" s="98">
        <f t="shared" si="27"/>
        <v>2</v>
      </c>
      <c r="Z35" s="130">
        <v>0</v>
      </c>
      <c r="AA35" s="130">
        <v>0</v>
      </c>
      <c r="AB35" s="130">
        <v>0</v>
      </c>
      <c r="AC35" s="130">
        <v>2</v>
      </c>
      <c r="AD35" s="130">
        <v>0</v>
      </c>
      <c r="AE35" s="98">
        <f t="shared" si="28"/>
        <v>27</v>
      </c>
      <c r="AF35" s="130">
        <v>0</v>
      </c>
      <c r="AG35" s="130">
        <v>0</v>
      </c>
      <c r="AH35" s="130">
        <v>11</v>
      </c>
      <c r="AI35" s="130">
        <v>0</v>
      </c>
      <c r="AJ35" s="130">
        <v>0</v>
      </c>
      <c r="AK35" s="130">
        <v>0</v>
      </c>
      <c r="AL35" s="130">
        <v>0</v>
      </c>
      <c r="AM35" s="130">
        <v>0</v>
      </c>
      <c r="AN35" s="130">
        <v>0</v>
      </c>
      <c r="AO35" s="130">
        <v>16</v>
      </c>
      <c r="AP35" s="130">
        <v>0</v>
      </c>
      <c r="AQ35" s="130">
        <v>0</v>
      </c>
      <c r="AR35" s="130">
        <v>0</v>
      </c>
      <c r="AS35" s="130">
        <v>0</v>
      </c>
      <c r="AT35" s="98">
        <f t="shared" si="10"/>
        <v>0</v>
      </c>
      <c r="AU35" s="130">
        <v>0</v>
      </c>
      <c r="AV35" s="130">
        <v>0</v>
      </c>
      <c r="AW35" s="130">
        <v>0</v>
      </c>
      <c r="AX35" s="98">
        <f t="shared" si="24"/>
        <v>1</v>
      </c>
      <c r="AY35" s="130">
        <v>1</v>
      </c>
      <c r="AZ35" s="130">
        <v>0</v>
      </c>
      <c r="BA35" s="130">
        <v>0</v>
      </c>
      <c r="BB35" s="130">
        <v>0</v>
      </c>
      <c r="BC35" s="98">
        <f t="shared" si="11"/>
        <v>2</v>
      </c>
      <c r="BD35" s="130">
        <v>0</v>
      </c>
      <c r="BE35" s="130">
        <v>2</v>
      </c>
      <c r="BF35" s="98">
        <f t="shared" si="12"/>
        <v>0</v>
      </c>
      <c r="BG35" s="130">
        <v>0</v>
      </c>
      <c r="BH35" s="130">
        <v>0</v>
      </c>
      <c r="BI35" s="130">
        <v>0</v>
      </c>
      <c r="BJ35" s="130">
        <v>0</v>
      </c>
      <c r="BK35" s="98">
        <f t="shared" si="13"/>
        <v>1</v>
      </c>
      <c r="BL35" s="130">
        <v>0</v>
      </c>
      <c r="BM35" s="130">
        <v>1</v>
      </c>
      <c r="BN35" s="130">
        <v>0</v>
      </c>
      <c r="BO35" s="98">
        <f t="shared" si="14"/>
        <v>0</v>
      </c>
      <c r="BP35" s="130">
        <v>0</v>
      </c>
      <c r="BQ35" s="130">
        <v>0</v>
      </c>
      <c r="BR35" s="130">
        <v>0</v>
      </c>
      <c r="BS35" s="98">
        <f t="shared" si="15"/>
        <v>0</v>
      </c>
      <c r="BT35" s="130">
        <v>0</v>
      </c>
      <c r="BU35" s="130">
        <v>0</v>
      </c>
      <c r="BV35" s="130">
        <v>0</v>
      </c>
      <c r="BW35" s="130">
        <v>0</v>
      </c>
      <c r="BX35" s="98">
        <f t="shared" si="16"/>
        <v>0</v>
      </c>
      <c r="BY35" s="130">
        <v>0</v>
      </c>
      <c r="BZ35" s="130">
        <v>0</v>
      </c>
      <c r="CA35" s="130">
        <v>0</v>
      </c>
      <c r="CB35" s="98">
        <f t="shared" si="29"/>
        <v>2</v>
      </c>
      <c r="CC35" s="130">
        <v>0</v>
      </c>
      <c r="CD35" s="130">
        <v>2</v>
      </c>
      <c r="CE35" s="130">
        <v>0</v>
      </c>
    </row>
    <row r="36" spans="1:83" ht="12.75" x14ac:dyDescent="0.2">
      <c r="A36" s="89">
        <v>308</v>
      </c>
      <c r="B36" s="479" t="s">
        <v>162</v>
      </c>
      <c r="C36" s="98">
        <f t="shared" si="6"/>
        <v>206</v>
      </c>
      <c r="D36" s="98">
        <f t="shared" si="30"/>
        <v>6</v>
      </c>
      <c r="E36" s="130">
        <v>0</v>
      </c>
      <c r="F36" s="130">
        <v>6</v>
      </c>
      <c r="G36" s="98">
        <f t="shared" si="31"/>
        <v>2</v>
      </c>
      <c r="H36" s="130">
        <v>0</v>
      </c>
      <c r="I36" s="130">
        <v>2</v>
      </c>
      <c r="J36" s="98">
        <f t="shared" si="20"/>
        <v>9</v>
      </c>
      <c r="K36" s="130">
        <v>0</v>
      </c>
      <c r="L36" s="130">
        <v>5</v>
      </c>
      <c r="M36" s="130">
        <v>3</v>
      </c>
      <c r="N36" s="130">
        <v>1</v>
      </c>
      <c r="O36" s="98">
        <f t="shared" si="21"/>
        <v>0</v>
      </c>
      <c r="P36" s="130">
        <v>0</v>
      </c>
      <c r="Q36" s="130">
        <v>0</v>
      </c>
      <c r="R36" s="130">
        <v>0</v>
      </c>
      <c r="S36" s="130">
        <v>0</v>
      </c>
      <c r="T36" s="98">
        <f t="shared" si="22"/>
        <v>5</v>
      </c>
      <c r="U36" s="130">
        <v>0</v>
      </c>
      <c r="V36" s="130">
        <v>5</v>
      </c>
      <c r="W36" s="130">
        <v>0</v>
      </c>
      <c r="X36" s="130">
        <v>0</v>
      </c>
      <c r="Y36" s="98">
        <f t="shared" si="27"/>
        <v>17</v>
      </c>
      <c r="Z36" s="130">
        <v>0</v>
      </c>
      <c r="AA36" s="130">
        <v>8</v>
      </c>
      <c r="AB36" s="130">
        <v>1</v>
      </c>
      <c r="AC36" s="130">
        <v>5</v>
      </c>
      <c r="AD36" s="130">
        <v>3</v>
      </c>
      <c r="AE36" s="98">
        <f t="shared" si="28"/>
        <v>84</v>
      </c>
      <c r="AF36" s="130">
        <v>0</v>
      </c>
      <c r="AG36" s="130">
        <v>0</v>
      </c>
      <c r="AH36" s="130">
        <v>21</v>
      </c>
      <c r="AI36" s="130">
        <v>10</v>
      </c>
      <c r="AJ36" s="130">
        <v>16</v>
      </c>
      <c r="AK36" s="130">
        <v>19</v>
      </c>
      <c r="AL36" s="130">
        <v>0</v>
      </c>
      <c r="AM36" s="130">
        <v>0</v>
      </c>
      <c r="AN36" s="130">
        <v>0</v>
      </c>
      <c r="AO36" s="130">
        <v>18</v>
      </c>
      <c r="AP36" s="130">
        <v>0</v>
      </c>
      <c r="AQ36" s="130">
        <v>0</v>
      </c>
      <c r="AR36" s="130">
        <v>0</v>
      </c>
      <c r="AS36" s="130">
        <v>0</v>
      </c>
      <c r="AT36" s="98">
        <f t="shared" si="10"/>
        <v>10</v>
      </c>
      <c r="AU36" s="130">
        <v>0</v>
      </c>
      <c r="AV36" s="130">
        <v>6</v>
      </c>
      <c r="AW36" s="130">
        <v>4</v>
      </c>
      <c r="AX36" s="98">
        <f t="shared" si="24"/>
        <v>18</v>
      </c>
      <c r="AY36" s="130">
        <v>10</v>
      </c>
      <c r="AZ36" s="130">
        <v>5</v>
      </c>
      <c r="BA36" s="130">
        <v>2</v>
      </c>
      <c r="BB36" s="130">
        <v>1</v>
      </c>
      <c r="BC36" s="98">
        <f t="shared" si="11"/>
        <v>8</v>
      </c>
      <c r="BD36" s="130">
        <v>0</v>
      </c>
      <c r="BE36" s="130">
        <v>8</v>
      </c>
      <c r="BF36" s="98">
        <f t="shared" si="12"/>
        <v>19</v>
      </c>
      <c r="BG36" s="130">
        <v>0</v>
      </c>
      <c r="BH36" s="130">
        <v>12</v>
      </c>
      <c r="BI36" s="130">
        <v>1</v>
      </c>
      <c r="BJ36" s="130">
        <v>6</v>
      </c>
      <c r="BK36" s="98">
        <f t="shared" si="13"/>
        <v>12</v>
      </c>
      <c r="BL36" s="130">
        <v>0</v>
      </c>
      <c r="BM36" s="130">
        <v>11</v>
      </c>
      <c r="BN36" s="130">
        <v>1</v>
      </c>
      <c r="BO36" s="98">
        <f t="shared" si="14"/>
        <v>4</v>
      </c>
      <c r="BP36" s="130">
        <v>0</v>
      </c>
      <c r="BQ36" s="130">
        <v>3</v>
      </c>
      <c r="BR36" s="130">
        <v>1</v>
      </c>
      <c r="BS36" s="98">
        <f t="shared" si="15"/>
        <v>6</v>
      </c>
      <c r="BT36" s="130">
        <v>0</v>
      </c>
      <c r="BU36" s="130">
        <v>2</v>
      </c>
      <c r="BV36" s="130">
        <v>4</v>
      </c>
      <c r="BW36" s="130">
        <v>0</v>
      </c>
      <c r="BX36" s="98">
        <f t="shared" si="16"/>
        <v>3</v>
      </c>
      <c r="BY36" s="130">
        <v>0</v>
      </c>
      <c r="BZ36" s="130">
        <v>2</v>
      </c>
      <c r="CA36" s="130">
        <v>1</v>
      </c>
      <c r="CB36" s="98">
        <f t="shared" si="29"/>
        <v>3</v>
      </c>
      <c r="CC36" s="130">
        <v>0</v>
      </c>
      <c r="CD36" s="130">
        <v>2</v>
      </c>
      <c r="CE36" s="130">
        <v>1</v>
      </c>
    </row>
    <row r="37" spans="1:83" ht="12.75" x14ac:dyDescent="0.2">
      <c r="A37" s="89">
        <v>309</v>
      </c>
      <c r="B37" s="479" t="s">
        <v>73</v>
      </c>
      <c r="C37" s="98">
        <f t="shared" si="6"/>
        <v>1661</v>
      </c>
      <c r="D37" s="98">
        <f t="shared" si="30"/>
        <v>41</v>
      </c>
      <c r="E37" s="130">
        <v>0</v>
      </c>
      <c r="F37" s="130">
        <v>41</v>
      </c>
      <c r="G37" s="98">
        <f t="shared" si="31"/>
        <v>23</v>
      </c>
      <c r="H37" s="130">
        <v>1</v>
      </c>
      <c r="I37" s="130">
        <v>22</v>
      </c>
      <c r="J37" s="98">
        <f t="shared" si="20"/>
        <v>79</v>
      </c>
      <c r="K37" s="130">
        <v>0</v>
      </c>
      <c r="L37" s="130">
        <v>57</v>
      </c>
      <c r="M37" s="130">
        <v>7</v>
      </c>
      <c r="N37" s="130">
        <v>15</v>
      </c>
      <c r="O37" s="98">
        <f t="shared" si="21"/>
        <v>30</v>
      </c>
      <c r="P37" s="130">
        <v>0</v>
      </c>
      <c r="Q37" s="130">
        <v>20</v>
      </c>
      <c r="R37" s="130">
        <v>3</v>
      </c>
      <c r="S37" s="130">
        <v>7</v>
      </c>
      <c r="T37" s="98">
        <f t="shared" si="22"/>
        <v>36</v>
      </c>
      <c r="U37" s="130">
        <v>0</v>
      </c>
      <c r="V37" s="130">
        <v>30</v>
      </c>
      <c r="W37" s="130">
        <v>3</v>
      </c>
      <c r="X37" s="130">
        <v>3</v>
      </c>
      <c r="Y37" s="98">
        <f t="shared" si="27"/>
        <v>178</v>
      </c>
      <c r="Z37" s="130">
        <v>0</v>
      </c>
      <c r="AA37" s="130">
        <v>47</v>
      </c>
      <c r="AB37" s="130">
        <v>11</v>
      </c>
      <c r="AC37" s="130">
        <v>101</v>
      </c>
      <c r="AD37" s="130">
        <v>19</v>
      </c>
      <c r="AE37" s="98">
        <f t="shared" si="28"/>
        <v>673</v>
      </c>
      <c r="AF37" s="130">
        <v>0</v>
      </c>
      <c r="AG37" s="130">
        <v>0</v>
      </c>
      <c r="AH37" s="130">
        <v>67</v>
      </c>
      <c r="AI37" s="130">
        <v>41</v>
      </c>
      <c r="AJ37" s="130">
        <v>234</v>
      </c>
      <c r="AK37" s="130">
        <v>85</v>
      </c>
      <c r="AL37" s="130">
        <v>0</v>
      </c>
      <c r="AM37" s="130">
        <v>2</v>
      </c>
      <c r="AN37" s="130">
        <v>1</v>
      </c>
      <c r="AO37" s="130">
        <v>234</v>
      </c>
      <c r="AP37" s="130">
        <v>2</v>
      </c>
      <c r="AQ37" s="130">
        <v>7</v>
      </c>
      <c r="AR37" s="130">
        <v>0</v>
      </c>
      <c r="AS37" s="130">
        <v>0</v>
      </c>
      <c r="AT37" s="98">
        <f t="shared" si="10"/>
        <v>105</v>
      </c>
      <c r="AU37" s="130">
        <v>0</v>
      </c>
      <c r="AV37" s="130">
        <v>89</v>
      </c>
      <c r="AW37" s="130">
        <v>16</v>
      </c>
      <c r="AX37" s="98">
        <f t="shared" si="24"/>
        <v>71</v>
      </c>
      <c r="AY37" s="130">
        <v>41</v>
      </c>
      <c r="AZ37" s="130">
        <v>7</v>
      </c>
      <c r="BA37" s="130">
        <v>21</v>
      </c>
      <c r="BB37" s="130">
        <v>2</v>
      </c>
      <c r="BC37" s="98">
        <f t="shared" si="11"/>
        <v>40</v>
      </c>
      <c r="BD37" s="130">
        <v>0</v>
      </c>
      <c r="BE37" s="130">
        <v>40</v>
      </c>
      <c r="BF37" s="98">
        <f t="shared" si="12"/>
        <v>175</v>
      </c>
      <c r="BG37" s="130">
        <v>0</v>
      </c>
      <c r="BH37" s="130">
        <v>153</v>
      </c>
      <c r="BI37" s="130">
        <v>1</v>
      </c>
      <c r="BJ37" s="130">
        <v>21</v>
      </c>
      <c r="BK37" s="98">
        <f t="shared" si="13"/>
        <v>64</v>
      </c>
      <c r="BL37" s="130">
        <v>0</v>
      </c>
      <c r="BM37" s="130">
        <v>52</v>
      </c>
      <c r="BN37" s="130">
        <v>12</v>
      </c>
      <c r="BO37" s="98">
        <f t="shared" si="14"/>
        <v>56</v>
      </c>
      <c r="BP37" s="130">
        <v>0</v>
      </c>
      <c r="BQ37" s="130">
        <v>54</v>
      </c>
      <c r="BR37" s="130">
        <v>2</v>
      </c>
      <c r="BS37" s="98">
        <f t="shared" si="15"/>
        <v>60</v>
      </c>
      <c r="BT37" s="130">
        <v>0</v>
      </c>
      <c r="BU37" s="130">
        <v>22</v>
      </c>
      <c r="BV37" s="130">
        <v>17</v>
      </c>
      <c r="BW37" s="130">
        <v>21</v>
      </c>
      <c r="BX37" s="98">
        <f t="shared" si="16"/>
        <v>14</v>
      </c>
      <c r="BY37" s="130">
        <v>0</v>
      </c>
      <c r="BZ37" s="130">
        <v>9</v>
      </c>
      <c r="CA37" s="130">
        <v>5</v>
      </c>
      <c r="CB37" s="98">
        <f t="shared" si="29"/>
        <v>16</v>
      </c>
      <c r="CC37" s="130">
        <v>0</v>
      </c>
      <c r="CD37" s="130">
        <v>16</v>
      </c>
      <c r="CE37" s="130">
        <v>0</v>
      </c>
    </row>
    <row r="38" spans="1:83" ht="12.75" x14ac:dyDescent="0.2">
      <c r="A38" s="89">
        <v>310</v>
      </c>
      <c r="B38" s="479" t="s">
        <v>282</v>
      </c>
      <c r="C38" s="98">
        <f t="shared" si="6"/>
        <v>7</v>
      </c>
      <c r="D38" s="98">
        <f t="shared" si="30"/>
        <v>0</v>
      </c>
      <c r="E38" s="130">
        <v>0</v>
      </c>
      <c r="F38" s="130">
        <v>0</v>
      </c>
      <c r="G38" s="98">
        <f t="shared" si="31"/>
        <v>0</v>
      </c>
      <c r="H38" s="130">
        <v>0</v>
      </c>
      <c r="I38" s="130">
        <v>0</v>
      </c>
      <c r="J38" s="98">
        <f t="shared" si="20"/>
        <v>0</v>
      </c>
      <c r="K38" s="130">
        <v>0</v>
      </c>
      <c r="L38" s="130">
        <v>0</v>
      </c>
      <c r="M38" s="130">
        <v>0</v>
      </c>
      <c r="N38" s="130">
        <v>0</v>
      </c>
      <c r="O38" s="98">
        <f t="shared" si="21"/>
        <v>0</v>
      </c>
      <c r="P38" s="130">
        <v>0</v>
      </c>
      <c r="Q38" s="130">
        <v>0</v>
      </c>
      <c r="R38" s="130">
        <v>0</v>
      </c>
      <c r="S38" s="130">
        <v>0</v>
      </c>
      <c r="T38" s="98">
        <f t="shared" si="22"/>
        <v>0</v>
      </c>
      <c r="U38" s="130">
        <v>0</v>
      </c>
      <c r="V38" s="130">
        <v>0</v>
      </c>
      <c r="W38" s="130">
        <v>0</v>
      </c>
      <c r="X38" s="130">
        <v>0</v>
      </c>
      <c r="Y38" s="98">
        <f t="shared" si="27"/>
        <v>2</v>
      </c>
      <c r="Z38" s="130">
        <v>0</v>
      </c>
      <c r="AA38" s="130">
        <v>1</v>
      </c>
      <c r="AB38" s="130">
        <v>1</v>
      </c>
      <c r="AC38" s="130">
        <v>0</v>
      </c>
      <c r="AD38" s="130">
        <v>0</v>
      </c>
      <c r="AE38" s="98">
        <f t="shared" si="28"/>
        <v>1</v>
      </c>
      <c r="AF38" s="130">
        <v>0</v>
      </c>
      <c r="AG38" s="130">
        <v>0</v>
      </c>
      <c r="AH38" s="130">
        <v>0</v>
      </c>
      <c r="AI38" s="130">
        <v>0</v>
      </c>
      <c r="AJ38" s="130">
        <v>1</v>
      </c>
      <c r="AK38" s="130">
        <v>0</v>
      </c>
      <c r="AL38" s="130">
        <v>0</v>
      </c>
      <c r="AM38" s="130">
        <v>0</v>
      </c>
      <c r="AN38" s="130">
        <v>0</v>
      </c>
      <c r="AO38" s="130">
        <v>0</v>
      </c>
      <c r="AP38" s="130">
        <v>0</v>
      </c>
      <c r="AQ38" s="130">
        <v>0</v>
      </c>
      <c r="AR38" s="130">
        <v>0</v>
      </c>
      <c r="AS38" s="130">
        <v>0</v>
      </c>
      <c r="AT38" s="98">
        <f t="shared" si="10"/>
        <v>2</v>
      </c>
      <c r="AU38" s="130">
        <v>0</v>
      </c>
      <c r="AV38" s="130">
        <v>2</v>
      </c>
      <c r="AW38" s="130">
        <v>0</v>
      </c>
      <c r="AX38" s="98">
        <f t="shared" si="24"/>
        <v>0</v>
      </c>
      <c r="AY38" s="130">
        <v>0</v>
      </c>
      <c r="AZ38" s="130">
        <v>0</v>
      </c>
      <c r="BA38" s="130">
        <v>0</v>
      </c>
      <c r="BB38" s="130">
        <v>0</v>
      </c>
      <c r="BC38" s="98">
        <f t="shared" si="11"/>
        <v>0</v>
      </c>
      <c r="BD38" s="130">
        <v>0</v>
      </c>
      <c r="BE38" s="130">
        <v>0</v>
      </c>
      <c r="BF38" s="98">
        <f t="shared" si="12"/>
        <v>1</v>
      </c>
      <c r="BG38" s="130">
        <v>0</v>
      </c>
      <c r="BH38" s="130">
        <v>1</v>
      </c>
      <c r="BI38" s="130">
        <v>0</v>
      </c>
      <c r="BJ38" s="130">
        <v>0</v>
      </c>
      <c r="BK38" s="98">
        <f t="shared" si="13"/>
        <v>0</v>
      </c>
      <c r="BL38" s="130">
        <v>0</v>
      </c>
      <c r="BM38" s="130">
        <v>0</v>
      </c>
      <c r="BN38" s="130">
        <v>0</v>
      </c>
      <c r="BO38" s="98">
        <f t="shared" si="14"/>
        <v>1</v>
      </c>
      <c r="BP38" s="130">
        <v>0</v>
      </c>
      <c r="BQ38" s="130">
        <v>1</v>
      </c>
      <c r="BR38" s="130">
        <v>0</v>
      </c>
      <c r="BS38" s="98">
        <f t="shared" si="15"/>
        <v>0</v>
      </c>
      <c r="BT38" s="130">
        <v>0</v>
      </c>
      <c r="BU38" s="130">
        <v>0</v>
      </c>
      <c r="BV38" s="130">
        <v>0</v>
      </c>
      <c r="BW38" s="130">
        <v>0</v>
      </c>
      <c r="BX38" s="98">
        <f t="shared" si="16"/>
        <v>0</v>
      </c>
      <c r="BY38" s="130">
        <v>0</v>
      </c>
      <c r="BZ38" s="130">
        <v>0</v>
      </c>
      <c r="CA38" s="130">
        <v>0</v>
      </c>
      <c r="CB38" s="98">
        <f t="shared" si="29"/>
        <v>0</v>
      </c>
      <c r="CC38" s="130">
        <v>0</v>
      </c>
      <c r="CD38" s="130">
        <v>0</v>
      </c>
      <c r="CE38" s="130">
        <v>0</v>
      </c>
    </row>
    <row r="39" spans="1:83" ht="12.75" x14ac:dyDescent="0.2">
      <c r="A39" s="90">
        <v>311</v>
      </c>
      <c r="B39" s="479" t="s">
        <v>180</v>
      </c>
      <c r="C39" s="98">
        <f t="shared" si="6"/>
        <v>58</v>
      </c>
      <c r="D39" s="98">
        <f t="shared" si="30"/>
        <v>2</v>
      </c>
      <c r="E39" s="130">
        <v>0</v>
      </c>
      <c r="F39" s="130">
        <v>2</v>
      </c>
      <c r="G39" s="98">
        <f t="shared" si="31"/>
        <v>1</v>
      </c>
      <c r="H39" s="130">
        <v>0</v>
      </c>
      <c r="I39" s="130">
        <v>1</v>
      </c>
      <c r="J39" s="98">
        <f t="shared" si="20"/>
        <v>1</v>
      </c>
      <c r="K39" s="130">
        <v>0</v>
      </c>
      <c r="L39" s="130">
        <v>1</v>
      </c>
      <c r="M39" s="130">
        <v>0</v>
      </c>
      <c r="N39" s="130">
        <v>0</v>
      </c>
      <c r="O39" s="98">
        <f t="shared" si="21"/>
        <v>0</v>
      </c>
      <c r="P39" s="130">
        <v>0</v>
      </c>
      <c r="Q39" s="130">
        <v>0</v>
      </c>
      <c r="R39" s="130">
        <v>0</v>
      </c>
      <c r="S39" s="130">
        <v>0</v>
      </c>
      <c r="T39" s="98">
        <f t="shared" si="22"/>
        <v>0</v>
      </c>
      <c r="U39" s="130">
        <v>0</v>
      </c>
      <c r="V39" s="130">
        <v>0</v>
      </c>
      <c r="W39" s="130">
        <v>0</v>
      </c>
      <c r="X39" s="130">
        <v>0</v>
      </c>
      <c r="Y39" s="98">
        <f t="shared" si="27"/>
        <v>0</v>
      </c>
      <c r="Z39" s="130">
        <v>0</v>
      </c>
      <c r="AA39" s="130">
        <v>0</v>
      </c>
      <c r="AB39" s="130">
        <v>0</v>
      </c>
      <c r="AC39" s="130">
        <v>0</v>
      </c>
      <c r="AD39" s="130">
        <v>0</v>
      </c>
      <c r="AE39" s="98">
        <f t="shared" si="28"/>
        <v>23</v>
      </c>
      <c r="AF39" s="130">
        <v>0</v>
      </c>
      <c r="AG39" s="130">
        <v>0</v>
      </c>
      <c r="AH39" s="130">
        <v>5</v>
      </c>
      <c r="AI39" s="130">
        <v>1</v>
      </c>
      <c r="AJ39" s="130">
        <v>4</v>
      </c>
      <c r="AK39" s="130">
        <v>2</v>
      </c>
      <c r="AL39" s="130">
        <v>0</v>
      </c>
      <c r="AM39" s="130">
        <v>0</v>
      </c>
      <c r="AN39" s="130">
        <v>0</v>
      </c>
      <c r="AO39" s="130">
        <v>11</v>
      </c>
      <c r="AP39" s="130">
        <v>0</v>
      </c>
      <c r="AQ39" s="130">
        <v>0</v>
      </c>
      <c r="AR39" s="130">
        <v>0</v>
      </c>
      <c r="AS39" s="130">
        <v>0</v>
      </c>
      <c r="AT39" s="98">
        <f t="shared" si="10"/>
        <v>2</v>
      </c>
      <c r="AU39" s="130">
        <v>0</v>
      </c>
      <c r="AV39" s="130">
        <v>2</v>
      </c>
      <c r="AW39" s="130">
        <v>0</v>
      </c>
      <c r="AX39" s="98">
        <f t="shared" si="24"/>
        <v>9</v>
      </c>
      <c r="AY39" s="130">
        <v>8</v>
      </c>
      <c r="AZ39" s="130">
        <v>1</v>
      </c>
      <c r="BA39" s="130">
        <v>0</v>
      </c>
      <c r="BB39" s="130">
        <v>0</v>
      </c>
      <c r="BC39" s="98">
        <f t="shared" si="11"/>
        <v>0</v>
      </c>
      <c r="BD39" s="130">
        <v>0</v>
      </c>
      <c r="BE39" s="130">
        <v>0</v>
      </c>
      <c r="BF39" s="98">
        <f t="shared" si="12"/>
        <v>9</v>
      </c>
      <c r="BG39" s="130">
        <v>0</v>
      </c>
      <c r="BH39" s="130">
        <v>7</v>
      </c>
      <c r="BI39" s="130">
        <v>1</v>
      </c>
      <c r="BJ39" s="130">
        <v>1</v>
      </c>
      <c r="BK39" s="98">
        <f t="shared" si="13"/>
        <v>8</v>
      </c>
      <c r="BL39" s="130">
        <v>0</v>
      </c>
      <c r="BM39" s="130">
        <v>8</v>
      </c>
      <c r="BN39" s="130">
        <v>0</v>
      </c>
      <c r="BO39" s="98">
        <f t="shared" si="14"/>
        <v>0</v>
      </c>
      <c r="BP39" s="130">
        <v>0</v>
      </c>
      <c r="BQ39" s="130">
        <v>0</v>
      </c>
      <c r="BR39" s="130">
        <v>0</v>
      </c>
      <c r="BS39" s="98">
        <f t="shared" si="15"/>
        <v>3</v>
      </c>
      <c r="BT39" s="130">
        <v>0</v>
      </c>
      <c r="BU39" s="130">
        <v>1</v>
      </c>
      <c r="BV39" s="130">
        <v>2</v>
      </c>
      <c r="BW39" s="130">
        <v>0</v>
      </c>
      <c r="BX39" s="98">
        <f t="shared" si="16"/>
        <v>0</v>
      </c>
      <c r="BY39" s="130">
        <v>0</v>
      </c>
      <c r="BZ39" s="130">
        <v>0</v>
      </c>
      <c r="CA39" s="130">
        <v>0</v>
      </c>
      <c r="CB39" s="98">
        <f t="shared" si="29"/>
        <v>0</v>
      </c>
      <c r="CC39" s="130">
        <v>0</v>
      </c>
      <c r="CD39" s="130">
        <v>0</v>
      </c>
      <c r="CE39" s="130">
        <v>0</v>
      </c>
    </row>
    <row r="40" spans="1:83" ht="21" x14ac:dyDescent="0.2">
      <c r="A40" s="89">
        <v>399</v>
      </c>
      <c r="B40" s="479" t="s">
        <v>333</v>
      </c>
      <c r="C40" s="98">
        <f t="shared" si="6"/>
        <v>45</v>
      </c>
      <c r="D40" s="98">
        <f t="shared" si="30"/>
        <v>4</v>
      </c>
      <c r="E40" s="130">
        <v>0</v>
      </c>
      <c r="F40" s="130">
        <v>4</v>
      </c>
      <c r="G40" s="98">
        <f t="shared" si="31"/>
        <v>0</v>
      </c>
      <c r="H40" s="130">
        <v>0</v>
      </c>
      <c r="I40" s="130">
        <v>0</v>
      </c>
      <c r="J40" s="98">
        <f t="shared" si="20"/>
        <v>1</v>
      </c>
      <c r="K40" s="130">
        <v>0</v>
      </c>
      <c r="L40" s="130">
        <v>1</v>
      </c>
      <c r="M40" s="130">
        <v>0</v>
      </c>
      <c r="N40" s="130">
        <v>0</v>
      </c>
      <c r="O40" s="98">
        <f t="shared" si="21"/>
        <v>0</v>
      </c>
      <c r="P40" s="130">
        <v>0</v>
      </c>
      <c r="Q40" s="130">
        <v>0</v>
      </c>
      <c r="R40" s="130">
        <v>0</v>
      </c>
      <c r="S40" s="130">
        <v>0</v>
      </c>
      <c r="T40" s="98">
        <f t="shared" si="22"/>
        <v>1</v>
      </c>
      <c r="U40" s="130">
        <v>0</v>
      </c>
      <c r="V40" s="130">
        <v>0</v>
      </c>
      <c r="W40" s="130">
        <v>0</v>
      </c>
      <c r="X40" s="130">
        <v>1</v>
      </c>
      <c r="Y40" s="98">
        <f t="shared" si="27"/>
        <v>4</v>
      </c>
      <c r="Z40" s="130">
        <v>0</v>
      </c>
      <c r="AA40" s="130">
        <v>0</v>
      </c>
      <c r="AB40" s="130">
        <v>1</v>
      </c>
      <c r="AC40" s="130">
        <v>2</v>
      </c>
      <c r="AD40" s="130">
        <v>1</v>
      </c>
      <c r="AE40" s="98">
        <f t="shared" si="28"/>
        <v>18</v>
      </c>
      <c r="AF40" s="130">
        <v>0</v>
      </c>
      <c r="AG40" s="130">
        <v>0</v>
      </c>
      <c r="AH40" s="130">
        <v>2</v>
      </c>
      <c r="AI40" s="130">
        <v>1</v>
      </c>
      <c r="AJ40" s="130">
        <v>5</v>
      </c>
      <c r="AK40" s="130">
        <v>1</v>
      </c>
      <c r="AL40" s="130">
        <v>0</v>
      </c>
      <c r="AM40" s="130">
        <v>0</v>
      </c>
      <c r="AN40" s="130">
        <v>0</v>
      </c>
      <c r="AO40" s="130">
        <v>9</v>
      </c>
      <c r="AP40" s="130">
        <v>0</v>
      </c>
      <c r="AQ40" s="130">
        <v>0</v>
      </c>
      <c r="AR40" s="130">
        <v>0</v>
      </c>
      <c r="AS40" s="130">
        <v>0</v>
      </c>
      <c r="AT40" s="98">
        <f t="shared" si="10"/>
        <v>5</v>
      </c>
      <c r="AU40" s="130">
        <v>0</v>
      </c>
      <c r="AV40" s="130">
        <v>5</v>
      </c>
      <c r="AW40" s="130">
        <v>0</v>
      </c>
      <c r="AX40" s="98">
        <f t="shared" si="24"/>
        <v>4</v>
      </c>
      <c r="AY40" s="130">
        <v>3</v>
      </c>
      <c r="AZ40" s="130">
        <v>1</v>
      </c>
      <c r="BA40" s="130">
        <v>0</v>
      </c>
      <c r="BB40" s="130">
        <v>0</v>
      </c>
      <c r="BC40" s="98">
        <f t="shared" si="11"/>
        <v>0</v>
      </c>
      <c r="BD40" s="130">
        <v>0</v>
      </c>
      <c r="BE40" s="130">
        <v>0</v>
      </c>
      <c r="BF40" s="98">
        <f t="shared" si="12"/>
        <v>4</v>
      </c>
      <c r="BG40" s="130">
        <v>0</v>
      </c>
      <c r="BH40" s="130">
        <v>0</v>
      </c>
      <c r="BI40" s="130">
        <v>0</v>
      </c>
      <c r="BJ40" s="130">
        <v>4</v>
      </c>
      <c r="BK40" s="98">
        <f t="shared" si="13"/>
        <v>0</v>
      </c>
      <c r="BL40" s="130">
        <v>0</v>
      </c>
      <c r="BM40" s="130">
        <v>0</v>
      </c>
      <c r="BN40" s="130">
        <v>0</v>
      </c>
      <c r="BO40" s="98">
        <f t="shared" si="14"/>
        <v>2</v>
      </c>
      <c r="BP40" s="130">
        <v>0</v>
      </c>
      <c r="BQ40" s="130">
        <v>2</v>
      </c>
      <c r="BR40" s="130">
        <v>0</v>
      </c>
      <c r="BS40" s="98">
        <f t="shared" si="15"/>
        <v>2</v>
      </c>
      <c r="BT40" s="130">
        <v>0</v>
      </c>
      <c r="BU40" s="130">
        <v>1</v>
      </c>
      <c r="BV40" s="130">
        <v>1</v>
      </c>
      <c r="BW40" s="130">
        <v>0</v>
      </c>
      <c r="BX40" s="98">
        <f t="shared" si="16"/>
        <v>0</v>
      </c>
      <c r="BY40" s="130">
        <v>0</v>
      </c>
      <c r="BZ40" s="130">
        <v>0</v>
      </c>
      <c r="CA40" s="130">
        <v>0</v>
      </c>
      <c r="CB40" s="98">
        <f t="shared" si="29"/>
        <v>0</v>
      </c>
      <c r="CC40" s="130">
        <v>0</v>
      </c>
      <c r="CD40" s="130">
        <v>0</v>
      </c>
      <c r="CE40" s="130">
        <v>0</v>
      </c>
    </row>
    <row r="41" spans="1:83" ht="21" x14ac:dyDescent="0.2">
      <c r="A41" s="88"/>
      <c r="B41" s="478" t="s">
        <v>283</v>
      </c>
      <c r="C41" s="98">
        <f>SUM(C42:C60)</f>
        <v>1583</v>
      </c>
      <c r="D41" s="98">
        <f t="shared" ref="D41:BO41" si="32">SUM(D42:D60)</f>
        <v>100</v>
      </c>
      <c r="E41" s="98">
        <f t="shared" si="32"/>
        <v>1</v>
      </c>
      <c r="F41" s="98">
        <f t="shared" si="32"/>
        <v>99</v>
      </c>
      <c r="G41" s="98">
        <f t="shared" si="32"/>
        <v>31</v>
      </c>
      <c r="H41" s="98">
        <f t="shared" si="32"/>
        <v>0</v>
      </c>
      <c r="I41" s="98">
        <f t="shared" si="32"/>
        <v>31</v>
      </c>
      <c r="J41" s="98">
        <f t="shared" si="32"/>
        <v>41</v>
      </c>
      <c r="K41" s="98">
        <f t="shared" si="32"/>
        <v>0</v>
      </c>
      <c r="L41" s="98">
        <f t="shared" si="32"/>
        <v>32</v>
      </c>
      <c r="M41" s="98">
        <f t="shared" si="32"/>
        <v>0</v>
      </c>
      <c r="N41" s="98">
        <f t="shared" si="32"/>
        <v>9</v>
      </c>
      <c r="O41" s="98">
        <f t="shared" si="32"/>
        <v>49</v>
      </c>
      <c r="P41" s="98">
        <f t="shared" si="32"/>
        <v>0</v>
      </c>
      <c r="Q41" s="98">
        <f t="shared" si="32"/>
        <v>42</v>
      </c>
      <c r="R41" s="98">
        <f t="shared" si="32"/>
        <v>1</v>
      </c>
      <c r="S41" s="98">
        <f t="shared" si="32"/>
        <v>6</v>
      </c>
      <c r="T41" s="98">
        <f t="shared" si="32"/>
        <v>28</v>
      </c>
      <c r="U41" s="98">
        <f t="shared" si="32"/>
        <v>0</v>
      </c>
      <c r="V41" s="98">
        <f t="shared" si="32"/>
        <v>21</v>
      </c>
      <c r="W41" s="98">
        <f t="shared" si="32"/>
        <v>3</v>
      </c>
      <c r="X41" s="98">
        <f t="shared" si="32"/>
        <v>4</v>
      </c>
      <c r="Y41" s="98">
        <f t="shared" si="32"/>
        <v>126</v>
      </c>
      <c r="Z41" s="98">
        <f t="shared" si="32"/>
        <v>2</v>
      </c>
      <c r="AA41" s="98">
        <f t="shared" si="32"/>
        <v>77</v>
      </c>
      <c r="AB41" s="98">
        <f t="shared" si="32"/>
        <v>6</v>
      </c>
      <c r="AC41" s="98">
        <f t="shared" si="32"/>
        <v>21</v>
      </c>
      <c r="AD41" s="98">
        <f t="shared" si="32"/>
        <v>20</v>
      </c>
      <c r="AE41" s="98">
        <f t="shared" si="32"/>
        <v>459</v>
      </c>
      <c r="AF41" s="98">
        <f t="shared" si="32"/>
        <v>0</v>
      </c>
      <c r="AG41" s="98">
        <f t="shared" si="32"/>
        <v>1</v>
      </c>
      <c r="AH41" s="98">
        <f t="shared" si="32"/>
        <v>23</v>
      </c>
      <c r="AI41" s="98">
        <f t="shared" si="32"/>
        <v>29</v>
      </c>
      <c r="AJ41" s="98">
        <f t="shared" si="32"/>
        <v>14</v>
      </c>
      <c r="AK41" s="98">
        <f t="shared" si="32"/>
        <v>10</v>
      </c>
      <c r="AL41" s="98">
        <f t="shared" si="32"/>
        <v>7</v>
      </c>
      <c r="AM41" s="98">
        <f t="shared" si="32"/>
        <v>0</v>
      </c>
      <c r="AN41" s="98">
        <f t="shared" si="32"/>
        <v>57</v>
      </c>
      <c r="AO41" s="98">
        <f t="shared" si="32"/>
        <v>307</v>
      </c>
      <c r="AP41" s="98">
        <f t="shared" si="32"/>
        <v>2</v>
      </c>
      <c r="AQ41" s="98">
        <f t="shared" si="32"/>
        <v>5</v>
      </c>
      <c r="AR41" s="98">
        <f t="shared" si="32"/>
        <v>4</v>
      </c>
      <c r="AS41" s="98">
        <f t="shared" si="32"/>
        <v>0</v>
      </c>
      <c r="AT41" s="98">
        <f t="shared" si="32"/>
        <v>51</v>
      </c>
      <c r="AU41" s="98">
        <f t="shared" si="32"/>
        <v>0</v>
      </c>
      <c r="AV41" s="98">
        <f t="shared" si="32"/>
        <v>41</v>
      </c>
      <c r="AW41" s="98">
        <f t="shared" si="32"/>
        <v>10</v>
      </c>
      <c r="AX41" s="98">
        <f t="shared" si="32"/>
        <v>88</v>
      </c>
      <c r="AY41" s="98">
        <f t="shared" si="32"/>
        <v>39</v>
      </c>
      <c r="AZ41" s="98">
        <f t="shared" si="32"/>
        <v>19</v>
      </c>
      <c r="BA41" s="98">
        <f t="shared" si="32"/>
        <v>23</v>
      </c>
      <c r="BB41" s="98">
        <f t="shared" si="32"/>
        <v>7</v>
      </c>
      <c r="BC41" s="98">
        <f t="shared" si="32"/>
        <v>41</v>
      </c>
      <c r="BD41" s="98">
        <f t="shared" si="32"/>
        <v>0</v>
      </c>
      <c r="BE41" s="98">
        <f t="shared" si="32"/>
        <v>41</v>
      </c>
      <c r="BF41" s="98">
        <f t="shared" si="32"/>
        <v>208</v>
      </c>
      <c r="BG41" s="98">
        <f t="shared" si="32"/>
        <v>0</v>
      </c>
      <c r="BH41" s="98">
        <f t="shared" si="32"/>
        <v>133</v>
      </c>
      <c r="BI41" s="98">
        <f t="shared" si="32"/>
        <v>4</v>
      </c>
      <c r="BJ41" s="98">
        <f t="shared" si="32"/>
        <v>71</v>
      </c>
      <c r="BK41" s="98">
        <f t="shared" si="32"/>
        <v>137</v>
      </c>
      <c r="BL41" s="98">
        <f t="shared" si="32"/>
        <v>0</v>
      </c>
      <c r="BM41" s="98">
        <f t="shared" si="32"/>
        <v>99</v>
      </c>
      <c r="BN41" s="98">
        <f t="shared" si="32"/>
        <v>38</v>
      </c>
      <c r="BO41" s="98">
        <f t="shared" si="32"/>
        <v>52</v>
      </c>
      <c r="BP41" s="98">
        <f t="shared" ref="BP41:CE41" si="33">SUM(BP42:BP60)</f>
        <v>0</v>
      </c>
      <c r="BQ41" s="98">
        <f t="shared" si="33"/>
        <v>50</v>
      </c>
      <c r="BR41" s="98">
        <f t="shared" si="33"/>
        <v>2</v>
      </c>
      <c r="BS41" s="98">
        <f t="shared" si="33"/>
        <v>105</v>
      </c>
      <c r="BT41" s="98">
        <f t="shared" si="33"/>
        <v>0</v>
      </c>
      <c r="BU41" s="98">
        <f t="shared" si="33"/>
        <v>63</v>
      </c>
      <c r="BV41" s="98">
        <f t="shared" si="33"/>
        <v>19</v>
      </c>
      <c r="BW41" s="98">
        <f t="shared" si="33"/>
        <v>23</v>
      </c>
      <c r="BX41" s="98">
        <f t="shared" si="33"/>
        <v>41</v>
      </c>
      <c r="BY41" s="98">
        <f t="shared" si="33"/>
        <v>0</v>
      </c>
      <c r="BZ41" s="98">
        <f t="shared" si="33"/>
        <v>37</v>
      </c>
      <c r="CA41" s="98">
        <f t="shared" si="33"/>
        <v>4</v>
      </c>
      <c r="CB41" s="98">
        <f t="shared" si="33"/>
        <v>26</v>
      </c>
      <c r="CC41" s="98">
        <f t="shared" si="33"/>
        <v>0</v>
      </c>
      <c r="CD41" s="98">
        <f t="shared" si="33"/>
        <v>25</v>
      </c>
      <c r="CE41" s="98">
        <f t="shared" si="33"/>
        <v>1</v>
      </c>
    </row>
    <row r="42" spans="1:83" ht="12.75" x14ac:dyDescent="0.2">
      <c r="A42" s="91">
        <v>402</v>
      </c>
      <c r="B42" s="479" t="s">
        <v>379</v>
      </c>
      <c r="C42" s="98">
        <f t="shared" si="6"/>
        <v>7</v>
      </c>
      <c r="D42" s="98">
        <f>SUM(E42:F42)</f>
        <v>0</v>
      </c>
      <c r="E42" s="130">
        <v>0</v>
      </c>
      <c r="F42" s="130">
        <v>0</v>
      </c>
      <c r="G42" s="98">
        <f>SUM(H42:I42)</f>
        <v>0</v>
      </c>
      <c r="H42" s="98">
        <f>SUM(I42:J42)</f>
        <v>0</v>
      </c>
      <c r="I42" s="98">
        <f>SUM(J42:K42)</f>
        <v>0</v>
      </c>
      <c r="J42" s="98">
        <f t="shared" si="20"/>
        <v>0</v>
      </c>
      <c r="K42" s="130">
        <v>0</v>
      </c>
      <c r="L42" s="130">
        <v>0</v>
      </c>
      <c r="M42" s="130">
        <v>0</v>
      </c>
      <c r="N42" s="130">
        <v>0</v>
      </c>
      <c r="O42" s="98">
        <f t="shared" si="21"/>
        <v>0</v>
      </c>
      <c r="P42" s="130">
        <v>0</v>
      </c>
      <c r="Q42" s="130">
        <v>0</v>
      </c>
      <c r="R42" s="130">
        <v>0</v>
      </c>
      <c r="S42" s="130">
        <v>0</v>
      </c>
      <c r="T42" s="98">
        <f t="shared" si="22"/>
        <v>0</v>
      </c>
      <c r="U42" s="130">
        <v>0</v>
      </c>
      <c r="V42" s="130">
        <v>0</v>
      </c>
      <c r="W42" s="130">
        <v>0</v>
      </c>
      <c r="X42" s="130">
        <v>0</v>
      </c>
      <c r="Y42" s="98">
        <f t="shared" ref="Y42:Y60" si="34">SUM(Z42:AD42)</f>
        <v>0</v>
      </c>
      <c r="Z42" s="130">
        <v>0</v>
      </c>
      <c r="AA42" s="130">
        <v>0</v>
      </c>
      <c r="AB42" s="130">
        <v>0</v>
      </c>
      <c r="AC42" s="130">
        <v>0</v>
      </c>
      <c r="AD42" s="130">
        <v>0</v>
      </c>
      <c r="AE42" s="98">
        <f t="shared" ref="AE42:AE60" si="35">SUM(AF42:AS42)</f>
        <v>7</v>
      </c>
      <c r="AF42" s="130">
        <v>0</v>
      </c>
      <c r="AG42" s="130">
        <v>0</v>
      </c>
      <c r="AH42" s="130">
        <v>0</v>
      </c>
      <c r="AI42" s="130">
        <v>0</v>
      </c>
      <c r="AJ42" s="130">
        <v>0</v>
      </c>
      <c r="AK42" s="130">
        <v>0</v>
      </c>
      <c r="AL42" s="130">
        <v>0</v>
      </c>
      <c r="AM42" s="130">
        <v>0</v>
      </c>
      <c r="AN42" s="130">
        <v>0</v>
      </c>
      <c r="AO42" s="130">
        <v>7</v>
      </c>
      <c r="AP42" s="130">
        <v>0</v>
      </c>
      <c r="AQ42" s="130">
        <v>0</v>
      </c>
      <c r="AR42" s="130">
        <v>0</v>
      </c>
      <c r="AS42" s="130">
        <v>0</v>
      </c>
      <c r="AT42" s="98">
        <f t="shared" si="10"/>
        <v>0</v>
      </c>
      <c r="AU42" s="130">
        <v>0</v>
      </c>
      <c r="AV42" s="130">
        <v>0</v>
      </c>
      <c r="AW42" s="130">
        <v>0</v>
      </c>
      <c r="AX42" s="98">
        <f t="shared" si="24"/>
        <v>0</v>
      </c>
      <c r="AY42" s="130">
        <v>0</v>
      </c>
      <c r="AZ42" s="130">
        <v>0</v>
      </c>
      <c r="BA42" s="130">
        <v>0</v>
      </c>
      <c r="BB42" s="130">
        <v>0</v>
      </c>
      <c r="BC42" s="98">
        <f t="shared" si="11"/>
        <v>0</v>
      </c>
      <c r="BD42" s="130">
        <v>0</v>
      </c>
      <c r="BE42" s="130">
        <v>0</v>
      </c>
      <c r="BF42" s="98">
        <f t="shared" si="12"/>
        <v>0</v>
      </c>
      <c r="BG42" s="130">
        <v>0</v>
      </c>
      <c r="BH42" s="130">
        <v>0</v>
      </c>
      <c r="BI42" s="130">
        <v>0</v>
      </c>
      <c r="BJ42" s="130">
        <v>0</v>
      </c>
      <c r="BK42" s="98">
        <f t="shared" si="13"/>
        <v>0</v>
      </c>
      <c r="BL42" s="130">
        <v>0</v>
      </c>
      <c r="BM42" s="130">
        <v>0</v>
      </c>
      <c r="BN42" s="130">
        <v>0</v>
      </c>
      <c r="BO42" s="98">
        <f t="shared" si="14"/>
        <v>0</v>
      </c>
      <c r="BP42" s="130">
        <v>0</v>
      </c>
      <c r="BQ42" s="130">
        <v>0</v>
      </c>
      <c r="BR42" s="130">
        <v>0</v>
      </c>
      <c r="BS42" s="98">
        <f t="shared" si="15"/>
        <v>0</v>
      </c>
      <c r="BT42" s="130">
        <v>0</v>
      </c>
      <c r="BU42" s="130">
        <v>0</v>
      </c>
      <c r="BV42" s="130">
        <v>0</v>
      </c>
      <c r="BW42" s="130">
        <v>0</v>
      </c>
      <c r="BX42" s="98">
        <f t="shared" si="16"/>
        <v>0</v>
      </c>
      <c r="BY42" s="130">
        <v>0</v>
      </c>
      <c r="BZ42" s="130">
        <v>0</v>
      </c>
      <c r="CA42" s="130">
        <v>0</v>
      </c>
      <c r="CB42" s="98">
        <f t="shared" ref="CB42:CB60" si="36">SUM(CC42:CE42)</f>
        <v>0</v>
      </c>
      <c r="CC42" s="130">
        <v>0</v>
      </c>
      <c r="CD42" s="130">
        <v>0</v>
      </c>
      <c r="CE42" s="130">
        <v>0</v>
      </c>
    </row>
    <row r="43" spans="1:83" ht="12.75" x14ac:dyDescent="0.2">
      <c r="A43" s="89">
        <v>404</v>
      </c>
      <c r="B43" s="479" t="s">
        <v>268</v>
      </c>
      <c r="C43" s="98">
        <f t="shared" si="6"/>
        <v>40</v>
      </c>
      <c r="D43" s="98">
        <f t="shared" ref="D43:D60" si="37">SUM(E43:F43)</f>
        <v>0</v>
      </c>
      <c r="E43" s="130">
        <v>0</v>
      </c>
      <c r="F43" s="130">
        <v>0</v>
      </c>
      <c r="G43" s="98">
        <f t="shared" ref="G43:G60" si="38">SUM(H43:I43)</f>
        <v>1</v>
      </c>
      <c r="H43" s="130">
        <v>0</v>
      </c>
      <c r="I43" s="130">
        <v>1</v>
      </c>
      <c r="J43" s="98">
        <f t="shared" si="20"/>
        <v>2</v>
      </c>
      <c r="K43" s="130">
        <v>0</v>
      </c>
      <c r="L43" s="130">
        <v>2</v>
      </c>
      <c r="M43" s="130">
        <v>0</v>
      </c>
      <c r="N43" s="130">
        <v>0</v>
      </c>
      <c r="O43" s="98">
        <f t="shared" si="21"/>
        <v>2</v>
      </c>
      <c r="P43" s="130">
        <v>0</v>
      </c>
      <c r="Q43" s="130">
        <v>2</v>
      </c>
      <c r="R43" s="130">
        <v>0</v>
      </c>
      <c r="S43" s="130">
        <v>0</v>
      </c>
      <c r="T43" s="98">
        <f t="shared" si="22"/>
        <v>0</v>
      </c>
      <c r="U43" s="130">
        <v>0</v>
      </c>
      <c r="V43" s="130">
        <v>0</v>
      </c>
      <c r="W43" s="130">
        <v>0</v>
      </c>
      <c r="X43" s="130">
        <v>0</v>
      </c>
      <c r="Y43" s="98">
        <f t="shared" si="34"/>
        <v>10</v>
      </c>
      <c r="Z43" s="130">
        <v>0</v>
      </c>
      <c r="AA43" s="130">
        <v>10</v>
      </c>
      <c r="AB43" s="130">
        <v>0</v>
      </c>
      <c r="AC43" s="130">
        <v>0</v>
      </c>
      <c r="AD43" s="130">
        <v>0</v>
      </c>
      <c r="AE43" s="98">
        <f t="shared" si="35"/>
        <v>8</v>
      </c>
      <c r="AF43" s="130">
        <v>0</v>
      </c>
      <c r="AG43" s="130">
        <v>0</v>
      </c>
      <c r="AH43" s="130">
        <v>0</v>
      </c>
      <c r="AI43" s="130">
        <v>0</v>
      </c>
      <c r="AJ43" s="130">
        <v>0</v>
      </c>
      <c r="AK43" s="130">
        <v>0</v>
      </c>
      <c r="AL43" s="130">
        <v>0</v>
      </c>
      <c r="AM43" s="130">
        <v>0</v>
      </c>
      <c r="AN43" s="130">
        <v>0</v>
      </c>
      <c r="AO43" s="130">
        <v>8</v>
      </c>
      <c r="AP43" s="130">
        <v>0</v>
      </c>
      <c r="AQ43" s="130">
        <v>0</v>
      </c>
      <c r="AR43" s="130">
        <v>0</v>
      </c>
      <c r="AS43" s="130">
        <v>0</v>
      </c>
      <c r="AT43" s="98">
        <f t="shared" si="10"/>
        <v>1</v>
      </c>
      <c r="AU43" s="130">
        <v>0</v>
      </c>
      <c r="AV43" s="130">
        <v>1</v>
      </c>
      <c r="AW43" s="130">
        <v>0</v>
      </c>
      <c r="AX43" s="98">
        <f t="shared" si="24"/>
        <v>5</v>
      </c>
      <c r="AY43" s="130">
        <v>2</v>
      </c>
      <c r="AZ43" s="130">
        <v>1</v>
      </c>
      <c r="BA43" s="130">
        <v>1</v>
      </c>
      <c r="BB43" s="130">
        <v>1</v>
      </c>
      <c r="BC43" s="98">
        <f t="shared" si="11"/>
        <v>0</v>
      </c>
      <c r="BD43" s="130">
        <v>0</v>
      </c>
      <c r="BE43" s="130">
        <v>0</v>
      </c>
      <c r="BF43" s="98">
        <f t="shared" si="12"/>
        <v>3</v>
      </c>
      <c r="BG43" s="130">
        <v>0</v>
      </c>
      <c r="BH43" s="130">
        <v>2</v>
      </c>
      <c r="BI43" s="130">
        <v>0</v>
      </c>
      <c r="BJ43" s="130">
        <v>1</v>
      </c>
      <c r="BK43" s="98">
        <f t="shared" si="13"/>
        <v>3</v>
      </c>
      <c r="BL43" s="130">
        <v>0</v>
      </c>
      <c r="BM43" s="130">
        <v>3</v>
      </c>
      <c r="BN43" s="130">
        <v>0</v>
      </c>
      <c r="BO43" s="98">
        <f t="shared" si="14"/>
        <v>1</v>
      </c>
      <c r="BP43" s="130">
        <v>0</v>
      </c>
      <c r="BQ43" s="130">
        <v>1</v>
      </c>
      <c r="BR43" s="130">
        <v>0</v>
      </c>
      <c r="BS43" s="98">
        <f t="shared" si="15"/>
        <v>4</v>
      </c>
      <c r="BT43" s="130">
        <v>0</v>
      </c>
      <c r="BU43" s="130">
        <v>2</v>
      </c>
      <c r="BV43" s="130">
        <v>0</v>
      </c>
      <c r="BW43" s="130">
        <v>2</v>
      </c>
      <c r="BX43" s="98">
        <f t="shared" si="16"/>
        <v>0</v>
      </c>
      <c r="BY43" s="130">
        <v>0</v>
      </c>
      <c r="BZ43" s="130">
        <v>0</v>
      </c>
      <c r="CA43" s="130">
        <v>0</v>
      </c>
      <c r="CB43" s="98">
        <f t="shared" si="36"/>
        <v>0</v>
      </c>
      <c r="CC43" s="130">
        <v>0</v>
      </c>
      <c r="CD43" s="130">
        <v>0</v>
      </c>
      <c r="CE43" s="130">
        <v>0</v>
      </c>
    </row>
    <row r="44" spans="1:83" ht="12.75" x14ac:dyDescent="0.2">
      <c r="A44" s="89">
        <v>405</v>
      </c>
      <c r="B44" s="479" t="s">
        <v>269</v>
      </c>
      <c r="C44" s="98">
        <f t="shared" si="6"/>
        <v>62</v>
      </c>
      <c r="D44" s="98">
        <f t="shared" si="37"/>
        <v>3</v>
      </c>
      <c r="E44" s="130">
        <v>0</v>
      </c>
      <c r="F44" s="130">
        <v>3</v>
      </c>
      <c r="G44" s="98">
        <f t="shared" si="38"/>
        <v>0</v>
      </c>
      <c r="H44" s="130">
        <v>0</v>
      </c>
      <c r="I44" s="130">
        <v>0</v>
      </c>
      <c r="J44" s="98">
        <f t="shared" si="20"/>
        <v>1</v>
      </c>
      <c r="K44" s="130">
        <v>0</v>
      </c>
      <c r="L44" s="130">
        <v>1</v>
      </c>
      <c r="M44" s="130">
        <v>0</v>
      </c>
      <c r="N44" s="130">
        <v>0</v>
      </c>
      <c r="O44" s="98">
        <f t="shared" si="21"/>
        <v>5</v>
      </c>
      <c r="P44" s="130">
        <v>0</v>
      </c>
      <c r="Q44" s="130">
        <v>5</v>
      </c>
      <c r="R44" s="130">
        <v>0</v>
      </c>
      <c r="S44" s="130">
        <v>0</v>
      </c>
      <c r="T44" s="98">
        <f t="shared" si="22"/>
        <v>1</v>
      </c>
      <c r="U44" s="130">
        <v>0</v>
      </c>
      <c r="V44" s="130">
        <v>0</v>
      </c>
      <c r="W44" s="130">
        <v>0</v>
      </c>
      <c r="X44" s="130">
        <v>1</v>
      </c>
      <c r="Y44" s="98">
        <f t="shared" si="34"/>
        <v>7</v>
      </c>
      <c r="Z44" s="130">
        <v>0</v>
      </c>
      <c r="AA44" s="130">
        <v>5</v>
      </c>
      <c r="AB44" s="130">
        <v>1</v>
      </c>
      <c r="AC44" s="130">
        <v>0</v>
      </c>
      <c r="AD44" s="130">
        <v>1</v>
      </c>
      <c r="AE44" s="98">
        <f t="shared" si="35"/>
        <v>22</v>
      </c>
      <c r="AF44" s="130">
        <v>0</v>
      </c>
      <c r="AG44" s="130">
        <v>0</v>
      </c>
      <c r="AH44" s="130">
        <v>2</v>
      </c>
      <c r="AI44" s="130">
        <v>0</v>
      </c>
      <c r="AJ44" s="130">
        <v>0</v>
      </c>
      <c r="AK44" s="130">
        <v>0</v>
      </c>
      <c r="AL44" s="130">
        <v>0</v>
      </c>
      <c r="AM44" s="130">
        <v>0</v>
      </c>
      <c r="AN44" s="130">
        <v>0</v>
      </c>
      <c r="AO44" s="130">
        <v>20</v>
      </c>
      <c r="AP44" s="130">
        <v>0</v>
      </c>
      <c r="AQ44" s="130">
        <v>0</v>
      </c>
      <c r="AR44" s="130">
        <v>0</v>
      </c>
      <c r="AS44" s="130">
        <v>0</v>
      </c>
      <c r="AT44" s="98">
        <f t="shared" si="10"/>
        <v>1</v>
      </c>
      <c r="AU44" s="130">
        <v>0</v>
      </c>
      <c r="AV44" s="130">
        <v>0</v>
      </c>
      <c r="AW44" s="130">
        <v>1</v>
      </c>
      <c r="AX44" s="98">
        <f t="shared" si="24"/>
        <v>4</v>
      </c>
      <c r="AY44" s="130">
        <v>3</v>
      </c>
      <c r="AZ44" s="130">
        <v>0</v>
      </c>
      <c r="BA44" s="130">
        <v>1</v>
      </c>
      <c r="BB44" s="130">
        <v>0</v>
      </c>
      <c r="BC44" s="98">
        <f t="shared" si="11"/>
        <v>4</v>
      </c>
      <c r="BD44" s="130">
        <v>0</v>
      </c>
      <c r="BE44" s="130">
        <v>4</v>
      </c>
      <c r="BF44" s="98">
        <f t="shared" si="12"/>
        <v>6</v>
      </c>
      <c r="BG44" s="130">
        <v>0</v>
      </c>
      <c r="BH44" s="130">
        <v>5</v>
      </c>
      <c r="BI44" s="130">
        <v>1</v>
      </c>
      <c r="BJ44" s="130">
        <v>0</v>
      </c>
      <c r="BK44" s="98">
        <f t="shared" si="13"/>
        <v>2</v>
      </c>
      <c r="BL44" s="130">
        <v>0</v>
      </c>
      <c r="BM44" s="130">
        <v>2</v>
      </c>
      <c r="BN44" s="130">
        <v>0</v>
      </c>
      <c r="BO44" s="98">
        <f t="shared" si="14"/>
        <v>0</v>
      </c>
      <c r="BP44" s="130">
        <v>0</v>
      </c>
      <c r="BQ44" s="130">
        <v>0</v>
      </c>
      <c r="BR44" s="130">
        <v>0</v>
      </c>
      <c r="BS44" s="98">
        <f t="shared" si="15"/>
        <v>3</v>
      </c>
      <c r="BT44" s="130">
        <v>0</v>
      </c>
      <c r="BU44" s="130">
        <v>1</v>
      </c>
      <c r="BV44" s="130">
        <v>0</v>
      </c>
      <c r="BW44" s="130">
        <v>2</v>
      </c>
      <c r="BX44" s="98">
        <f t="shared" si="16"/>
        <v>0</v>
      </c>
      <c r="BY44" s="130">
        <v>0</v>
      </c>
      <c r="BZ44" s="130">
        <v>0</v>
      </c>
      <c r="CA44" s="130">
        <v>0</v>
      </c>
      <c r="CB44" s="98">
        <f t="shared" si="36"/>
        <v>3</v>
      </c>
      <c r="CC44" s="130">
        <v>0</v>
      </c>
      <c r="CD44" s="130">
        <v>3</v>
      </c>
      <c r="CE44" s="130">
        <v>0</v>
      </c>
    </row>
    <row r="45" spans="1:83" ht="12.75" x14ac:dyDescent="0.2">
      <c r="A45" s="89">
        <v>406</v>
      </c>
      <c r="B45" s="479" t="s">
        <v>74</v>
      </c>
      <c r="C45" s="98">
        <f t="shared" si="6"/>
        <v>264</v>
      </c>
      <c r="D45" s="98">
        <f t="shared" si="37"/>
        <v>5</v>
      </c>
      <c r="E45" s="130">
        <v>0</v>
      </c>
      <c r="F45" s="130">
        <v>5</v>
      </c>
      <c r="G45" s="98">
        <f t="shared" si="38"/>
        <v>5</v>
      </c>
      <c r="H45" s="130">
        <v>0</v>
      </c>
      <c r="I45" s="130">
        <v>5</v>
      </c>
      <c r="J45" s="98">
        <f t="shared" si="20"/>
        <v>7</v>
      </c>
      <c r="K45" s="130">
        <v>0</v>
      </c>
      <c r="L45" s="130">
        <v>6</v>
      </c>
      <c r="M45" s="130">
        <v>0</v>
      </c>
      <c r="N45" s="130">
        <v>1</v>
      </c>
      <c r="O45" s="98">
        <f t="shared" si="21"/>
        <v>8</v>
      </c>
      <c r="P45" s="130">
        <v>0</v>
      </c>
      <c r="Q45" s="130">
        <v>7</v>
      </c>
      <c r="R45" s="130">
        <v>0</v>
      </c>
      <c r="S45" s="130">
        <v>1</v>
      </c>
      <c r="T45" s="98">
        <f t="shared" si="22"/>
        <v>6</v>
      </c>
      <c r="U45" s="130">
        <v>0</v>
      </c>
      <c r="V45" s="130">
        <v>6</v>
      </c>
      <c r="W45" s="130">
        <v>0</v>
      </c>
      <c r="X45" s="130">
        <v>0</v>
      </c>
      <c r="Y45" s="98">
        <f t="shared" si="34"/>
        <v>22</v>
      </c>
      <c r="Z45" s="130">
        <v>0</v>
      </c>
      <c r="AA45" s="130">
        <v>15</v>
      </c>
      <c r="AB45" s="130">
        <v>1</v>
      </c>
      <c r="AC45" s="130">
        <v>1</v>
      </c>
      <c r="AD45" s="130">
        <v>5</v>
      </c>
      <c r="AE45" s="98">
        <f t="shared" si="35"/>
        <v>75</v>
      </c>
      <c r="AF45" s="130">
        <v>0</v>
      </c>
      <c r="AG45" s="130">
        <v>0</v>
      </c>
      <c r="AH45" s="130">
        <v>2</v>
      </c>
      <c r="AI45" s="130">
        <v>1</v>
      </c>
      <c r="AJ45" s="130">
        <v>4</v>
      </c>
      <c r="AK45" s="130">
        <v>0</v>
      </c>
      <c r="AL45" s="130">
        <v>0</v>
      </c>
      <c r="AM45" s="130">
        <v>0</v>
      </c>
      <c r="AN45" s="130">
        <v>0</v>
      </c>
      <c r="AO45" s="130">
        <v>67</v>
      </c>
      <c r="AP45" s="130">
        <v>0</v>
      </c>
      <c r="AQ45" s="130">
        <v>1</v>
      </c>
      <c r="AR45" s="130">
        <v>0</v>
      </c>
      <c r="AS45" s="130">
        <v>0</v>
      </c>
      <c r="AT45" s="98">
        <f t="shared" si="10"/>
        <v>10</v>
      </c>
      <c r="AU45" s="130">
        <v>0</v>
      </c>
      <c r="AV45" s="130">
        <v>9</v>
      </c>
      <c r="AW45" s="130">
        <v>1</v>
      </c>
      <c r="AX45" s="98">
        <f t="shared" si="24"/>
        <v>7</v>
      </c>
      <c r="AY45" s="130">
        <v>2</v>
      </c>
      <c r="AZ45" s="130">
        <v>1</v>
      </c>
      <c r="BA45" s="130">
        <v>4</v>
      </c>
      <c r="BB45" s="130">
        <v>0</v>
      </c>
      <c r="BC45" s="98">
        <f t="shared" si="11"/>
        <v>20</v>
      </c>
      <c r="BD45" s="130">
        <v>0</v>
      </c>
      <c r="BE45" s="130">
        <v>20</v>
      </c>
      <c r="BF45" s="98">
        <f t="shared" si="12"/>
        <v>24</v>
      </c>
      <c r="BG45" s="130">
        <v>0</v>
      </c>
      <c r="BH45" s="130">
        <v>15</v>
      </c>
      <c r="BI45" s="130">
        <v>0</v>
      </c>
      <c r="BJ45" s="130">
        <v>9</v>
      </c>
      <c r="BK45" s="98">
        <f t="shared" si="13"/>
        <v>23</v>
      </c>
      <c r="BL45" s="130">
        <v>0</v>
      </c>
      <c r="BM45" s="130">
        <v>23</v>
      </c>
      <c r="BN45" s="130">
        <v>0</v>
      </c>
      <c r="BO45" s="98">
        <f t="shared" si="14"/>
        <v>19</v>
      </c>
      <c r="BP45" s="130">
        <v>0</v>
      </c>
      <c r="BQ45" s="130">
        <v>19</v>
      </c>
      <c r="BR45" s="130">
        <v>0</v>
      </c>
      <c r="BS45" s="98">
        <f t="shared" si="15"/>
        <v>17</v>
      </c>
      <c r="BT45" s="130">
        <v>0</v>
      </c>
      <c r="BU45" s="130">
        <v>13</v>
      </c>
      <c r="BV45" s="130">
        <v>0</v>
      </c>
      <c r="BW45" s="130">
        <v>4</v>
      </c>
      <c r="BX45" s="98">
        <f t="shared" si="16"/>
        <v>11</v>
      </c>
      <c r="BY45" s="130">
        <v>0</v>
      </c>
      <c r="BZ45" s="130">
        <v>11</v>
      </c>
      <c r="CA45" s="130">
        <v>0</v>
      </c>
      <c r="CB45" s="98">
        <f t="shared" si="36"/>
        <v>5</v>
      </c>
      <c r="CC45" s="130">
        <v>0</v>
      </c>
      <c r="CD45" s="130">
        <v>5</v>
      </c>
      <c r="CE45" s="130">
        <v>0</v>
      </c>
    </row>
    <row r="46" spans="1:83" ht="12.75" x14ac:dyDescent="0.2">
      <c r="A46" s="89">
        <v>408</v>
      </c>
      <c r="B46" s="479" t="s">
        <v>110</v>
      </c>
      <c r="C46" s="98">
        <f t="shared" si="6"/>
        <v>6</v>
      </c>
      <c r="D46" s="98">
        <f t="shared" si="37"/>
        <v>0</v>
      </c>
      <c r="E46" s="130">
        <v>0</v>
      </c>
      <c r="F46" s="130">
        <v>0</v>
      </c>
      <c r="G46" s="98">
        <f t="shared" si="38"/>
        <v>0</v>
      </c>
      <c r="H46" s="130">
        <v>0</v>
      </c>
      <c r="I46" s="130">
        <v>0</v>
      </c>
      <c r="J46" s="98">
        <f t="shared" si="20"/>
        <v>0</v>
      </c>
      <c r="K46" s="130">
        <v>0</v>
      </c>
      <c r="L46" s="130">
        <v>0</v>
      </c>
      <c r="M46" s="130">
        <v>0</v>
      </c>
      <c r="N46" s="130">
        <v>0</v>
      </c>
      <c r="O46" s="98">
        <f t="shared" si="21"/>
        <v>0</v>
      </c>
      <c r="P46" s="130">
        <v>0</v>
      </c>
      <c r="Q46" s="130">
        <v>0</v>
      </c>
      <c r="R46" s="130">
        <v>0</v>
      </c>
      <c r="S46" s="130">
        <v>0</v>
      </c>
      <c r="T46" s="98">
        <f t="shared" si="22"/>
        <v>2</v>
      </c>
      <c r="U46" s="130">
        <v>0</v>
      </c>
      <c r="V46" s="130">
        <v>0</v>
      </c>
      <c r="W46" s="130">
        <v>0</v>
      </c>
      <c r="X46" s="130">
        <v>2</v>
      </c>
      <c r="Y46" s="98">
        <f t="shared" si="34"/>
        <v>0</v>
      </c>
      <c r="Z46" s="130">
        <v>0</v>
      </c>
      <c r="AA46" s="130">
        <v>0</v>
      </c>
      <c r="AB46" s="130">
        <v>0</v>
      </c>
      <c r="AC46" s="130">
        <v>0</v>
      </c>
      <c r="AD46" s="130">
        <v>0</v>
      </c>
      <c r="AE46" s="98">
        <f t="shared" si="35"/>
        <v>1</v>
      </c>
      <c r="AF46" s="130">
        <v>0</v>
      </c>
      <c r="AG46" s="130">
        <v>0</v>
      </c>
      <c r="AH46" s="130">
        <v>0</v>
      </c>
      <c r="AI46" s="130">
        <v>0</v>
      </c>
      <c r="AJ46" s="130">
        <v>0</v>
      </c>
      <c r="AK46" s="130">
        <v>0</v>
      </c>
      <c r="AL46" s="130">
        <v>0</v>
      </c>
      <c r="AM46" s="130">
        <v>0</v>
      </c>
      <c r="AN46" s="130">
        <v>1</v>
      </c>
      <c r="AO46" s="130">
        <v>0</v>
      </c>
      <c r="AP46" s="130">
        <v>0</v>
      </c>
      <c r="AQ46" s="130">
        <v>0</v>
      </c>
      <c r="AR46" s="130">
        <v>0</v>
      </c>
      <c r="AS46" s="130">
        <v>0</v>
      </c>
      <c r="AT46" s="98">
        <f t="shared" si="10"/>
        <v>0</v>
      </c>
      <c r="AU46" s="130">
        <v>0</v>
      </c>
      <c r="AV46" s="130">
        <v>0</v>
      </c>
      <c r="AW46" s="130">
        <v>0</v>
      </c>
      <c r="AX46" s="98">
        <f t="shared" si="24"/>
        <v>1</v>
      </c>
      <c r="AY46" s="130">
        <v>1</v>
      </c>
      <c r="AZ46" s="130">
        <v>0</v>
      </c>
      <c r="BA46" s="130">
        <v>0</v>
      </c>
      <c r="BB46" s="130">
        <v>0</v>
      </c>
      <c r="BC46" s="98">
        <f t="shared" si="11"/>
        <v>0</v>
      </c>
      <c r="BD46" s="130">
        <v>0</v>
      </c>
      <c r="BE46" s="130">
        <v>0</v>
      </c>
      <c r="BF46" s="98">
        <f t="shared" si="12"/>
        <v>1</v>
      </c>
      <c r="BG46" s="130">
        <v>0</v>
      </c>
      <c r="BH46" s="130">
        <v>1</v>
      </c>
      <c r="BI46" s="130">
        <v>0</v>
      </c>
      <c r="BJ46" s="130">
        <v>0</v>
      </c>
      <c r="BK46" s="98">
        <f t="shared" si="13"/>
        <v>1</v>
      </c>
      <c r="BL46" s="130">
        <v>0</v>
      </c>
      <c r="BM46" s="130">
        <v>1</v>
      </c>
      <c r="BN46" s="130">
        <v>0</v>
      </c>
      <c r="BO46" s="98">
        <f t="shared" si="14"/>
        <v>0</v>
      </c>
      <c r="BP46" s="130">
        <v>0</v>
      </c>
      <c r="BQ46" s="130">
        <v>0</v>
      </c>
      <c r="BR46" s="130">
        <v>0</v>
      </c>
      <c r="BS46" s="98">
        <f t="shared" si="15"/>
        <v>0</v>
      </c>
      <c r="BT46" s="130">
        <v>0</v>
      </c>
      <c r="BU46" s="130">
        <v>0</v>
      </c>
      <c r="BV46" s="130">
        <v>0</v>
      </c>
      <c r="BW46" s="130">
        <v>0</v>
      </c>
      <c r="BX46" s="98">
        <f t="shared" si="16"/>
        <v>0</v>
      </c>
      <c r="BY46" s="130">
        <v>0</v>
      </c>
      <c r="BZ46" s="130">
        <v>0</v>
      </c>
      <c r="CA46" s="130">
        <v>0</v>
      </c>
      <c r="CB46" s="98">
        <f t="shared" si="36"/>
        <v>0</v>
      </c>
      <c r="CC46" s="130">
        <v>0</v>
      </c>
      <c r="CD46" s="130">
        <v>0</v>
      </c>
      <c r="CE46" s="130">
        <v>0</v>
      </c>
    </row>
    <row r="47" spans="1:83" ht="12.75" x14ac:dyDescent="0.2">
      <c r="A47" s="89">
        <v>409</v>
      </c>
      <c r="B47" s="479" t="s">
        <v>75</v>
      </c>
      <c r="C47" s="98">
        <f t="shared" si="6"/>
        <v>23</v>
      </c>
      <c r="D47" s="98">
        <f t="shared" si="37"/>
        <v>2</v>
      </c>
      <c r="E47" s="130">
        <v>0</v>
      </c>
      <c r="F47" s="130">
        <v>2</v>
      </c>
      <c r="G47" s="98">
        <f t="shared" si="38"/>
        <v>0</v>
      </c>
      <c r="H47" s="130">
        <v>0</v>
      </c>
      <c r="I47" s="130">
        <v>0</v>
      </c>
      <c r="J47" s="98">
        <f t="shared" si="20"/>
        <v>0</v>
      </c>
      <c r="K47" s="130">
        <v>0</v>
      </c>
      <c r="L47" s="130">
        <v>0</v>
      </c>
      <c r="M47" s="130">
        <v>0</v>
      </c>
      <c r="N47" s="130">
        <v>0</v>
      </c>
      <c r="O47" s="98">
        <f t="shared" si="21"/>
        <v>0</v>
      </c>
      <c r="P47" s="130">
        <v>0</v>
      </c>
      <c r="Q47" s="130">
        <v>0</v>
      </c>
      <c r="R47" s="130">
        <v>0</v>
      </c>
      <c r="S47" s="130">
        <v>0</v>
      </c>
      <c r="T47" s="98">
        <f t="shared" si="22"/>
        <v>0</v>
      </c>
      <c r="U47" s="130">
        <v>0</v>
      </c>
      <c r="V47" s="130">
        <v>0</v>
      </c>
      <c r="W47" s="130">
        <v>0</v>
      </c>
      <c r="X47" s="130">
        <v>0</v>
      </c>
      <c r="Y47" s="98">
        <f t="shared" si="34"/>
        <v>2</v>
      </c>
      <c r="Z47" s="130">
        <v>0</v>
      </c>
      <c r="AA47" s="130">
        <v>0</v>
      </c>
      <c r="AB47" s="130">
        <v>0</v>
      </c>
      <c r="AC47" s="130">
        <v>0</v>
      </c>
      <c r="AD47" s="130">
        <v>2</v>
      </c>
      <c r="AE47" s="98">
        <f t="shared" si="35"/>
        <v>9</v>
      </c>
      <c r="AF47" s="130">
        <v>0</v>
      </c>
      <c r="AG47" s="130">
        <v>0</v>
      </c>
      <c r="AH47" s="130">
        <v>0</v>
      </c>
      <c r="AI47" s="130">
        <v>0</v>
      </c>
      <c r="AJ47" s="130">
        <v>0</v>
      </c>
      <c r="AK47" s="130">
        <v>3</v>
      </c>
      <c r="AL47" s="130">
        <v>0</v>
      </c>
      <c r="AM47" s="130">
        <v>0</v>
      </c>
      <c r="AN47" s="130">
        <v>0</v>
      </c>
      <c r="AO47" s="130">
        <v>5</v>
      </c>
      <c r="AP47" s="130">
        <v>0</v>
      </c>
      <c r="AQ47" s="130">
        <v>0</v>
      </c>
      <c r="AR47" s="130">
        <v>1</v>
      </c>
      <c r="AS47" s="130">
        <v>0</v>
      </c>
      <c r="AT47" s="98">
        <f t="shared" si="10"/>
        <v>1</v>
      </c>
      <c r="AU47" s="130">
        <v>0</v>
      </c>
      <c r="AV47" s="130">
        <v>0</v>
      </c>
      <c r="AW47" s="130">
        <v>1</v>
      </c>
      <c r="AX47" s="98">
        <f t="shared" si="24"/>
        <v>0</v>
      </c>
      <c r="AY47" s="130">
        <v>0</v>
      </c>
      <c r="AZ47" s="130">
        <v>0</v>
      </c>
      <c r="BA47" s="130">
        <v>0</v>
      </c>
      <c r="BB47" s="130">
        <v>0</v>
      </c>
      <c r="BC47" s="98">
        <f t="shared" si="11"/>
        <v>0</v>
      </c>
      <c r="BD47" s="130">
        <v>0</v>
      </c>
      <c r="BE47" s="130">
        <v>0</v>
      </c>
      <c r="BF47" s="98">
        <f t="shared" si="12"/>
        <v>4</v>
      </c>
      <c r="BG47" s="130">
        <v>0</v>
      </c>
      <c r="BH47" s="130">
        <v>2</v>
      </c>
      <c r="BI47" s="130">
        <v>0</v>
      </c>
      <c r="BJ47" s="130">
        <v>2</v>
      </c>
      <c r="BK47" s="98">
        <f t="shared" si="13"/>
        <v>2</v>
      </c>
      <c r="BL47" s="130">
        <v>0</v>
      </c>
      <c r="BM47" s="130">
        <v>2</v>
      </c>
      <c r="BN47" s="130">
        <v>0</v>
      </c>
      <c r="BO47" s="98">
        <f t="shared" si="14"/>
        <v>1</v>
      </c>
      <c r="BP47" s="130">
        <v>0</v>
      </c>
      <c r="BQ47" s="130">
        <v>1</v>
      </c>
      <c r="BR47" s="130">
        <v>0</v>
      </c>
      <c r="BS47" s="98">
        <f t="shared" si="15"/>
        <v>1</v>
      </c>
      <c r="BT47" s="130">
        <v>0</v>
      </c>
      <c r="BU47" s="130">
        <v>1</v>
      </c>
      <c r="BV47" s="130">
        <v>0</v>
      </c>
      <c r="BW47" s="130">
        <v>0</v>
      </c>
      <c r="BX47" s="98">
        <f t="shared" si="16"/>
        <v>1</v>
      </c>
      <c r="BY47" s="130">
        <v>0</v>
      </c>
      <c r="BZ47" s="130">
        <v>1</v>
      </c>
      <c r="CA47" s="130">
        <v>0</v>
      </c>
      <c r="CB47" s="98">
        <f t="shared" si="36"/>
        <v>0</v>
      </c>
      <c r="CC47" s="130">
        <v>0</v>
      </c>
      <c r="CD47" s="130">
        <v>0</v>
      </c>
      <c r="CE47" s="130">
        <v>0</v>
      </c>
    </row>
    <row r="48" spans="1:83" ht="12.75" x14ac:dyDescent="0.2">
      <c r="A48" s="89">
        <v>410</v>
      </c>
      <c r="B48" s="479" t="s">
        <v>482</v>
      </c>
      <c r="C48" s="98">
        <f t="shared" si="6"/>
        <v>249</v>
      </c>
      <c r="D48" s="98">
        <f t="shared" si="37"/>
        <v>6</v>
      </c>
      <c r="E48" s="130">
        <v>1</v>
      </c>
      <c r="F48" s="130">
        <v>5</v>
      </c>
      <c r="G48" s="98">
        <f t="shared" si="38"/>
        <v>11</v>
      </c>
      <c r="H48" s="130">
        <v>0</v>
      </c>
      <c r="I48" s="130">
        <v>11</v>
      </c>
      <c r="J48" s="98">
        <f t="shared" si="20"/>
        <v>3</v>
      </c>
      <c r="K48" s="130">
        <v>0</v>
      </c>
      <c r="L48" s="130">
        <v>0</v>
      </c>
      <c r="M48" s="130">
        <v>0</v>
      </c>
      <c r="N48" s="130">
        <v>3</v>
      </c>
      <c r="O48" s="98">
        <f t="shared" si="21"/>
        <v>6</v>
      </c>
      <c r="P48" s="130">
        <v>0</v>
      </c>
      <c r="Q48" s="130">
        <v>5</v>
      </c>
      <c r="R48" s="130">
        <v>0</v>
      </c>
      <c r="S48" s="130">
        <v>1</v>
      </c>
      <c r="T48" s="98">
        <f t="shared" si="22"/>
        <v>6</v>
      </c>
      <c r="U48" s="130">
        <v>0</v>
      </c>
      <c r="V48" s="130">
        <v>4</v>
      </c>
      <c r="W48" s="130">
        <v>2</v>
      </c>
      <c r="X48" s="130">
        <v>0</v>
      </c>
      <c r="Y48" s="98">
        <f t="shared" si="34"/>
        <v>20</v>
      </c>
      <c r="Z48" s="130">
        <v>1</v>
      </c>
      <c r="AA48" s="130">
        <v>11</v>
      </c>
      <c r="AB48" s="130">
        <v>2</v>
      </c>
      <c r="AC48" s="130">
        <v>3</v>
      </c>
      <c r="AD48" s="130">
        <v>3</v>
      </c>
      <c r="AE48" s="98">
        <f t="shared" si="35"/>
        <v>65</v>
      </c>
      <c r="AF48" s="130">
        <v>0</v>
      </c>
      <c r="AG48" s="130">
        <v>1</v>
      </c>
      <c r="AH48" s="130">
        <v>3</v>
      </c>
      <c r="AI48" s="130">
        <v>3</v>
      </c>
      <c r="AJ48" s="130">
        <v>2</v>
      </c>
      <c r="AK48" s="130">
        <v>4</v>
      </c>
      <c r="AL48" s="130">
        <v>4</v>
      </c>
      <c r="AM48" s="130">
        <v>0</v>
      </c>
      <c r="AN48" s="130">
        <v>0</v>
      </c>
      <c r="AO48" s="130">
        <v>45</v>
      </c>
      <c r="AP48" s="130">
        <v>0</v>
      </c>
      <c r="AQ48" s="130">
        <v>3</v>
      </c>
      <c r="AR48" s="130">
        <v>0</v>
      </c>
      <c r="AS48" s="130">
        <v>0</v>
      </c>
      <c r="AT48" s="98">
        <f t="shared" si="10"/>
        <v>6</v>
      </c>
      <c r="AU48" s="130">
        <v>0</v>
      </c>
      <c r="AV48" s="130">
        <v>5</v>
      </c>
      <c r="AW48" s="130">
        <v>1</v>
      </c>
      <c r="AX48" s="98">
        <f t="shared" si="24"/>
        <v>9</v>
      </c>
      <c r="AY48" s="130">
        <v>1</v>
      </c>
      <c r="AZ48" s="130">
        <v>0</v>
      </c>
      <c r="BA48" s="130">
        <v>6</v>
      </c>
      <c r="BB48" s="130">
        <v>2</v>
      </c>
      <c r="BC48" s="98">
        <f t="shared" si="11"/>
        <v>7</v>
      </c>
      <c r="BD48" s="130">
        <v>0</v>
      </c>
      <c r="BE48" s="130">
        <v>7</v>
      </c>
      <c r="BF48" s="98">
        <f t="shared" si="12"/>
        <v>68</v>
      </c>
      <c r="BG48" s="130">
        <v>0</v>
      </c>
      <c r="BH48" s="130">
        <v>41</v>
      </c>
      <c r="BI48" s="130">
        <v>0</v>
      </c>
      <c r="BJ48" s="130">
        <v>27</v>
      </c>
      <c r="BK48" s="98">
        <f t="shared" si="13"/>
        <v>13</v>
      </c>
      <c r="BL48" s="130">
        <v>0</v>
      </c>
      <c r="BM48" s="130">
        <v>9</v>
      </c>
      <c r="BN48" s="130">
        <v>4</v>
      </c>
      <c r="BO48" s="98">
        <f t="shared" si="14"/>
        <v>4</v>
      </c>
      <c r="BP48" s="130">
        <v>0</v>
      </c>
      <c r="BQ48" s="130">
        <v>4</v>
      </c>
      <c r="BR48" s="130">
        <v>0</v>
      </c>
      <c r="BS48" s="98">
        <f t="shared" si="15"/>
        <v>13</v>
      </c>
      <c r="BT48" s="130">
        <v>0</v>
      </c>
      <c r="BU48" s="130">
        <v>5</v>
      </c>
      <c r="BV48" s="130">
        <v>1</v>
      </c>
      <c r="BW48" s="130">
        <v>7</v>
      </c>
      <c r="BX48" s="98">
        <f t="shared" si="16"/>
        <v>8</v>
      </c>
      <c r="BY48" s="130">
        <v>0</v>
      </c>
      <c r="BZ48" s="130">
        <v>8</v>
      </c>
      <c r="CA48" s="130">
        <v>0</v>
      </c>
      <c r="CB48" s="98">
        <f t="shared" si="36"/>
        <v>4</v>
      </c>
      <c r="CC48" s="130">
        <v>0</v>
      </c>
      <c r="CD48" s="130">
        <v>4</v>
      </c>
      <c r="CE48" s="130">
        <v>0</v>
      </c>
    </row>
    <row r="49" spans="1:83" ht="12.75" x14ac:dyDescent="0.2">
      <c r="A49" s="89">
        <v>411</v>
      </c>
      <c r="B49" s="479" t="s">
        <v>670</v>
      </c>
      <c r="C49" s="98">
        <f t="shared" si="6"/>
        <v>5</v>
      </c>
      <c r="D49" s="98">
        <f t="shared" si="37"/>
        <v>0</v>
      </c>
      <c r="E49" s="130">
        <v>0</v>
      </c>
      <c r="F49" s="130">
        <v>0</v>
      </c>
      <c r="G49" s="98">
        <f t="shared" si="38"/>
        <v>0</v>
      </c>
      <c r="H49" s="130">
        <v>0</v>
      </c>
      <c r="I49" s="130">
        <v>0</v>
      </c>
      <c r="J49" s="98">
        <f t="shared" si="20"/>
        <v>0</v>
      </c>
      <c r="K49" s="130">
        <v>0</v>
      </c>
      <c r="L49" s="130">
        <v>0</v>
      </c>
      <c r="M49" s="130">
        <v>0</v>
      </c>
      <c r="N49" s="130">
        <v>0</v>
      </c>
      <c r="O49" s="98">
        <f t="shared" si="21"/>
        <v>0</v>
      </c>
      <c r="P49" s="130">
        <v>0</v>
      </c>
      <c r="Q49" s="130">
        <v>0</v>
      </c>
      <c r="R49" s="130">
        <v>0</v>
      </c>
      <c r="S49" s="130">
        <v>0</v>
      </c>
      <c r="T49" s="98">
        <f t="shared" si="22"/>
        <v>0</v>
      </c>
      <c r="U49" s="130">
        <v>0</v>
      </c>
      <c r="V49" s="130">
        <v>0</v>
      </c>
      <c r="W49" s="130">
        <v>0</v>
      </c>
      <c r="X49" s="130">
        <v>0</v>
      </c>
      <c r="Y49" s="98">
        <f t="shared" si="34"/>
        <v>1</v>
      </c>
      <c r="Z49" s="130">
        <v>0</v>
      </c>
      <c r="AA49" s="130">
        <v>1</v>
      </c>
      <c r="AB49" s="130">
        <v>0</v>
      </c>
      <c r="AC49" s="130">
        <v>0</v>
      </c>
      <c r="AD49" s="130">
        <v>0</v>
      </c>
      <c r="AE49" s="98">
        <f t="shared" si="35"/>
        <v>1</v>
      </c>
      <c r="AF49" s="130">
        <v>0</v>
      </c>
      <c r="AG49" s="130">
        <v>0</v>
      </c>
      <c r="AH49" s="130">
        <v>0</v>
      </c>
      <c r="AI49" s="130">
        <v>0</v>
      </c>
      <c r="AJ49" s="130">
        <v>0</v>
      </c>
      <c r="AK49" s="130">
        <v>0</v>
      </c>
      <c r="AL49" s="130">
        <v>0</v>
      </c>
      <c r="AM49" s="130">
        <v>0</v>
      </c>
      <c r="AN49" s="130">
        <v>0</v>
      </c>
      <c r="AO49" s="130">
        <v>1</v>
      </c>
      <c r="AP49" s="130">
        <v>0</v>
      </c>
      <c r="AQ49" s="130">
        <v>0</v>
      </c>
      <c r="AR49" s="130">
        <v>0</v>
      </c>
      <c r="AS49" s="130">
        <v>0</v>
      </c>
      <c r="AT49" s="98">
        <f t="shared" si="10"/>
        <v>0</v>
      </c>
      <c r="AU49" s="130">
        <v>0</v>
      </c>
      <c r="AV49" s="130">
        <v>0</v>
      </c>
      <c r="AW49" s="130">
        <v>0</v>
      </c>
      <c r="AX49" s="98">
        <f t="shared" si="24"/>
        <v>1</v>
      </c>
      <c r="AY49" s="130">
        <v>0</v>
      </c>
      <c r="AZ49" s="130">
        <v>0</v>
      </c>
      <c r="BA49" s="130">
        <v>1</v>
      </c>
      <c r="BB49" s="130">
        <v>0</v>
      </c>
      <c r="BC49" s="98">
        <f t="shared" si="11"/>
        <v>0</v>
      </c>
      <c r="BD49" s="130">
        <v>0</v>
      </c>
      <c r="BE49" s="130">
        <v>0</v>
      </c>
      <c r="BF49" s="98">
        <f t="shared" si="12"/>
        <v>0</v>
      </c>
      <c r="BG49" s="130">
        <v>0</v>
      </c>
      <c r="BH49" s="130">
        <v>0</v>
      </c>
      <c r="BI49" s="130">
        <v>0</v>
      </c>
      <c r="BJ49" s="130">
        <v>0</v>
      </c>
      <c r="BK49" s="98">
        <f t="shared" si="13"/>
        <v>0</v>
      </c>
      <c r="BL49" s="130">
        <v>0</v>
      </c>
      <c r="BM49" s="130">
        <v>0</v>
      </c>
      <c r="BN49" s="130">
        <v>0</v>
      </c>
      <c r="BO49" s="98">
        <f t="shared" si="14"/>
        <v>0</v>
      </c>
      <c r="BP49" s="130">
        <v>0</v>
      </c>
      <c r="BQ49" s="130">
        <v>0</v>
      </c>
      <c r="BR49" s="130">
        <v>0</v>
      </c>
      <c r="BS49" s="98">
        <f t="shared" si="15"/>
        <v>2</v>
      </c>
      <c r="BT49" s="130">
        <v>0</v>
      </c>
      <c r="BU49" s="130">
        <v>0</v>
      </c>
      <c r="BV49" s="130">
        <v>0</v>
      </c>
      <c r="BW49" s="130">
        <v>2</v>
      </c>
      <c r="BX49" s="98">
        <f t="shared" si="16"/>
        <v>0</v>
      </c>
      <c r="BY49" s="130">
        <v>0</v>
      </c>
      <c r="BZ49" s="130">
        <v>0</v>
      </c>
      <c r="CA49" s="130">
        <v>0</v>
      </c>
      <c r="CB49" s="98">
        <f t="shared" si="36"/>
        <v>0</v>
      </c>
      <c r="CC49" s="130">
        <v>0</v>
      </c>
      <c r="CD49" s="130">
        <v>0</v>
      </c>
      <c r="CE49" s="130">
        <v>0</v>
      </c>
    </row>
    <row r="50" spans="1:83" ht="12.75" x14ac:dyDescent="0.2">
      <c r="A50" s="89">
        <v>413</v>
      </c>
      <c r="B50" s="479" t="s">
        <v>112</v>
      </c>
      <c r="C50" s="98">
        <f t="shared" si="6"/>
        <v>1</v>
      </c>
      <c r="D50" s="98">
        <f t="shared" si="37"/>
        <v>0</v>
      </c>
      <c r="E50" s="130">
        <v>0</v>
      </c>
      <c r="F50" s="130">
        <v>0</v>
      </c>
      <c r="G50" s="98">
        <f t="shared" si="38"/>
        <v>0</v>
      </c>
      <c r="H50" s="130">
        <v>0</v>
      </c>
      <c r="I50" s="130">
        <v>0</v>
      </c>
      <c r="J50" s="98">
        <f t="shared" si="20"/>
        <v>0</v>
      </c>
      <c r="K50" s="130">
        <v>0</v>
      </c>
      <c r="L50" s="130">
        <v>0</v>
      </c>
      <c r="M50" s="130">
        <v>0</v>
      </c>
      <c r="N50" s="130">
        <v>0</v>
      </c>
      <c r="O50" s="98">
        <f t="shared" si="21"/>
        <v>0</v>
      </c>
      <c r="P50" s="130">
        <v>0</v>
      </c>
      <c r="Q50" s="130">
        <v>0</v>
      </c>
      <c r="R50" s="130">
        <v>0</v>
      </c>
      <c r="S50" s="130">
        <v>0</v>
      </c>
      <c r="T50" s="98">
        <f t="shared" si="22"/>
        <v>0</v>
      </c>
      <c r="U50" s="130">
        <v>0</v>
      </c>
      <c r="V50" s="130">
        <v>0</v>
      </c>
      <c r="W50" s="130">
        <v>0</v>
      </c>
      <c r="X50" s="130">
        <v>0</v>
      </c>
      <c r="Y50" s="98">
        <f t="shared" si="34"/>
        <v>0</v>
      </c>
      <c r="Z50" s="130">
        <v>0</v>
      </c>
      <c r="AA50" s="130">
        <v>0</v>
      </c>
      <c r="AB50" s="130">
        <v>0</v>
      </c>
      <c r="AC50" s="130">
        <v>0</v>
      </c>
      <c r="AD50" s="130">
        <v>0</v>
      </c>
      <c r="AE50" s="98">
        <f t="shared" si="35"/>
        <v>0</v>
      </c>
      <c r="AF50" s="130">
        <v>0</v>
      </c>
      <c r="AG50" s="130">
        <v>0</v>
      </c>
      <c r="AH50" s="130">
        <v>0</v>
      </c>
      <c r="AI50" s="130">
        <v>0</v>
      </c>
      <c r="AJ50" s="130">
        <v>0</v>
      </c>
      <c r="AK50" s="130">
        <v>0</v>
      </c>
      <c r="AL50" s="130">
        <v>0</v>
      </c>
      <c r="AM50" s="130">
        <v>0</v>
      </c>
      <c r="AN50" s="130">
        <v>0</v>
      </c>
      <c r="AO50" s="130">
        <v>0</v>
      </c>
      <c r="AP50" s="130">
        <v>0</v>
      </c>
      <c r="AQ50" s="130">
        <v>0</v>
      </c>
      <c r="AR50" s="130">
        <v>0</v>
      </c>
      <c r="AS50" s="130">
        <v>0</v>
      </c>
      <c r="AT50" s="98">
        <f t="shared" si="10"/>
        <v>0</v>
      </c>
      <c r="AU50" s="130">
        <v>0</v>
      </c>
      <c r="AV50" s="130">
        <v>0</v>
      </c>
      <c r="AW50" s="130">
        <v>0</v>
      </c>
      <c r="AX50" s="98">
        <f t="shared" si="24"/>
        <v>0</v>
      </c>
      <c r="AY50" s="130">
        <v>0</v>
      </c>
      <c r="AZ50" s="130">
        <v>0</v>
      </c>
      <c r="BA50" s="130">
        <v>0</v>
      </c>
      <c r="BB50" s="130">
        <v>0</v>
      </c>
      <c r="BC50" s="98">
        <f t="shared" si="11"/>
        <v>0</v>
      </c>
      <c r="BD50" s="130">
        <v>0</v>
      </c>
      <c r="BE50" s="130">
        <v>0</v>
      </c>
      <c r="BF50" s="98">
        <f t="shared" si="12"/>
        <v>1</v>
      </c>
      <c r="BG50" s="130">
        <v>0</v>
      </c>
      <c r="BH50" s="130">
        <v>1</v>
      </c>
      <c r="BI50" s="130">
        <v>0</v>
      </c>
      <c r="BJ50" s="130">
        <v>0</v>
      </c>
      <c r="BK50" s="98">
        <f t="shared" si="13"/>
        <v>0</v>
      </c>
      <c r="BL50" s="130">
        <v>0</v>
      </c>
      <c r="BM50" s="130">
        <v>0</v>
      </c>
      <c r="BN50" s="130">
        <v>0</v>
      </c>
      <c r="BO50" s="98">
        <f t="shared" si="14"/>
        <v>0</v>
      </c>
      <c r="BP50" s="130">
        <v>0</v>
      </c>
      <c r="BQ50" s="130">
        <v>0</v>
      </c>
      <c r="BR50" s="130">
        <v>0</v>
      </c>
      <c r="BS50" s="98">
        <f t="shared" si="15"/>
        <v>0</v>
      </c>
      <c r="BT50" s="130">
        <v>0</v>
      </c>
      <c r="BU50" s="130">
        <v>0</v>
      </c>
      <c r="BV50" s="130">
        <v>0</v>
      </c>
      <c r="BW50" s="130">
        <v>0</v>
      </c>
      <c r="BX50" s="98">
        <f t="shared" si="16"/>
        <v>0</v>
      </c>
      <c r="BY50" s="130">
        <v>0</v>
      </c>
      <c r="BZ50" s="130">
        <v>0</v>
      </c>
      <c r="CA50" s="130">
        <v>0</v>
      </c>
      <c r="CB50" s="98">
        <f t="shared" si="36"/>
        <v>0</v>
      </c>
      <c r="CC50" s="130">
        <v>0</v>
      </c>
      <c r="CD50" s="130">
        <v>0</v>
      </c>
      <c r="CE50" s="130">
        <v>0</v>
      </c>
    </row>
    <row r="51" spans="1:83" ht="12.75" x14ac:dyDescent="0.2">
      <c r="A51" s="89">
        <v>415</v>
      </c>
      <c r="B51" s="479" t="s">
        <v>113</v>
      </c>
      <c r="C51" s="98">
        <f t="shared" si="6"/>
        <v>31</v>
      </c>
      <c r="D51" s="98">
        <f t="shared" si="37"/>
        <v>1</v>
      </c>
      <c r="E51" s="130">
        <v>0</v>
      </c>
      <c r="F51" s="130">
        <v>1</v>
      </c>
      <c r="G51" s="98">
        <f t="shared" si="38"/>
        <v>1</v>
      </c>
      <c r="H51" s="130">
        <v>0</v>
      </c>
      <c r="I51" s="130">
        <v>1</v>
      </c>
      <c r="J51" s="98">
        <f t="shared" si="20"/>
        <v>0</v>
      </c>
      <c r="K51" s="130">
        <v>0</v>
      </c>
      <c r="L51" s="130">
        <v>0</v>
      </c>
      <c r="M51" s="130">
        <v>0</v>
      </c>
      <c r="N51" s="130">
        <v>0</v>
      </c>
      <c r="O51" s="98">
        <f t="shared" si="21"/>
        <v>4</v>
      </c>
      <c r="P51" s="130">
        <v>0</v>
      </c>
      <c r="Q51" s="130">
        <v>2</v>
      </c>
      <c r="R51" s="130">
        <v>0</v>
      </c>
      <c r="S51" s="130">
        <v>2</v>
      </c>
      <c r="T51" s="98">
        <f t="shared" si="22"/>
        <v>0</v>
      </c>
      <c r="U51" s="130">
        <v>0</v>
      </c>
      <c r="V51" s="130">
        <v>0</v>
      </c>
      <c r="W51" s="130">
        <v>0</v>
      </c>
      <c r="X51" s="130">
        <v>0</v>
      </c>
      <c r="Y51" s="98">
        <f t="shared" si="34"/>
        <v>2</v>
      </c>
      <c r="Z51" s="130">
        <v>0</v>
      </c>
      <c r="AA51" s="130">
        <v>0</v>
      </c>
      <c r="AB51" s="130">
        <v>1</v>
      </c>
      <c r="AC51" s="130">
        <v>1</v>
      </c>
      <c r="AD51" s="130">
        <v>0</v>
      </c>
      <c r="AE51" s="98">
        <f t="shared" si="35"/>
        <v>9</v>
      </c>
      <c r="AF51" s="130">
        <v>0</v>
      </c>
      <c r="AG51" s="130">
        <v>0</v>
      </c>
      <c r="AH51" s="130">
        <v>0</v>
      </c>
      <c r="AI51" s="130">
        <v>0</v>
      </c>
      <c r="AJ51" s="130">
        <v>0</v>
      </c>
      <c r="AK51" s="130">
        <v>1</v>
      </c>
      <c r="AL51" s="130">
        <v>0</v>
      </c>
      <c r="AM51" s="130">
        <v>0</v>
      </c>
      <c r="AN51" s="130">
        <v>0</v>
      </c>
      <c r="AO51" s="130">
        <v>8</v>
      </c>
      <c r="AP51" s="130">
        <v>0</v>
      </c>
      <c r="AQ51" s="130">
        <v>0</v>
      </c>
      <c r="AR51" s="130">
        <v>0</v>
      </c>
      <c r="AS51" s="130">
        <v>0</v>
      </c>
      <c r="AT51" s="98">
        <f t="shared" si="10"/>
        <v>3</v>
      </c>
      <c r="AU51" s="130">
        <v>0</v>
      </c>
      <c r="AV51" s="130">
        <v>3</v>
      </c>
      <c r="AW51" s="130">
        <v>0</v>
      </c>
      <c r="AX51" s="98">
        <f t="shared" si="24"/>
        <v>2</v>
      </c>
      <c r="AY51" s="130">
        <v>2</v>
      </c>
      <c r="AZ51" s="130">
        <v>0</v>
      </c>
      <c r="BA51" s="130">
        <v>0</v>
      </c>
      <c r="BB51" s="130">
        <v>0</v>
      </c>
      <c r="BC51" s="98">
        <f t="shared" si="11"/>
        <v>0</v>
      </c>
      <c r="BD51" s="130">
        <v>0</v>
      </c>
      <c r="BE51" s="130">
        <v>0</v>
      </c>
      <c r="BF51" s="98">
        <f t="shared" si="12"/>
        <v>0</v>
      </c>
      <c r="BG51" s="130">
        <v>0</v>
      </c>
      <c r="BH51" s="130">
        <v>0</v>
      </c>
      <c r="BI51" s="130">
        <v>0</v>
      </c>
      <c r="BJ51" s="130">
        <v>0</v>
      </c>
      <c r="BK51" s="98">
        <f t="shared" si="13"/>
        <v>1</v>
      </c>
      <c r="BL51" s="130">
        <v>0</v>
      </c>
      <c r="BM51" s="130">
        <v>1</v>
      </c>
      <c r="BN51" s="130">
        <v>0</v>
      </c>
      <c r="BO51" s="98">
        <f t="shared" si="14"/>
        <v>4</v>
      </c>
      <c r="BP51" s="130">
        <v>0</v>
      </c>
      <c r="BQ51" s="130">
        <v>4</v>
      </c>
      <c r="BR51" s="130">
        <v>0</v>
      </c>
      <c r="BS51" s="98">
        <f t="shared" si="15"/>
        <v>4</v>
      </c>
      <c r="BT51" s="130">
        <v>0</v>
      </c>
      <c r="BU51" s="130">
        <v>4</v>
      </c>
      <c r="BV51" s="130">
        <v>0</v>
      </c>
      <c r="BW51" s="130">
        <v>0</v>
      </c>
      <c r="BX51" s="98">
        <f t="shared" si="16"/>
        <v>0</v>
      </c>
      <c r="BY51" s="130">
        <v>0</v>
      </c>
      <c r="BZ51" s="130">
        <v>0</v>
      </c>
      <c r="CA51" s="130">
        <v>0</v>
      </c>
      <c r="CB51" s="98">
        <f t="shared" si="36"/>
        <v>0</v>
      </c>
      <c r="CC51" s="130">
        <v>0</v>
      </c>
      <c r="CD51" s="130">
        <v>0</v>
      </c>
      <c r="CE51" s="130">
        <v>0</v>
      </c>
    </row>
    <row r="52" spans="1:83" ht="12.75" x14ac:dyDescent="0.2">
      <c r="A52" s="89">
        <v>416</v>
      </c>
      <c r="B52" s="479" t="s">
        <v>89</v>
      </c>
      <c r="C52" s="98">
        <f t="shared" si="6"/>
        <v>7</v>
      </c>
      <c r="D52" s="98">
        <f t="shared" si="37"/>
        <v>0</v>
      </c>
      <c r="E52" s="130">
        <v>0</v>
      </c>
      <c r="F52" s="130">
        <v>0</v>
      </c>
      <c r="G52" s="98">
        <f t="shared" si="38"/>
        <v>0</v>
      </c>
      <c r="H52" s="130">
        <v>0</v>
      </c>
      <c r="I52" s="130">
        <v>0</v>
      </c>
      <c r="J52" s="98">
        <f t="shared" si="20"/>
        <v>1</v>
      </c>
      <c r="K52" s="130">
        <v>0</v>
      </c>
      <c r="L52" s="130">
        <v>0</v>
      </c>
      <c r="M52" s="130">
        <v>0</v>
      </c>
      <c r="N52" s="130">
        <v>1</v>
      </c>
      <c r="O52" s="98">
        <f t="shared" si="21"/>
        <v>1</v>
      </c>
      <c r="P52" s="130">
        <v>0</v>
      </c>
      <c r="Q52" s="130">
        <v>0</v>
      </c>
      <c r="R52" s="130">
        <v>0</v>
      </c>
      <c r="S52" s="130">
        <v>1</v>
      </c>
      <c r="T52" s="98">
        <f t="shared" si="22"/>
        <v>0</v>
      </c>
      <c r="U52" s="130">
        <v>0</v>
      </c>
      <c r="V52" s="130">
        <v>0</v>
      </c>
      <c r="W52" s="130">
        <v>0</v>
      </c>
      <c r="X52" s="130">
        <v>0</v>
      </c>
      <c r="Y52" s="98">
        <f t="shared" si="34"/>
        <v>0</v>
      </c>
      <c r="Z52" s="130">
        <v>0</v>
      </c>
      <c r="AA52" s="130">
        <v>0</v>
      </c>
      <c r="AB52" s="130">
        <v>0</v>
      </c>
      <c r="AC52" s="130">
        <v>0</v>
      </c>
      <c r="AD52" s="130">
        <v>0</v>
      </c>
      <c r="AE52" s="98">
        <f t="shared" si="35"/>
        <v>0</v>
      </c>
      <c r="AF52" s="130">
        <v>0</v>
      </c>
      <c r="AG52" s="130">
        <v>0</v>
      </c>
      <c r="AH52" s="130">
        <v>0</v>
      </c>
      <c r="AI52" s="130">
        <v>0</v>
      </c>
      <c r="AJ52" s="130">
        <v>0</v>
      </c>
      <c r="AK52" s="130">
        <v>0</v>
      </c>
      <c r="AL52" s="130">
        <v>0</v>
      </c>
      <c r="AM52" s="130">
        <v>0</v>
      </c>
      <c r="AN52" s="130">
        <v>0</v>
      </c>
      <c r="AO52" s="130">
        <v>0</v>
      </c>
      <c r="AP52" s="130">
        <v>0</v>
      </c>
      <c r="AQ52" s="130">
        <v>0</v>
      </c>
      <c r="AR52" s="130">
        <v>0</v>
      </c>
      <c r="AS52" s="130">
        <v>0</v>
      </c>
      <c r="AT52" s="98">
        <f t="shared" si="10"/>
        <v>1</v>
      </c>
      <c r="AU52" s="130">
        <v>0</v>
      </c>
      <c r="AV52" s="130">
        <v>0</v>
      </c>
      <c r="AW52" s="130">
        <v>1</v>
      </c>
      <c r="AX52" s="98">
        <f t="shared" si="24"/>
        <v>1</v>
      </c>
      <c r="AY52" s="130">
        <v>0</v>
      </c>
      <c r="AZ52" s="130">
        <v>1</v>
      </c>
      <c r="BA52" s="130">
        <v>0</v>
      </c>
      <c r="BB52" s="130">
        <v>0</v>
      </c>
      <c r="BC52" s="98">
        <f t="shared" si="11"/>
        <v>1</v>
      </c>
      <c r="BD52" s="130">
        <v>0</v>
      </c>
      <c r="BE52" s="130">
        <v>1</v>
      </c>
      <c r="BF52" s="98">
        <f t="shared" si="12"/>
        <v>0</v>
      </c>
      <c r="BG52" s="130">
        <v>0</v>
      </c>
      <c r="BH52" s="130">
        <v>0</v>
      </c>
      <c r="BI52" s="130">
        <v>0</v>
      </c>
      <c r="BJ52" s="130">
        <v>0</v>
      </c>
      <c r="BK52" s="98">
        <f t="shared" si="13"/>
        <v>0</v>
      </c>
      <c r="BL52" s="130">
        <v>0</v>
      </c>
      <c r="BM52" s="130">
        <v>0</v>
      </c>
      <c r="BN52" s="130">
        <v>0</v>
      </c>
      <c r="BO52" s="98">
        <f t="shared" si="14"/>
        <v>0</v>
      </c>
      <c r="BP52" s="130">
        <v>0</v>
      </c>
      <c r="BQ52" s="130">
        <v>0</v>
      </c>
      <c r="BR52" s="130">
        <v>0</v>
      </c>
      <c r="BS52" s="98">
        <f t="shared" si="15"/>
        <v>0</v>
      </c>
      <c r="BT52" s="130">
        <v>0</v>
      </c>
      <c r="BU52" s="130">
        <v>0</v>
      </c>
      <c r="BV52" s="130">
        <v>0</v>
      </c>
      <c r="BW52" s="130">
        <v>0</v>
      </c>
      <c r="BX52" s="98">
        <f t="shared" si="16"/>
        <v>0</v>
      </c>
      <c r="BY52" s="130">
        <v>0</v>
      </c>
      <c r="BZ52" s="130">
        <v>0</v>
      </c>
      <c r="CA52" s="130">
        <v>0</v>
      </c>
      <c r="CB52" s="98">
        <f t="shared" si="36"/>
        <v>2</v>
      </c>
      <c r="CC52" s="130">
        <v>0</v>
      </c>
      <c r="CD52" s="130">
        <v>2</v>
      </c>
      <c r="CE52" s="130">
        <v>0</v>
      </c>
    </row>
    <row r="53" spans="1:83" ht="12.75" x14ac:dyDescent="0.2">
      <c r="A53" s="90">
        <v>417</v>
      </c>
      <c r="B53" s="479" t="s">
        <v>284</v>
      </c>
      <c r="C53" s="98">
        <f t="shared" si="6"/>
        <v>2</v>
      </c>
      <c r="D53" s="98">
        <f t="shared" si="37"/>
        <v>0</v>
      </c>
      <c r="E53" s="130">
        <v>0</v>
      </c>
      <c r="F53" s="130">
        <v>0</v>
      </c>
      <c r="G53" s="98">
        <f t="shared" si="38"/>
        <v>0</v>
      </c>
      <c r="H53" s="130">
        <v>0</v>
      </c>
      <c r="I53" s="130">
        <v>0</v>
      </c>
      <c r="J53" s="98">
        <f t="shared" si="20"/>
        <v>0</v>
      </c>
      <c r="K53" s="130">
        <v>0</v>
      </c>
      <c r="L53" s="130">
        <v>0</v>
      </c>
      <c r="M53" s="130">
        <v>0</v>
      </c>
      <c r="N53" s="130">
        <v>0</v>
      </c>
      <c r="O53" s="98">
        <f t="shared" si="21"/>
        <v>0</v>
      </c>
      <c r="P53" s="130">
        <v>0</v>
      </c>
      <c r="Q53" s="130">
        <v>0</v>
      </c>
      <c r="R53" s="130">
        <v>0</v>
      </c>
      <c r="S53" s="130">
        <v>0</v>
      </c>
      <c r="T53" s="98">
        <f t="shared" si="22"/>
        <v>0</v>
      </c>
      <c r="U53" s="130">
        <v>0</v>
      </c>
      <c r="V53" s="130">
        <v>0</v>
      </c>
      <c r="W53" s="130">
        <v>0</v>
      </c>
      <c r="X53" s="130">
        <v>0</v>
      </c>
      <c r="Y53" s="98">
        <f t="shared" si="34"/>
        <v>0</v>
      </c>
      <c r="Z53" s="130">
        <v>0</v>
      </c>
      <c r="AA53" s="130">
        <v>0</v>
      </c>
      <c r="AB53" s="130">
        <v>0</v>
      </c>
      <c r="AC53" s="130">
        <v>0</v>
      </c>
      <c r="AD53" s="130">
        <v>0</v>
      </c>
      <c r="AE53" s="98">
        <f t="shared" si="35"/>
        <v>0</v>
      </c>
      <c r="AF53" s="130">
        <v>0</v>
      </c>
      <c r="AG53" s="130">
        <v>0</v>
      </c>
      <c r="AH53" s="130">
        <v>0</v>
      </c>
      <c r="AI53" s="130">
        <v>0</v>
      </c>
      <c r="AJ53" s="130">
        <v>0</v>
      </c>
      <c r="AK53" s="130">
        <v>0</v>
      </c>
      <c r="AL53" s="130">
        <v>0</v>
      </c>
      <c r="AM53" s="130">
        <v>0</v>
      </c>
      <c r="AN53" s="130">
        <v>0</v>
      </c>
      <c r="AO53" s="130">
        <v>0</v>
      </c>
      <c r="AP53" s="130">
        <v>0</v>
      </c>
      <c r="AQ53" s="130">
        <v>0</v>
      </c>
      <c r="AR53" s="130">
        <v>0</v>
      </c>
      <c r="AS53" s="130">
        <v>0</v>
      </c>
      <c r="AT53" s="98">
        <f t="shared" si="10"/>
        <v>0</v>
      </c>
      <c r="AU53" s="130">
        <v>0</v>
      </c>
      <c r="AV53" s="130">
        <v>0</v>
      </c>
      <c r="AW53" s="130">
        <v>0</v>
      </c>
      <c r="AX53" s="98">
        <f t="shared" si="24"/>
        <v>0</v>
      </c>
      <c r="AY53" s="130">
        <v>0</v>
      </c>
      <c r="AZ53" s="130">
        <v>0</v>
      </c>
      <c r="BA53" s="130">
        <v>0</v>
      </c>
      <c r="BB53" s="130">
        <v>0</v>
      </c>
      <c r="BC53" s="98">
        <f t="shared" si="11"/>
        <v>0</v>
      </c>
      <c r="BD53" s="130">
        <v>0</v>
      </c>
      <c r="BE53" s="130">
        <v>0</v>
      </c>
      <c r="BF53" s="98">
        <f t="shared" si="12"/>
        <v>0</v>
      </c>
      <c r="BG53" s="130">
        <v>0</v>
      </c>
      <c r="BH53" s="130">
        <v>0</v>
      </c>
      <c r="BI53" s="130">
        <v>0</v>
      </c>
      <c r="BJ53" s="130">
        <v>0</v>
      </c>
      <c r="BK53" s="98">
        <f t="shared" si="13"/>
        <v>0</v>
      </c>
      <c r="BL53" s="130">
        <v>0</v>
      </c>
      <c r="BM53" s="130">
        <v>0</v>
      </c>
      <c r="BN53" s="130">
        <v>0</v>
      </c>
      <c r="BO53" s="98">
        <f t="shared" si="14"/>
        <v>0</v>
      </c>
      <c r="BP53" s="130">
        <v>0</v>
      </c>
      <c r="BQ53" s="130">
        <v>0</v>
      </c>
      <c r="BR53" s="130">
        <v>0</v>
      </c>
      <c r="BS53" s="98">
        <f t="shared" si="15"/>
        <v>2</v>
      </c>
      <c r="BT53" s="130">
        <v>0</v>
      </c>
      <c r="BU53" s="130">
        <v>2</v>
      </c>
      <c r="BV53" s="130">
        <v>0</v>
      </c>
      <c r="BW53" s="130">
        <v>0</v>
      </c>
      <c r="BX53" s="98">
        <f t="shared" si="16"/>
        <v>0</v>
      </c>
      <c r="BY53" s="130">
        <v>0</v>
      </c>
      <c r="BZ53" s="130">
        <v>0</v>
      </c>
      <c r="CA53" s="130">
        <v>0</v>
      </c>
      <c r="CB53" s="98">
        <f t="shared" si="36"/>
        <v>0</v>
      </c>
      <c r="CC53" s="130">
        <v>0</v>
      </c>
      <c r="CD53" s="130">
        <v>0</v>
      </c>
      <c r="CE53" s="130">
        <v>0</v>
      </c>
    </row>
    <row r="54" spans="1:83" ht="12.75" x14ac:dyDescent="0.2">
      <c r="A54" s="90">
        <v>418</v>
      </c>
      <c r="B54" s="479" t="s">
        <v>285</v>
      </c>
      <c r="C54" s="98">
        <f t="shared" si="6"/>
        <v>4</v>
      </c>
      <c r="D54" s="98">
        <f t="shared" si="37"/>
        <v>0</v>
      </c>
      <c r="E54" s="130">
        <v>0</v>
      </c>
      <c r="F54" s="130">
        <v>0</v>
      </c>
      <c r="G54" s="98">
        <f t="shared" si="38"/>
        <v>0</v>
      </c>
      <c r="H54" s="130">
        <v>0</v>
      </c>
      <c r="I54" s="130">
        <v>0</v>
      </c>
      <c r="J54" s="98">
        <f t="shared" si="20"/>
        <v>0</v>
      </c>
      <c r="K54" s="130">
        <v>0</v>
      </c>
      <c r="L54" s="130">
        <v>0</v>
      </c>
      <c r="M54" s="130">
        <v>0</v>
      </c>
      <c r="N54" s="130">
        <v>0</v>
      </c>
      <c r="O54" s="98">
        <f t="shared" si="21"/>
        <v>0</v>
      </c>
      <c r="P54" s="130">
        <v>0</v>
      </c>
      <c r="Q54" s="130">
        <v>0</v>
      </c>
      <c r="R54" s="130">
        <v>0</v>
      </c>
      <c r="S54" s="130">
        <v>0</v>
      </c>
      <c r="T54" s="98">
        <f t="shared" si="22"/>
        <v>0</v>
      </c>
      <c r="U54" s="130">
        <v>0</v>
      </c>
      <c r="V54" s="130">
        <v>0</v>
      </c>
      <c r="W54" s="130">
        <v>0</v>
      </c>
      <c r="X54" s="130">
        <v>0</v>
      </c>
      <c r="Y54" s="98">
        <f t="shared" si="34"/>
        <v>1</v>
      </c>
      <c r="Z54" s="130">
        <v>0</v>
      </c>
      <c r="AA54" s="130">
        <v>1</v>
      </c>
      <c r="AB54" s="130">
        <v>0</v>
      </c>
      <c r="AC54" s="130">
        <v>0</v>
      </c>
      <c r="AD54" s="130">
        <v>0</v>
      </c>
      <c r="AE54" s="98">
        <f t="shared" si="35"/>
        <v>1</v>
      </c>
      <c r="AF54" s="130">
        <v>0</v>
      </c>
      <c r="AG54" s="130">
        <v>0</v>
      </c>
      <c r="AH54" s="130">
        <v>0</v>
      </c>
      <c r="AI54" s="130">
        <v>0</v>
      </c>
      <c r="AJ54" s="130">
        <v>0</v>
      </c>
      <c r="AK54" s="130">
        <v>0</v>
      </c>
      <c r="AL54" s="130">
        <v>1</v>
      </c>
      <c r="AM54" s="130">
        <v>0</v>
      </c>
      <c r="AN54" s="130">
        <v>0</v>
      </c>
      <c r="AO54" s="130">
        <v>0</v>
      </c>
      <c r="AP54" s="130">
        <v>0</v>
      </c>
      <c r="AQ54" s="130">
        <v>0</v>
      </c>
      <c r="AR54" s="130">
        <v>0</v>
      </c>
      <c r="AS54" s="130">
        <v>0</v>
      </c>
      <c r="AT54" s="98">
        <f t="shared" si="10"/>
        <v>0</v>
      </c>
      <c r="AU54" s="130">
        <v>0</v>
      </c>
      <c r="AV54" s="130">
        <v>0</v>
      </c>
      <c r="AW54" s="130">
        <v>0</v>
      </c>
      <c r="AX54" s="98">
        <f t="shared" si="24"/>
        <v>0</v>
      </c>
      <c r="AY54" s="130">
        <v>0</v>
      </c>
      <c r="AZ54" s="130">
        <v>0</v>
      </c>
      <c r="BA54" s="130">
        <v>0</v>
      </c>
      <c r="BB54" s="130">
        <v>0</v>
      </c>
      <c r="BC54" s="98">
        <f t="shared" si="11"/>
        <v>0</v>
      </c>
      <c r="BD54" s="130">
        <v>0</v>
      </c>
      <c r="BE54" s="130">
        <v>0</v>
      </c>
      <c r="BF54" s="98">
        <f t="shared" si="12"/>
        <v>0</v>
      </c>
      <c r="BG54" s="130">
        <v>0</v>
      </c>
      <c r="BH54" s="130">
        <v>0</v>
      </c>
      <c r="BI54" s="130">
        <v>0</v>
      </c>
      <c r="BJ54" s="130">
        <v>0</v>
      </c>
      <c r="BK54" s="98">
        <f t="shared" si="13"/>
        <v>0</v>
      </c>
      <c r="BL54" s="130">
        <v>0</v>
      </c>
      <c r="BM54" s="130">
        <v>0</v>
      </c>
      <c r="BN54" s="130">
        <v>0</v>
      </c>
      <c r="BO54" s="98">
        <f t="shared" si="14"/>
        <v>2</v>
      </c>
      <c r="BP54" s="130">
        <v>0</v>
      </c>
      <c r="BQ54" s="130">
        <v>2</v>
      </c>
      <c r="BR54" s="130">
        <v>0</v>
      </c>
      <c r="BS54" s="98">
        <f t="shared" si="15"/>
        <v>0</v>
      </c>
      <c r="BT54" s="130">
        <v>0</v>
      </c>
      <c r="BU54" s="130">
        <v>0</v>
      </c>
      <c r="BV54" s="130">
        <v>0</v>
      </c>
      <c r="BW54" s="130">
        <v>0</v>
      </c>
      <c r="BX54" s="98">
        <f t="shared" si="16"/>
        <v>0</v>
      </c>
      <c r="BY54" s="130">
        <v>0</v>
      </c>
      <c r="BZ54" s="130">
        <v>0</v>
      </c>
      <c r="CA54" s="130">
        <v>0</v>
      </c>
      <c r="CB54" s="98">
        <f t="shared" si="36"/>
        <v>0</v>
      </c>
      <c r="CC54" s="130">
        <v>0</v>
      </c>
      <c r="CD54" s="130">
        <v>0</v>
      </c>
      <c r="CE54" s="130">
        <v>0</v>
      </c>
    </row>
    <row r="55" spans="1:83" ht="12.75" x14ac:dyDescent="0.2">
      <c r="A55" s="90">
        <v>419</v>
      </c>
      <c r="B55" s="479" t="s">
        <v>479</v>
      </c>
      <c r="C55" s="98">
        <f t="shared" si="6"/>
        <v>407</v>
      </c>
      <c r="D55" s="98">
        <f t="shared" si="37"/>
        <v>15</v>
      </c>
      <c r="E55" s="130">
        <v>0</v>
      </c>
      <c r="F55" s="130">
        <v>15</v>
      </c>
      <c r="G55" s="98">
        <f t="shared" si="38"/>
        <v>4</v>
      </c>
      <c r="H55" s="130">
        <v>0</v>
      </c>
      <c r="I55" s="130">
        <v>4</v>
      </c>
      <c r="J55" s="98">
        <f t="shared" si="20"/>
        <v>14</v>
      </c>
      <c r="K55" s="130">
        <v>0</v>
      </c>
      <c r="L55" s="130">
        <v>11</v>
      </c>
      <c r="M55" s="130">
        <v>0</v>
      </c>
      <c r="N55" s="130">
        <v>3</v>
      </c>
      <c r="O55" s="98">
        <f t="shared" si="21"/>
        <v>17</v>
      </c>
      <c r="P55" s="130">
        <v>0</v>
      </c>
      <c r="Q55" s="130">
        <v>17</v>
      </c>
      <c r="R55" s="130">
        <v>0</v>
      </c>
      <c r="S55" s="130">
        <v>0</v>
      </c>
      <c r="T55" s="98">
        <f t="shared" si="22"/>
        <v>6</v>
      </c>
      <c r="U55" s="130">
        <v>0</v>
      </c>
      <c r="V55" s="130">
        <v>5</v>
      </c>
      <c r="W55" s="130">
        <v>1</v>
      </c>
      <c r="X55" s="130">
        <v>0</v>
      </c>
      <c r="Y55" s="98">
        <f t="shared" si="34"/>
        <v>29</v>
      </c>
      <c r="Z55" s="130">
        <v>1</v>
      </c>
      <c r="AA55" s="130">
        <v>23</v>
      </c>
      <c r="AB55" s="130">
        <v>0</v>
      </c>
      <c r="AC55" s="130">
        <v>1</v>
      </c>
      <c r="AD55" s="130">
        <v>4</v>
      </c>
      <c r="AE55" s="98">
        <f t="shared" si="35"/>
        <v>151</v>
      </c>
      <c r="AF55" s="130">
        <v>0</v>
      </c>
      <c r="AG55" s="130">
        <v>0</v>
      </c>
      <c r="AH55" s="130">
        <v>2</v>
      </c>
      <c r="AI55" s="130">
        <v>1</v>
      </c>
      <c r="AJ55" s="130">
        <v>2</v>
      </c>
      <c r="AK55" s="130">
        <v>1</v>
      </c>
      <c r="AL55" s="130">
        <v>2</v>
      </c>
      <c r="AM55" s="130">
        <v>0</v>
      </c>
      <c r="AN55" s="130">
        <v>0</v>
      </c>
      <c r="AO55" s="130">
        <v>143</v>
      </c>
      <c r="AP55" s="130">
        <v>0</v>
      </c>
      <c r="AQ55" s="130">
        <v>0</v>
      </c>
      <c r="AR55" s="130">
        <v>0</v>
      </c>
      <c r="AS55" s="130">
        <v>0</v>
      </c>
      <c r="AT55" s="98">
        <f t="shared" si="10"/>
        <v>19</v>
      </c>
      <c r="AU55" s="130">
        <v>0</v>
      </c>
      <c r="AV55" s="130">
        <v>17</v>
      </c>
      <c r="AW55" s="130">
        <v>2</v>
      </c>
      <c r="AX55" s="98">
        <f t="shared" si="24"/>
        <v>17</v>
      </c>
      <c r="AY55" s="130">
        <v>8</v>
      </c>
      <c r="AZ55" s="130">
        <v>2</v>
      </c>
      <c r="BA55" s="130">
        <v>7</v>
      </c>
      <c r="BB55" s="130">
        <v>0</v>
      </c>
      <c r="BC55" s="98">
        <f t="shared" si="11"/>
        <v>4</v>
      </c>
      <c r="BD55" s="130">
        <v>0</v>
      </c>
      <c r="BE55" s="130">
        <v>4</v>
      </c>
      <c r="BF55" s="98">
        <f t="shared" si="12"/>
        <v>57</v>
      </c>
      <c r="BG55" s="130">
        <v>0</v>
      </c>
      <c r="BH55" s="130">
        <v>31</v>
      </c>
      <c r="BI55" s="130">
        <v>0</v>
      </c>
      <c r="BJ55" s="130">
        <v>26</v>
      </c>
      <c r="BK55" s="98">
        <f t="shared" si="13"/>
        <v>41</v>
      </c>
      <c r="BL55" s="130">
        <v>0</v>
      </c>
      <c r="BM55" s="130">
        <v>39</v>
      </c>
      <c r="BN55" s="130">
        <v>2</v>
      </c>
      <c r="BO55" s="98">
        <f t="shared" si="14"/>
        <v>3</v>
      </c>
      <c r="BP55" s="130">
        <v>0</v>
      </c>
      <c r="BQ55" s="130">
        <v>3</v>
      </c>
      <c r="BR55" s="130">
        <v>0</v>
      </c>
      <c r="BS55" s="98">
        <f t="shared" si="15"/>
        <v>18</v>
      </c>
      <c r="BT55" s="130">
        <v>0</v>
      </c>
      <c r="BU55" s="130">
        <v>13</v>
      </c>
      <c r="BV55" s="130">
        <v>1</v>
      </c>
      <c r="BW55" s="130">
        <v>4</v>
      </c>
      <c r="BX55" s="98">
        <f t="shared" si="16"/>
        <v>4</v>
      </c>
      <c r="BY55" s="130">
        <v>0</v>
      </c>
      <c r="BZ55" s="130">
        <v>4</v>
      </c>
      <c r="CA55" s="130">
        <v>0</v>
      </c>
      <c r="CB55" s="98">
        <f t="shared" si="36"/>
        <v>8</v>
      </c>
      <c r="CC55" s="130">
        <v>0</v>
      </c>
      <c r="CD55" s="130">
        <v>8</v>
      </c>
      <c r="CE55" s="130">
        <v>0</v>
      </c>
    </row>
    <row r="56" spans="1:83" ht="12.75" x14ac:dyDescent="0.2">
      <c r="A56" s="89">
        <v>420</v>
      </c>
      <c r="B56" s="479" t="s">
        <v>186</v>
      </c>
      <c r="C56" s="98">
        <f t="shared" si="6"/>
        <v>348</v>
      </c>
      <c r="D56" s="98">
        <f t="shared" si="37"/>
        <v>66</v>
      </c>
      <c r="E56" s="130">
        <v>0</v>
      </c>
      <c r="F56" s="130">
        <v>66</v>
      </c>
      <c r="G56" s="98">
        <f t="shared" si="38"/>
        <v>7</v>
      </c>
      <c r="H56" s="130">
        <v>0</v>
      </c>
      <c r="I56" s="130">
        <v>7</v>
      </c>
      <c r="J56" s="98">
        <f t="shared" si="20"/>
        <v>12</v>
      </c>
      <c r="K56" s="130">
        <v>0</v>
      </c>
      <c r="L56" s="130">
        <v>11</v>
      </c>
      <c r="M56" s="130">
        <v>0</v>
      </c>
      <c r="N56" s="130">
        <v>1</v>
      </c>
      <c r="O56" s="98">
        <f t="shared" si="21"/>
        <v>2</v>
      </c>
      <c r="P56" s="130">
        <v>0</v>
      </c>
      <c r="Q56" s="130">
        <v>2</v>
      </c>
      <c r="R56" s="130">
        <v>0</v>
      </c>
      <c r="S56" s="130">
        <v>0</v>
      </c>
      <c r="T56" s="98">
        <f t="shared" si="22"/>
        <v>3</v>
      </c>
      <c r="U56" s="130">
        <v>0</v>
      </c>
      <c r="V56" s="130">
        <v>2</v>
      </c>
      <c r="W56" s="130">
        <v>0</v>
      </c>
      <c r="X56" s="130">
        <v>1</v>
      </c>
      <c r="Y56" s="98">
        <f t="shared" si="34"/>
        <v>14</v>
      </c>
      <c r="Z56" s="130">
        <v>0</v>
      </c>
      <c r="AA56" s="130">
        <v>6</v>
      </c>
      <c r="AB56" s="130">
        <v>0</v>
      </c>
      <c r="AC56" s="130">
        <v>8</v>
      </c>
      <c r="AD56" s="130">
        <v>0</v>
      </c>
      <c r="AE56" s="98">
        <f t="shared" si="35"/>
        <v>82</v>
      </c>
      <c r="AF56" s="130">
        <v>0</v>
      </c>
      <c r="AG56" s="130">
        <v>0</v>
      </c>
      <c r="AH56" s="130">
        <v>9</v>
      </c>
      <c r="AI56" s="130">
        <v>19</v>
      </c>
      <c r="AJ56" s="130">
        <v>3</v>
      </c>
      <c r="AK56" s="130">
        <v>0</v>
      </c>
      <c r="AL56" s="130">
        <v>0</v>
      </c>
      <c r="AM56" s="130">
        <v>0</v>
      </c>
      <c r="AN56" s="130">
        <v>50</v>
      </c>
      <c r="AO56" s="130">
        <v>0</v>
      </c>
      <c r="AP56" s="130">
        <v>1</v>
      </c>
      <c r="AQ56" s="130">
        <v>0</v>
      </c>
      <c r="AR56" s="130">
        <v>0</v>
      </c>
      <c r="AS56" s="130">
        <v>0</v>
      </c>
      <c r="AT56" s="98">
        <f t="shared" si="10"/>
        <v>4</v>
      </c>
      <c r="AU56" s="130">
        <v>0</v>
      </c>
      <c r="AV56" s="130">
        <v>4</v>
      </c>
      <c r="AW56" s="130">
        <v>0</v>
      </c>
      <c r="AX56" s="98">
        <f t="shared" si="24"/>
        <v>30</v>
      </c>
      <c r="AY56" s="130">
        <v>17</v>
      </c>
      <c r="AZ56" s="130">
        <v>7</v>
      </c>
      <c r="BA56" s="130">
        <v>3</v>
      </c>
      <c r="BB56" s="130">
        <v>3</v>
      </c>
      <c r="BC56" s="98">
        <f t="shared" si="11"/>
        <v>3</v>
      </c>
      <c r="BD56" s="130">
        <v>0</v>
      </c>
      <c r="BE56" s="130">
        <v>3</v>
      </c>
      <c r="BF56" s="98">
        <f t="shared" si="12"/>
        <v>21</v>
      </c>
      <c r="BG56" s="130">
        <v>0</v>
      </c>
      <c r="BH56" s="130">
        <v>14</v>
      </c>
      <c r="BI56" s="130">
        <v>3</v>
      </c>
      <c r="BJ56" s="130">
        <v>4</v>
      </c>
      <c r="BK56" s="98">
        <f t="shared" si="13"/>
        <v>40</v>
      </c>
      <c r="BL56" s="130">
        <v>0</v>
      </c>
      <c r="BM56" s="130">
        <v>12</v>
      </c>
      <c r="BN56" s="130">
        <v>28</v>
      </c>
      <c r="BO56" s="98">
        <f t="shared" si="14"/>
        <v>16</v>
      </c>
      <c r="BP56" s="130">
        <v>0</v>
      </c>
      <c r="BQ56" s="130">
        <v>14</v>
      </c>
      <c r="BR56" s="130">
        <v>2</v>
      </c>
      <c r="BS56" s="98">
        <f t="shared" si="15"/>
        <v>33</v>
      </c>
      <c r="BT56" s="130">
        <v>0</v>
      </c>
      <c r="BU56" s="130">
        <v>16</v>
      </c>
      <c r="BV56" s="130">
        <v>16</v>
      </c>
      <c r="BW56" s="130">
        <v>1</v>
      </c>
      <c r="BX56" s="98">
        <f t="shared" si="16"/>
        <v>13</v>
      </c>
      <c r="BY56" s="130">
        <v>0</v>
      </c>
      <c r="BZ56" s="130">
        <v>10</v>
      </c>
      <c r="CA56" s="130">
        <v>3</v>
      </c>
      <c r="CB56" s="98">
        <f t="shared" si="36"/>
        <v>2</v>
      </c>
      <c r="CC56" s="130">
        <v>0</v>
      </c>
      <c r="CD56" s="130">
        <v>2</v>
      </c>
      <c r="CE56" s="130">
        <v>0</v>
      </c>
    </row>
    <row r="57" spans="1:83" ht="12.75" x14ac:dyDescent="0.2">
      <c r="A57" s="89">
        <v>421</v>
      </c>
      <c r="B57" s="479" t="s">
        <v>286</v>
      </c>
      <c r="C57" s="98">
        <f t="shared" si="6"/>
        <v>60</v>
      </c>
      <c r="D57" s="98">
        <f t="shared" si="37"/>
        <v>1</v>
      </c>
      <c r="E57" s="130">
        <v>0</v>
      </c>
      <c r="F57" s="130">
        <v>1</v>
      </c>
      <c r="G57" s="98">
        <f t="shared" si="38"/>
        <v>2</v>
      </c>
      <c r="H57" s="130">
        <v>0</v>
      </c>
      <c r="I57" s="130">
        <v>2</v>
      </c>
      <c r="J57" s="98">
        <f t="shared" si="20"/>
        <v>1</v>
      </c>
      <c r="K57" s="130">
        <v>0</v>
      </c>
      <c r="L57" s="130">
        <v>1</v>
      </c>
      <c r="M57" s="130">
        <v>0</v>
      </c>
      <c r="N57" s="130">
        <v>0</v>
      </c>
      <c r="O57" s="98">
        <f t="shared" si="21"/>
        <v>0</v>
      </c>
      <c r="P57" s="130">
        <v>0</v>
      </c>
      <c r="Q57" s="130">
        <v>0</v>
      </c>
      <c r="R57" s="130">
        <v>0</v>
      </c>
      <c r="S57" s="130">
        <v>0</v>
      </c>
      <c r="T57" s="98">
        <f t="shared" si="22"/>
        <v>0</v>
      </c>
      <c r="U57" s="130">
        <v>0</v>
      </c>
      <c r="V57" s="130">
        <v>0</v>
      </c>
      <c r="W57" s="130">
        <v>0</v>
      </c>
      <c r="X57" s="130">
        <v>0</v>
      </c>
      <c r="Y57" s="98">
        <f t="shared" si="34"/>
        <v>9</v>
      </c>
      <c r="Z57" s="130">
        <v>0</v>
      </c>
      <c r="AA57" s="130">
        <v>2</v>
      </c>
      <c r="AB57" s="130">
        <v>0</v>
      </c>
      <c r="AC57" s="130">
        <v>4</v>
      </c>
      <c r="AD57" s="130">
        <v>3</v>
      </c>
      <c r="AE57" s="98">
        <f t="shared" si="35"/>
        <v>16</v>
      </c>
      <c r="AF57" s="130">
        <v>0</v>
      </c>
      <c r="AG57" s="130">
        <v>0</v>
      </c>
      <c r="AH57" s="130">
        <v>1</v>
      </c>
      <c r="AI57" s="130">
        <v>2</v>
      </c>
      <c r="AJ57" s="130">
        <v>3</v>
      </c>
      <c r="AK57" s="130">
        <v>1</v>
      </c>
      <c r="AL57" s="130">
        <v>0</v>
      </c>
      <c r="AM57" s="130">
        <v>0</v>
      </c>
      <c r="AN57" s="130">
        <v>6</v>
      </c>
      <c r="AO57" s="130">
        <v>2</v>
      </c>
      <c r="AP57" s="130">
        <v>1</v>
      </c>
      <c r="AQ57" s="130">
        <v>0</v>
      </c>
      <c r="AR57" s="130">
        <v>0</v>
      </c>
      <c r="AS57" s="130">
        <v>0</v>
      </c>
      <c r="AT57" s="98">
        <f t="shared" si="10"/>
        <v>1</v>
      </c>
      <c r="AU57" s="130">
        <v>0</v>
      </c>
      <c r="AV57" s="130">
        <v>1</v>
      </c>
      <c r="AW57" s="130">
        <v>0</v>
      </c>
      <c r="AX57" s="98">
        <f t="shared" si="24"/>
        <v>0</v>
      </c>
      <c r="AY57" s="130">
        <v>0</v>
      </c>
      <c r="AZ57" s="130">
        <v>0</v>
      </c>
      <c r="BA57" s="130">
        <v>0</v>
      </c>
      <c r="BB57" s="130">
        <v>0</v>
      </c>
      <c r="BC57" s="98">
        <f t="shared" si="11"/>
        <v>0</v>
      </c>
      <c r="BD57" s="130">
        <v>0</v>
      </c>
      <c r="BE57" s="130">
        <v>0</v>
      </c>
      <c r="BF57" s="98">
        <f t="shared" si="12"/>
        <v>15</v>
      </c>
      <c r="BG57" s="130">
        <v>0</v>
      </c>
      <c r="BH57" s="130">
        <v>15</v>
      </c>
      <c r="BI57" s="130">
        <v>0</v>
      </c>
      <c r="BJ57" s="130">
        <v>0</v>
      </c>
      <c r="BK57" s="98">
        <f t="shared" si="13"/>
        <v>5</v>
      </c>
      <c r="BL57" s="130">
        <v>0</v>
      </c>
      <c r="BM57" s="130">
        <v>3</v>
      </c>
      <c r="BN57" s="130">
        <v>2</v>
      </c>
      <c r="BO57" s="98">
        <f t="shared" si="14"/>
        <v>1</v>
      </c>
      <c r="BP57" s="130">
        <v>0</v>
      </c>
      <c r="BQ57" s="130">
        <v>1</v>
      </c>
      <c r="BR57" s="130">
        <v>0</v>
      </c>
      <c r="BS57" s="98">
        <f t="shared" si="15"/>
        <v>7</v>
      </c>
      <c r="BT57" s="130">
        <v>0</v>
      </c>
      <c r="BU57" s="130">
        <v>5</v>
      </c>
      <c r="BV57" s="130">
        <v>1</v>
      </c>
      <c r="BW57" s="130">
        <v>1</v>
      </c>
      <c r="BX57" s="98">
        <f t="shared" si="16"/>
        <v>1</v>
      </c>
      <c r="BY57" s="130">
        <v>0</v>
      </c>
      <c r="BZ57" s="130">
        <v>1</v>
      </c>
      <c r="CA57" s="130">
        <v>0</v>
      </c>
      <c r="CB57" s="98">
        <f t="shared" si="36"/>
        <v>1</v>
      </c>
      <c r="CC57" s="130">
        <v>0</v>
      </c>
      <c r="CD57" s="130">
        <v>0</v>
      </c>
      <c r="CE57" s="130">
        <v>1</v>
      </c>
    </row>
    <row r="58" spans="1:83" ht="12.75" x14ac:dyDescent="0.2">
      <c r="A58" s="91">
        <v>422</v>
      </c>
      <c r="B58" s="479" t="s">
        <v>583</v>
      </c>
      <c r="C58" s="98">
        <f t="shared" si="6"/>
        <v>4</v>
      </c>
      <c r="D58" s="98">
        <f t="shared" si="37"/>
        <v>0</v>
      </c>
      <c r="E58" s="130">
        <v>0</v>
      </c>
      <c r="F58" s="130">
        <v>0</v>
      </c>
      <c r="G58" s="98">
        <f t="shared" si="38"/>
        <v>0</v>
      </c>
      <c r="H58" s="130">
        <v>0</v>
      </c>
      <c r="I58" s="130">
        <v>0</v>
      </c>
      <c r="J58" s="98">
        <f t="shared" si="20"/>
        <v>0</v>
      </c>
      <c r="K58" s="130">
        <v>0</v>
      </c>
      <c r="L58" s="130">
        <v>0</v>
      </c>
      <c r="M58" s="130">
        <v>0</v>
      </c>
      <c r="N58" s="130">
        <v>0</v>
      </c>
      <c r="O58" s="98">
        <f t="shared" si="21"/>
        <v>0</v>
      </c>
      <c r="P58" s="130">
        <v>0</v>
      </c>
      <c r="Q58" s="130">
        <v>0</v>
      </c>
      <c r="R58" s="130">
        <v>0</v>
      </c>
      <c r="S58" s="130">
        <v>0</v>
      </c>
      <c r="T58" s="98">
        <f t="shared" si="22"/>
        <v>1</v>
      </c>
      <c r="U58" s="130">
        <v>0</v>
      </c>
      <c r="V58" s="130">
        <v>1</v>
      </c>
      <c r="W58" s="130">
        <v>0</v>
      </c>
      <c r="X58" s="130">
        <v>0</v>
      </c>
      <c r="Y58" s="98">
        <f t="shared" si="34"/>
        <v>0</v>
      </c>
      <c r="Z58" s="130">
        <v>0</v>
      </c>
      <c r="AA58" s="130">
        <v>0</v>
      </c>
      <c r="AB58" s="130">
        <v>0</v>
      </c>
      <c r="AC58" s="130">
        <v>0</v>
      </c>
      <c r="AD58" s="130">
        <v>0</v>
      </c>
      <c r="AE58" s="98">
        <f t="shared" si="35"/>
        <v>1</v>
      </c>
      <c r="AF58" s="130">
        <v>0</v>
      </c>
      <c r="AG58" s="130">
        <v>0</v>
      </c>
      <c r="AH58" s="130">
        <v>0</v>
      </c>
      <c r="AI58" s="130">
        <v>0</v>
      </c>
      <c r="AJ58" s="130">
        <v>0</v>
      </c>
      <c r="AK58" s="130">
        <v>0</v>
      </c>
      <c r="AL58" s="130">
        <v>0</v>
      </c>
      <c r="AM58" s="130">
        <v>0</v>
      </c>
      <c r="AN58" s="130">
        <v>0</v>
      </c>
      <c r="AO58" s="130">
        <v>0</v>
      </c>
      <c r="AP58" s="130">
        <v>0</v>
      </c>
      <c r="AQ58" s="130">
        <v>0</v>
      </c>
      <c r="AR58" s="130">
        <v>1</v>
      </c>
      <c r="AS58" s="130">
        <v>0</v>
      </c>
      <c r="AT58" s="98">
        <f t="shared" si="10"/>
        <v>1</v>
      </c>
      <c r="AU58" s="130">
        <v>0</v>
      </c>
      <c r="AV58" s="130">
        <v>1</v>
      </c>
      <c r="AW58" s="130">
        <v>0</v>
      </c>
      <c r="AX58" s="98">
        <f t="shared" si="24"/>
        <v>0</v>
      </c>
      <c r="AY58" s="130">
        <v>0</v>
      </c>
      <c r="AZ58" s="130">
        <v>0</v>
      </c>
      <c r="BA58" s="130">
        <v>0</v>
      </c>
      <c r="BB58" s="130">
        <v>0</v>
      </c>
      <c r="BC58" s="98">
        <f t="shared" si="11"/>
        <v>0</v>
      </c>
      <c r="BD58" s="130">
        <v>0</v>
      </c>
      <c r="BE58" s="130">
        <v>0</v>
      </c>
      <c r="BF58" s="98">
        <f t="shared" si="12"/>
        <v>1</v>
      </c>
      <c r="BG58" s="130">
        <v>0</v>
      </c>
      <c r="BH58" s="130">
        <v>1</v>
      </c>
      <c r="BI58" s="130">
        <v>0</v>
      </c>
      <c r="BJ58" s="130">
        <v>0</v>
      </c>
      <c r="BK58" s="98">
        <f t="shared" si="13"/>
        <v>0</v>
      </c>
      <c r="BL58" s="130">
        <v>0</v>
      </c>
      <c r="BM58" s="130">
        <v>0</v>
      </c>
      <c r="BN58" s="130">
        <v>0</v>
      </c>
      <c r="BO58" s="98">
        <f t="shared" si="14"/>
        <v>0</v>
      </c>
      <c r="BP58" s="130">
        <v>0</v>
      </c>
      <c r="BQ58" s="130">
        <v>0</v>
      </c>
      <c r="BR58" s="130">
        <v>0</v>
      </c>
      <c r="BS58" s="98">
        <f t="shared" si="15"/>
        <v>0</v>
      </c>
      <c r="BT58" s="130">
        <v>0</v>
      </c>
      <c r="BU58" s="130">
        <v>0</v>
      </c>
      <c r="BV58" s="130">
        <v>0</v>
      </c>
      <c r="BW58" s="130">
        <v>0</v>
      </c>
      <c r="BX58" s="98">
        <f t="shared" si="16"/>
        <v>0</v>
      </c>
      <c r="BY58" s="130">
        <v>0</v>
      </c>
      <c r="BZ58" s="130">
        <v>0</v>
      </c>
      <c r="CA58" s="130">
        <v>0</v>
      </c>
      <c r="CB58" s="98">
        <f t="shared" si="36"/>
        <v>0</v>
      </c>
      <c r="CC58" s="130">
        <v>0</v>
      </c>
      <c r="CD58" s="130">
        <v>0</v>
      </c>
      <c r="CE58" s="130">
        <v>0</v>
      </c>
    </row>
    <row r="59" spans="1:83" ht="12" customHeight="1" x14ac:dyDescent="0.2">
      <c r="A59" s="90">
        <v>423</v>
      </c>
      <c r="B59" s="479" t="s">
        <v>359</v>
      </c>
      <c r="C59" s="98">
        <f t="shared" si="6"/>
        <v>1</v>
      </c>
      <c r="D59" s="98">
        <f t="shared" si="37"/>
        <v>1</v>
      </c>
      <c r="E59" s="130">
        <v>0</v>
      </c>
      <c r="F59" s="130">
        <v>1</v>
      </c>
      <c r="G59" s="98">
        <f t="shared" si="38"/>
        <v>0</v>
      </c>
      <c r="H59" s="130">
        <v>0</v>
      </c>
      <c r="I59" s="130">
        <v>0</v>
      </c>
      <c r="J59" s="98">
        <f t="shared" si="20"/>
        <v>0</v>
      </c>
      <c r="K59" s="130">
        <v>0</v>
      </c>
      <c r="L59" s="130">
        <v>0</v>
      </c>
      <c r="M59" s="130">
        <v>0</v>
      </c>
      <c r="N59" s="130">
        <v>0</v>
      </c>
      <c r="O59" s="98">
        <f t="shared" si="21"/>
        <v>0</v>
      </c>
      <c r="P59" s="130">
        <v>0</v>
      </c>
      <c r="Q59" s="130">
        <v>0</v>
      </c>
      <c r="R59" s="130">
        <v>0</v>
      </c>
      <c r="S59" s="130">
        <v>0</v>
      </c>
      <c r="T59" s="98">
        <f t="shared" si="22"/>
        <v>0</v>
      </c>
      <c r="U59" s="130">
        <v>0</v>
      </c>
      <c r="V59" s="130">
        <v>0</v>
      </c>
      <c r="W59" s="130">
        <v>0</v>
      </c>
      <c r="X59" s="130">
        <v>0</v>
      </c>
      <c r="Y59" s="98">
        <f t="shared" si="34"/>
        <v>0</v>
      </c>
      <c r="Z59" s="130">
        <v>0</v>
      </c>
      <c r="AA59" s="130">
        <v>0</v>
      </c>
      <c r="AB59" s="130">
        <v>0</v>
      </c>
      <c r="AC59" s="130">
        <v>0</v>
      </c>
      <c r="AD59" s="130">
        <v>0</v>
      </c>
      <c r="AE59" s="98">
        <f t="shared" si="35"/>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98">
        <f t="shared" si="10"/>
        <v>0</v>
      </c>
      <c r="AU59" s="130">
        <v>0</v>
      </c>
      <c r="AV59" s="130">
        <v>0</v>
      </c>
      <c r="AW59" s="130">
        <v>0</v>
      </c>
      <c r="AX59" s="98">
        <f t="shared" si="24"/>
        <v>0</v>
      </c>
      <c r="AY59" s="130">
        <v>0</v>
      </c>
      <c r="AZ59" s="130">
        <v>0</v>
      </c>
      <c r="BA59" s="130">
        <v>0</v>
      </c>
      <c r="BB59" s="130">
        <v>0</v>
      </c>
      <c r="BC59" s="98">
        <f t="shared" si="11"/>
        <v>0</v>
      </c>
      <c r="BD59" s="130">
        <v>0</v>
      </c>
      <c r="BE59" s="130">
        <v>0</v>
      </c>
      <c r="BF59" s="98">
        <f t="shared" si="12"/>
        <v>0</v>
      </c>
      <c r="BG59" s="130">
        <v>0</v>
      </c>
      <c r="BH59" s="130">
        <v>0</v>
      </c>
      <c r="BI59" s="130">
        <v>0</v>
      </c>
      <c r="BJ59" s="130">
        <v>0</v>
      </c>
      <c r="BK59" s="98">
        <f t="shared" si="13"/>
        <v>0</v>
      </c>
      <c r="BL59" s="130">
        <v>0</v>
      </c>
      <c r="BM59" s="130">
        <v>0</v>
      </c>
      <c r="BN59" s="130">
        <v>0</v>
      </c>
      <c r="BO59" s="98">
        <f t="shared" si="14"/>
        <v>0</v>
      </c>
      <c r="BP59" s="130">
        <v>0</v>
      </c>
      <c r="BQ59" s="130">
        <v>0</v>
      </c>
      <c r="BR59" s="130">
        <v>0</v>
      </c>
      <c r="BS59" s="98">
        <f t="shared" si="15"/>
        <v>0</v>
      </c>
      <c r="BT59" s="130">
        <v>0</v>
      </c>
      <c r="BU59" s="130">
        <v>0</v>
      </c>
      <c r="BV59" s="130">
        <v>0</v>
      </c>
      <c r="BW59" s="130">
        <v>0</v>
      </c>
      <c r="BX59" s="98">
        <f t="shared" si="16"/>
        <v>0</v>
      </c>
      <c r="BY59" s="130">
        <v>0</v>
      </c>
      <c r="BZ59" s="130">
        <v>0</v>
      </c>
      <c r="CA59" s="130">
        <v>0</v>
      </c>
      <c r="CB59" s="98">
        <f t="shared" si="36"/>
        <v>0</v>
      </c>
      <c r="CC59" s="130">
        <v>0</v>
      </c>
      <c r="CD59" s="130">
        <v>0</v>
      </c>
      <c r="CE59" s="130">
        <v>0</v>
      </c>
    </row>
    <row r="60" spans="1:83" ht="21" x14ac:dyDescent="0.2">
      <c r="A60" s="89">
        <v>499</v>
      </c>
      <c r="B60" s="479" t="s">
        <v>270</v>
      </c>
      <c r="C60" s="98">
        <f t="shared" si="6"/>
        <v>62</v>
      </c>
      <c r="D60" s="98">
        <f t="shared" si="37"/>
        <v>0</v>
      </c>
      <c r="E60" s="130">
        <v>0</v>
      </c>
      <c r="F60" s="130">
        <v>0</v>
      </c>
      <c r="G60" s="98">
        <f t="shared" si="38"/>
        <v>0</v>
      </c>
      <c r="H60" s="130">
        <v>0</v>
      </c>
      <c r="I60" s="130">
        <v>0</v>
      </c>
      <c r="J60" s="98">
        <f t="shared" si="20"/>
        <v>0</v>
      </c>
      <c r="K60" s="130">
        <v>0</v>
      </c>
      <c r="L60" s="130">
        <v>0</v>
      </c>
      <c r="M60" s="130">
        <v>0</v>
      </c>
      <c r="N60" s="130">
        <v>0</v>
      </c>
      <c r="O60" s="98">
        <f t="shared" si="21"/>
        <v>4</v>
      </c>
      <c r="P60" s="130">
        <v>0</v>
      </c>
      <c r="Q60" s="130">
        <v>2</v>
      </c>
      <c r="R60" s="130">
        <v>1</v>
      </c>
      <c r="S60" s="130">
        <v>1</v>
      </c>
      <c r="T60" s="98">
        <f t="shared" si="22"/>
        <v>3</v>
      </c>
      <c r="U60" s="130">
        <v>0</v>
      </c>
      <c r="V60" s="130">
        <v>3</v>
      </c>
      <c r="W60" s="130">
        <v>0</v>
      </c>
      <c r="X60" s="130">
        <v>0</v>
      </c>
      <c r="Y60" s="98">
        <f t="shared" si="34"/>
        <v>9</v>
      </c>
      <c r="Z60" s="130">
        <v>0</v>
      </c>
      <c r="AA60" s="130">
        <v>3</v>
      </c>
      <c r="AB60" s="130">
        <v>1</v>
      </c>
      <c r="AC60" s="130">
        <v>3</v>
      </c>
      <c r="AD60" s="130">
        <v>2</v>
      </c>
      <c r="AE60" s="98">
        <f t="shared" si="35"/>
        <v>11</v>
      </c>
      <c r="AF60" s="130">
        <v>0</v>
      </c>
      <c r="AG60" s="130">
        <v>0</v>
      </c>
      <c r="AH60" s="130">
        <v>4</v>
      </c>
      <c r="AI60" s="130">
        <v>3</v>
      </c>
      <c r="AJ60" s="130">
        <v>0</v>
      </c>
      <c r="AK60" s="130">
        <v>0</v>
      </c>
      <c r="AL60" s="130">
        <v>0</v>
      </c>
      <c r="AM60" s="130">
        <v>0</v>
      </c>
      <c r="AN60" s="130">
        <v>0</v>
      </c>
      <c r="AO60" s="130">
        <v>1</v>
      </c>
      <c r="AP60" s="130">
        <v>0</v>
      </c>
      <c r="AQ60" s="130">
        <v>1</v>
      </c>
      <c r="AR60" s="130">
        <v>2</v>
      </c>
      <c r="AS60" s="130">
        <v>0</v>
      </c>
      <c r="AT60" s="98">
        <f t="shared" si="10"/>
        <v>3</v>
      </c>
      <c r="AU60" s="130">
        <v>0</v>
      </c>
      <c r="AV60" s="130">
        <v>0</v>
      </c>
      <c r="AW60" s="130">
        <v>3</v>
      </c>
      <c r="AX60" s="98">
        <f t="shared" si="24"/>
        <v>11</v>
      </c>
      <c r="AY60" s="130">
        <v>3</v>
      </c>
      <c r="AZ60" s="130">
        <v>7</v>
      </c>
      <c r="BA60" s="130">
        <v>0</v>
      </c>
      <c r="BB60" s="130">
        <v>1</v>
      </c>
      <c r="BC60" s="98">
        <f t="shared" si="11"/>
        <v>2</v>
      </c>
      <c r="BD60" s="130">
        <v>0</v>
      </c>
      <c r="BE60" s="130">
        <v>2</v>
      </c>
      <c r="BF60" s="98">
        <f t="shared" si="12"/>
        <v>7</v>
      </c>
      <c r="BG60" s="130">
        <v>0</v>
      </c>
      <c r="BH60" s="130">
        <v>5</v>
      </c>
      <c r="BI60" s="130">
        <v>0</v>
      </c>
      <c r="BJ60" s="130">
        <v>2</v>
      </c>
      <c r="BK60" s="98">
        <f t="shared" si="13"/>
        <v>6</v>
      </c>
      <c r="BL60" s="130">
        <v>0</v>
      </c>
      <c r="BM60" s="130">
        <v>4</v>
      </c>
      <c r="BN60" s="130">
        <v>2</v>
      </c>
      <c r="BO60" s="98">
        <f t="shared" si="14"/>
        <v>1</v>
      </c>
      <c r="BP60" s="130">
        <v>0</v>
      </c>
      <c r="BQ60" s="130">
        <v>1</v>
      </c>
      <c r="BR60" s="130">
        <v>0</v>
      </c>
      <c r="BS60" s="98">
        <f t="shared" si="15"/>
        <v>1</v>
      </c>
      <c r="BT60" s="130">
        <v>0</v>
      </c>
      <c r="BU60" s="130">
        <v>1</v>
      </c>
      <c r="BV60" s="130">
        <v>0</v>
      </c>
      <c r="BW60" s="130">
        <v>0</v>
      </c>
      <c r="BX60" s="98">
        <f t="shared" si="16"/>
        <v>3</v>
      </c>
      <c r="BY60" s="130">
        <v>0</v>
      </c>
      <c r="BZ60" s="130">
        <v>2</v>
      </c>
      <c r="CA60" s="130">
        <v>1</v>
      </c>
      <c r="CB60" s="98">
        <f t="shared" si="36"/>
        <v>1</v>
      </c>
      <c r="CC60" s="130">
        <v>0</v>
      </c>
      <c r="CD60" s="130">
        <v>1</v>
      </c>
      <c r="CE60" s="130">
        <v>0</v>
      </c>
    </row>
    <row r="61" spans="1:83" ht="21" x14ac:dyDescent="0.2">
      <c r="A61" s="88"/>
      <c r="B61" s="478" t="s">
        <v>584</v>
      </c>
      <c r="C61" s="98">
        <f>SUM(C62:C84)</f>
        <v>28649</v>
      </c>
      <c r="D61" s="98">
        <f t="shared" ref="D61:BO61" si="39">SUM(D62:D84)</f>
        <v>865</v>
      </c>
      <c r="E61" s="98">
        <f t="shared" si="39"/>
        <v>0</v>
      </c>
      <c r="F61" s="98">
        <f t="shared" si="39"/>
        <v>865</v>
      </c>
      <c r="G61" s="98">
        <f t="shared" si="39"/>
        <v>536</v>
      </c>
      <c r="H61" s="98">
        <f t="shared" si="39"/>
        <v>0</v>
      </c>
      <c r="I61" s="98">
        <f t="shared" si="39"/>
        <v>536</v>
      </c>
      <c r="J61" s="98">
        <f t="shared" si="39"/>
        <v>1204</v>
      </c>
      <c r="K61" s="98">
        <f t="shared" si="39"/>
        <v>0</v>
      </c>
      <c r="L61" s="98">
        <f t="shared" si="39"/>
        <v>822</v>
      </c>
      <c r="M61" s="98">
        <f t="shared" si="39"/>
        <v>67</v>
      </c>
      <c r="N61" s="98">
        <f t="shared" si="39"/>
        <v>315</v>
      </c>
      <c r="O61" s="98">
        <f t="shared" si="39"/>
        <v>378</v>
      </c>
      <c r="P61" s="98">
        <f t="shared" si="39"/>
        <v>0</v>
      </c>
      <c r="Q61" s="98">
        <f t="shared" si="39"/>
        <v>227</v>
      </c>
      <c r="R61" s="98">
        <f t="shared" si="39"/>
        <v>40</v>
      </c>
      <c r="S61" s="98">
        <f t="shared" si="39"/>
        <v>111</v>
      </c>
      <c r="T61" s="98">
        <f t="shared" si="39"/>
        <v>290</v>
      </c>
      <c r="U61" s="98">
        <f t="shared" si="39"/>
        <v>0</v>
      </c>
      <c r="V61" s="98">
        <f t="shared" si="39"/>
        <v>178</v>
      </c>
      <c r="W61" s="98">
        <f t="shared" si="39"/>
        <v>60</v>
      </c>
      <c r="X61" s="98">
        <f t="shared" si="39"/>
        <v>52</v>
      </c>
      <c r="Y61" s="98">
        <f t="shared" si="39"/>
        <v>2839</v>
      </c>
      <c r="Z61" s="98">
        <f t="shared" si="39"/>
        <v>0</v>
      </c>
      <c r="AA61" s="98">
        <f t="shared" si="39"/>
        <v>457</v>
      </c>
      <c r="AB61" s="98">
        <f t="shared" si="39"/>
        <v>220</v>
      </c>
      <c r="AC61" s="98">
        <f t="shared" si="39"/>
        <v>1486</v>
      </c>
      <c r="AD61" s="98">
        <f t="shared" si="39"/>
        <v>676</v>
      </c>
      <c r="AE61" s="98">
        <f t="shared" si="39"/>
        <v>12423</v>
      </c>
      <c r="AF61" s="98">
        <f t="shared" si="39"/>
        <v>0</v>
      </c>
      <c r="AG61" s="98">
        <f t="shared" si="39"/>
        <v>0</v>
      </c>
      <c r="AH61" s="98">
        <f t="shared" si="39"/>
        <v>5497</v>
      </c>
      <c r="AI61" s="98">
        <f t="shared" si="39"/>
        <v>2112</v>
      </c>
      <c r="AJ61" s="98">
        <f t="shared" si="39"/>
        <v>1723</v>
      </c>
      <c r="AK61" s="98">
        <f t="shared" si="39"/>
        <v>2034</v>
      </c>
      <c r="AL61" s="98">
        <f t="shared" si="39"/>
        <v>41</v>
      </c>
      <c r="AM61" s="98">
        <f t="shared" si="39"/>
        <v>4</v>
      </c>
      <c r="AN61" s="98">
        <f t="shared" si="39"/>
        <v>57</v>
      </c>
      <c r="AO61" s="98">
        <f t="shared" si="39"/>
        <v>792</v>
      </c>
      <c r="AP61" s="98">
        <f t="shared" si="39"/>
        <v>29</v>
      </c>
      <c r="AQ61" s="98">
        <f t="shared" si="39"/>
        <v>95</v>
      </c>
      <c r="AR61" s="98">
        <f t="shared" si="39"/>
        <v>39</v>
      </c>
      <c r="AS61" s="98">
        <f t="shared" si="39"/>
        <v>0</v>
      </c>
      <c r="AT61" s="98">
        <f t="shared" si="39"/>
        <v>790</v>
      </c>
      <c r="AU61" s="98">
        <f t="shared" si="39"/>
        <v>0</v>
      </c>
      <c r="AV61" s="98">
        <f t="shared" si="39"/>
        <v>588</v>
      </c>
      <c r="AW61" s="98">
        <f t="shared" si="39"/>
        <v>202</v>
      </c>
      <c r="AX61" s="98">
        <f t="shared" si="39"/>
        <v>2361</v>
      </c>
      <c r="AY61" s="98">
        <f t="shared" si="39"/>
        <v>792</v>
      </c>
      <c r="AZ61" s="98">
        <f t="shared" si="39"/>
        <v>367</v>
      </c>
      <c r="BA61" s="98">
        <f t="shared" si="39"/>
        <v>998</v>
      </c>
      <c r="BB61" s="98">
        <f t="shared" si="39"/>
        <v>204</v>
      </c>
      <c r="BC61" s="98">
        <f t="shared" si="39"/>
        <v>1199</v>
      </c>
      <c r="BD61" s="98">
        <f t="shared" si="39"/>
        <v>0</v>
      </c>
      <c r="BE61" s="98">
        <f t="shared" si="39"/>
        <v>1199</v>
      </c>
      <c r="BF61" s="98">
        <f t="shared" si="39"/>
        <v>2250</v>
      </c>
      <c r="BG61" s="98">
        <f t="shared" si="39"/>
        <v>1</v>
      </c>
      <c r="BH61" s="98">
        <f t="shared" si="39"/>
        <v>1559</v>
      </c>
      <c r="BI61" s="98">
        <f t="shared" si="39"/>
        <v>171</v>
      </c>
      <c r="BJ61" s="98">
        <f t="shared" si="39"/>
        <v>519</v>
      </c>
      <c r="BK61" s="98">
        <f t="shared" si="39"/>
        <v>1264</v>
      </c>
      <c r="BL61" s="98">
        <f t="shared" si="39"/>
        <v>0</v>
      </c>
      <c r="BM61" s="98">
        <f t="shared" si="39"/>
        <v>902</v>
      </c>
      <c r="BN61" s="98">
        <f t="shared" si="39"/>
        <v>362</v>
      </c>
      <c r="BO61" s="98">
        <f t="shared" si="39"/>
        <v>619</v>
      </c>
      <c r="BP61" s="98">
        <f t="shared" ref="BP61:CE61" si="40">SUM(BP62:BP84)</f>
        <v>0</v>
      </c>
      <c r="BQ61" s="98">
        <f t="shared" si="40"/>
        <v>561</v>
      </c>
      <c r="BR61" s="98">
        <f t="shared" si="40"/>
        <v>58</v>
      </c>
      <c r="BS61" s="98">
        <f t="shared" si="40"/>
        <v>1107</v>
      </c>
      <c r="BT61" s="98">
        <f t="shared" si="40"/>
        <v>0</v>
      </c>
      <c r="BU61" s="98">
        <f t="shared" si="40"/>
        <v>584</v>
      </c>
      <c r="BV61" s="98">
        <f t="shared" si="40"/>
        <v>253</v>
      </c>
      <c r="BW61" s="98">
        <f t="shared" si="40"/>
        <v>270</v>
      </c>
      <c r="BX61" s="98">
        <f t="shared" si="40"/>
        <v>287</v>
      </c>
      <c r="BY61" s="98">
        <f t="shared" si="40"/>
        <v>0</v>
      </c>
      <c r="BZ61" s="98">
        <f t="shared" si="40"/>
        <v>159</v>
      </c>
      <c r="CA61" s="98">
        <f t="shared" si="40"/>
        <v>128</v>
      </c>
      <c r="CB61" s="98">
        <f t="shared" si="40"/>
        <v>237</v>
      </c>
      <c r="CC61" s="98">
        <f t="shared" si="40"/>
        <v>1</v>
      </c>
      <c r="CD61" s="98">
        <f t="shared" si="40"/>
        <v>206</v>
      </c>
      <c r="CE61" s="98">
        <f t="shared" si="40"/>
        <v>30</v>
      </c>
    </row>
    <row r="62" spans="1:83" ht="12.75" x14ac:dyDescent="0.2">
      <c r="A62" s="89">
        <v>501</v>
      </c>
      <c r="B62" s="479" t="s">
        <v>287</v>
      </c>
      <c r="C62" s="98">
        <f t="shared" si="6"/>
        <v>28</v>
      </c>
      <c r="D62" s="98">
        <f>SUM(E62:F62)</f>
        <v>0</v>
      </c>
      <c r="E62" s="130">
        <v>0</v>
      </c>
      <c r="F62" s="130">
        <v>0</v>
      </c>
      <c r="G62" s="98">
        <f>SUM(H62:I62)</f>
        <v>0</v>
      </c>
      <c r="H62" s="130">
        <v>0</v>
      </c>
      <c r="I62" s="130">
        <v>0</v>
      </c>
      <c r="J62" s="98">
        <f t="shared" ref="J62:J84" si="41">SUM(K62:N62)</f>
        <v>0</v>
      </c>
      <c r="K62" s="130">
        <v>0</v>
      </c>
      <c r="L62" s="130">
        <v>0</v>
      </c>
      <c r="M62" s="130">
        <v>0</v>
      </c>
      <c r="N62" s="130">
        <v>0</v>
      </c>
      <c r="O62" s="98">
        <f t="shared" si="21"/>
        <v>0</v>
      </c>
      <c r="P62" s="130">
        <v>0</v>
      </c>
      <c r="Q62" s="130">
        <v>0</v>
      </c>
      <c r="R62" s="130">
        <v>0</v>
      </c>
      <c r="S62" s="130">
        <v>0</v>
      </c>
      <c r="T62" s="98">
        <f t="shared" si="22"/>
        <v>2</v>
      </c>
      <c r="U62" s="130">
        <v>0</v>
      </c>
      <c r="V62" s="130">
        <v>0</v>
      </c>
      <c r="W62" s="130">
        <v>2</v>
      </c>
      <c r="X62" s="130">
        <v>0</v>
      </c>
      <c r="Y62" s="98">
        <f t="shared" ref="Y62:Y84" si="42">SUM(Z62:AD62)</f>
        <v>4</v>
      </c>
      <c r="Z62" s="130">
        <v>0</v>
      </c>
      <c r="AA62" s="130">
        <v>0</v>
      </c>
      <c r="AB62" s="130">
        <v>0</v>
      </c>
      <c r="AC62" s="130">
        <v>2</v>
      </c>
      <c r="AD62" s="130">
        <v>2</v>
      </c>
      <c r="AE62" s="98">
        <f t="shared" ref="AE62:AE84" si="43">SUM(AF62:AS62)</f>
        <v>6</v>
      </c>
      <c r="AF62" s="130">
        <v>0</v>
      </c>
      <c r="AG62" s="130">
        <v>0</v>
      </c>
      <c r="AH62" s="130">
        <v>3</v>
      </c>
      <c r="AI62" s="130">
        <v>0</v>
      </c>
      <c r="AJ62" s="130">
        <v>3</v>
      </c>
      <c r="AK62" s="130">
        <v>0</v>
      </c>
      <c r="AL62" s="130">
        <v>0</v>
      </c>
      <c r="AM62" s="130">
        <v>0</v>
      </c>
      <c r="AN62" s="130">
        <v>0</v>
      </c>
      <c r="AO62" s="130">
        <v>0</v>
      </c>
      <c r="AP62" s="130">
        <v>0</v>
      </c>
      <c r="AQ62" s="130">
        <v>0</v>
      </c>
      <c r="AR62" s="130">
        <v>0</v>
      </c>
      <c r="AS62" s="130">
        <v>0</v>
      </c>
      <c r="AT62" s="98">
        <f t="shared" si="10"/>
        <v>0</v>
      </c>
      <c r="AU62" s="130">
        <v>0</v>
      </c>
      <c r="AV62" s="130">
        <v>0</v>
      </c>
      <c r="AW62" s="130">
        <v>0</v>
      </c>
      <c r="AX62" s="98">
        <f t="shared" si="24"/>
        <v>1</v>
      </c>
      <c r="AY62" s="130">
        <v>0</v>
      </c>
      <c r="AZ62" s="130">
        <v>1</v>
      </c>
      <c r="BA62" s="130">
        <v>0</v>
      </c>
      <c r="BB62" s="130">
        <v>0</v>
      </c>
      <c r="BC62" s="98">
        <f t="shared" si="11"/>
        <v>1</v>
      </c>
      <c r="BD62" s="130">
        <v>0</v>
      </c>
      <c r="BE62" s="130">
        <v>1</v>
      </c>
      <c r="BF62" s="98">
        <f t="shared" si="12"/>
        <v>2</v>
      </c>
      <c r="BG62" s="130">
        <v>0</v>
      </c>
      <c r="BH62" s="130">
        <v>1</v>
      </c>
      <c r="BI62" s="130">
        <v>0</v>
      </c>
      <c r="BJ62" s="130">
        <v>1</v>
      </c>
      <c r="BK62" s="98">
        <f t="shared" si="13"/>
        <v>4</v>
      </c>
      <c r="BL62" s="130">
        <v>0</v>
      </c>
      <c r="BM62" s="130">
        <v>3</v>
      </c>
      <c r="BN62" s="130">
        <v>1</v>
      </c>
      <c r="BO62" s="98">
        <f t="shared" si="14"/>
        <v>3</v>
      </c>
      <c r="BP62" s="130">
        <v>0</v>
      </c>
      <c r="BQ62" s="130">
        <v>0</v>
      </c>
      <c r="BR62" s="130">
        <v>3</v>
      </c>
      <c r="BS62" s="98">
        <f t="shared" si="15"/>
        <v>3</v>
      </c>
      <c r="BT62" s="130">
        <v>0</v>
      </c>
      <c r="BU62" s="130">
        <v>2</v>
      </c>
      <c r="BV62" s="130">
        <v>1</v>
      </c>
      <c r="BW62" s="130">
        <v>0</v>
      </c>
      <c r="BX62" s="98">
        <f t="shared" si="16"/>
        <v>1</v>
      </c>
      <c r="BY62" s="130">
        <v>0</v>
      </c>
      <c r="BZ62" s="130">
        <v>1</v>
      </c>
      <c r="CA62" s="130">
        <v>0</v>
      </c>
      <c r="CB62" s="98">
        <f t="shared" ref="CB62:CB84" si="44">SUM(CC62:CE62)</f>
        <v>1</v>
      </c>
      <c r="CC62" s="130">
        <v>0</v>
      </c>
      <c r="CD62" s="130">
        <v>1</v>
      </c>
      <c r="CE62" s="130">
        <v>0</v>
      </c>
    </row>
    <row r="63" spans="1:83" ht="12.75" x14ac:dyDescent="0.2">
      <c r="A63" s="89">
        <v>502</v>
      </c>
      <c r="B63" s="479" t="s">
        <v>163</v>
      </c>
      <c r="C63" s="98">
        <f t="shared" si="6"/>
        <v>142</v>
      </c>
      <c r="D63" s="98">
        <f t="shared" ref="D63:D84" si="45">SUM(E63:F63)</f>
        <v>5</v>
      </c>
      <c r="E63" s="130">
        <v>0</v>
      </c>
      <c r="F63" s="130">
        <v>5</v>
      </c>
      <c r="G63" s="98">
        <f t="shared" ref="G63:G84" si="46">SUM(H63:I63)</f>
        <v>0</v>
      </c>
      <c r="H63" s="130">
        <v>0</v>
      </c>
      <c r="I63" s="130">
        <v>0</v>
      </c>
      <c r="J63" s="98">
        <f t="shared" si="41"/>
        <v>0</v>
      </c>
      <c r="K63" s="130">
        <v>0</v>
      </c>
      <c r="L63" s="130">
        <v>0</v>
      </c>
      <c r="M63" s="130">
        <v>0</v>
      </c>
      <c r="N63" s="130">
        <v>0</v>
      </c>
      <c r="O63" s="98">
        <f t="shared" si="21"/>
        <v>1</v>
      </c>
      <c r="P63" s="130">
        <v>0</v>
      </c>
      <c r="Q63" s="130">
        <v>1</v>
      </c>
      <c r="R63" s="130">
        <v>0</v>
      </c>
      <c r="S63" s="130">
        <v>0</v>
      </c>
      <c r="T63" s="98">
        <f t="shared" si="22"/>
        <v>0</v>
      </c>
      <c r="U63" s="130">
        <v>0</v>
      </c>
      <c r="V63" s="130">
        <v>0</v>
      </c>
      <c r="W63" s="130">
        <v>0</v>
      </c>
      <c r="X63" s="130">
        <v>0</v>
      </c>
      <c r="Y63" s="98">
        <f t="shared" si="42"/>
        <v>6</v>
      </c>
      <c r="Z63" s="130">
        <v>0</v>
      </c>
      <c r="AA63" s="130">
        <v>3</v>
      </c>
      <c r="AB63" s="130">
        <v>1</v>
      </c>
      <c r="AC63" s="130">
        <v>2</v>
      </c>
      <c r="AD63" s="130">
        <v>0</v>
      </c>
      <c r="AE63" s="98">
        <f t="shared" si="43"/>
        <v>37</v>
      </c>
      <c r="AF63" s="130">
        <v>0</v>
      </c>
      <c r="AG63" s="130">
        <v>0</v>
      </c>
      <c r="AH63" s="130">
        <v>5</v>
      </c>
      <c r="AI63" s="130">
        <v>0</v>
      </c>
      <c r="AJ63" s="130">
        <v>5</v>
      </c>
      <c r="AK63" s="130">
        <v>5</v>
      </c>
      <c r="AL63" s="130">
        <v>0</v>
      </c>
      <c r="AM63" s="130">
        <v>0</v>
      </c>
      <c r="AN63" s="130">
        <v>2</v>
      </c>
      <c r="AO63" s="130">
        <v>3</v>
      </c>
      <c r="AP63" s="130">
        <v>1</v>
      </c>
      <c r="AQ63" s="130">
        <v>0</v>
      </c>
      <c r="AR63" s="130">
        <v>16</v>
      </c>
      <c r="AS63" s="130">
        <v>0</v>
      </c>
      <c r="AT63" s="98">
        <f t="shared" si="10"/>
        <v>7</v>
      </c>
      <c r="AU63" s="130">
        <v>0</v>
      </c>
      <c r="AV63" s="130">
        <v>7</v>
      </c>
      <c r="AW63" s="130">
        <v>0</v>
      </c>
      <c r="AX63" s="98">
        <f t="shared" si="24"/>
        <v>4</v>
      </c>
      <c r="AY63" s="130">
        <v>0</v>
      </c>
      <c r="AZ63" s="130">
        <v>2</v>
      </c>
      <c r="BA63" s="130">
        <v>1</v>
      </c>
      <c r="BB63" s="130">
        <v>1</v>
      </c>
      <c r="BC63" s="98">
        <f t="shared" si="11"/>
        <v>5</v>
      </c>
      <c r="BD63" s="130">
        <v>0</v>
      </c>
      <c r="BE63" s="130">
        <v>5</v>
      </c>
      <c r="BF63" s="98">
        <f t="shared" si="12"/>
        <v>8</v>
      </c>
      <c r="BG63" s="130">
        <v>0</v>
      </c>
      <c r="BH63" s="130">
        <v>3</v>
      </c>
      <c r="BI63" s="130">
        <v>1</v>
      </c>
      <c r="BJ63" s="130">
        <v>4</v>
      </c>
      <c r="BK63" s="98">
        <f t="shared" si="13"/>
        <v>2</v>
      </c>
      <c r="BL63" s="130">
        <v>0</v>
      </c>
      <c r="BM63" s="130">
        <v>2</v>
      </c>
      <c r="BN63" s="130">
        <v>0</v>
      </c>
      <c r="BO63" s="98">
        <f t="shared" si="14"/>
        <v>4</v>
      </c>
      <c r="BP63" s="130">
        <v>0</v>
      </c>
      <c r="BQ63" s="130">
        <v>2</v>
      </c>
      <c r="BR63" s="130">
        <v>2</v>
      </c>
      <c r="BS63" s="98">
        <f t="shared" si="15"/>
        <v>7</v>
      </c>
      <c r="BT63" s="130">
        <v>0</v>
      </c>
      <c r="BU63" s="130">
        <v>3</v>
      </c>
      <c r="BV63" s="130">
        <v>0</v>
      </c>
      <c r="BW63" s="130">
        <v>4</v>
      </c>
      <c r="BX63" s="98">
        <f t="shared" si="16"/>
        <v>56</v>
      </c>
      <c r="BY63" s="130">
        <v>0</v>
      </c>
      <c r="BZ63" s="130">
        <v>0</v>
      </c>
      <c r="CA63" s="130">
        <v>56</v>
      </c>
      <c r="CB63" s="98">
        <f t="shared" si="44"/>
        <v>0</v>
      </c>
      <c r="CC63" s="130">
        <v>0</v>
      </c>
      <c r="CD63" s="130">
        <v>0</v>
      </c>
      <c r="CE63" s="130">
        <v>0</v>
      </c>
    </row>
    <row r="64" spans="1:83" ht="12.75" x14ac:dyDescent="0.2">
      <c r="A64" s="89">
        <v>503</v>
      </c>
      <c r="B64" s="479" t="s">
        <v>114</v>
      </c>
      <c r="C64" s="98">
        <f t="shared" si="6"/>
        <v>47</v>
      </c>
      <c r="D64" s="98">
        <f t="shared" si="45"/>
        <v>0</v>
      </c>
      <c r="E64" s="130">
        <v>0</v>
      </c>
      <c r="F64" s="130">
        <v>0</v>
      </c>
      <c r="G64" s="98">
        <f t="shared" si="46"/>
        <v>4</v>
      </c>
      <c r="H64" s="130">
        <v>0</v>
      </c>
      <c r="I64" s="130">
        <v>4</v>
      </c>
      <c r="J64" s="98">
        <f t="shared" si="41"/>
        <v>0</v>
      </c>
      <c r="K64" s="130">
        <v>0</v>
      </c>
      <c r="L64" s="130">
        <v>0</v>
      </c>
      <c r="M64" s="130">
        <v>0</v>
      </c>
      <c r="N64" s="130">
        <v>0</v>
      </c>
      <c r="O64" s="98">
        <f t="shared" si="21"/>
        <v>0</v>
      </c>
      <c r="P64" s="130">
        <v>0</v>
      </c>
      <c r="Q64" s="130">
        <v>0</v>
      </c>
      <c r="R64" s="130">
        <v>0</v>
      </c>
      <c r="S64" s="130">
        <v>0</v>
      </c>
      <c r="T64" s="98">
        <f t="shared" si="22"/>
        <v>1</v>
      </c>
      <c r="U64" s="130">
        <v>0</v>
      </c>
      <c r="V64" s="130">
        <v>0</v>
      </c>
      <c r="W64" s="130">
        <v>0</v>
      </c>
      <c r="X64" s="130">
        <v>1</v>
      </c>
      <c r="Y64" s="98">
        <f t="shared" si="42"/>
        <v>5</v>
      </c>
      <c r="Z64" s="130">
        <v>0</v>
      </c>
      <c r="AA64" s="130">
        <v>3</v>
      </c>
      <c r="AB64" s="130">
        <v>0</v>
      </c>
      <c r="AC64" s="130">
        <v>2</v>
      </c>
      <c r="AD64" s="130">
        <v>0</v>
      </c>
      <c r="AE64" s="98">
        <f t="shared" si="43"/>
        <v>26</v>
      </c>
      <c r="AF64" s="130">
        <v>0</v>
      </c>
      <c r="AG64" s="130">
        <v>0</v>
      </c>
      <c r="AH64" s="130">
        <v>6</v>
      </c>
      <c r="AI64" s="130">
        <v>8</v>
      </c>
      <c r="AJ64" s="130">
        <v>5</v>
      </c>
      <c r="AK64" s="130">
        <v>7</v>
      </c>
      <c r="AL64" s="130">
        <v>0</v>
      </c>
      <c r="AM64" s="130">
        <v>0</v>
      </c>
      <c r="AN64" s="130">
        <v>0</v>
      </c>
      <c r="AO64" s="130">
        <v>0</v>
      </c>
      <c r="AP64" s="130">
        <v>0</v>
      </c>
      <c r="AQ64" s="130">
        <v>0</v>
      </c>
      <c r="AR64" s="130">
        <v>0</v>
      </c>
      <c r="AS64" s="130">
        <v>0</v>
      </c>
      <c r="AT64" s="98">
        <f t="shared" si="10"/>
        <v>0</v>
      </c>
      <c r="AU64" s="130">
        <v>0</v>
      </c>
      <c r="AV64" s="130">
        <v>0</v>
      </c>
      <c r="AW64" s="130">
        <v>0</v>
      </c>
      <c r="AX64" s="98">
        <f t="shared" si="24"/>
        <v>1</v>
      </c>
      <c r="AY64" s="130">
        <v>0</v>
      </c>
      <c r="AZ64" s="130">
        <v>0</v>
      </c>
      <c r="BA64" s="130">
        <v>1</v>
      </c>
      <c r="BB64" s="130">
        <v>0</v>
      </c>
      <c r="BC64" s="98">
        <f t="shared" si="11"/>
        <v>6</v>
      </c>
      <c r="BD64" s="130">
        <v>0</v>
      </c>
      <c r="BE64" s="130">
        <v>6</v>
      </c>
      <c r="BF64" s="98">
        <f t="shared" si="12"/>
        <v>1</v>
      </c>
      <c r="BG64" s="130">
        <v>0</v>
      </c>
      <c r="BH64" s="130">
        <v>1</v>
      </c>
      <c r="BI64" s="130">
        <v>0</v>
      </c>
      <c r="BJ64" s="130">
        <v>0</v>
      </c>
      <c r="BK64" s="98">
        <f t="shared" si="13"/>
        <v>1</v>
      </c>
      <c r="BL64" s="130">
        <v>0</v>
      </c>
      <c r="BM64" s="130">
        <v>0</v>
      </c>
      <c r="BN64" s="130">
        <v>1</v>
      </c>
      <c r="BO64" s="98">
        <f t="shared" si="14"/>
        <v>0</v>
      </c>
      <c r="BP64" s="130">
        <v>0</v>
      </c>
      <c r="BQ64" s="130">
        <v>0</v>
      </c>
      <c r="BR64" s="130">
        <v>0</v>
      </c>
      <c r="BS64" s="98">
        <f t="shared" si="15"/>
        <v>2</v>
      </c>
      <c r="BT64" s="130">
        <v>0</v>
      </c>
      <c r="BU64" s="130">
        <v>2</v>
      </c>
      <c r="BV64" s="130">
        <v>0</v>
      </c>
      <c r="BW64" s="130">
        <v>0</v>
      </c>
      <c r="BX64" s="98">
        <f t="shared" si="16"/>
        <v>0</v>
      </c>
      <c r="BY64" s="130">
        <v>0</v>
      </c>
      <c r="BZ64" s="130">
        <v>0</v>
      </c>
      <c r="CA64" s="130">
        <v>0</v>
      </c>
      <c r="CB64" s="98">
        <f t="shared" si="44"/>
        <v>0</v>
      </c>
      <c r="CC64" s="130">
        <v>0</v>
      </c>
      <c r="CD64" s="130">
        <v>0</v>
      </c>
      <c r="CE64" s="130">
        <v>0</v>
      </c>
    </row>
    <row r="65" spans="1:83" ht="12.75" x14ac:dyDescent="0.2">
      <c r="A65" s="89">
        <v>505</v>
      </c>
      <c r="B65" s="479" t="s">
        <v>288</v>
      </c>
      <c r="C65" s="98">
        <f t="shared" si="6"/>
        <v>19</v>
      </c>
      <c r="D65" s="98">
        <f t="shared" si="45"/>
        <v>0</v>
      </c>
      <c r="E65" s="130">
        <v>0</v>
      </c>
      <c r="F65" s="130">
        <v>0</v>
      </c>
      <c r="G65" s="98">
        <f t="shared" si="46"/>
        <v>0</v>
      </c>
      <c r="H65" s="130">
        <v>0</v>
      </c>
      <c r="I65" s="130">
        <v>0</v>
      </c>
      <c r="J65" s="98">
        <f t="shared" si="41"/>
        <v>0</v>
      </c>
      <c r="K65" s="130">
        <v>0</v>
      </c>
      <c r="L65" s="130">
        <v>0</v>
      </c>
      <c r="M65" s="130">
        <v>0</v>
      </c>
      <c r="N65" s="130">
        <v>0</v>
      </c>
      <c r="O65" s="98">
        <f t="shared" si="21"/>
        <v>1</v>
      </c>
      <c r="P65" s="130">
        <v>0</v>
      </c>
      <c r="Q65" s="130">
        <v>1</v>
      </c>
      <c r="R65" s="130">
        <v>0</v>
      </c>
      <c r="S65" s="130">
        <v>0</v>
      </c>
      <c r="T65" s="98">
        <f t="shared" si="22"/>
        <v>2</v>
      </c>
      <c r="U65" s="130">
        <v>0</v>
      </c>
      <c r="V65" s="130">
        <v>2</v>
      </c>
      <c r="W65" s="130">
        <v>0</v>
      </c>
      <c r="X65" s="130">
        <v>0</v>
      </c>
      <c r="Y65" s="98">
        <f t="shared" si="42"/>
        <v>1</v>
      </c>
      <c r="Z65" s="130">
        <v>0</v>
      </c>
      <c r="AA65" s="130">
        <v>0</v>
      </c>
      <c r="AB65" s="130">
        <v>0</v>
      </c>
      <c r="AC65" s="130">
        <v>1</v>
      </c>
      <c r="AD65" s="130">
        <v>0</v>
      </c>
      <c r="AE65" s="98">
        <f t="shared" si="43"/>
        <v>11</v>
      </c>
      <c r="AF65" s="130">
        <v>0</v>
      </c>
      <c r="AG65" s="130">
        <v>0</v>
      </c>
      <c r="AH65" s="130">
        <v>1</v>
      </c>
      <c r="AI65" s="130">
        <v>0</v>
      </c>
      <c r="AJ65" s="130">
        <v>0</v>
      </c>
      <c r="AK65" s="130">
        <v>0</v>
      </c>
      <c r="AL65" s="130">
        <v>0</v>
      </c>
      <c r="AM65" s="130">
        <v>0</v>
      </c>
      <c r="AN65" s="130">
        <v>0</v>
      </c>
      <c r="AO65" s="130">
        <v>10</v>
      </c>
      <c r="AP65" s="130">
        <v>0</v>
      </c>
      <c r="AQ65" s="130">
        <v>0</v>
      </c>
      <c r="AR65" s="130">
        <v>0</v>
      </c>
      <c r="AS65" s="130">
        <v>0</v>
      </c>
      <c r="AT65" s="98">
        <f t="shared" si="10"/>
        <v>1</v>
      </c>
      <c r="AU65" s="130">
        <v>0</v>
      </c>
      <c r="AV65" s="130">
        <v>1</v>
      </c>
      <c r="AW65" s="130">
        <v>0</v>
      </c>
      <c r="AX65" s="98">
        <f t="shared" si="24"/>
        <v>0</v>
      </c>
      <c r="AY65" s="130">
        <v>0</v>
      </c>
      <c r="AZ65" s="130">
        <v>0</v>
      </c>
      <c r="BA65" s="130">
        <v>0</v>
      </c>
      <c r="BB65" s="130">
        <v>0</v>
      </c>
      <c r="BC65" s="98">
        <f t="shared" si="11"/>
        <v>0</v>
      </c>
      <c r="BD65" s="130">
        <v>0</v>
      </c>
      <c r="BE65" s="130">
        <v>0</v>
      </c>
      <c r="BF65" s="98">
        <f t="shared" si="12"/>
        <v>0</v>
      </c>
      <c r="BG65" s="130">
        <v>0</v>
      </c>
      <c r="BH65" s="130">
        <v>0</v>
      </c>
      <c r="BI65" s="130">
        <v>0</v>
      </c>
      <c r="BJ65" s="130">
        <v>0</v>
      </c>
      <c r="BK65" s="98">
        <f t="shared" si="13"/>
        <v>0</v>
      </c>
      <c r="BL65" s="130">
        <v>0</v>
      </c>
      <c r="BM65" s="130">
        <v>0</v>
      </c>
      <c r="BN65" s="130">
        <v>0</v>
      </c>
      <c r="BO65" s="98">
        <f t="shared" si="14"/>
        <v>1</v>
      </c>
      <c r="BP65" s="130">
        <v>0</v>
      </c>
      <c r="BQ65" s="130">
        <v>1</v>
      </c>
      <c r="BR65" s="130">
        <v>0</v>
      </c>
      <c r="BS65" s="98">
        <f t="shared" si="15"/>
        <v>2</v>
      </c>
      <c r="BT65" s="130">
        <v>0</v>
      </c>
      <c r="BU65" s="130">
        <v>1</v>
      </c>
      <c r="BV65" s="130">
        <v>1</v>
      </c>
      <c r="BW65" s="130">
        <v>0</v>
      </c>
      <c r="BX65" s="98">
        <f t="shared" si="16"/>
        <v>0</v>
      </c>
      <c r="BY65" s="130">
        <v>0</v>
      </c>
      <c r="BZ65" s="130">
        <v>0</v>
      </c>
      <c r="CA65" s="130">
        <v>0</v>
      </c>
      <c r="CB65" s="98">
        <f t="shared" si="44"/>
        <v>0</v>
      </c>
      <c r="CC65" s="130">
        <v>0</v>
      </c>
      <c r="CD65" s="130">
        <v>0</v>
      </c>
      <c r="CE65" s="130">
        <v>0</v>
      </c>
    </row>
    <row r="66" spans="1:83" ht="12.75" x14ac:dyDescent="0.2">
      <c r="A66" s="89">
        <v>506</v>
      </c>
      <c r="B66" s="479" t="s">
        <v>289</v>
      </c>
      <c r="C66" s="98">
        <f t="shared" si="6"/>
        <v>4</v>
      </c>
      <c r="D66" s="98">
        <f t="shared" si="45"/>
        <v>0</v>
      </c>
      <c r="E66" s="130">
        <v>0</v>
      </c>
      <c r="F66" s="130">
        <v>0</v>
      </c>
      <c r="G66" s="98">
        <f t="shared" si="46"/>
        <v>0</v>
      </c>
      <c r="H66" s="130">
        <v>0</v>
      </c>
      <c r="I66" s="130">
        <v>0</v>
      </c>
      <c r="J66" s="98">
        <f t="shared" si="41"/>
        <v>0</v>
      </c>
      <c r="K66" s="130">
        <v>0</v>
      </c>
      <c r="L66" s="130">
        <v>0</v>
      </c>
      <c r="M66" s="130">
        <v>0</v>
      </c>
      <c r="N66" s="130">
        <v>0</v>
      </c>
      <c r="O66" s="98">
        <f t="shared" si="21"/>
        <v>0</v>
      </c>
      <c r="P66" s="130">
        <v>0</v>
      </c>
      <c r="Q66" s="130">
        <v>0</v>
      </c>
      <c r="R66" s="130">
        <v>0</v>
      </c>
      <c r="S66" s="130">
        <v>0</v>
      </c>
      <c r="T66" s="98">
        <f t="shared" si="22"/>
        <v>0</v>
      </c>
      <c r="U66" s="130">
        <v>0</v>
      </c>
      <c r="V66" s="130">
        <v>0</v>
      </c>
      <c r="W66" s="130">
        <v>0</v>
      </c>
      <c r="X66" s="130">
        <v>0</v>
      </c>
      <c r="Y66" s="98">
        <f t="shared" si="42"/>
        <v>0</v>
      </c>
      <c r="Z66" s="130">
        <v>0</v>
      </c>
      <c r="AA66" s="130">
        <v>0</v>
      </c>
      <c r="AB66" s="130">
        <v>0</v>
      </c>
      <c r="AC66" s="130">
        <v>0</v>
      </c>
      <c r="AD66" s="130">
        <v>0</v>
      </c>
      <c r="AE66" s="98">
        <f t="shared" si="43"/>
        <v>4</v>
      </c>
      <c r="AF66" s="130">
        <v>0</v>
      </c>
      <c r="AG66" s="130">
        <v>0</v>
      </c>
      <c r="AH66" s="130">
        <v>0</v>
      </c>
      <c r="AI66" s="130">
        <v>0</v>
      </c>
      <c r="AJ66" s="130">
        <v>0</v>
      </c>
      <c r="AK66" s="130">
        <v>0</v>
      </c>
      <c r="AL66" s="130">
        <v>0</v>
      </c>
      <c r="AM66" s="130">
        <v>0</v>
      </c>
      <c r="AN66" s="130">
        <v>0</v>
      </c>
      <c r="AO66" s="130">
        <v>4</v>
      </c>
      <c r="AP66" s="130">
        <v>0</v>
      </c>
      <c r="AQ66" s="130">
        <v>0</v>
      </c>
      <c r="AR66" s="130">
        <v>0</v>
      </c>
      <c r="AS66" s="130">
        <v>0</v>
      </c>
      <c r="AT66" s="98">
        <f t="shared" si="10"/>
        <v>0</v>
      </c>
      <c r="AU66" s="130">
        <v>0</v>
      </c>
      <c r="AV66" s="130">
        <v>0</v>
      </c>
      <c r="AW66" s="130">
        <v>0</v>
      </c>
      <c r="AX66" s="98">
        <f t="shared" si="24"/>
        <v>0</v>
      </c>
      <c r="AY66" s="130">
        <v>0</v>
      </c>
      <c r="AZ66" s="130">
        <v>0</v>
      </c>
      <c r="BA66" s="130">
        <v>0</v>
      </c>
      <c r="BB66" s="130">
        <v>0</v>
      </c>
      <c r="BC66" s="98">
        <f t="shared" si="11"/>
        <v>0</v>
      </c>
      <c r="BD66" s="130">
        <v>0</v>
      </c>
      <c r="BE66" s="130">
        <v>0</v>
      </c>
      <c r="BF66" s="98">
        <f t="shared" si="12"/>
        <v>0</v>
      </c>
      <c r="BG66" s="130">
        <v>0</v>
      </c>
      <c r="BH66" s="130">
        <v>0</v>
      </c>
      <c r="BI66" s="130">
        <v>0</v>
      </c>
      <c r="BJ66" s="130">
        <v>0</v>
      </c>
      <c r="BK66" s="98">
        <f t="shared" si="13"/>
        <v>0</v>
      </c>
      <c r="BL66" s="130">
        <v>0</v>
      </c>
      <c r="BM66" s="130">
        <v>0</v>
      </c>
      <c r="BN66" s="130">
        <v>0</v>
      </c>
      <c r="BO66" s="98">
        <f t="shared" si="14"/>
        <v>0</v>
      </c>
      <c r="BP66" s="130">
        <v>0</v>
      </c>
      <c r="BQ66" s="130">
        <v>0</v>
      </c>
      <c r="BR66" s="130">
        <v>0</v>
      </c>
      <c r="BS66" s="98">
        <f t="shared" si="15"/>
        <v>0</v>
      </c>
      <c r="BT66" s="130">
        <v>0</v>
      </c>
      <c r="BU66" s="130">
        <v>0</v>
      </c>
      <c r="BV66" s="130">
        <v>0</v>
      </c>
      <c r="BW66" s="130">
        <v>0</v>
      </c>
      <c r="BX66" s="98">
        <f t="shared" si="16"/>
        <v>0</v>
      </c>
      <c r="BY66" s="130">
        <v>0</v>
      </c>
      <c r="BZ66" s="130">
        <v>0</v>
      </c>
      <c r="CA66" s="130">
        <v>0</v>
      </c>
      <c r="CB66" s="98">
        <f t="shared" si="44"/>
        <v>0</v>
      </c>
      <c r="CC66" s="130">
        <v>0</v>
      </c>
      <c r="CD66" s="130">
        <v>0</v>
      </c>
      <c r="CE66" s="130">
        <v>0</v>
      </c>
    </row>
    <row r="67" spans="1:83" ht="21" x14ac:dyDescent="0.2">
      <c r="A67" s="89">
        <v>508</v>
      </c>
      <c r="B67" s="479" t="s">
        <v>981</v>
      </c>
      <c r="C67" s="98">
        <f t="shared" si="6"/>
        <v>25</v>
      </c>
      <c r="D67" s="98">
        <f t="shared" si="45"/>
        <v>4</v>
      </c>
      <c r="E67" s="130">
        <v>0</v>
      </c>
      <c r="F67" s="130">
        <v>4</v>
      </c>
      <c r="G67" s="98">
        <f t="shared" si="46"/>
        <v>0</v>
      </c>
      <c r="H67" s="130">
        <v>0</v>
      </c>
      <c r="I67" s="130">
        <v>0</v>
      </c>
      <c r="J67" s="98">
        <f t="shared" si="41"/>
        <v>1</v>
      </c>
      <c r="K67" s="130">
        <v>0</v>
      </c>
      <c r="L67" s="130">
        <v>1</v>
      </c>
      <c r="M67" s="130">
        <v>0</v>
      </c>
      <c r="N67" s="130">
        <v>0</v>
      </c>
      <c r="O67" s="98">
        <f t="shared" si="21"/>
        <v>0</v>
      </c>
      <c r="P67" s="130">
        <v>0</v>
      </c>
      <c r="Q67" s="130">
        <v>0</v>
      </c>
      <c r="R67" s="130">
        <v>0</v>
      </c>
      <c r="S67" s="130">
        <v>0</v>
      </c>
      <c r="T67" s="98">
        <f t="shared" si="22"/>
        <v>1</v>
      </c>
      <c r="U67" s="130">
        <v>0</v>
      </c>
      <c r="V67" s="130">
        <v>1</v>
      </c>
      <c r="W67" s="130">
        <v>0</v>
      </c>
      <c r="X67" s="130">
        <v>0</v>
      </c>
      <c r="Y67" s="98">
        <f t="shared" si="42"/>
        <v>0</v>
      </c>
      <c r="Z67" s="130">
        <v>0</v>
      </c>
      <c r="AA67" s="130">
        <v>0</v>
      </c>
      <c r="AB67" s="130">
        <v>0</v>
      </c>
      <c r="AC67" s="130">
        <v>0</v>
      </c>
      <c r="AD67" s="130">
        <v>0</v>
      </c>
      <c r="AE67" s="98">
        <f t="shared" si="43"/>
        <v>10</v>
      </c>
      <c r="AF67" s="130">
        <v>0</v>
      </c>
      <c r="AG67" s="130">
        <v>0</v>
      </c>
      <c r="AH67" s="130">
        <v>0</v>
      </c>
      <c r="AI67" s="130">
        <v>0</v>
      </c>
      <c r="AJ67" s="130">
        <v>0</v>
      </c>
      <c r="AK67" s="130">
        <v>0</v>
      </c>
      <c r="AL67" s="130">
        <v>0</v>
      </c>
      <c r="AM67" s="130">
        <v>0</v>
      </c>
      <c r="AN67" s="130">
        <v>0</v>
      </c>
      <c r="AO67" s="130">
        <v>10</v>
      </c>
      <c r="AP67" s="130">
        <v>0</v>
      </c>
      <c r="AQ67" s="130">
        <v>0</v>
      </c>
      <c r="AR67" s="130">
        <v>0</v>
      </c>
      <c r="AS67" s="130">
        <v>0</v>
      </c>
      <c r="AT67" s="98">
        <f t="shared" si="10"/>
        <v>0</v>
      </c>
      <c r="AU67" s="130">
        <v>0</v>
      </c>
      <c r="AV67" s="130">
        <v>0</v>
      </c>
      <c r="AW67" s="130">
        <v>0</v>
      </c>
      <c r="AX67" s="98">
        <f t="shared" si="24"/>
        <v>0</v>
      </c>
      <c r="AY67" s="130">
        <v>0</v>
      </c>
      <c r="AZ67" s="130">
        <v>0</v>
      </c>
      <c r="BA67" s="130">
        <v>0</v>
      </c>
      <c r="BB67" s="130">
        <v>0</v>
      </c>
      <c r="BC67" s="98">
        <f t="shared" si="11"/>
        <v>4</v>
      </c>
      <c r="BD67" s="130">
        <v>0</v>
      </c>
      <c r="BE67" s="130">
        <v>4</v>
      </c>
      <c r="BF67" s="98">
        <f t="shared" si="12"/>
        <v>0</v>
      </c>
      <c r="BG67" s="130">
        <v>0</v>
      </c>
      <c r="BH67" s="130">
        <v>0</v>
      </c>
      <c r="BI67" s="130">
        <v>0</v>
      </c>
      <c r="BJ67" s="130">
        <v>0</v>
      </c>
      <c r="BK67" s="98">
        <f t="shared" si="13"/>
        <v>0</v>
      </c>
      <c r="BL67" s="130">
        <v>0</v>
      </c>
      <c r="BM67" s="130">
        <v>0</v>
      </c>
      <c r="BN67" s="130">
        <v>0</v>
      </c>
      <c r="BO67" s="98">
        <f t="shared" si="14"/>
        <v>4</v>
      </c>
      <c r="BP67" s="130">
        <v>0</v>
      </c>
      <c r="BQ67" s="130">
        <v>4</v>
      </c>
      <c r="BR67" s="130">
        <v>0</v>
      </c>
      <c r="BS67" s="98">
        <f t="shared" si="15"/>
        <v>1</v>
      </c>
      <c r="BT67" s="130">
        <v>0</v>
      </c>
      <c r="BU67" s="130">
        <v>1</v>
      </c>
      <c r="BV67" s="130">
        <v>0</v>
      </c>
      <c r="BW67" s="130">
        <v>0</v>
      </c>
      <c r="BX67" s="98">
        <f t="shared" si="16"/>
        <v>0</v>
      </c>
      <c r="BY67" s="130">
        <v>0</v>
      </c>
      <c r="BZ67" s="130">
        <v>0</v>
      </c>
      <c r="CA67" s="130">
        <v>0</v>
      </c>
      <c r="CB67" s="98">
        <f t="shared" si="44"/>
        <v>0</v>
      </c>
      <c r="CC67" s="130">
        <v>0</v>
      </c>
      <c r="CD67" s="130">
        <v>0</v>
      </c>
      <c r="CE67" s="130">
        <v>0</v>
      </c>
    </row>
    <row r="68" spans="1:83" ht="12.75" x14ac:dyDescent="0.2">
      <c r="A68" s="89">
        <v>509</v>
      </c>
      <c r="B68" s="479" t="s">
        <v>585</v>
      </c>
      <c r="C68" s="98">
        <f t="shared" si="6"/>
        <v>1510</v>
      </c>
      <c r="D68" s="98">
        <f t="shared" si="45"/>
        <v>40</v>
      </c>
      <c r="E68" s="130">
        <v>0</v>
      </c>
      <c r="F68" s="130">
        <v>40</v>
      </c>
      <c r="G68" s="98">
        <f t="shared" si="46"/>
        <v>20</v>
      </c>
      <c r="H68" s="130">
        <v>0</v>
      </c>
      <c r="I68" s="130">
        <v>20</v>
      </c>
      <c r="J68" s="98">
        <f t="shared" si="41"/>
        <v>81</v>
      </c>
      <c r="K68" s="130">
        <v>0</v>
      </c>
      <c r="L68" s="130">
        <v>53</v>
      </c>
      <c r="M68" s="130">
        <v>14</v>
      </c>
      <c r="N68" s="130">
        <v>14</v>
      </c>
      <c r="O68" s="98">
        <f t="shared" si="21"/>
        <v>22</v>
      </c>
      <c r="P68" s="130">
        <v>0</v>
      </c>
      <c r="Q68" s="130">
        <v>12</v>
      </c>
      <c r="R68" s="130">
        <v>2</v>
      </c>
      <c r="S68" s="130">
        <v>8</v>
      </c>
      <c r="T68" s="98">
        <f t="shared" si="22"/>
        <v>34</v>
      </c>
      <c r="U68" s="130">
        <v>0</v>
      </c>
      <c r="V68" s="130">
        <v>21</v>
      </c>
      <c r="W68" s="130">
        <v>7</v>
      </c>
      <c r="X68" s="130">
        <v>6</v>
      </c>
      <c r="Y68" s="98">
        <f t="shared" si="42"/>
        <v>128</v>
      </c>
      <c r="Z68" s="130">
        <v>0</v>
      </c>
      <c r="AA68" s="130">
        <v>15</v>
      </c>
      <c r="AB68" s="130">
        <v>16</v>
      </c>
      <c r="AC68" s="130">
        <v>68</v>
      </c>
      <c r="AD68" s="130">
        <v>29</v>
      </c>
      <c r="AE68" s="98">
        <f t="shared" si="43"/>
        <v>655</v>
      </c>
      <c r="AF68" s="130">
        <v>0</v>
      </c>
      <c r="AG68" s="130">
        <v>0</v>
      </c>
      <c r="AH68" s="130">
        <v>17</v>
      </c>
      <c r="AI68" s="130">
        <v>12</v>
      </c>
      <c r="AJ68" s="130">
        <v>21</v>
      </c>
      <c r="AK68" s="130">
        <v>67</v>
      </c>
      <c r="AL68" s="130">
        <v>0</v>
      </c>
      <c r="AM68" s="130">
        <v>0</v>
      </c>
      <c r="AN68" s="130">
        <v>0</v>
      </c>
      <c r="AO68" s="130">
        <v>538</v>
      </c>
      <c r="AP68" s="130">
        <v>0</v>
      </c>
      <c r="AQ68" s="130">
        <v>0</v>
      </c>
      <c r="AR68" s="130">
        <v>0</v>
      </c>
      <c r="AS68" s="130">
        <v>0</v>
      </c>
      <c r="AT68" s="98">
        <f t="shared" si="10"/>
        <v>70</v>
      </c>
      <c r="AU68" s="130">
        <v>0</v>
      </c>
      <c r="AV68" s="130">
        <v>55</v>
      </c>
      <c r="AW68" s="130">
        <v>15</v>
      </c>
      <c r="AX68" s="98">
        <f t="shared" si="24"/>
        <v>119</v>
      </c>
      <c r="AY68" s="130">
        <v>39</v>
      </c>
      <c r="AZ68" s="130">
        <v>12</v>
      </c>
      <c r="BA68" s="130">
        <v>60</v>
      </c>
      <c r="BB68" s="130">
        <v>8</v>
      </c>
      <c r="BC68" s="98">
        <f t="shared" si="11"/>
        <v>40</v>
      </c>
      <c r="BD68" s="130">
        <v>0</v>
      </c>
      <c r="BE68" s="130">
        <v>40</v>
      </c>
      <c r="BF68" s="98">
        <f t="shared" si="12"/>
        <v>79</v>
      </c>
      <c r="BG68" s="130">
        <v>0</v>
      </c>
      <c r="BH68" s="130">
        <v>44</v>
      </c>
      <c r="BI68" s="130">
        <v>8</v>
      </c>
      <c r="BJ68" s="130">
        <v>27</v>
      </c>
      <c r="BK68" s="98">
        <f t="shared" si="13"/>
        <v>58</v>
      </c>
      <c r="BL68" s="130">
        <v>0</v>
      </c>
      <c r="BM68" s="130">
        <v>46</v>
      </c>
      <c r="BN68" s="130">
        <v>12</v>
      </c>
      <c r="BO68" s="98">
        <f t="shared" si="14"/>
        <v>55</v>
      </c>
      <c r="BP68" s="130">
        <v>0</v>
      </c>
      <c r="BQ68" s="130">
        <v>53</v>
      </c>
      <c r="BR68" s="130">
        <v>2</v>
      </c>
      <c r="BS68" s="98">
        <f t="shared" si="15"/>
        <v>65</v>
      </c>
      <c r="BT68" s="130">
        <v>0</v>
      </c>
      <c r="BU68" s="130">
        <v>40</v>
      </c>
      <c r="BV68" s="130">
        <v>16</v>
      </c>
      <c r="BW68" s="130">
        <v>9</v>
      </c>
      <c r="BX68" s="98">
        <f t="shared" si="16"/>
        <v>22</v>
      </c>
      <c r="BY68" s="130">
        <v>0</v>
      </c>
      <c r="BZ68" s="130">
        <v>2</v>
      </c>
      <c r="CA68" s="130">
        <v>20</v>
      </c>
      <c r="CB68" s="98">
        <f t="shared" si="44"/>
        <v>22</v>
      </c>
      <c r="CC68" s="130">
        <v>0</v>
      </c>
      <c r="CD68" s="130">
        <v>14</v>
      </c>
      <c r="CE68" s="130">
        <v>8</v>
      </c>
    </row>
    <row r="69" spans="1:83" ht="12.75" x14ac:dyDescent="0.2">
      <c r="A69" s="90">
        <v>510</v>
      </c>
      <c r="B69" s="479" t="s">
        <v>76</v>
      </c>
      <c r="C69" s="98">
        <f t="shared" si="6"/>
        <v>13</v>
      </c>
      <c r="D69" s="98">
        <f t="shared" si="45"/>
        <v>2</v>
      </c>
      <c r="E69" s="130">
        <v>0</v>
      </c>
      <c r="F69" s="130">
        <v>2</v>
      </c>
      <c r="G69" s="98">
        <f t="shared" si="46"/>
        <v>0</v>
      </c>
      <c r="H69" s="130">
        <v>0</v>
      </c>
      <c r="I69" s="130">
        <v>0</v>
      </c>
      <c r="J69" s="98">
        <f t="shared" si="41"/>
        <v>0</v>
      </c>
      <c r="K69" s="130">
        <v>0</v>
      </c>
      <c r="L69" s="130">
        <v>0</v>
      </c>
      <c r="M69" s="130">
        <v>0</v>
      </c>
      <c r="N69" s="130">
        <v>0</v>
      </c>
      <c r="O69" s="98">
        <f t="shared" si="21"/>
        <v>0</v>
      </c>
      <c r="P69" s="130">
        <v>0</v>
      </c>
      <c r="Q69" s="130">
        <v>0</v>
      </c>
      <c r="R69" s="130">
        <v>0</v>
      </c>
      <c r="S69" s="130">
        <v>0</v>
      </c>
      <c r="T69" s="98">
        <f t="shared" si="22"/>
        <v>0</v>
      </c>
      <c r="U69" s="130">
        <v>0</v>
      </c>
      <c r="V69" s="130">
        <v>0</v>
      </c>
      <c r="W69" s="130">
        <v>0</v>
      </c>
      <c r="X69" s="130">
        <v>0</v>
      </c>
      <c r="Y69" s="98">
        <f t="shared" si="42"/>
        <v>2</v>
      </c>
      <c r="Z69" s="130">
        <v>0</v>
      </c>
      <c r="AA69" s="130">
        <v>0</v>
      </c>
      <c r="AB69" s="130">
        <v>1</v>
      </c>
      <c r="AC69" s="130">
        <v>1</v>
      </c>
      <c r="AD69" s="130">
        <v>0</v>
      </c>
      <c r="AE69" s="98">
        <f t="shared" si="43"/>
        <v>5</v>
      </c>
      <c r="AF69" s="130">
        <v>0</v>
      </c>
      <c r="AG69" s="130">
        <v>0</v>
      </c>
      <c r="AH69" s="130">
        <v>0</v>
      </c>
      <c r="AI69" s="130">
        <v>0</v>
      </c>
      <c r="AJ69" s="130">
        <v>0</v>
      </c>
      <c r="AK69" s="130">
        <v>0</v>
      </c>
      <c r="AL69" s="130">
        <v>1</v>
      </c>
      <c r="AM69" s="130">
        <v>0</v>
      </c>
      <c r="AN69" s="130">
        <v>2</v>
      </c>
      <c r="AO69" s="130">
        <v>2</v>
      </c>
      <c r="AP69" s="130">
        <v>0</v>
      </c>
      <c r="AQ69" s="130">
        <v>0</v>
      </c>
      <c r="AR69" s="130">
        <v>0</v>
      </c>
      <c r="AS69" s="130">
        <v>0</v>
      </c>
      <c r="AT69" s="98">
        <f t="shared" si="10"/>
        <v>0</v>
      </c>
      <c r="AU69" s="130">
        <v>0</v>
      </c>
      <c r="AV69" s="130">
        <v>0</v>
      </c>
      <c r="AW69" s="130">
        <v>0</v>
      </c>
      <c r="AX69" s="98">
        <f t="shared" si="24"/>
        <v>0</v>
      </c>
      <c r="AY69" s="130">
        <v>0</v>
      </c>
      <c r="AZ69" s="130">
        <v>0</v>
      </c>
      <c r="BA69" s="130">
        <v>0</v>
      </c>
      <c r="BB69" s="130">
        <v>0</v>
      </c>
      <c r="BC69" s="98">
        <f t="shared" si="11"/>
        <v>0</v>
      </c>
      <c r="BD69" s="130">
        <v>0</v>
      </c>
      <c r="BE69" s="130">
        <v>0</v>
      </c>
      <c r="BF69" s="98">
        <f t="shared" si="12"/>
        <v>1</v>
      </c>
      <c r="BG69" s="130">
        <v>0</v>
      </c>
      <c r="BH69" s="130">
        <v>0</v>
      </c>
      <c r="BI69" s="130">
        <v>0</v>
      </c>
      <c r="BJ69" s="130">
        <v>1</v>
      </c>
      <c r="BK69" s="98">
        <f t="shared" si="13"/>
        <v>1</v>
      </c>
      <c r="BL69" s="130">
        <v>0</v>
      </c>
      <c r="BM69" s="130">
        <v>1</v>
      </c>
      <c r="BN69" s="130">
        <v>0</v>
      </c>
      <c r="BO69" s="98">
        <f t="shared" si="14"/>
        <v>0</v>
      </c>
      <c r="BP69" s="130">
        <v>0</v>
      </c>
      <c r="BQ69" s="130">
        <v>0</v>
      </c>
      <c r="BR69" s="130">
        <v>0</v>
      </c>
      <c r="BS69" s="98">
        <f t="shared" si="15"/>
        <v>1</v>
      </c>
      <c r="BT69" s="130">
        <v>0</v>
      </c>
      <c r="BU69" s="130">
        <v>1</v>
      </c>
      <c r="BV69" s="130">
        <v>0</v>
      </c>
      <c r="BW69" s="130">
        <v>0</v>
      </c>
      <c r="BX69" s="98">
        <f t="shared" si="16"/>
        <v>1</v>
      </c>
      <c r="BY69" s="130">
        <v>0</v>
      </c>
      <c r="BZ69" s="130">
        <v>0</v>
      </c>
      <c r="CA69" s="130">
        <v>1</v>
      </c>
      <c r="CB69" s="98">
        <f t="shared" si="44"/>
        <v>0</v>
      </c>
      <c r="CC69" s="130">
        <v>0</v>
      </c>
      <c r="CD69" s="130">
        <v>0</v>
      </c>
      <c r="CE69" s="130">
        <v>0</v>
      </c>
    </row>
    <row r="70" spans="1:83" ht="12.75" x14ac:dyDescent="0.2">
      <c r="A70" s="90">
        <v>512</v>
      </c>
      <c r="B70" s="479" t="s">
        <v>187</v>
      </c>
      <c r="C70" s="98">
        <f t="shared" si="6"/>
        <v>5</v>
      </c>
      <c r="D70" s="98">
        <f t="shared" si="45"/>
        <v>0</v>
      </c>
      <c r="E70" s="130">
        <v>0</v>
      </c>
      <c r="F70" s="130">
        <v>0</v>
      </c>
      <c r="G70" s="98">
        <f t="shared" si="46"/>
        <v>0</v>
      </c>
      <c r="H70" s="130">
        <v>0</v>
      </c>
      <c r="I70" s="130">
        <v>0</v>
      </c>
      <c r="J70" s="98">
        <f t="shared" si="41"/>
        <v>1</v>
      </c>
      <c r="K70" s="130">
        <v>0</v>
      </c>
      <c r="L70" s="130">
        <v>1</v>
      </c>
      <c r="M70" s="130">
        <v>0</v>
      </c>
      <c r="N70" s="130">
        <v>0</v>
      </c>
      <c r="O70" s="98">
        <f t="shared" si="21"/>
        <v>0</v>
      </c>
      <c r="P70" s="130">
        <v>0</v>
      </c>
      <c r="Q70" s="130">
        <v>0</v>
      </c>
      <c r="R70" s="130">
        <v>0</v>
      </c>
      <c r="S70" s="130">
        <v>0</v>
      </c>
      <c r="T70" s="98">
        <f t="shared" si="22"/>
        <v>1</v>
      </c>
      <c r="U70" s="130">
        <v>0</v>
      </c>
      <c r="V70" s="130">
        <v>1</v>
      </c>
      <c r="W70" s="130">
        <v>0</v>
      </c>
      <c r="X70" s="130">
        <v>0</v>
      </c>
      <c r="Y70" s="98">
        <f t="shared" si="42"/>
        <v>1</v>
      </c>
      <c r="Z70" s="130">
        <v>0</v>
      </c>
      <c r="AA70" s="130">
        <v>0</v>
      </c>
      <c r="AB70" s="130">
        <v>0</v>
      </c>
      <c r="AC70" s="130">
        <v>0</v>
      </c>
      <c r="AD70" s="130">
        <v>1</v>
      </c>
      <c r="AE70" s="98">
        <f t="shared" si="43"/>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98">
        <f t="shared" si="10"/>
        <v>0</v>
      </c>
      <c r="AU70" s="130">
        <v>0</v>
      </c>
      <c r="AV70" s="130">
        <v>0</v>
      </c>
      <c r="AW70" s="130">
        <v>0</v>
      </c>
      <c r="AX70" s="98">
        <f t="shared" si="24"/>
        <v>0</v>
      </c>
      <c r="AY70" s="130">
        <v>0</v>
      </c>
      <c r="AZ70" s="130">
        <v>0</v>
      </c>
      <c r="BA70" s="130">
        <v>0</v>
      </c>
      <c r="BB70" s="130">
        <v>0</v>
      </c>
      <c r="BC70" s="98">
        <f t="shared" si="11"/>
        <v>0</v>
      </c>
      <c r="BD70" s="130">
        <v>0</v>
      </c>
      <c r="BE70" s="130">
        <v>0</v>
      </c>
      <c r="BF70" s="98">
        <f t="shared" si="12"/>
        <v>0</v>
      </c>
      <c r="BG70" s="130">
        <v>0</v>
      </c>
      <c r="BH70" s="130">
        <v>0</v>
      </c>
      <c r="BI70" s="130">
        <v>0</v>
      </c>
      <c r="BJ70" s="130">
        <v>0</v>
      </c>
      <c r="BK70" s="98">
        <f t="shared" si="13"/>
        <v>0</v>
      </c>
      <c r="BL70" s="130">
        <v>0</v>
      </c>
      <c r="BM70" s="130">
        <v>0</v>
      </c>
      <c r="BN70" s="130">
        <v>0</v>
      </c>
      <c r="BO70" s="98">
        <f t="shared" si="14"/>
        <v>0</v>
      </c>
      <c r="BP70" s="130">
        <v>0</v>
      </c>
      <c r="BQ70" s="130">
        <v>0</v>
      </c>
      <c r="BR70" s="130">
        <v>0</v>
      </c>
      <c r="BS70" s="98">
        <f t="shared" si="15"/>
        <v>2</v>
      </c>
      <c r="BT70" s="130">
        <v>0</v>
      </c>
      <c r="BU70" s="130">
        <v>2</v>
      </c>
      <c r="BV70" s="130">
        <v>0</v>
      </c>
      <c r="BW70" s="130">
        <v>0</v>
      </c>
      <c r="BX70" s="98">
        <f t="shared" si="16"/>
        <v>0</v>
      </c>
      <c r="BY70" s="130">
        <v>0</v>
      </c>
      <c r="BZ70" s="130">
        <v>0</v>
      </c>
      <c r="CA70" s="130">
        <v>0</v>
      </c>
      <c r="CB70" s="98">
        <f t="shared" si="44"/>
        <v>0</v>
      </c>
      <c r="CC70" s="130">
        <v>0</v>
      </c>
      <c r="CD70" s="130">
        <v>0</v>
      </c>
      <c r="CE70" s="130">
        <v>0</v>
      </c>
    </row>
    <row r="71" spans="1:83" ht="12.75" x14ac:dyDescent="0.2">
      <c r="A71" s="90">
        <v>514</v>
      </c>
      <c r="B71" s="479" t="s">
        <v>164</v>
      </c>
      <c r="C71" s="98">
        <f t="shared" ref="C71:C134" si="47">SUM(D71,G71,J71,O71,T71,Y71,AE71,AT71,AX71,BC71,BF71,BK71,BO71,BS71,BX71,CB71)</f>
        <v>31</v>
      </c>
      <c r="D71" s="98">
        <f t="shared" si="45"/>
        <v>0</v>
      </c>
      <c r="E71" s="130">
        <v>0</v>
      </c>
      <c r="F71" s="130">
        <v>0</v>
      </c>
      <c r="G71" s="98">
        <f t="shared" si="46"/>
        <v>0</v>
      </c>
      <c r="H71" s="130">
        <v>0</v>
      </c>
      <c r="I71" s="130">
        <v>0</v>
      </c>
      <c r="J71" s="98">
        <f t="shared" si="41"/>
        <v>1</v>
      </c>
      <c r="K71" s="130">
        <v>0</v>
      </c>
      <c r="L71" s="130">
        <v>0</v>
      </c>
      <c r="M71" s="130">
        <v>0</v>
      </c>
      <c r="N71" s="130">
        <v>1</v>
      </c>
      <c r="O71" s="98">
        <f t="shared" si="21"/>
        <v>0</v>
      </c>
      <c r="P71" s="130">
        <v>0</v>
      </c>
      <c r="Q71" s="130">
        <v>0</v>
      </c>
      <c r="R71" s="130">
        <v>0</v>
      </c>
      <c r="S71" s="130">
        <v>0</v>
      </c>
      <c r="T71" s="98">
        <f t="shared" si="22"/>
        <v>1</v>
      </c>
      <c r="U71" s="130">
        <v>0</v>
      </c>
      <c r="V71" s="130">
        <v>1</v>
      </c>
      <c r="W71" s="130">
        <v>0</v>
      </c>
      <c r="X71" s="130">
        <v>0</v>
      </c>
      <c r="Y71" s="98">
        <f t="shared" si="42"/>
        <v>3</v>
      </c>
      <c r="Z71" s="130">
        <v>0</v>
      </c>
      <c r="AA71" s="130">
        <v>1</v>
      </c>
      <c r="AB71" s="130">
        <v>0</v>
      </c>
      <c r="AC71" s="130">
        <v>1</v>
      </c>
      <c r="AD71" s="130">
        <v>1</v>
      </c>
      <c r="AE71" s="98">
        <f t="shared" si="43"/>
        <v>18</v>
      </c>
      <c r="AF71" s="130">
        <v>0</v>
      </c>
      <c r="AG71" s="130">
        <v>0</v>
      </c>
      <c r="AH71" s="130">
        <v>1</v>
      </c>
      <c r="AI71" s="130">
        <v>0</v>
      </c>
      <c r="AJ71" s="130">
        <v>0</v>
      </c>
      <c r="AK71" s="130">
        <v>1</v>
      </c>
      <c r="AL71" s="130">
        <v>0</v>
      </c>
      <c r="AM71" s="130">
        <v>0</v>
      </c>
      <c r="AN71" s="130">
        <v>16</v>
      </c>
      <c r="AO71" s="130">
        <v>0</v>
      </c>
      <c r="AP71" s="130">
        <v>0</v>
      </c>
      <c r="AQ71" s="130">
        <v>0</v>
      </c>
      <c r="AR71" s="130">
        <v>0</v>
      </c>
      <c r="AS71" s="130">
        <v>0</v>
      </c>
      <c r="AT71" s="98">
        <f t="shared" si="10"/>
        <v>5</v>
      </c>
      <c r="AU71" s="130">
        <v>0</v>
      </c>
      <c r="AV71" s="130">
        <v>5</v>
      </c>
      <c r="AW71" s="130">
        <v>0</v>
      </c>
      <c r="AX71" s="98">
        <f t="shared" si="24"/>
        <v>1</v>
      </c>
      <c r="AY71" s="130">
        <v>0</v>
      </c>
      <c r="AZ71" s="130">
        <v>0</v>
      </c>
      <c r="BA71" s="130">
        <v>1</v>
      </c>
      <c r="BB71" s="130">
        <v>0</v>
      </c>
      <c r="BC71" s="98">
        <f t="shared" si="11"/>
        <v>0</v>
      </c>
      <c r="BD71" s="130">
        <v>0</v>
      </c>
      <c r="BE71" s="130">
        <v>0</v>
      </c>
      <c r="BF71" s="98">
        <f t="shared" si="12"/>
        <v>1</v>
      </c>
      <c r="BG71" s="130">
        <v>0</v>
      </c>
      <c r="BH71" s="130">
        <v>1</v>
      </c>
      <c r="BI71" s="130">
        <v>0</v>
      </c>
      <c r="BJ71" s="130">
        <v>0</v>
      </c>
      <c r="BK71" s="98">
        <f t="shared" si="13"/>
        <v>0</v>
      </c>
      <c r="BL71" s="130">
        <v>0</v>
      </c>
      <c r="BM71" s="130">
        <v>0</v>
      </c>
      <c r="BN71" s="130">
        <v>0</v>
      </c>
      <c r="BO71" s="98">
        <f t="shared" si="14"/>
        <v>1</v>
      </c>
      <c r="BP71" s="130">
        <v>0</v>
      </c>
      <c r="BQ71" s="130">
        <v>0</v>
      </c>
      <c r="BR71" s="130">
        <v>1</v>
      </c>
      <c r="BS71" s="98">
        <f t="shared" si="15"/>
        <v>0</v>
      </c>
      <c r="BT71" s="130">
        <v>0</v>
      </c>
      <c r="BU71" s="130">
        <v>0</v>
      </c>
      <c r="BV71" s="130">
        <v>0</v>
      </c>
      <c r="BW71" s="130">
        <v>0</v>
      </c>
      <c r="BX71" s="98">
        <f t="shared" si="16"/>
        <v>0</v>
      </c>
      <c r="BY71" s="130">
        <v>0</v>
      </c>
      <c r="BZ71" s="130">
        <v>0</v>
      </c>
      <c r="CA71" s="130">
        <v>0</v>
      </c>
      <c r="CB71" s="98">
        <f t="shared" si="44"/>
        <v>0</v>
      </c>
      <c r="CC71" s="130">
        <v>0</v>
      </c>
      <c r="CD71" s="130">
        <v>0</v>
      </c>
      <c r="CE71" s="130">
        <v>0</v>
      </c>
    </row>
    <row r="72" spans="1:83" ht="12.75" x14ac:dyDescent="0.2">
      <c r="A72" s="90">
        <v>515</v>
      </c>
      <c r="B72" s="479" t="s">
        <v>116</v>
      </c>
      <c r="C72" s="98">
        <f t="shared" si="47"/>
        <v>128</v>
      </c>
      <c r="D72" s="98">
        <f t="shared" si="45"/>
        <v>1</v>
      </c>
      <c r="E72" s="130">
        <v>0</v>
      </c>
      <c r="F72" s="130">
        <v>1</v>
      </c>
      <c r="G72" s="98">
        <f t="shared" si="46"/>
        <v>1</v>
      </c>
      <c r="H72" s="130">
        <v>0</v>
      </c>
      <c r="I72" s="130">
        <v>1</v>
      </c>
      <c r="J72" s="98">
        <f t="shared" si="41"/>
        <v>6</v>
      </c>
      <c r="K72" s="130">
        <v>0</v>
      </c>
      <c r="L72" s="130">
        <v>6</v>
      </c>
      <c r="M72" s="130">
        <v>0</v>
      </c>
      <c r="N72" s="130">
        <v>0</v>
      </c>
      <c r="O72" s="98">
        <f t="shared" si="21"/>
        <v>2</v>
      </c>
      <c r="P72" s="130">
        <v>0</v>
      </c>
      <c r="Q72" s="130">
        <v>2</v>
      </c>
      <c r="R72" s="130">
        <v>0</v>
      </c>
      <c r="S72" s="130">
        <v>0</v>
      </c>
      <c r="T72" s="98">
        <f t="shared" si="22"/>
        <v>5</v>
      </c>
      <c r="U72" s="130">
        <v>0</v>
      </c>
      <c r="V72" s="130">
        <v>5</v>
      </c>
      <c r="W72" s="130">
        <v>0</v>
      </c>
      <c r="X72" s="130">
        <v>0</v>
      </c>
      <c r="Y72" s="98">
        <f t="shared" si="42"/>
        <v>13</v>
      </c>
      <c r="Z72" s="130">
        <v>0</v>
      </c>
      <c r="AA72" s="130">
        <v>2</v>
      </c>
      <c r="AB72" s="130">
        <v>1</v>
      </c>
      <c r="AC72" s="130">
        <v>9</v>
      </c>
      <c r="AD72" s="130">
        <v>1</v>
      </c>
      <c r="AE72" s="98">
        <f t="shared" si="43"/>
        <v>52</v>
      </c>
      <c r="AF72" s="130">
        <v>0</v>
      </c>
      <c r="AG72" s="130">
        <v>0</v>
      </c>
      <c r="AH72" s="130">
        <v>25</v>
      </c>
      <c r="AI72" s="130">
        <v>8</v>
      </c>
      <c r="AJ72" s="130">
        <v>3</v>
      </c>
      <c r="AK72" s="130">
        <v>7</v>
      </c>
      <c r="AL72" s="130">
        <v>0</v>
      </c>
      <c r="AM72" s="130">
        <v>0</v>
      </c>
      <c r="AN72" s="130">
        <v>0</v>
      </c>
      <c r="AO72" s="130">
        <v>0</v>
      </c>
      <c r="AP72" s="130">
        <v>0</v>
      </c>
      <c r="AQ72" s="130">
        <v>0</v>
      </c>
      <c r="AR72" s="130">
        <v>9</v>
      </c>
      <c r="AS72" s="130">
        <v>0</v>
      </c>
      <c r="AT72" s="98">
        <f t="shared" si="10"/>
        <v>4</v>
      </c>
      <c r="AU72" s="130">
        <v>0</v>
      </c>
      <c r="AV72" s="130">
        <v>1</v>
      </c>
      <c r="AW72" s="130">
        <v>3</v>
      </c>
      <c r="AX72" s="98">
        <f t="shared" si="24"/>
        <v>3</v>
      </c>
      <c r="AY72" s="130">
        <v>0</v>
      </c>
      <c r="AZ72" s="130">
        <v>0</v>
      </c>
      <c r="BA72" s="130">
        <v>2</v>
      </c>
      <c r="BB72" s="130">
        <v>1</v>
      </c>
      <c r="BC72" s="98">
        <f t="shared" si="11"/>
        <v>5</v>
      </c>
      <c r="BD72" s="130">
        <v>0</v>
      </c>
      <c r="BE72" s="130">
        <v>5</v>
      </c>
      <c r="BF72" s="98">
        <f t="shared" si="12"/>
        <v>8</v>
      </c>
      <c r="BG72" s="130">
        <v>0</v>
      </c>
      <c r="BH72" s="130">
        <v>6</v>
      </c>
      <c r="BI72" s="130">
        <v>0</v>
      </c>
      <c r="BJ72" s="130">
        <v>2</v>
      </c>
      <c r="BK72" s="98">
        <f t="shared" si="13"/>
        <v>13</v>
      </c>
      <c r="BL72" s="130">
        <v>0</v>
      </c>
      <c r="BM72" s="130">
        <v>7</v>
      </c>
      <c r="BN72" s="130">
        <v>6</v>
      </c>
      <c r="BO72" s="98">
        <f t="shared" si="14"/>
        <v>9</v>
      </c>
      <c r="BP72" s="130">
        <v>0</v>
      </c>
      <c r="BQ72" s="130">
        <v>1</v>
      </c>
      <c r="BR72" s="130">
        <v>8</v>
      </c>
      <c r="BS72" s="98">
        <f t="shared" si="15"/>
        <v>5</v>
      </c>
      <c r="BT72" s="130">
        <v>0</v>
      </c>
      <c r="BU72" s="130">
        <v>3</v>
      </c>
      <c r="BV72" s="130">
        <v>2</v>
      </c>
      <c r="BW72" s="130">
        <v>0</v>
      </c>
      <c r="BX72" s="98">
        <f t="shared" si="16"/>
        <v>0</v>
      </c>
      <c r="BY72" s="130">
        <v>0</v>
      </c>
      <c r="BZ72" s="130">
        <v>0</v>
      </c>
      <c r="CA72" s="130">
        <v>0</v>
      </c>
      <c r="CB72" s="98">
        <f t="shared" si="44"/>
        <v>1</v>
      </c>
      <c r="CC72" s="130">
        <v>1</v>
      </c>
      <c r="CD72" s="130">
        <v>0</v>
      </c>
      <c r="CE72" s="130">
        <v>0</v>
      </c>
    </row>
    <row r="73" spans="1:83" ht="12.75" x14ac:dyDescent="0.2">
      <c r="A73" s="90">
        <v>516</v>
      </c>
      <c r="B73" s="479" t="s">
        <v>341</v>
      </c>
      <c r="C73" s="98">
        <f t="shared" si="47"/>
        <v>7</v>
      </c>
      <c r="D73" s="98">
        <f t="shared" si="45"/>
        <v>0</v>
      </c>
      <c r="E73" s="130">
        <v>0</v>
      </c>
      <c r="F73" s="130">
        <v>0</v>
      </c>
      <c r="G73" s="98">
        <f t="shared" si="46"/>
        <v>0</v>
      </c>
      <c r="H73" s="130">
        <v>0</v>
      </c>
      <c r="I73" s="130">
        <v>0</v>
      </c>
      <c r="J73" s="98">
        <f t="shared" si="41"/>
        <v>0</v>
      </c>
      <c r="K73" s="130">
        <v>0</v>
      </c>
      <c r="L73" s="130">
        <v>0</v>
      </c>
      <c r="M73" s="130">
        <v>0</v>
      </c>
      <c r="N73" s="130">
        <v>0</v>
      </c>
      <c r="O73" s="98">
        <f t="shared" si="21"/>
        <v>0</v>
      </c>
      <c r="P73" s="130">
        <v>0</v>
      </c>
      <c r="Q73" s="130">
        <v>0</v>
      </c>
      <c r="R73" s="130">
        <v>0</v>
      </c>
      <c r="S73" s="130">
        <v>0</v>
      </c>
      <c r="T73" s="98">
        <f t="shared" si="22"/>
        <v>1</v>
      </c>
      <c r="U73" s="130">
        <v>0</v>
      </c>
      <c r="V73" s="130">
        <v>1</v>
      </c>
      <c r="W73" s="130">
        <v>0</v>
      </c>
      <c r="X73" s="130">
        <v>0</v>
      </c>
      <c r="Y73" s="98">
        <f t="shared" si="42"/>
        <v>0</v>
      </c>
      <c r="Z73" s="130">
        <v>0</v>
      </c>
      <c r="AA73" s="130">
        <v>0</v>
      </c>
      <c r="AB73" s="130">
        <v>0</v>
      </c>
      <c r="AC73" s="130">
        <v>0</v>
      </c>
      <c r="AD73" s="130">
        <v>0</v>
      </c>
      <c r="AE73" s="98">
        <f t="shared" si="43"/>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98">
        <f t="shared" ref="AT73:AT136" si="48">SUM(AU73:AW73)</f>
        <v>1</v>
      </c>
      <c r="AU73" s="130">
        <v>0</v>
      </c>
      <c r="AV73" s="130">
        <v>1</v>
      </c>
      <c r="AW73" s="130">
        <v>0</v>
      </c>
      <c r="AX73" s="98">
        <f t="shared" si="24"/>
        <v>2</v>
      </c>
      <c r="AY73" s="130">
        <v>0</v>
      </c>
      <c r="AZ73" s="130">
        <v>2</v>
      </c>
      <c r="BA73" s="130">
        <v>0</v>
      </c>
      <c r="BB73" s="130">
        <v>0</v>
      </c>
      <c r="BC73" s="98">
        <f t="shared" ref="BC73:BC136" si="49">SUM(BD73:BE73)</f>
        <v>1</v>
      </c>
      <c r="BD73" s="130">
        <v>0</v>
      </c>
      <c r="BE73" s="130">
        <v>1</v>
      </c>
      <c r="BF73" s="98">
        <f t="shared" ref="BF73:BF136" si="50">SUM(BG73:BJ73)</f>
        <v>1</v>
      </c>
      <c r="BG73" s="130">
        <v>0</v>
      </c>
      <c r="BH73" s="130">
        <v>0</v>
      </c>
      <c r="BI73" s="130">
        <v>0</v>
      </c>
      <c r="BJ73" s="130">
        <v>1</v>
      </c>
      <c r="BK73" s="98">
        <f t="shared" ref="BK73:BK136" si="51">SUM(BL73:BN73)</f>
        <v>1</v>
      </c>
      <c r="BL73" s="130">
        <v>0</v>
      </c>
      <c r="BM73" s="130">
        <v>0</v>
      </c>
      <c r="BN73" s="130">
        <v>1</v>
      </c>
      <c r="BO73" s="98">
        <f t="shared" ref="BO73:BO136" si="52">SUM(BP73:BR73)</f>
        <v>0</v>
      </c>
      <c r="BP73" s="130">
        <v>0</v>
      </c>
      <c r="BQ73" s="130">
        <v>0</v>
      </c>
      <c r="BR73" s="130">
        <v>0</v>
      </c>
      <c r="BS73" s="98">
        <f t="shared" ref="BS73:BS136" si="53">SUM(BT73:BW73)</f>
        <v>0</v>
      </c>
      <c r="BT73" s="130">
        <v>0</v>
      </c>
      <c r="BU73" s="130">
        <v>0</v>
      </c>
      <c r="BV73" s="130">
        <v>0</v>
      </c>
      <c r="BW73" s="130">
        <v>0</v>
      </c>
      <c r="BX73" s="98">
        <f t="shared" ref="BX73:BX136" si="54">SUM(BY73:CA73)</f>
        <v>0</v>
      </c>
      <c r="BY73" s="130">
        <v>0</v>
      </c>
      <c r="BZ73" s="130">
        <v>0</v>
      </c>
      <c r="CA73" s="130">
        <v>0</v>
      </c>
      <c r="CB73" s="98">
        <f t="shared" si="44"/>
        <v>0</v>
      </c>
      <c r="CC73" s="130">
        <v>0</v>
      </c>
      <c r="CD73" s="130">
        <v>0</v>
      </c>
      <c r="CE73" s="130">
        <v>0</v>
      </c>
    </row>
    <row r="74" spans="1:83" ht="12.75" x14ac:dyDescent="0.2">
      <c r="A74" s="90">
        <v>518</v>
      </c>
      <c r="B74" s="479" t="s">
        <v>290</v>
      </c>
      <c r="C74" s="98">
        <f t="shared" si="47"/>
        <v>44</v>
      </c>
      <c r="D74" s="98">
        <f t="shared" si="45"/>
        <v>2</v>
      </c>
      <c r="E74" s="130">
        <v>0</v>
      </c>
      <c r="F74" s="130">
        <v>2</v>
      </c>
      <c r="G74" s="98">
        <f t="shared" si="46"/>
        <v>1</v>
      </c>
      <c r="H74" s="130">
        <v>0</v>
      </c>
      <c r="I74" s="130">
        <v>1</v>
      </c>
      <c r="J74" s="98">
        <f t="shared" si="41"/>
        <v>0</v>
      </c>
      <c r="K74" s="130">
        <v>0</v>
      </c>
      <c r="L74" s="130">
        <v>0</v>
      </c>
      <c r="M74" s="130">
        <v>0</v>
      </c>
      <c r="N74" s="130">
        <v>0</v>
      </c>
      <c r="O74" s="98">
        <f t="shared" ref="O74:O114" si="55">SUM(P74:S74)</f>
        <v>0</v>
      </c>
      <c r="P74" s="130">
        <v>0</v>
      </c>
      <c r="Q74" s="130">
        <v>0</v>
      </c>
      <c r="R74" s="130">
        <v>0</v>
      </c>
      <c r="S74" s="130">
        <v>0</v>
      </c>
      <c r="T74" s="98">
        <f t="shared" ref="T74:T139" si="56">SUM(U74:X74)</f>
        <v>2</v>
      </c>
      <c r="U74" s="130">
        <v>0</v>
      </c>
      <c r="V74" s="130">
        <v>1</v>
      </c>
      <c r="W74" s="130">
        <v>1</v>
      </c>
      <c r="X74" s="130">
        <v>0</v>
      </c>
      <c r="Y74" s="98">
        <f t="shared" si="42"/>
        <v>9</v>
      </c>
      <c r="Z74" s="130">
        <v>0</v>
      </c>
      <c r="AA74" s="130">
        <v>1</v>
      </c>
      <c r="AB74" s="130">
        <v>0</v>
      </c>
      <c r="AC74" s="130">
        <v>7</v>
      </c>
      <c r="AD74" s="130">
        <v>1</v>
      </c>
      <c r="AE74" s="98">
        <f t="shared" si="43"/>
        <v>13</v>
      </c>
      <c r="AF74" s="130">
        <v>0</v>
      </c>
      <c r="AG74" s="130">
        <v>0</v>
      </c>
      <c r="AH74" s="130">
        <v>6</v>
      </c>
      <c r="AI74" s="130">
        <v>1</v>
      </c>
      <c r="AJ74" s="130">
        <v>3</v>
      </c>
      <c r="AK74" s="130">
        <v>3</v>
      </c>
      <c r="AL74" s="130">
        <v>0</v>
      </c>
      <c r="AM74" s="130">
        <v>0</v>
      </c>
      <c r="AN74" s="130">
        <v>0</v>
      </c>
      <c r="AO74" s="130">
        <v>0</v>
      </c>
      <c r="AP74" s="130">
        <v>0</v>
      </c>
      <c r="AQ74" s="130">
        <v>0</v>
      </c>
      <c r="AR74" s="130">
        <v>0</v>
      </c>
      <c r="AS74" s="130">
        <v>0</v>
      </c>
      <c r="AT74" s="98">
        <f t="shared" si="48"/>
        <v>3</v>
      </c>
      <c r="AU74" s="130">
        <v>0</v>
      </c>
      <c r="AV74" s="130">
        <v>1</v>
      </c>
      <c r="AW74" s="130">
        <v>2</v>
      </c>
      <c r="AX74" s="98">
        <f t="shared" ref="AX74:AX136" si="57">SUM(AY74:BB74)</f>
        <v>3</v>
      </c>
      <c r="AY74" s="130">
        <v>0</v>
      </c>
      <c r="AZ74" s="130">
        <v>1</v>
      </c>
      <c r="BA74" s="130">
        <v>1</v>
      </c>
      <c r="BB74" s="130">
        <v>1</v>
      </c>
      <c r="BC74" s="98">
        <f t="shared" si="49"/>
        <v>2</v>
      </c>
      <c r="BD74" s="130">
        <v>0</v>
      </c>
      <c r="BE74" s="130">
        <v>2</v>
      </c>
      <c r="BF74" s="98">
        <f t="shared" si="50"/>
        <v>2</v>
      </c>
      <c r="BG74" s="130">
        <v>0</v>
      </c>
      <c r="BH74" s="130">
        <v>2</v>
      </c>
      <c r="BI74" s="130">
        <v>0</v>
      </c>
      <c r="BJ74" s="130">
        <v>0</v>
      </c>
      <c r="BK74" s="98">
        <f t="shared" si="51"/>
        <v>1</v>
      </c>
      <c r="BL74" s="130">
        <v>0</v>
      </c>
      <c r="BM74" s="130">
        <v>0</v>
      </c>
      <c r="BN74" s="130">
        <v>1</v>
      </c>
      <c r="BO74" s="98">
        <f t="shared" si="52"/>
        <v>2</v>
      </c>
      <c r="BP74" s="130">
        <v>0</v>
      </c>
      <c r="BQ74" s="130">
        <v>2</v>
      </c>
      <c r="BR74" s="130">
        <v>0</v>
      </c>
      <c r="BS74" s="98">
        <f t="shared" si="53"/>
        <v>2</v>
      </c>
      <c r="BT74" s="130">
        <v>0</v>
      </c>
      <c r="BU74" s="130">
        <v>0</v>
      </c>
      <c r="BV74" s="130">
        <v>0</v>
      </c>
      <c r="BW74" s="130">
        <v>2</v>
      </c>
      <c r="BX74" s="98">
        <f t="shared" si="54"/>
        <v>2</v>
      </c>
      <c r="BY74" s="130">
        <v>0</v>
      </c>
      <c r="BZ74" s="130">
        <v>2</v>
      </c>
      <c r="CA74" s="130">
        <v>0</v>
      </c>
      <c r="CB74" s="98">
        <f t="shared" si="44"/>
        <v>0</v>
      </c>
      <c r="CC74" s="130">
        <v>0</v>
      </c>
      <c r="CD74" s="130">
        <v>0</v>
      </c>
      <c r="CE74" s="130">
        <v>0</v>
      </c>
    </row>
    <row r="75" spans="1:83" ht="12.75" x14ac:dyDescent="0.2">
      <c r="A75" s="90">
        <v>519</v>
      </c>
      <c r="B75" s="479" t="s">
        <v>188</v>
      </c>
      <c r="C75" s="98">
        <f t="shared" si="47"/>
        <v>9</v>
      </c>
      <c r="D75" s="98">
        <f t="shared" si="45"/>
        <v>0</v>
      </c>
      <c r="E75" s="130">
        <v>0</v>
      </c>
      <c r="F75" s="130">
        <v>0</v>
      </c>
      <c r="G75" s="98">
        <f t="shared" si="46"/>
        <v>0</v>
      </c>
      <c r="H75" s="130">
        <v>0</v>
      </c>
      <c r="I75" s="130">
        <v>0</v>
      </c>
      <c r="J75" s="98">
        <f t="shared" si="41"/>
        <v>0</v>
      </c>
      <c r="K75" s="130">
        <v>0</v>
      </c>
      <c r="L75" s="130">
        <v>0</v>
      </c>
      <c r="M75" s="130">
        <v>0</v>
      </c>
      <c r="N75" s="130">
        <v>0</v>
      </c>
      <c r="O75" s="98">
        <f t="shared" si="55"/>
        <v>1</v>
      </c>
      <c r="P75" s="130">
        <v>0</v>
      </c>
      <c r="Q75" s="130">
        <v>0</v>
      </c>
      <c r="R75" s="130">
        <v>1</v>
      </c>
      <c r="S75" s="130">
        <v>0</v>
      </c>
      <c r="T75" s="98">
        <f t="shared" si="56"/>
        <v>0</v>
      </c>
      <c r="U75" s="130">
        <v>0</v>
      </c>
      <c r="V75" s="130">
        <v>0</v>
      </c>
      <c r="W75" s="130">
        <v>0</v>
      </c>
      <c r="X75" s="130">
        <v>0</v>
      </c>
      <c r="Y75" s="98">
        <f t="shared" si="42"/>
        <v>0</v>
      </c>
      <c r="Z75" s="130">
        <v>0</v>
      </c>
      <c r="AA75" s="130">
        <v>0</v>
      </c>
      <c r="AB75" s="130">
        <v>0</v>
      </c>
      <c r="AC75" s="130">
        <v>0</v>
      </c>
      <c r="AD75" s="130">
        <v>0</v>
      </c>
      <c r="AE75" s="98">
        <f t="shared" si="43"/>
        <v>4</v>
      </c>
      <c r="AF75" s="130">
        <v>0</v>
      </c>
      <c r="AG75" s="130">
        <v>0</v>
      </c>
      <c r="AH75" s="130">
        <v>0</v>
      </c>
      <c r="AI75" s="130">
        <v>0</v>
      </c>
      <c r="AJ75" s="130">
        <v>2</v>
      </c>
      <c r="AK75" s="130">
        <v>0</v>
      </c>
      <c r="AL75" s="130">
        <v>0</v>
      </c>
      <c r="AM75" s="130">
        <v>0</v>
      </c>
      <c r="AN75" s="130">
        <v>0</v>
      </c>
      <c r="AO75" s="130">
        <v>1</v>
      </c>
      <c r="AP75" s="130">
        <v>0</v>
      </c>
      <c r="AQ75" s="130">
        <v>0</v>
      </c>
      <c r="AR75" s="130">
        <v>1</v>
      </c>
      <c r="AS75" s="130">
        <v>0</v>
      </c>
      <c r="AT75" s="98">
        <f t="shared" si="48"/>
        <v>1</v>
      </c>
      <c r="AU75" s="130">
        <v>0</v>
      </c>
      <c r="AV75" s="130">
        <v>1</v>
      </c>
      <c r="AW75" s="130">
        <v>0</v>
      </c>
      <c r="AX75" s="98">
        <f t="shared" si="57"/>
        <v>0</v>
      </c>
      <c r="AY75" s="130">
        <v>0</v>
      </c>
      <c r="AZ75" s="130">
        <v>0</v>
      </c>
      <c r="BA75" s="130">
        <v>0</v>
      </c>
      <c r="BB75" s="130">
        <v>0</v>
      </c>
      <c r="BC75" s="98">
        <f t="shared" si="49"/>
        <v>1</v>
      </c>
      <c r="BD75" s="130">
        <v>0</v>
      </c>
      <c r="BE75" s="130">
        <v>1</v>
      </c>
      <c r="BF75" s="98">
        <f t="shared" si="50"/>
        <v>0</v>
      </c>
      <c r="BG75" s="130">
        <v>0</v>
      </c>
      <c r="BH75" s="130">
        <v>0</v>
      </c>
      <c r="BI75" s="130">
        <v>0</v>
      </c>
      <c r="BJ75" s="130">
        <v>0</v>
      </c>
      <c r="BK75" s="98">
        <f t="shared" si="51"/>
        <v>0</v>
      </c>
      <c r="BL75" s="130">
        <v>0</v>
      </c>
      <c r="BM75" s="130">
        <v>0</v>
      </c>
      <c r="BN75" s="130">
        <v>0</v>
      </c>
      <c r="BO75" s="98">
        <f t="shared" si="52"/>
        <v>0</v>
      </c>
      <c r="BP75" s="130">
        <v>0</v>
      </c>
      <c r="BQ75" s="130">
        <v>0</v>
      </c>
      <c r="BR75" s="130">
        <v>0</v>
      </c>
      <c r="BS75" s="98">
        <f t="shared" si="53"/>
        <v>2</v>
      </c>
      <c r="BT75" s="130">
        <v>0</v>
      </c>
      <c r="BU75" s="130">
        <v>2</v>
      </c>
      <c r="BV75" s="130">
        <v>0</v>
      </c>
      <c r="BW75" s="130">
        <v>0</v>
      </c>
      <c r="BX75" s="98">
        <f t="shared" si="54"/>
        <v>0</v>
      </c>
      <c r="BY75" s="130">
        <v>0</v>
      </c>
      <c r="BZ75" s="130">
        <v>0</v>
      </c>
      <c r="CA75" s="130">
        <v>0</v>
      </c>
      <c r="CB75" s="98">
        <f t="shared" si="44"/>
        <v>0</v>
      </c>
      <c r="CC75" s="130">
        <v>0</v>
      </c>
      <c r="CD75" s="130">
        <v>0</v>
      </c>
      <c r="CE75" s="130">
        <v>0</v>
      </c>
    </row>
    <row r="76" spans="1:83" ht="21" x14ac:dyDescent="0.2">
      <c r="A76" s="90">
        <v>520</v>
      </c>
      <c r="B76" s="479" t="s">
        <v>446</v>
      </c>
      <c r="C76" s="98">
        <f t="shared" si="47"/>
        <v>7</v>
      </c>
      <c r="D76" s="98">
        <f t="shared" si="45"/>
        <v>0</v>
      </c>
      <c r="E76" s="130">
        <v>0</v>
      </c>
      <c r="F76" s="130">
        <v>0</v>
      </c>
      <c r="G76" s="98">
        <f t="shared" si="46"/>
        <v>0</v>
      </c>
      <c r="H76" s="130">
        <v>0</v>
      </c>
      <c r="I76" s="130">
        <v>0</v>
      </c>
      <c r="J76" s="98">
        <f t="shared" si="41"/>
        <v>0</v>
      </c>
      <c r="K76" s="130">
        <v>0</v>
      </c>
      <c r="L76" s="130">
        <v>0</v>
      </c>
      <c r="M76" s="130">
        <v>0</v>
      </c>
      <c r="N76" s="130">
        <v>0</v>
      </c>
      <c r="O76" s="98">
        <f t="shared" si="55"/>
        <v>0</v>
      </c>
      <c r="P76" s="130">
        <v>0</v>
      </c>
      <c r="Q76" s="130">
        <v>0</v>
      </c>
      <c r="R76" s="130">
        <v>0</v>
      </c>
      <c r="S76" s="130">
        <v>0</v>
      </c>
      <c r="T76" s="98">
        <f t="shared" si="56"/>
        <v>0</v>
      </c>
      <c r="U76" s="130">
        <v>0</v>
      </c>
      <c r="V76" s="130">
        <v>0</v>
      </c>
      <c r="W76" s="130">
        <v>0</v>
      </c>
      <c r="X76" s="130">
        <v>0</v>
      </c>
      <c r="Y76" s="98">
        <f t="shared" si="42"/>
        <v>2</v>
      </c>
      <c r="Z76" s="130">
        <v>0</v>
      </c>
      <c r="AA76" s="130">
        <v>0</v>
      </c>
      <c r="AB76" s="130">
        <v>0</v>
      </c>
      <c r="AC76" s="130">
        <v>0</v>
      </c>
      <c r="AD76" s="130">
        <v>2</v>
      </c>
      <c r="AE76" s="98">
        <f t="shared" si="43"/>
        <v>4</v>
      </c>
      <c r="AF76" s="130">
        <v>0</v>
      </c>
      <c r="AG76" s="130">
        <v>0</v>
      </c>
      <c r="AH76" s="130">
        <v>1</v>
      </c>
      <c r="AI76" s="130">
        <v>1</v>
      </c>
      <c r="AJ76" s="130">
        <v>0</v>
      </c>
      <c r="AK76" s="130">
        <v>0</v>
      </c>
      <c r="AL76" s="130">
        <v>0</v>
      </c>
      <c r="AM76" s="130">
        <v>0</v>
      </c>
      <c r="AN76" s="130">
        <v>0</v>
      </c>
      <c r="AO76" s="130">
        <v>2</v>
      </c>
      <c r="AP76" s="130">
        <v>0</v>
      </c>
      <c r="AQ76" s="130">
        <v>0</v>
      </c>
      <c r="AR76" s="130">
        <v>0</v>
      </c>
      <c r="AS76" s="130">
        <v>0</v>
      </c>
      <c r="AT76" s="98">
        <f t="shared" si="48"/>
        <v>0</v>
      </c>
      <c r="AU76" s="130">
        <v>0</v>
      </c>
      <c r="AV76" s="130">
        <v>0</v>
      </c>
      <c r="AW76" s="130">
        <v>0</v>
      </c>
      <c r="AX76" s="98">
        <f t="shared" si="57"/>
        <v>1</v>
      </c>
      <c r="AY76" s="130">
        <v>0</v>
      </c>
      <c r="AZ76" s="130">
        <v>0</v>
      </c>
      <c r="BA76" s="130">
        <v>1</v>
      </c>
      <c r="BB76" s="130">
        <v>0</v>
      </c>
      <c r="BC76" s="98">
        <f t="shared" si="49"/>
        <v>0</v>
      </c>
      <c r="BD76" s="130">
        <v>0</v>
      </c>
      <c r="BE76" s="130">
        <v>0</v>
      </c>
      <c r="BF76" s="98">
        <f t="shared" si="50"/>
        <v>0</v>
      </c>
      <c r="BG76" s="130">
        <v>0</v>
      </c>
      <c r="BH76" s="130">
        <v>0</v>
      </c>
      <c r="BI76" s="130">
        <v>0</v>
      </c>
      <c r="BJ76" s="130">
        <v>0</v>
      </c>
      <c r="BK76" s="98">
        <f t="shared" si="51"/>
        <v>0</v>
      </c>
      <c r="BL76" s="130">
        <v>0</v>
      </c>
      <c r="BM76" s="130">
        <v>0</v>
      </c>
      <c r="BN76" s="130">
        <v>0</v>
      </c>
      <c r="BO76" s="98">
        <f t="shared" si="52"/>
        <v>0</v>
      </c>
      <c r="BP76" s="130">
        <v>0</v>
      </c>
      <c r="BQ76" s="130">
        <v>0</v>
      </c>
      <c r="BR76" s="130">
        <v>0</v>
      </c>
      <c r="BS76" s="98">
        <f t="shared" si="53"/>
        <v>0</v>
      </c>
      <c r="BT76" s="130">
        <v>0</v>
      </c>
      <c r="BU76" s="130">
        <v>0</v>
      </c>
      <c r="BV76" s="130">
        <v>0</v>
      </c>
      <c r="BW76" s="130">
        <v>0</v>
      </c>
      <c r="BX76" s="98">
        <f t="shared" si="54"/>
        <v>0</v>
      </c>
      <c r="BY76" s="130">
        <v>0</v>
      </c>
      <c r="BZ76" s="130">
        <v>0</v>
      </c>
      <c r="CA76" s="130">
        <v>0</v>
      </c>
      <c r="CB76" s="98">
        <f t="shared" si="44"/>
        <v>0</v>
      </c>
      <c r="CC76" s="130">
        <v>0</v>
      </c>
      <c r="CD76" s="130">
        <v>0</v>
      </c>
      <c r="CE76" s="130">
        <v>0</v>
      </c>
    </row>
    <row r="77" spans="1:83" ht="21" x14ac:dyDescent="0.2">
      <c r="A77" s="90">
        <v>522</v>
      </c>
      <c r="B77" s="479" t="s">
        <v>354</v>
      </c>
      <c r="C77" s="98">
        <f t="shared" si="47"/>
        <v>2</v>
      </c>
      <c r="D77" s="98">
        <f t="shared" si="45"/>
        <v>0</v>
      </c>
      <c r="E77" s="130">
        <v>0</v>
      </c>
      <c r="F77" s="130">
        <v>0</v>
      </c>
      <c r="G77" s="98">
        <f t="shared" si="46"/>
        <v>0</v>
      </c>
      <c r="H77" s="130">
        <v>0</v>
      </c>
      <c r="I77" s="130">
        <v>0</v>
      </c>
      <c r="J77" s="98">
        <f t="shared" si="41"/>
        <v>0</v>
      </c>
      <c r="K77" s="130">
        <v>0</v>
      </c>
      <c r="L77" s="130">
        <v>0</v>
      </c>
      <c r="M77" s="130">
        <v>0</v>
      </c>
      <c r="N77" s="130">
        <v>0</v>
      </c>
      <c r="O77" s="98">
        <f t="shared" si="55"/>
        <v>0</v>
      </c>
      <c r="P77" s="130">
        <v>0</v>
      </c>
      <c r="Q77" s="130">
        <v>0</v>
      </c>
      <c r="R77" s="130">
        <v>0</v>
      </c>
      <c r="S77" s="130">
        <v>0</v>
      </c>
      <c r="T77" s="98">
        <f t="shared" si="56"/>
        <v>0</v>
      </c>
      <c r="U77" s="130">
        <v>0</v>
      </c>
      <c r="V77" s="130">
        <v>0</v>
      </c>
      <c r="W77" s="130">
        <v>0</v>
      </c>
      <c r="X77" s="130">
        <v>0</v>
      </c>
      <c r="Y77" s="98">
        <f t="shared" si="42"/>
        <v>0</v>
      </c>
      <c r="Z77" s="130">
        <v>0</v>
      </c>
      <c r="AA77" s="130">
        <v>0</v>
      </c>
      <c r="AB77" s="130">
        <v>0</v>
      </c>
      <c r="AC77" s="130">
        <v>0</v>
      </c>
      <c r="AD77" s="130">
        <v>0</v>
      </c>
      <c r="AE77" s="98">
        <f t="shared" si="43"/>
        <v>0</v>
      </c>
      <c r="AF77" s="130">
        <v>0</v>
      </c>
      <c r="AG77" s="130">
        <v>0</v>
      </c>
      <c r="AH77" s="130">
        <v>0</v>
      </c>
      <c r="AI77" s="130">
        <v>0</v>
      </c>
      <c r="AJ77" s="130">
        <v>0</v>
      </c>
      <c r="AK77" s="130">
        <v>0</v>
      </c>
      <c r="AL77" s="130">
        <v>0</v>
      </c>
      <c r="AM77" s="130">
        <v>0</v>
      </c>
      <c r="AN77" s="130">
        <v>0</v>
      </c>
      <c r="AO77" s="130">
        <v>0</v>
      </c>
      <c r="AP77" s="130">
        <v>0</v>
      </c>
      <c r="AQ77" s="130">
        <v>0</v>
      </c>
      <c r="AR77" s="130">
        <v>0</v>
      </c>
      <c r="AS77" s="130">
        <v>0</v>
      </c>
      <c r="AT77" s="98">
        <f t="shared" si="48"/>
        <v>0</v>
      </c>
      <c r="AU77" s="130">
        <v>0</v>
      </c>
      <c r="AV77" s="130">
        <v>0</v>
      </c>
      <c r="AW77" s="130">
        <v>0</v>
      </c>
      <c r="AX77" s="98">
        <f t="shared" si="57"/>
        <v>0</v>
      </c>
      <c r="AY77" s="130">
        <v>0</v>
      </c>
      <c r="AZ77" s="130">
        <v>0</v>
      </c>
      <c r="BA77" s="130">
        <v>0</v>
      </c>
      <c r="BB77" s="130">
        <v>0</v>
      </c>
      <c r="BC77" s="98">
        <f t="shared" si="49"/>
        <v>0</v>
      </c>
      <c r="BD77" s="130">
        <v>0</v>
      </c>
      <c r="BE77" s="130">
        <v>0</v>
      </c>
      <c r="BF77" s="98">
        <f t="shared" si="50"/>
        <v>2</v>
      </c>
      <c r="BG77" s="130">
        <v>0</v>
      </c>
      <c r="BH77" s="130">
        <v>2</v>
      </c>
      <c r="BI77" s="130">
        <v>0</v>
      </c>
      <c r="BJ77" s="130">
        <v>0</v>
      </c>
      <c r="BK77" s="98">
        <f t="shared" si="51"/>
        <v>0</v>
      </c>
      <c r="BL77" s="130">
        <v>0</v>
      </c>
      <c r="BM77" s="130">
        <v>0</v>
      </c>
      <c r="BN77" s="130">
        <v>0</v>
      </c>
      <c r="BO77" s="98">
        <f t="shared" si="52"/>
        <v>0</v>
      </c>
      <c r="BP77" s="130">
        <v>0</v>
      </c>
      <c r="BQ77" s="130">
        <v>0</v>
      </c>
      <c r="BR77" s="130">
        <v>0</v>
      </c>
      <c r="BS77" s="98">
        <f t="shared" si="53"/>
        <v>0</v>
      </c>
      <c r="BT77" s="130">
        <v>0</v>
      </c>
      <c r="BU77" s="130">
        <v>0</v>
      </c>
      <c r="BV77" s="130">
        <v>0</v>
      </c>
      <c r="BW77" s="130">
        <v>0</v>
      </c>
      <c r="BX77" s="98">
        <f t="shared" si="54"/>
        <v>0</v>
      </c>
      <c r="BY77" s="130">
        <v>0</v>
      </c>
      <c r="BZ77" s="130">
        <v>0</v>
      </c>
      <c r="CA77" s="130">
        <v>0</v>
      </c>
      <c r="CB77" s="98">
        <f t="shared" si="44"/>
        <v>0</v>
      </c>
      <c r="CC77" s="130">
        <v>0</v>
      </c>
      <c r="CD77" s="130">
        <v>0</v>
      </c>
      <c r="CE77" s="130">
        <v>0</v>
      </c>
    </row>
    <row r="78" spans="1:83" ht="21" x14ac:dyDescent="0.2">
      <c r="A78" s="89">
        <v>523</v>
      </c>
      <c r="B78" s="479" t="s">
        <v>355</v>
      </c>
      <c r="C78" s="98">
        <f t="shared" si="47"/>
        <v>9</v>
      </c>
      <c r="D78" s="98">
        <f t="shared" si="45"/>
        <v>0</v>
      </c>
      <c r="E78" s="130">
        <v>0</v>
      </c>
      <c r="F78" s="130">
        <v>0</v>
      </c>
      <c r="G78" s="98">
        <f t="shared" si="46"/>
        <v>0</v>
      </c>
      <c r="H78" s="130">
        <v>0</v>
      </c>
      <c r="I78" s="130">
        <v>0</v>
      </c>
      <c r="J78" s="98">
        <f t="shared" si="41"/>
        <v>0</v>
      </c>
      <c r="K78" s="130">
        <v>0</v>
      </c>
      <c r="L78" s="130">
        <v>0</v>
      </c>
      <c r="M78" s="130">
        <v>0</v>
      </c>
      <c r="N78" s="130">
        <v>0</v>
      </c>
      <c r="O78" s="98">
        <f t="shared" si="55"/>
        <v>1</v>
      </c>
      <c r="P78" s="130">
        <v>0</v>
      </c>
      <c r="Q78" s="130">
        <v>1</v>
      </c>
      <c r="R78" s="130">
        <v>0</v>
      </c>
      <c r="S78" s="130">
        <v>0</v>
      </c>
      <c r="T78" s="98">
        <f t="shared" si="56"/>
        <v>1</v>
      </c>
      <c r="U78" s="130">
        <v>0</v>
      </c>
      <c r="V78" s="130">
        <v>0</v>
      </c>
      <c r="W78" s="130">
        <v>1</v>
      </c>
      <c r="X78" s="130">
        <v>0</v>
      </c>
      <c r="Y78" s="98">
        <f t="shared" si="42"/>
        <v>1</v>
      </c>
      <c r="Z78" s="130">
        <v>0</v>
      </c>
      <c r="AA78" s="130">
        <v>0</v>
      </c>
      <c r="AB78" s="130">
        <v>0</v>
      </c>
      <c r="AC78" s="130">
        <v>1</v>
      </c>
      <c r="AD78" s="130">
        <v>0</v>
      </c>
      <c r="AE78" s="98">
        <f t="shared" si="43"/>
        <v>2</v>
      </c>
      <c r="AF78" s="130">
        <v>0</v>
      </c>
      <c r="AG78" s="130">
        <v>0</v>
      </c>
      <c r="AH78" s="130">
        <v>2</v>
      </c>
      <c r="AI78" s="130">
        <v>0</v>
      </c>
      <c r="AJ78" s="130">
        <v>0</v>
      </c>
      <c r="AK78" s="130">
        <v>0</v>
      </c>
      <c r="AL78" s="130">
        <v>0</v>
      </c>
      <c r="AM78" s="130">
        <v>0</v>
      </c>
      <c r="AN78" s="130">
        <v>0</v>
      </c>
      <c r="AO78" s="130">
        <v>0</v>
      </c>
      <c r="AP78" s="130">
        <v>0</v>
      </c>
      <c r="AQ78" s="130">
        <v>0</v>
      </c>
      <c r="AR78" s="130">
        <v>0</v>
      </c>
      <c r="AS78" s="130">
        <v>0</v>
      </c>
      <c r="AT78" s="98">
        <f t="shared" si="48"/>
        <v>0</v>
      </c>
      <c r="AU78" s="130">
        <v>0</v>
      </c>
      <c r="AV78" s="130">
        <v>0</v>
      </c>
      <c r="AW78" s="130">
        <v>0</v>
      </c>
      <c r="AX78" s="98">
        <f t="shared" si="57"/>
        <v>1</v>
      </c>
      <c r="AY78" s="130">
        <v>0</v>
      </c>
      <c r="AZ78" s="130">
        <v>0</v>
      </c>
      <c r="BA78" s="130">
        <v>0</v>
      </c>
      <c r="BB78" s="130">
        <v>1</v>
      </c>
      <c r="BC78" s="98">
        <f t="shared" si="49"/>
        <v>0</v>
      </c>
      <c r="BD78" s="130">
        <v>0</v>
      </c>
      <c r="BE78" s="130">
        <v>0</v>
      </c>
      <c r="BF78" s="98">
        <f t="shared" si="50"/>
        <v>0</v>
      </c>
      <c r="BG78" s="130">
        <v>0</v>
      </c>
      <c r="BH78" s="130">
        <v>0</v>
      </c>
      <c r="BI78" s="130">
        <v>0</v>
      </c>
      <c r="BJ78" s="130">
        <v>0</v>
      </c>
      <c r="BK78" s="98">
        <f t="shared" si="51"/>
        <v>2</v>
      </c>
      <c r="BL78" s="130">
        <v>0</v>
      </c>
      <c r="BM78" s="130">
        <v>2</v>
      </c>
      <c r="BN78" s="130">
        <v>0</v>
      </c>
      <c r="BO78" s="98">
        <f t="shared" si="52"/>
        <v>0</v>
      </c>
      <c r="BP78" s="130">
        <v>0</v>
      </c>
      <c r="BQ78" s="130">
        <v>0</v>
      </c>
      <c r="BR78" s="130">
        <v>0</v>
      </c>
      <c r="BS78" s="98">
        <f t="shared" si="53"/>
        <v>1</v>
      </c>
      <c r="BT78" s="130">
        <v>0</v>
      </c>
      <c r="BU78" s="130">
        <v>1</v>
      </c>
      <c r="BV78" s="130">
        <v>0</v>
      </c>
      <c r="BW78" s="130">
        <v>0</v>
      </c>
      <c r="BX78" s="98">
        <f t="shared" si="54"/>
        <v>0</v>
      </c>
      <c r="BY78" s="130">
        <v>0</v>
      </c>
      <c r="BZ78" s="130">
        <v>0</v>
      </c>
      <c r="CA78" s="130">
        <v>0</v>
      </c>
      <c r="CB78" s="98">
        <f t="shared" si="44"/>
        <v>0</v>
      </c>
      <c r="CC78" s="130">
        <v>0</v>
      </c>
      <c r="CD78" s="130">
        <v>0</v>
      </c>
      <c r="CE78" s="130">
        <v>0</v>
      </c>
    </row>
    <row r="79" spans="1:83" ht="12.75" x14ac:dyDescent="0.2">
      <c r="A79" s="89">
        <v>524</v>
      </c>
      <c r="B79" s="479" t="s">
        <v>64</v>
      </c>
      <c r="C79" s="98">
        <f t="shared" si="47"/>
        <v>25098</v>
      </c>
      <c r="D79" s="98">
        <f t="shared" si="45"/>
        <v>758</v>
      </c>
      <c r="E79" s="130">
        <v>0</v>
      </c>
      <c r="F79" s="130">
        <v>758</v>
      </c>
      <c r="G79" s="98">
        <f t="shared" si="46"/>
        <v>482</v>
      </c>
      <c r="H79" s="130">
        <v>0</v>
      </c>
      <c r="I79" s="130">
        <v>482</v>
      </c>
      <c r="J79" s="98">
        <f t="shared" si="41"/>
        <v>1096</v>
      </c>
      <c r="K79" s="130">
        <v>0</v>
      </c>
      <c r="L79" s="130">
        <v>756</v>
      </c>
      <c r="M79" s="130">
        <v>43</v>
      </c>
      <c r="N79" s="130">
        <v>297</v>
      </c>
      <c r="O79" s="98">
        <f t="shared" si="55"/>
        <v>320</v>
      </c>
      <c r="P79" s="130">
        <v>0</v>
      </c>
      <c r="Q79" s="130">
        <v>190</v>
      </c>
      <c r="R79" s="130">
        <v>29</v>
      </c>
      <c r="S79" s="130">
        <v>101</v>
      </c>
      <c r="T79" s="98">
        <f t="shared" si="56"/>
        <v>212</v>
      </c>
      <c r="U79" s="130">
        <v>0</v>
      </c>
      <c r="V79" s="130">
        <v>121</v>
      </c>
      <c r="W79" s="130">
        <v>47</v>
      </c>
      <c r="X79" s="130">
        <v>44</v>
      </c>
      <c r="Y79" s="98">
        <f t="shared" si="42"/>
        <v>2459</v>
      </c>
      <c r="Z79" s="130">
        <v>0</v>
      </c>
      <c r="AA79" s="130">
        <v>377</v>
      </c>
      <c r="AB79" s="130">
        <v>186</v>
      </c>
      <c r="AC79" s="130">
        <v>1284</v>
      </c>
      <c r="AD79" s="130">
        <v>612</v>
      </c>
      <c r="AE79" s="98">
        <f t="shared" si="43"/>
        <v>10862</v>
      </c>
      <c r="AF79" s="130">
        <v>0</v>
      </c>
      <c r="AG79" s="130">
        <v>0</v>
      </c>
      <c r="AH79" s="130">
        <v>5254</v>
      </c>
      <c r="AI79" s="130">
        <v>1846</v>
      </c>
      <c r="AJ79" s="130">
        <v>1576</v>
      </c>
      <c r="AK79" s="130">
        <v>1798</v>
      </c>
      <c r="AL79" s="130">
        <v>37</v>
      </c>
      <c r="AM79" s="130">
        <v>4</v>
      </c>
      <c r="AN79" s="130">
        <v>29</v>
      </c>
      <c r="AO79" s="130">
        <v>190</v>
      </c>
      <c r="AP79" s="130">
        <v>26</v>
      </c>
      <c r="AQ79" s="130">
        <v>93</v>
      </c>
      <c r="AR79" s="130">
        <v>9</v>
      </c>
      <c r="AS79" s="130">
        <v>0</v>
      </c>
      <c r="AT79" s="98">
        <f t="shared" si="48"/>
        <v>658</v>
      </c>
      <c r="AU79" s="130">
        <v>0</v>
      </c>
      <c r="AV79" s="130">
        <v>489</v>
      </c>
      <c r="AW79" s="130">
        <v>169</v>
      </c>
      <c r="AX79" s="98">
        <f t="shared" si="57"/>
        <v>2124</v>
      </c>
      <c r="AY79" s="130">
        <v>732</v>
      </c>
      <c r="AZ79" s="130">
        <v>330</v>
      </c>
      <c r="BA79" s="130">
        <v>874</v>
      </c>
      <c r="BB79" s="130">
        <v>188</v>
      </c>
      <c r="BC79" s="98">
        <f t="shared" si="49"/>
        <v>1076</v>
      </c>
      <c r="BD79" s="130">
        <v>0</v>
      </c>
      <c r="BE79" s="130">
        <v>1076</v>
      </c>
      <c r="BF79" s="98">
        <f t="shared" si="50"/>
        <v>2073</v>
      </c>
      <c r="BG79" s="130">
        <v>1</v>
      </c>
      <c r="BH79" s="130">
        <v>1450</v>
      </c>
      <c r="BI79" s="130">
        <v>156</v>
      </c>
      <c r="BJ79" s="130">
        <v>466</v>
      </c>
      <c r="BK79" s="98">
        <f t="shared" si="51"/>
        <v>1123</v>
      </c>
      <c r="BL79" s="130">
        <v>0</v>
      </c>
      <c r="BM79" s="130">
        <v>811</v>
      </c>
      <c r="BN79" s="130">
        <v>312</v>
      </c>
      <c r="BO79" s="98">
        <f t="shared" si="52"/>
        <v>498</v>
      </c>
      <c r="BP79" s="130">
        <v>0</v>
      </c>
      <c r="BQ79" s="130">
        <v>458</v>
      </c>
      <c r="BR79" s="130">
        <v>40</v>
      </c>
      <c r="BS79" s="98">
        <f t="shared" si="53"/>
        <v>972</v>
      </c>
      <c r="BT79" s="130">
        <v>0</v>
      </c>
      <c r="BU79" s="130">
        <v>509</v>
      </c>
      <c r="BV79" s="130">
        <v>225</v>
      </c>
      <c r="BW79" s="130">
        <v>238</v>
      </c>
      <c r="BX79" s="98">
        <f t="shared" si="54"/>
        <v>198</v>
      </c>
      <c r="BY79" s="130">
        <v>0</v>
      </c>
      <c r="BZ79" s="130">
        <v>152</v>
      </c>
      <c r="CA79" s="130">
        <v>46</v>
      </c>
      <c r="CB79" s="98">
        <f t="shared" si="44"/>
        <v>187</v>
      </c>
      <c r="CC79" s="130">
        <v>0</v>
      </c>
      <c r="CD79" s="130">
        <v>168</v>
      </c>
      <c r="CE79" s="130">
        <v>19</v>
      </c>
    </row>
    <row r="80" spans="1:83" ht="12.75" x14ac:dyDescent="0.2">
      <c r="A80" s="89">
        <v>525</v>
      </c>
      <c r="B80" s="479" t="s">
        <v>65</v>
      </c>
      <c r="C80" s="98">
        <f t="shared" si="47"/>
        <v>1478</v>
      </c>
      <c r="D80" s="98">
        <f t="shared" si="45"/>
        <v>51</v>
      </c>
      <c r="E80" s="130">
        <v>0</v>
      </c>
      <c r="F80" s="130">
        <v>51</v>
      </c>
      <c r="G80" s="98">
        <f t="shared" si="46"/>
        <v>28</v>
      </c>
      <c r="H80" s="130">
        <v>0</v>
      </c>
      <c r="I80" s="130">
        <v>28</v>
      </c>
      <c r="J80" s="98">
        <f t="shared" si="41"/>
        <v>17</v>
      </c>
      <c r="K80" s="130">
        <v>0</v>
      </c>
      <c r="L80" s="130">
        <v>4</v>
      </c>
      <c r="M80" s="130">
        <v>10</v>
      </c>
      <c r="N80" s="130">
        <v>3</v>
      </c>
      <c r="O80" s="98">
        <f t="shared" si="55"/>
        <v>30</v>
      </c>
      <c r="P80" s="130">
        <v>0</v>
      </c>
      <c r="Q80" s="130">
        <v>20</v>
      </c>
      <c r="R80" s="130">
        <v>8</v>
      </c>
      <c r="S80" s="130">
        <v>2</v>
      </c>
      <c r="T80" s="98">
        <f t="shared" si="56"/>
        <v>26</v>
      </c>
      <c r="U80" s="130">
        <v>0</v>
      </c>
      <c r="V80" s="130">
        <v>23</v>
      </c>
      <c r="W80" s="130">
        <v>2</v>
      </c>
      <c r="X80" s="130">
        <v>1</v>
      </c>
      <c r="Y80" s="98">
        <f t="shared" si="42"/>
        <v>204</v>
      </c>
      <c r="Z80" s="130">
        <v>0</v>
      </c>
      <c r="AA80" s="130">
        <v>54</v>
      </c>
      <c r="AB80" s="130">
        <v>15</v>
      </c>
      <c r="AC80" s="130">
        <v>108</v>
      </c>
      <c r="AD80" s="130">
        <v>27</v>
      </c>
      <c r="AE80" s="98">
        <f t="shared" si="43"/>
        <v>681</v>
      </c>
      <c r="AF80" s="130">
        <v>0</v>
      </c>
      <c r="AG80" s="130">
        <v>0</v>
      </c>
      <c r="AH80" s="130">
        <v>172</v>
      </c>
      <c r="AI80" s="130">
        <v>236</v>
      </c>
      <c r="AJ80" s="130">
        <v>102</v>
      </c>
      <c r="AK80" s="130">
        <v>144</v>
      </c>
      <c r="AL80" s="130">
        <v>3</v>
      </c>
      <c r="AM80" s="130">
        <v>0</v>
      </c>
      <c r="AN80" s="130">
        <v>2</v>
      </c>
      <c r="AO80" s="130">
        <v>14</v>
      </c>
      <c r="AP80" s="130">
        <v>2</v>
      </c>
      <c r="AQ80" s="130">
        <v>2</v>
      </c>
      <c r="AR80" s="130">
        <v>4</v>
      </c>
      <c r="AS80" s="130">
        <v>0</v>
      </c>
      <c r="AT80" s="98">
        <f t="shared" si="48"/>
        <v>39</v>
      </c>
      <c r="AU80" s="130">
        <v>0</v>
      </c>
      <c r="AV80" s="130">
        <v>27</v>
      </c>
      <c r="AW80" s="130">
        <v>12</v>
      </c>
      <c r="AX80" s="98">
        <f t="shared" si="57"/>
        <v>100</v>
      </c>
      <c r="AY80" s="130">
        <v>20</v>
      </c>
      <c r="AZ80" s="130">
        <v>19</v>
      </c>
      <c r="BA80" s="130">
        <v>57</v>
      </c>
      <c r="BB80" s="130">
        <v>4</v>
      </c>
      <c r="BC80" s="98">
        <f t="shared" si="49"/>
        <v>58</v>
      </c>
      <c r="BD80" s="130">
        <v>0</v>
      </c>
      <c r="BE80" s="130">
        <v>58</v>
      </c>
      <c r="BF80" s="98">
        <f t="shared" si="50"/>
        <v>72</v>
      </c>
      <c r="BG80" s="130">
        <v>0</v>
      </c>
      <c r="BH80" s="130">
        <v>49</v>
      </c>
      <c r="BI80" s="130">
        <v>6</v>
      </c>
      <c r="BJ80" s="130">
        <v>17</v>
      </c>
      <c r="BK80" s="98">
        <f t="shared" si="51"/>
        <v>58</v>
      </c>
      <c r="BL80" s="130">
        <v>0</v>
      </c>
      <c r="BM80" s="130">
        <v>30</v>
      </c>
      <c r="BN80" s="130">
        <v>28</v>
      </c>
      <c r="BO80" s="98">
        <f t="shared" si="52"/>
        <v>41</v>
      </c>
      <c r="BP80" s="130">
        <v>0</v>
      </c>
      <c r="BQ80" s="130">
        <v>39</v>
      </c>
      <c r="BR80" s="130">
        <v>2</v>
      </c>
      <c r="BS80" s="98">
        <f t="shared" si="53"/>
        <v>41</v>
      </c>
      <c r="BT80" s="130">
        <v>0</v>
      </c>
      <c r="BU80" s="130">
        <v>16</v>
      </c>
      <c r="BV80" s="130">
        <v>8</v>
      </c>
      <c r="BW80" s="130">
        <v>17</v>
      </c>
      <c r="BX80" s="98">
        <f t="shared" si="54"/>
        <v>7</v>
      </c>
      <c r="BY80" s="130">
        <v>0</v>
      </c>
      <c r="BZ80" s="130">
        <v>2</v>
      </c>
      <c r="CA80" s="130">
        <v>5</v>
      </c>
      <c r="CB80" s="98">
        <f t="shared" si="44"/>
        <v>25</v>
      </c>
      <c r="CC80" s="130">
        <v>0</v>
      </c>
      <c r="CD80" s="130">
        <v>23</v>
      </c>
      <c r="CE80" s="130">
        <v>2</v>
      </c>
    </row>
    <row r="81" spans="1:83" ht="12.75" x14ac:dyDescent="0.2">
      <c r="A81" s="90">
        <v>526</v>
      </c>
      <c r="B81" s="479" t="s">
        <v>586</v>
      </c>
      <c r="C81" s="98">
        <f t="shared" si="47"/>
        <v>29</v>
      </c>
      <c r="D81" s="98">
        <f t="shared" si="45"/>
        <v>1</v>
      </c>
      <c r="E81" s="130">
        <v>0</v>
      </c>
      <c r="F81" s="130">
        <v>1</v>
      </c>
      <c r="G81" s="98">
        <f t="shared" si="46"/>
        <v>0</v>
      </c>
      <c r="H81" s="130">
        <v>0</v>
      </c>
      <c r="I81" s="130">
        <v>0</v>
      </c>
      <c r="J81" s="98">
        <f t="shared" si="41"/>
        <v>0</v>
      </c>
      <c r="K81" s="130">
        <v>0</v>
      </c>
      <c r="L81" s="130">
        <v>0</v>
      </c>
      <c r="M81" s="130">
        <v>0</v>
      </c>
      <c r="N81" s="130">
        <v>0</v>
      </c>
      <c r="O81" s="98">
        <f t="shared" si="55"/>
        <v>0</v>
      </c>
      <c r="P81" s="130">
        <v>0</v>
      </c>
      <c r="Q81" s="130">
        <v>0</v>
      </c>
      <c r="R81" s="130">
        <v>0</v>
      </c>
      <c r="S81" s="130">
        <v>0</v>
      </c>
      <c r="T81" s="98">
        <f t="shared" si="56"/>
        <v>0</v>
      </c>
      <c r="U81" s="130">
        <v>0</v>
      </c>
      <c r="V81" s="130">
        <v>0</v>
      </c>
      <c r="W81" s="130">
        <v>0</v>
      </c>
      <c r="X81" s="130">
        <v>0</v>
      </c>
      <c r="Y81" s="98">
        <f t="shared" si="42"/>
        <v>0</v>
      </c>
      <c r="Z81" s="130">
        <v>0</v>
      </c>
      <c r="AA81" s="130">
        <v>0</v>
      </c>
      <c r="AB81" s="130">
        <v>0</v>
      </c>
      <c r="AC81" s="130">
        <v>0</v>
      </c>
      <c r="AD81" s="130">
        <v>0</v>
      </c>
      <c r="AE81" s="98">
        <f t="shared" si="43"/>
        <v>24</v>
      </c>
      <c r="AF81" s="130">
        <v>0</v>
      </c>
      <c r="AG81" s="130">
        <v>0</v>
      </c>
      <c r="AH81" s="130">
        <v>3</v>
      </c>
      <c r="AI81" s="130">
        <v>0</v>
      </c>
      <c r="AJ81" s="130">
        <v>1</v>
      </c>
      <c r="AK81" s="130">
        <v>1</v>
      </c>
      <c r="AL81" s="130">
        <v>0</v>
      </c>
      <c r="AM81" s="130">
        <v>0</v>
      </c>
      <c r="AN81" s="130">
        <v>6</v>
      </c>
      <c r="AO81" s="130">
        <v>13</v>
      </c>
      <c r="AP81" s="130">
        <v>0</v>
      </c>
      <c r="AQ81" s="130">
        <v>0</v>
      </c>
      <c r="AR81" s="130">
        <v>0</v>
      </c>
      <c r="AS81" s="130">
        <v>0</v>
      </c>
      <c r="AT81" s="98">
        <f t="shared" si="48"/>
        <v>1</v>
      </c>
      <c r="AU81" s="130">
        <v>0</v>
      </c>
      <c r="AV81" s="130">
        <v>0</v>
      </c>
      <c r="AW81" s="130">
        <v>1</v>
      </c>
      <c r="AX81" s="98">
        <f t="shared" si="57"/>
        <v>0</v>
      </c>
      <c r="AY81" s="130">
        <v>0</v>
      </c>
      <c r="AZ81" s="130">
        <v>0</v>
      </c>
      <c r="BA81" s="130">
        <v>0</v>
      </c>
      <c r="BB81" s="130">
        <v>0</v>
      </c>
      <c r="BC81" s="98">
        <f t="shared" si="49"/>
        <v>0</v>
      </c>
      <c r="BD81" s="130">
        <v>0</v>
      </c>
      <c r="BE81" s="130">
        <v>0</v>
      </c>
      <c r="BF81" s="98">
        <f t="shared" si="50"/>
        <v>0</v>
      </c>
      <c r="BG81" s="130">
        <v>0</v>
      </c>
      <c r="BH81" s="130">
        <v>0</v>
      </c>
      <c r="BI81" s="130">
        <v>0</v>
      </c>
      <c r="BJ81" s="130">
        <v>0</v>
      </c>
      <c r="BK81" s="98">
        <f t="shared" si="51"/>
        <v>0</v>
      </c>
      <c r="BL81" s="130">
        <v>0</v>
      </c>
      <c r="BM81" s="130">
        <v>0</v>
      </c>
      <c r="BN81" s="130">
        <v>0</v>
      </c>
      <c r="BO81" s="98">
        <f t="shared" si="52"/>
        <v>1</v>
      </c>
      <c r="BP81" s="130">
        <v>0</v>
      </c>
      <c r="BQ81" s="130">
        <v>1</v>
      </c>
      <c r="BR81" s="130">
        <v>0</v>
      </c>
      <c r="BS81" s="98">
        <f t="shared" si="53"/>
        <v>1</v>
      </c>
      <c r="BT81" s="130">
        <v>0</v>
      </c>
      <c r="BU81" s="130">
        <v>1</v>
      </c>
      <c r="BV81" s="130">
        <v>0</v>
      </c>
      <c r="BW81" s="130">
        <v>0</v>
      </c>
      <c r="BX81" s="98">
        <f t="shared" si="54"/>
        <v>0</v>
      </c>
      <c r="BY81" s="130">
        <v>0</v>
      </c>
      <c r="BZ81" s="130">
        <v>0</v>
      </c>
      <c r="CA81" s="130">
        <v>0</v>
      </c>
      <c r="CB81" s="98">
        <f t="shared" si="44"/>
        <v>1</v>
      </c>
      <c r="CC81" s="130">
        <v>0</v>
      </c>
      <c r="CD81" s="130">
        <v>0</v>
      </c>
      <c r="CE81" s="130">
        <v>1</v>
      </c>
    </row>
    <row r="82" spans="1:83" ht="12.75" x14ac:dyDescent="0.2">
      <c r="A82" s="90">
        <v>527</v>
      </c>
      <c r="B82" s="479" t="s">
        <v>587</v>
      </c>
      <c r="C82" s="98">
        <f t="shared" si="47"/>
        <v>8</v>
      </c>
      <c r="D82" s="98">
        <f t="shared" si="45"/>
        <v>1</v>
      </c>
      <c r="E82" s="130">
        <v>0</v>
      </c>
      <c r="F82" s="130">
        <v>1</v>
      </c>
      <c r="G82" s="98">
        <f t="shared" si="46"/>
        <v>0</v>
      </c>
      <c r="H82" s="130">
        <v>0</v>
      </c>
      <c r="I82" s="130">
        <v>0</v>
      </c>
      <c r="J82" s="98">
        <f t="shared" si="41"/>
        <v>1</v>
      </c>
      <c r="K82" s="130">
        <v>0</v>
      </c>
      <c r="L82" s="130">
        <v>1</v>
      </c>
      <c r="M82" s="130">
        <v>0</v>
      </c>
      <c r="N82" s="130">
        <v>0</v>
      </c>
      <c r="O82" s="98">
        <f t="shared" si="55"/>
        <v>0</v>
      </c>
      <c r="P82" s="130">
        <v>0</v>
      </c>
      <c r="Q82" s="130">
        <v>0</v>
      </c>
      <c r="R82" s="130">
        <v>0</v>
      </c>
      <c r="S82" s="130">
        <v>0</v>
      </c>
      <c r="T82" s="98">
        <f t="shared" si="56"/>
        <v>0</v>
      </c>
      <c r="U82" s="130">
        <v>0</v>
      </c>
      <c r="V82" s="130">
        <v>0</v>
      </c>
      <c r="W82" s="130">
        <v>0</v>
      </c>
      <c r="X82" s="130">
        <v>0</v>
      </c>
      <c r="Y82" s="98">
        <f t="shared" si="42"/>
        <v>1</v>
      </c>
      <c r="Z82" s="130">
        <v>0</v>
      </c>
      <c r="AA82" s="130">
        <v>1</v>
      </c>
      <c r="AB82" s="130">
        <v>0</v>
      </c>
      <c r="AC82" s="130">
        <v>0</v>
      </c>
      <c r="AD82" s="130">
        <v>0</v>
      </c>
      <c r="AE82" s="98">
        <f t="shared" si="43"/>
        <v>5</v>
      </c>
      <c r="AF82" s="130">
        <v>0</v>
      </c>
      <c r="AG82" s="130">
        <v>0</v>
      </c>
      <c r="AH82" s="130">
        <v>0</v>
      </c>
      <c r="AI82" s="130">
        <v>0</v>
      </c>
      <c r="AJ82" s="130">
        <v>1</v>
      </c>
      <c r="AK82" s="130">
        <v>0</v>
      </c>
      <c r="AL82" s="130">
        <v>0</v>
      </c>
      <c r="AM82" s="130">
        <v>0</v>
      </c>
      <c r="AN82" s="130">
        <v>0</v>
      </c>
      <c r="AO82" s="130">
        <v>4</v>
      </c>
      <c r="AP82" s="130">
        <v>0</v>
      </c>
      <c r="AQ82" s="130">
        <v>0</v>
      </c>
      <c r="AR82" s="130">
        <v>0</v>
      </c>
      <c r="AS82" s="130">
        <v>0</v>
      </c>
      <c r="AT82" s="98">
        <f t="shared" si="48"/>
        <v>0</v>
      </c>
      <c r="AU82" s="130">
        <v>0</v>
      </c>
      <c r="AV82" s="130">
        <v>0</v>
      </c>
      <c r="AW82" s="130">
        <v>0</v>
      </c>
      <c r="AX82" s="98">
        <f t="shared" si="57"/>
        <v>0</v>
      </c>
      <c r="AY82" s="130">
        <v>0</v>
      </c>
      <c r="AZ82" s="130">
        <v>0</v>
      </c>
      <c r="BA82" s="130">
        <v>0</v>
      </c>
      <c r="BB82" s="130">
        <v>0</v>
      </c>
      <c r="BC82" s="98">
        <f t="shared" si="49"/>
        <v>0</v>
      </c>
      <c r="BD82" s="130">
        <v>0</v>
      </c>
      <c r="BE82" s="130">
        <v>0</v>
      </c>
      <c r="BF82" s="98">
        <f t="shared" si="50"/>
        <v>0</v>
      </c>
      <c r="BG82" s="130">
        <v>0</v>
      </c>
      <c r="BH82" s="130">
        <v>0</v>
      </c>
      <c r="BI82" s="130">
        <v>0</v>
      </c>
      <c r="BJ82" s="130">
        <v>0</v>
      </c>
      <c r="BK82" s="98">
        <f t="shared" si="51"/>
        <v>0</v>
      </c>
      <c r="BL82" s="130">
        <v>0</v>
      </c>
      <c r="BM82" s="130">
        <v>0</v>
      </c>
      <c r="BN82" s="130">
        <v>0</v>
      </c>
      <c r="BO82" s="98">
        <f t="shared" si="52"/>
        <v>0</v>
      </c>
      <c r="BP82" s="130">
        <v>0</v>
      </c>
      <c r="BQ82" s="130">
        <v>0</v>
      </c>
      <c r="BR82" s="130">
        <v>0</v>
      </c>
      <c r="BS82" s="98">
        <f t="shared" si="53"/>
        <v>0</v>
      </c>
      <c r="BT82" s="130">
        <v>0</v>
      </c>
      <c r="BU82" s="130">
        <v>0</v>
      </c>
      <c r="BV82" s="130">
        <v>0</v>
      </c>
      <c r="BW82" s="130">
        <v>0</v>
      </c>
      <c r="BX82" s="98">
        <f t="shared" si="54"/>
        <v>0</v>
      </c>
      <c r="BY82" s="130">
        <v>0</v>
      </c>
      <c r="BZ82" s="130">
        <v>0</v>
      </c>
      <c r="CA82" s="130">
        <v>0</v>
      </c>
      <c r="CB82" s="98">
        <f t="shared" si="44"/>
        <v>0</v>
      </c>
      <c r="CC82" s="130">
        <v>0</v>
      </c>
      <c r="CD82" s="130">
        <v>0</v>
      </c>
      <c r="CE82" s="130">
        <v>0</v>
      </c>
    </row>
    <row r="83" spans="1:83" ht="12.75" x14ac:dyDescent="0.2">
      <c r="A83" s="91">
        <v>550</v>
      </c>
      <c r="B83" s="479" t="s">
        <v>381</v>
      </c>
      <c r="C83" s="98">
        <f t="shared" si="47"/>
        <v>1</v>
      </c>
      <c r="D83" s="98">
        <f t="shared" si="45"/>
        <v>0</v>
      </c>
      <c r="E83" s="130">
        <v>0</v>
      </c>
      <c r="F83" s="130">
        <v>0</v>
      </c>
      <c r="G83" s="98">
        <f t="shared" si="46"/>
        <v>0</v>
      </c>
      <c r="H83" s="130">
        <v>0</v>
      </c>
      <c r="I83" s="130">
        <v>0</v>
      </c>
      <c r="J83" s="98">
        <f t="shared" si="41"/>
        <v>0</v>
      </c>
      <c r="K83" s="130">
        <v>0</v>
      </c>
      <c r="L83" s="130">
        <v>0</v>
      </c>
      <c r="M83" s="130">
        <v>0</v>
      </c>
      <c r="N83" s="130">
        <v>0</v>
      </c>
      <c r="O83" s="98">
        <f t="shared" si="55"/>
        <v>0</v>
      </c>
      <c r="P83" s="130">
        <v>0</v>
      </c>
      <c r="Q83" s="130">
        <v>0</v>
      </c>
      <c r="R83" s="130">
        <v>0</v>
      </c>
      <c r="S83" s="130">
        <v>0</v>
      </c>
      <c r="T83" s="98">
        <f t="shared" si="56"/>
        <v>1</v>
      </c>
      <c r="U83" s="130">
        <v>0</v>
      </c>
      <c r="V83" s="130">
        <v>1</v>
      </c>
      <c r="W83" s="130">
        <v>0</v>
      </c>
      <c r="X83" s="130">
        <v>0</v>
      </c>
      <c r="Y83" s="98">
        <f t="shared" si="42"/>
        <v>0</v>
      </c>
      <c r="Z83" s="130">
        <v>0</v>
      </c>
      <c r="AA83" s="130">
        <v>0</v>
      </c>
      <c r="AB83" s="130">
        <v>0</v>
      </c>
      <c r="AC83" s="130">
        <v>0</v>
      </c>
      <c r="AD83" s="130">
        <v>0</v>
      </c>
      <c r="AE83" s="98">
        <f t="shared" si="43"/>
        <v>0</v>
      </c>
      <c r="AF83" s="130">
        <v>0</v>
      </c>
      <c r="AG83" s="130">
        <v>0</v>
      </c>
      <c r="AH83" s="130">
        <v>0</v>
      </c>
      <c r="AI83" s="130">
        <v>0</v>
      </c>
      <c r="AJ83" s="130">
        <v>0</v>
      </c>
      <c r="AK83" s="130">
        <v>0</v>
      </c>
      <c r="AL83" s="130">
        <v>0</v>
      </c>
      <c r="AM83" s="130">
        <v>0</v>
      </c>
      <c r="AN83" s="130">
        <v>0</v>
      </c>
      <c r="AO83" s="130">
        <v>0</v>
      </c>
      <c r="AP83" s="130">
        <v>0</v>
      </c>
      <c r="AQ83" s="130">
        <v>0</v>
      </c>
      <c r="AR83" s="130">
        <v>0</v>
      </c>
      <c r="AS83" s="130">
        <v>0</v>
      </c>
      <c r="AT83" s="98">
        <f t="shared" si="48"/>
        <v>0</v>
      </c>
      <c r="AU83" s="130">
        <v>0</v>
      </c>
      <c r="AV83" s="130">
        <v>0</v>
      </c>
      <c r="AW83" s="130">
        <v>0</v>
      </c>
      <c r="AX83" s="98">
        <f t="shared" si="57"/>
        <v>0</v>
      </c>
      <c r="AY83" s="130">
        <v>0</v>
      </c>
      <c r="AZ83" s="130">
        <v>0</v>
      </c>
      <c r="BA83" s="130">
        <v>0</v>
      </c>
      <c r="BB83" s="130">
        <v>0</v>
      </c>
      <c r="BC83" s="98">
        <f t="shared" si="49"/>
        <v>0</v>
      </c>
      <c r="BD83" s="130">
        <v>0</v>
      </c>
      <c r="BE83" s="130">
        <v>0</v>
      </c>
      <c r="BF83" s="98">
        <f t="shared" si="50"/>
        <v>0</v>
      </c>
      <c r="BG83" s="130">
        <v>0</v>
      </c>
      <c r="BH83" s="130">
        <v>0</v>
      </c>
      <c r="BI83" s="130">
        <v>0</v>
      </c>
      <c r="BJ83" s="130">
        <v>0</v>
      </c>
      <c r="BK83" s="98">
        <f t="shared" si="51"/>
        <v>0</v>
      </c>
      <c r="BL83" s="130">
        <v>0</v>
      </c>
      <c r="BM83" s="130">
        <v>0</v>
      </c>
      <c r="BN83" s="130">
        <v>0</v>
      </c>
      <c r="BO83" s="98">
        <f t="shared" si="52"/>
        <v>0</v>
      </c>
      <c r="BP83" s="130">
        <v>0</v>
      </c>
      <c r="BQ83" s="130">
        <v>0</v>
      </c>
      <c r="BR83" s="130">
        <v>0</v>
      </c>
      <c r="BS83" s="98">
        <f t="shared" si="53"/>
        <v>0</v>
      </c>
      <c r="BT83" s="130">
        <v>0</v>
      </c>
      <c r="BU83" s="130">
        <v>0</v>
      </c>
      <c r="BV83" s="130">
        <v>0</v>
      </c>
      <c r="BW83" s="130">
        <v>0</v>
      </c>
      <c r="BX83" s="98">
        <f t="shared" si="54"/>
        <v>0</v>
      </c>
      <c r="BY83" s="130">
        <v>0</v>
      </c>
      <c r="BZ83" s="130">
        <v>0</v>
      </c>
      <c r="CA83" s="130">
        <v>0</v>
      </c>
      <c r="CB83" s="98">
        <f t="shared" si="44"/>
        <v>0</v>
      </c>
      <c r="CC83" s="130">
        <v>0</v>
      </c>
      <c r="CD83" s="130">
        <v>0</v>
      </c>
      <c r="CE83" s="130">
        <v>0</v>
      </c>
    </row>
    <row r="84" spans="1:83" ht="21" x14ac:dyDescent="0.2">
      <c r="A84" s="89">
        <v>599</v>
      </c>
      <c r="B84" s="479" t="s">
        <v>448</v>
      </c>
      <c r="C84" s="98">
        <f t="shared" si="47"/>
        <v>5</v>
      </c>
      <c r="D84" s="98">
        <f t="shared" si="45"/>
        <v>0</v>
      </c>
      <c r="E84" s="130">
        <v>0</v>
      </c>
      <c r="F84" s="130">
        <v>0</v>
      </c>
      <c r="G84" s="98">
        <f t="shared" si="46"/>
        <v>0</v>
      </c>
      <c r="H84" s="130">
        <v>0</v>
      </c>
      <c r="I84" s="130">
        <v>0</v>
      </c>
      <c r="J84" s="98">
        <f t="shared" si="41"/>
        <v>0</v>
      </c>
      <c r="K84" s="130">
        <v>0</v>
      </c>
      <c r="L84" s="130">
        <v>0</v>
      </c>
      <c r="M84" s="130">
        <v>0</v>
      </c>
      <c r="N84" s="130">
        <v>0</v>
      </c>
      <c r="O84" s="98">
        <f t="shared" si="55"/>
        <v>0</v>
      </c>
      <c r="P84" s="130">
        <v>0</v>
      </c>
      <c r="Q84" s="130">
        <v>0</v>
      </c>
      <c r="R84" s="130">
        <v>0</v>
      </c>
      <c r="S84" s="130">
        <v>0</v>
      </c>
      <c r="T84" s="98">
        <f t="shared" si="56"/>
        <v>0</v>
      </c>
      <c r="U84" s="130">
        <v>0</v>
      </c>
      <c r="V84" s="130">
        <v>0</v>
      </c>
      <c r="W84" s="130">
        <v>0</v>
      </c>
      <c r="X84" s="130">
        <v>0</v>
      </c>
      <c r="Y84" s="98">
        <f t="shared" si="42"/>
        <v>0</v>
      </c>
      <c r="Z84" s="130">
        <v>0</v>
      </c>
      <c r="AA84" s="130">
        <v>0</v>
      </c>
      <c r="AB84" s="130">
        <v>0</v>
      </c>
      <c r="AC84" s="130">
        <v>0</v>
      </c>
      <c r="AD84" s="130">
        <v>0</v>
      </c>
      <c r="AE84" s="98">
        <f t="shared" si="43"/>
        <v>4</v>
      </c>
      <c r="AF84" s="130">
        <v>0</v>
      </c>
      <c r="AG84" s="130">
        <v>0</v>
      </c>
      <c r="AH84" s="130">
        <v>1</v>
      </c>
      <c r="AI84" s="130">
        <v>0</v>
      </c>
      <c r="AJ84" s="130">
        <v>1</v>
      </c>
      <c r="AK84" s="130">
        <v>1</v>
      </c>
      <c r="AL84" s="130">
        <v>0</v>
      </c>
      <c r="AM84" s="130">
        <v>0</v>
      </c>
      <c r="AN84" s="130">
        <v>0</v>
      </c>
      <c r="AO84" s="130">
        <v>1</v>
      </c>
      <c r="AP84" s="130">
        <v>0</v>
      </c>
      <c r="AQ84" s="130">
        <v>0</v>
      </c>
      <c r="AR84" s="130">
        <v>0</v>
      </c>
      <c r="AS84" s="130">
        <v>0</v>
      </c>
      <c r="AT84" s="98">
        <f t="shared" si="48"/>
        <v>0</v>
      </c>
      <c r="AU84" s="130">
        <v>0</v>
      </c>
      <c r="AV84" s="130">
        <v>0</v>
      </c>
      <c r="AW84" s="130">
        <v>0</v>
      </c>
      <c r="AX84" s="98">
        <f t="shared" si="57"/>
        <v>1</v>
      </c>
      <c r="AY84" s="130">
        <v>1</v>
      </c>
      <c r="AZ84" s="130">
        <v>0</v>
      </c>
      <c r="BA84" s="130">
        <v>0</v>
      </c>
      <c r="BB84" s="130">
        <v>0</v>
      </c>
      <c r="BC84" s="98">
        <f t="shared" si="49"/>
        <v>0</v>
      </c>
      <c r="BD84" s="130">
        <v>0</v>
      </c>
      <c r="BE84" s="130">
        <v>0</v>
      </c>
      <c r="BF84" s="98">
        <f t="shared" si="50"/>
        <v>0</v>
      </c>
      <c r="BG84" s="130">
        <v>0</v>
      </c>
      <c r="BH84" s="130">
        <v>0</v>
      </c>
      <c r="BI84" s="130">
        <v>0</v>
      </c>
      <c r="BJ84" s="130">
        <v>0</v>
      </c>
      <c r="BK84" s="98">
        <f t="shared" si="51"/>
        <v>0</v>
      </c>
      <c r="BL84" s="130">
        <v>0</v>
      </c>
      <c r="BM84" s="130">
        <v>0</v>
      </c>
      <c r="BN84" s="130">
        <v>0</v>
      </c>
      <c r="BO84" s="98">
        <f t="shared" si="52"/>
        <v>0</v>
      </c>
      <c r="BP84" s="130">
        <v>0</v>
      </c>
      <c r="BQ84" s="130">
        <v>0</v>
      </c>
      <c r="BR84" s="130">
        <v>0</v>
      </c>
      <c r="BS84" s="98">
        <f t="shared" si="53"/>
        <v>0</v>
      </c>
      <c r="BT84" s="130">
        <v>0</v>
      </c>
      <c r="BU84" s="130">
        <v>0</v>
      </c>
      <c r="BV84" s="130">
        <v>0</v>
      </c>
      <c r="BW84" s="130">
        <v>0</v>
      </c>
      <c r="BX84" s="98">
        <f t="shared" si="54"/>
        <v>0</v>
      </c>
      <c r="BY84" s="130">
        <v>0</v>
      </c>
      <c r="BZ84" s="130">
        <v>0</v>
      </c>
      <c r="CA84" s="130">
        <v>0</v>
      </c>
      <c r="CB84" s="98">
        <f t="shared" si="44"/>
        <v>0</v>
      </c>
      <c r="CC84" s="130">
        <v>0</v>
      </c>
      <c r="CD84" s="130">
        <v>0</v>
      </c>
      <c r="CE84" s="130">
        <v>0</v>
      </c>
    </row>
    <row r="85" spans="1:83" ht="21" x14ac:dyDescent="0.2">
      <c r="A85" s="88"/>
      <c r="B85" s="478" t="s">
        <v>588</v>
      </c>
      <c r="C85" s="98">
        <f>SUM(C86:C112)</f>
        <v>21900</v>
      </c>
      <c r="D85" s="98">
        <f t="shared" ref="D85:BO85" si="58">SUM(D86:D112)</f>
        <v>396</v>
      </c>
      <c r="E85" s="98">
        <f t="shared" si="58"/>
        <v>0</v>
      </c>
      <c r="F85" s="98">
        <f t="shared" si="58"/>
        <v>396</v>
      </c>
      <c r="G85" s="98">
        <f t="shared" si="58"/>
        <v>362</v>
      </c>
      <c r="H85" s="98">
        <f t="shared" si="58"/>
        <v>4</v>
      </c>
      <c r="I85" s="98">
        <f t="shared" si="58"/>
        <v>358</v>
      </c>
      <c r="J85" s="98">
        <f t="shared" si="58"/>
        <v>636</v>
      </c>
      <c r="K85" s="98">
        <f t="shared" si="58"/>
        <v>0</v>
      </c>
      <c r="L85" s="98">
        <f t="shared" si="58"/>
        <v>477</v>
      </c>
      <c r="M85" s="98">
        <f t="shared" si="58"/>
        <v>32</v>
      </c>
      <c r="N85" s="98">
        <f t="shared" si="58"/>
        <v>127</v>
      </c>
      <c r="O85" s="98">
        <f t="shared" si="58"/>
        <v>485</v>
      </c>
      <c r="P85" s="98">
        <f t="shared" si="58"/>
        <v>0</v>
      </c>
      <c r="Q85" s="98">
        <f t="shared" si="58"/>
        <v>332</v>
      </c>
      <c r="R85" s="98">
        <f t="shared" si="58"/>
        <v>17</v>
      </c>
      <c r="S85" s="98">
        <f t="shared" si="58"/>
        <v>136</v>
      </c>
      <c r="T85" s="98">
        <f t="shared" si="58"/>
        <v>463</v>
      </c>
      <c r="U85" s="98">
        <f t="shared" si="58"/>
        <v>7</v>
      </c>
      <c r="V85" s="98">
        <f t="shared" si="58"/>
        <v>305</v>
      </c>
      <c r="W85" s="98">
        <f t="shared" si="58"/>
        <v>46</v>
      </c>
      <c r="X85" s="98">
        <f t="shared" si="58"/>
        <v>105</v>
      </c>
      <c r="Y85" s="98">
        <f t="shared" si="58"/>
        <v>2974</v>
      </c>
      <c r="Z85" s="98">
        <f t="shared" si="58"/>
        <v>0</v>
      </c>
      <c r="AA85" s="98">
        <f t="shared" si="58"/>
        <v>1430</v>
      </c>
      <c r="AB85" s="98">
        <f t="shared" si="58"/>
        <v>441</v>
      </c>
      <c r="AC85" s="98">
        <f t="shared" si="58"/>
        <v>650</v>
      </c>
      <c r="AD85" s="98">
        <f t="shared" si="58"/>
        <v>453</v>
      </c>
      <c r="AE85" s="98">
        <f t="shared" si="58"/>
        <v>5821</v>
      </c>
      <c r="AF85" s="98">
        <f t="shared" si="58"/>
        <v>0</v>
      </c>
      <c r="AG85" s="98">
        <f t="shared" si="58"/>
        <v>0</v>
      </c>
      <c r="AH85" s="98">
        <f t="shared" si="58"/>
        <v>114</v>
      </c>
      <c r="AI85" s="98">
        <f t="shared" si="58"/>
        <v>166</v>
      </c>
      <c r="AJ85" s="98">
        <f t="shared" si="58"/>
        <v>191</v>
      </c>
      <c r="AK85" s="98">
        <f t="shared" si="58"/>
        <v>267</v>
      </c>
      <c r="AL85" s="98">
        <f t="shared" si="58"/>
        <v>5</v>
      </c>
      <c r="AM85" s="98">
        <f t="shared" si="58"/>
        <v>3</v>
      </c>
      <c r="AN85" s="98">
        <f t="shared" si="58"/>
        <v>71</v>
      </c>
      <c r="AO85" s="98">
        <f t="shared" si="58"/>
        <v>633</v>
      </c>
      <c r="AP85" s="98">
        <f t="shared" si="58"/>
        <v>4357</v>
      </c>
      <c r="AQ85" s="98">
        <f t="shared" si="58"/>
        <v>13</v>
      </c>
      <c r="AR85" s="98">
        <f t="shared" si="58"/>
        <v>1</v>
      </c>
      <c r="AS85" s="98">
        <f t="shared" si="58"/>
        <v>0</v>
      </c>
      <c r="AT85" s="98">
        <f t="shared" si="58"/>
        <v>950</v>
      </c>
      <c r="AU85" s="98">
        <f t="shared" si="58"/>
        <v>0</v>
      </c>
      <c r="AV85" s="98">
        <f t="shared" si="58"/>
        <v>710</v>
      </c>
      <c r="AW85" s="98">
        <f t="shared" si="58"/>
        <v>240</v>
      </c>
      <c r="AX85" s="98">
        <f t="shared" si="58"/>
        <v>1401</v>
      </c>
      <c r="AY85" s="98">
        <f t="shared" si="58"/>
        <v>312</v>
      </c>
      <c r="AZ85" s="98">
        <f t="shared" si="58"/>
        <v>354</v>
      </c>
      <c r="BA85" s="98">
        <f t="shared" si="58"/>
        <v>602</v>
      </c>
      <c r="BB85" s="98">
        <f t="shared" si="58"/>
        <v>133</v>
      </c>
      <c r="BC85" s="98">
        <f t="shared" si="58"/>
        <v>831</v>
      </c>
      <c r="BD85" s="98">
        <f t="shared" si="58"/>
        <v>0</v>
      </c>
      <c r="BE85" s="98">
        <f t="shared" si="58"/>
        <v>831</v>
      </c>
      <c r="BF85" s="98">
        <f t="shared" si="58"/>
        <v>2452</v>
      </c>
      <c r="BG85" s="98">
        <f t="shared" si="58"/>
        <v>0</v>
      </c>
      <c r="BH85" s="98">
        <f t="shared" si="58"/>
        <v>1652</v>
      </c>
      <c r="BI85" s="98">
        <f t="shared" si="58"/>
        <v>167</v>
      </c>
      <c r="BJ85" s="98">
        <f t="shared" si="58"/>
        <v>633</v>
      </c>
      <c r="BK85" s="98">
        <f t="shared" si="58"/>
        <v>1578</v>
      </c>
      <c r="BL85" s="98">
        <f t="shared" si="58"/>
        <v>0</v>
      </c>
      <c r="BM85" s="98">
        <f t="shared" si="58"/>
        <v>1320</v>
      </c>
      <c r="BN85" s="98">
        <f t="shared" si="58"/>
        <v>258</v>
      </c>
      <c r="BO85" s="98">
        <f t="shared" si="58"/>
        <v>858</v>
      </c>
      <c r="BP85" s="98">
        <f t="shared" ref="BP85:CE85" si="59">SUM(BP86:BP112)</f>
        <v>1</v>
      </c>
      <c r="BQ85" s="98">
        <f t="shared" si="59"/>
        <v>832</v>
      </c>
      <c r="BR85" s="98">
        <f t="shared" si="59"/>
        <v>25</v>
      </c>
      <c r="BS85" s="98">
        <f t="shared" si="59"/>
        <v>2085</v>
      </c>
      <c r="BT85" s="98">
        <f t="shared" si="59"/>
        <v>0</v>
      </c>
      <c r="BU85" s="98">
        <f t="shared" si="59"/>
        <v>931</v>
      </c>
      <c r="BV85" s="98">
        <f t="shared" si="59"/>
        <v>496</v>
      </c>
      <c r="BW85" s="98">
        <f t="shared" si="59"/>
        <v>658</v>
      </c>
      <c r="BX85" s="98">
        <f t="shared" si="59"/>
        <v>270</v>
      </c>
      <c r="BY85" s="98">
        <f t="shared" si="59"/>
        <v>0</v>
      </c>
      <c r="BZ85" s="98">
        <f t="shared" si="59"/>
        <v>267</v>
      </c>
      <c r="CA85" s="98">
        <f t="shared" si="59"/>
        <v>3</v>
      </c>
      <c r="CB85" s="98">
        <f t="shared" si="59"/>
        <v>338</v>
      </c>
      <c r="CC85" s="98">
        <f t="shared" si="59"/>
        <v>3</v>
      </c>
      <c r="CD85" s="98">
        <f t="shared" si="59"/>
        <v>298</v>
      </c>
      <c r="CE85" s="98">
        <f t="shared" si="59"/>
        <v>37</v>
      </c>
    </row>
    <row r="86" spans="1:83" ht="12.75" x14ac:dyDescent="0.2">
      <c r="A86" s="89">
        <v>602</v>
      </c>
      <c r="B86" s="479" t="s">
        <v>117</v>
      </c>
      <c r="C86" s="98">
        <f t="shared" si="47"/>
        <v>15</v>
      </c>
      <c r="D86" s="98">
        <f>SUM(E86:F86)</f>
        <v>1</v>
      </c>
      <c r="E86" s="130">
        <v>0</v>
      </c>
      <c r="F86" s="130">
        <v>1</v>
      </c>
      <c r="G86" s="98">
        <f>SUM(H86:I86)</f>
        <v>0</v>
      </c>
      <c r="H86" s="130">
        <v>0</v>
      </c>
      <c r="I86" s="130">
        <v>0</v>
      </c>
      <c r="J86" s="98">
        <f>SUM(K86:N86)</f>
        <v>3</v>
      </c>
      <c r="K86" s="130">
        <v>0</v>
      </c>
      <c r="L86" s="130">
        <v>2</v>
      </c>
      <c r="M86" s="130">
        <v>0</v>
      </c>
      <c r="N86" s="130">
        <v>1</v>
      </c>
      <c r="O86" s="98">
        <f t="shared" si="55"/>
        <v>0</v>
      </c>
      <c r="P86" s="130">
        <v>0</v>
      </c>
      <c r="Q86" s="130">
        <v>0</v>
      </c>
      <c r="R86" s="130">
        <v>0</v>
      </c>
      <c r="S86" s="130">
        <v>0</v>
      </c>
      <c r="T86" s="98">
        <f t="shared" si="56"/>
        <v>0</v>
      </c>
      <c r="U86" s="130">
        <v>0</v>
      </c>
      <c r="V86" s="130">
        <v>0</v>
      </c>
      <c r="W86" s="130">
        <v>0</v>
      </c>
      <c r="X86" s="130">
        <v>0</v>
      </c>
      <c r="Y86" s="98">
        <f t="shared" ref="Y86:Y112" si="60">SUM(Z86:AD86)</f>
        <v>1</v>
      </c>
      <c r="Z86" s="130">
        <v>0</v>
      </c>
      <c r="AA86" s="130">
        <v>0</v>
      </c>
      <c r="AB86" s="130">
        <v>0</v>
      </c>
      <c r="AC86" s="130">
        <v>1</v>
      </c>
      <c r="AD86" s="130">
        <v>0</v>
      </c>
      <c r="AE86" s="98">
        <f t="shared" ref="AE86:AE112" si="61">SUM(AF86:AS86)</f>
        <v>4</v>
      </c>
      <c r="AF86" s="130">
        <v>0</v>
      </c>
      <c r="AG86" s="130">
        <v>0</v>
      </c>
      <c r="AH86" s="130">
        <v>0</v>
      </c>
      <c r="AI86" s="130">
        <v>0</v>
      </c>
      <c r="AJ86" s="130">
        <v>2</v>
      </c>
      <c r="AK86" s="130">
        <v>0</v>
      </c>
      <c r="AL86" s="130">
        <v>0</v>
      </c>
      <c r="AM86" s="130">
        <v>0</v>
      </c>
      <c r="AN86" s="130">
        <v>1</v>
      </c>
      <c r="AO86" s="130">
        <v>0</v>
      </c>
      <c r="AP86" s="130">
        <v>0</v>
      </c>
      <c r="AQ86" s="130">
        <v>1</v>
      </c>
      <c r="AR86" s="130">
        <v>0</v>
      </c>
      <c r="AS86" s="130">
        <v>0</v>
      </c>
      <c r="AT86" s="98">
        <f t="shared" si="48"/>
        <v>0</v>
      </c>
      <c r="AU86" s="130">
        <v>0</v>
      </c>
      <c r="AV86" s="130">
        <v>0</v>
      </c>
      <c r="AW86" s="130">
        <v>0</v>
      </c>
      <c r="AX86" s="98">
        <f t="shared" si="57"/>
        <v>0</v>
      </c>
      <c r="AY86" s="130">
        <v>0</v>
      </c>
      <c r="AZ86" s="130">
        <v>0</v>
      </c>
      <c r="BA86" s="130">
        <v>0</v>
      </c>
      <c r="BB86" s="130">
        <v>0</v>
      </c>
      <c r="BC86" s="98">
        <f t="shared" si="49"/>
        <v>0</v>
      </c>
      <c r="BD86" s="130">
        <v>0</v>
      </c>
      <c r="BE86" s="130">
        <v>0</v>
      </c>
      <c r="BF86" s="98">
        <f t="shared" si="50"/>
        <v>2</v>
      </c>
      <c r="BG86" s="130">
        <v>0</v>
      </c>
      <c r="BH86" s="130">
        <v>0</v>
      </c>
      <c r="BI86" s="130">
        <v>0</v>
      </c>
      <c r="BJ86" s="130">
        <v>2</v>
      </c>
      <c r="BK86" s="98">
        <f t="shared" si="51"/>
        <v>1</v>
      </c>
      <c r="BL86" s="130">
        <v>0</v>
      </c>
      <c r="BM86" s="130">
        <v>1</v>
      </c>
      <c r="BN86" s="130">
        <v>0</v>
      </c>
      <c r="BO86" s="98">
        <f t="shared" si="52"/>
        <v>0</v>
      </c>
      <c r="BP86" s="130">
        <v>0</v>
      </c>
      <c r="BQ86" s="130">
        <v>0</v>
      </c>
      <c r="BR86" s="130">
        <v>0</v>
      </c>
      <c r="BS86" s="98">
        <f t="shared" si="53"/>
        <v>3</v>
      </c>
      <c r="BT86" s="130">
        <v>0</v>
      </c>
      <c r="BU86" s="130">
        <v>1</v>
      </c>
      <c r="BV86" s="130">
        <v>0</v>
      </c>
      <c r="BW86" s="130">
        <v>2</v>
      </c>
      <c r="BX86" s="98">
        <f t="shared" si="54"/>
        <v>0</v>
      </c>
      <c r="BY86" s="130">
        <v>0</v>
      </c>
      <c r="BZ86" s="130">
        <v>0</v>
      </c>
      <c r="CA86" s="130">
        <v>0</v>
      </c>
      <c r="CB86" s="98">
        <f t="shared" ref="CB86:CB112" si="62">SUM(CC86:CE86)</f>
        <v>0</v>
      </c>
      <c r="CC86" s="130">
        <v>0</v>
      </c>
      <c r="CD86" s="130">
        <v>0</v>
      </c>
      <c r="CE86" s="130">
        <v>0</v>
      </c>
    </row>
    <row r="87" spans="1:83" ht="12.75" x14ac:dyDescent="0.2">
      <c r="A87" s="89">
        <v>603</v>
      </c>
      <c r="B87" s="479" t="s">
        <v>77</v>
      </c>
      <c r="C87" s="98">
        <f t="shared" si="47"/>
        <v>58</v>
      </c>
      <c r="D87" s="98">
        <f t="shared" ref="D87:D136" si="63">SUM(E87:F87)</f>
        <v>4</v>
      </c>
      <c r="E87" s="130">
        <v>0</v>
      </c>
      <c r="F87" s="130">
        <v>4</v>
      </c>
      <c r="G87" s="98">
        <f t="shared" ref="G87:G112" si="64">SUM(H87:I87)</f>
        <v>0</v>
      </c>
      <c r="H87" s="130">
        <v>0</v>
      </c>
      <c r="I87" s="130">
        <v>0</v>
      </c>
      <c r="J87" s="98">
        <f t="shared" ref="J87:J112" si="65">SUM(K87:N87)</f>
        <v>1</v>
      </c>
      <c r="K87" s="130">
        <v>0</v>
      </c>
      <c r="L87" s="130">
        <v>1</v>
      </c>
      <c r="M87" s="130">
        <v>0</v>
      </c>
      <c r="N87" s="130">
        <v>0</v>
      </c>
      <c r="O87" s="98">
        <f t="shared" si="55"/>
        <v>0</v>
      </c>
      <c r="P87" s="130">
        <v>0</v>
      </c>
      <c r="Q87" s="130">
        <v>0</v>
      </c>
      <c r="R87" s="130">
        <v>0</v>
      </c>
      <c r="S87" s="130">
        <v>0</v>
      </c>
      <c r="T87" s="98">
        <f t="shared" si="56"/>
        <v>0</v>
      </c>
      <c r="U87" s="130">
        <v>0</v>
      </c>
      <c r="V87" s="130">
        <v>0</v>
      </c>
      <c r="W87" s="130">
        <v>0</v>
      </c>
      <c r="X87" s="130">
        <v>0</v>
      </c>
      <c r="Y87" s="98">
        <f t="shared" si="60"/>
        <v>10</v>
      </c>
      <c r="Z87" s="130">
        <v>0</v>
      </c>
      <c r="AA87" s="130">
        <v>2</v>
      </c>
      <c r="AB87" s="130">
        <v>0</v>
      </c>
      <c r="AC87" s="130">
        <v>8</v>
      </c>
      <c r="AD87" s="130">
        <v>0</v>
      </c>
      <c r="AE87" s="98">
        <f t="shared" si="61"/>
        <v>12</v>
      </c>
      <c r="AF87" s="130">
        <v>0</v>
      </c>
      <c r="AG87" s="130">
        <v>0</v>
      </c>
      <c r="AH87" s="130">
        <v>2</v>
      </c>
      <c r="AI87" s="130">
        <v>1</v>
      </c>
      <c r="AJ87" s="130">
        <v>3</v>
      </c>
      <c r="AK87" s="130">
        <v>5</v>
      </c>
      <c r="AL87" s="130">
        <v>0</v>
      </c>
      <c r="AM87" s="130">
        <v>0</v>
      </c>
      <c r="AN87" s="130">
        <v>0</v>
      </c>
      <c r="AO87" s="130">
        <v>0</v>
      </c>
      <c r="AP87" s="130">
        <v>0</v>
      </c>
      <c r="AQ87" s="130">
        <v>1</v>
      </c>
      <c r="AR87" s="130">
        <v>0</v>
      </c>
      <c r="AS87" s="130">
        <v>0</v>
      </c>
      <c r="AT87" s="98">
        <f t="shared" si="48"/>
        <v>4</v>
      </c>
      <c r="AU87" s="130">
        <v>0</v>
      </c>
      <c r="AV87" s="130">
        <v>4</v>
      </c>
      <c r="AW87" s="130">
        <v>0</v>
      </c>
      <c r="AX87" s="98">
        <f t="shared" si="57"/>
        <v>5</v>
      </c>
      <c r="AY87" s="130">
        <v>2</v>
      </c>
      <c r="AZ87" s="130">
        <v>1</v>
      </c>
      <c r="BA87" s="130">
        <v>0</v>
      </c>
      <c r="BB87" s="130">
        <v>2</v>
      </c>
      <c r="BC87" s="98">
        <f t="shared" si="49"/>
        <v>6</v>
      </c>
      <c r="BD87" s="130">
        <v>0</v>
      </c>
      <c r="BE87" s="130">
        <v>6</v>
      </c>
      <c r="BF87" s="98">
        <f t="shared" si="50"/>
        <v>4</v>
      </c>
      <c r="BG87" s="130">
        <v>0</v>
      </c>
      <c r="BH87" s="130">
        <v>2</v>
      </c>
      <c r="BI87" s="130">
        <v>0</v>
      </c>
      <c r="BJ87" s="130">
        <v>2</v>
      </c>
      <c r="BK87" s="98">
        <f t="shared" si="51"/>
        <v>8</v>
      </c>
      <c r="BL87" s="130">
        <v>0</v>
      </c>
      <c r="BM87" s="130">
        <v>2</v>
      </c>
      <c r="BN87" s="130">
        <v>6</v>
      </c>
      <c r="BO87" s="98">
        <f t="shared" si="52"/>
        <v>3</v>
      </c>
      <c r="BP87" s="130">
        <v>0</v>
      </c>
      <c r="BQ87" s="130">
        <v>2</v>
      </c>
      <c r="BR87" s="130">
        <v>1</v>
      </c>
      <c r="BS87" s="98">
        <f t="shared" si="53"/>
        <v>1</v>
      </c>
      <c r="BT87" s="130">
        <v>0</v>
      </c>
      <c r="BU87" s="130">
        <v>1</v>
      </c>
      <c r="BV87" s="130">
        <v>0</v>
      </c>
      <c r="BW87" s="130">
        <v>0</v>
      </c>
      <c r="BX87" s="98">
        <f t="shared" si="54"/>
        <v>0</v>
      </c>
      <c r="BY87" s="130">
        <v>0</v>
      </c>
      <c r="BZ87" s="130">
        <v>0</v>
      </c>
      <c r="CA87" s="130">
        <v>0</v>
      </c>
      <c r="CB87" s="98">
        <f t="shared" si="62"/>
        <v>0</v>
      </c>
      <c r="CC87" s="130">
        <v>0</v>
      </c>
      <c r="CD87" s="130">
        <v>0</v>
      </c>
      <c r="CE87" s="130">
        <v>0</v>
      </c>
    </row>
    <row r="88" spans="1:83" ht="12.75" x14ac:dyDescent="0.2">
      <c r="A88" s="89">
        <v>604</v>
      </c>
      <c r="B88" s="479" t="s">
        <v>78</v>
      </c>
      <c r="C88" s="98">
        <f t="shared" si="47"/>
        <v>29</v>
      </c>
      <c r="D88" s="98">
        <f t="shared" si="63"/>
        <v>2</v>
      </c>
      <c r="E88" s="130">
        <v>0</v>
      </c>
      <c r="F88" s="130">
        <v>2</v>
      </c>
      <c r="G88" s="98">
        <f t="shared" si="64"/>
        <v>0</v>
      </c>
      <c r="H88" s="130">
        <v>0</v>
      </c>
      <c r="I88" s="130">
        <v>0</v>
      </c>
      <c r="J88" s="98">
        <f t="shared" si="65"/>
        <v>0</v>
      </c>
      <c r="K88" s="130">
        <v>0</v>
      </c>
      <c r="L88" s="130">
        <v>0</v>
      </c>
      <c r="M88" s="130">
        <v>0</v>
      </c>
      <c r="N88" s="130">
        <v>0</v>
      </c>
      <c r="O88" s="98">
        <f t="shared" si="55"/>
        <v>0</v>
      </c>
      <c r="P88" s="130">
        <v>0</v>
      </c>
      <c r="Q88" s="130">
        <v>0</v>
      </c>
      <c r="R88" s="130">
        <v>0</v>
      </c>
      <c r="S88" s="130">
        <v>0</v>
      </c>
      <c r="T88" s="98">
        <f t="shared" si="56"/>
        <v>1</v>
      </c>
      <c r="U88" s="130">
        <v>0</v>
      </c>
      <c r="V88" s="130">
        <v>0</v>
      </c>
      <c r="W88" s="130">
        <v>0</v>
      </c>
      <c r="X88" s="130">
        <v>1</v>
      </c>
      <c r="Y88" s="98">
        <f t="shared" si="60"/>
        <v>3</v>
      </c>
      <c r="Z88" s="130">
        <v>0</v>
      </c>
      <c r="AA88" s="130">
        <v>0</v>
      </c>
      <c r="AB88" s="130">
        <v>2</v>
      </c>
      <c r="AC88" s="130">
        <v>0</v>
      </c>
      <c r="AD88" s="130">
        <v>1</v>
      </c>
      <c r="AE88" s="98">
        <f t="shared" si="61"/>
        <v>4</v>
      </c>
      <c r="AF88" s="130">
        <v>0</v>
      </c>
      <c r="AG88" s="130">
        <v>0</v>
      </c>
      <c r="AH88" s="130">
        <v>2</v>
      </c>
      <c r="AI88" s="130">
        <v>0</v>
      </c>
      <c r="AJ88" s="130">
        <v>0</v>
      </c>
      <c r="AK88" s="130">
        <v>1</v>
      </c>
      <c r="AL88" s="130">
        <v>0</v>
      </c>
      <c r="AM88" s="130">
        <v>0</v>
      </c>
      <c r="AN88" s="130">
        <v>0</v>
      </c>
      <c r="AO88" s="130">
        <v>0</v>
      </c>
      <c r="AP88" s="130">
        <v>1</v>
      </c>
      <c r="AQ88" s="130">
        <v>0</v>
      </c>
      <c r="AR88" s="130">
        <v>0</v>
      </c>
      <c r="AS88" s="130">
        <v>0</v>
      </c>
      <c r="AT88" s="98">
        <f t="shared" si="48"/>
        <v>5</v>
      </c>
      <c r="AU88" s="130">
        <v>0</v>
      </c>
      <c r="AV88" s="130">
        <v>2</v>
      </c>
      <c r="AW88" s="130">
        <v>3</v>
      </c>
      <c r="AX88" s="98">
        <f t="shared" si="57"/>
        <v>2</v>
      </c>
      <c r="AY88" s="130">
        <v>1</v>
      </c>
      <c r="AZ88" s="130">
        <v>0</v>
      </c>
      <c r="BA88" s="130">
        <v>1</v>
      </c>
      <c r="BB88" s="130">
        <v>0</v>
      </c>
      <c r="BC88" s="98">
        <f t="shared" si="49"/>
        <v>1</v>
      </c>
      <c r="BD88" s="130">
        <v>0</v>
      </c>
      <c r="BE88" s="130">
        <v>1</v>
      </c>
      <c r="BF88" s="98">
        <f t="shared" si="50"/>
        <v>2</v>
      </c>
      <c r="BG88" s="130">
        <v>0</v>
      </c>
      <c r="BH88" s="130">
        <v>1</v>
      </c>
      <c r="BI88" s="130">
        <v>1</v>
      </c>
      <c r="BJ88" s="130">
        <v>0</v>
      </c>
      <c r="BK88" s="98">
        <f t="shared" si="51"/>
        <v>4</v>
      </c>
      <c r="BL88" s="130">
        <v>0</v>
      </c>
      <c r="BM88" s="130">
        <v>4</v>
      </c>
      <c r="BN88" s="130">
        <v>0</v>
      </c>
      <c r="BO88" s="98">
        <f t="shared" si="52"/>
        <v>2</v>
      </c>
      <c r="BP88" s="130">
        <v>0</v>
      </c>
      <c r="BQ88" s="130">
        <v>2</v>
      </c>
      <c r="BR88" s="130">
        <v>0</v>
      </c>
      <c r="BS88" s="98">
        <f t="shared" si="53"/>
        <v>3</v>
      </c>
      <c r="BT88" s="130">
        <v>0</v>
      </c>
      <c r="BU88" s="130">
        <v>1</v>
      </c>
      <c r="BV88" s="130">
        <v>0</v>
      </c>
      <c r="BW88" s="130">
        <v>2</v>
      </c>
      <c r="BX88" s="98">
        <f t="shared" si="54"/>
        <v>0</v>
      </c>
      <c r="BY88" s="130">
        <v>0</v>
      </c>
      <c r="BZ88" s="130">
        <v>0</v>
      </c>
      <c r="CA88" s="130">
        <v>0</v>
      </c>
      <c r="CB88" s="98">
        <f t="shared" si="62"/>
        <v>0</v>
      </c>
      <c r="CC88" s="130">
        <v>0</v>
      </c>
      <c r="CD88" s="130">
        <v>0</v>
      </c>
      <c r="CE88" s="130">
        <v>0</v>
      </c>
    </row>
    <row r="89" spans="1:83" ht="12.75" x14ac:dyDescent="0.2">
      <c r="A89" s="89">
        <v>605</v>
      </c>
      <c r="B89" s="479" t="s">
        <v>118</v>
      </c>
      <c r="C89" s="98">
        <f t="shared" si="47"/>
        <v>44</v>
      </c>
      <c r="D89" s="98">
        <f t="shared" si="63"/>
        <v>1</v>
      </c>
      <c r="E89" s="130">
        <v>0</v>
      </c>
      <c r="F89" s="130">
        <v>1</v>
      </c>
      <c r="G89" s="98">
        <f t="shared" si="64"/>
        <v>0</v>
      </c>
      <c r="H89" s="130">
        <v>0</v>
      </c>
      <c r="I89" s="130">
        <v>0</v>
      </c>
      <c r="J89" s="98">
        <f t="shared" si="65"/>
        <v>0</v>
      </c>
      <c r="K89" s="130">
        <v>0</v>
      </c>
      <c r="L89" s="130">
        <v>0</v>
      </c>
      <c r="M89" s="130">
        <v>0</v>
      </c>
      <c r="N89" s="130">
        <v>0</v>
      </c>
      <c r="O89" s="98">
        <f t="shared" si="55"/>
        <v>1</v>
      </c>
      <c r="P89" s="130">
        <v>0</v>
      </c>
      <c r="Q89" s="130">
        <v>1</v>
      </c>
      <c r="R89" s="130">
        <v>0</v>
      </c>
      <c r="S89" s="130">
        <v>0</v>
      </c>
      <c r="T89" s="98">
        <f t="shared" si="56"/>
        <v>0</v>
      </c>
      <c r="U89" s="130">
        <v>0</v>
      </c>
      <c r="V89" s="130">
        <v>0</v>
      </c>
      <c r="W89" s="130">
        <v>0</v>
      </c>
      <c r="X89" s="130">
        <v>0</v>
      </c>
      <c r="Y89" s="98">
        <f t="shared" si="60"/>
        <v>4</v>
      </c>
      <c r="Z89" s="130">
        <v>0</v>
      </c>
      <c r="AA89" s="130">
        <v>1</v>
      </c>
      <c r="AB89" s="130">
        <v>1</v>
      </c>
      <c r="AC89" s="130">
        <v>1</v>
      </c>
      <c r="AD89" s="130">
        <v>1</v>
      </c>
      <c r="AE89" s="98">
        <f t="shared" si="61"/>
        <v>4</v>
      </c>
      <c r="AF89" s="130">
        <v>0</v>
      </c>
      <c r="AG89" s="130">
        <v>0</v>
      </c>
      <c r="AH89" s="130">
        <v>0</v>
      </c>
      <c r="AI89" s="130">
        <v>2</v>
      </c>
      <c r="AJ89" s="130">
        <v>0</v>
      </c>
      <c r="AK89" s="130">
        <v>1</v>
      </c>
      <c r="AL89" s="130">
        <v>0</v>
      </c>
      <c r="AM89" s="130">
        <v>0</v>
      </c>
      <c r="AN89" s="130">
        <v>1</v>
      </c>
      <c r="AO89" s="130">
        <v>0</v>
      </c>
      <c r="AP89" s="130">
        <v>0</v>
      </c>
      <c r="AQ89" s="130">
        <v>0</v>
      </c>
      <c r="AR89" s="130">
        <v>0</v>
      </c>
      <c r="AS89" s="130">
        <v>0</v>
      </c>
      <c r="AT89" s="98">
        <f t="shared" si="48"/>
        <v>6</v>
      </c>
      <c r="AU89" s="130">
        <v>0</v>
      </c>
      <c r="AV89" s="130">
        <v>4</v>
      </c>
      <c r="AW89" s="130">
        <v>2</v>
      </c>
      <c r="AX89" s="98">
        <f t="shared" si="57"/>
        <v>8</v>
      </c>
      <c r="AY89" s="130">
        <v>1</v>
      </c>
      <c r="AZ89" s="130">
        <v>0</v>
      </c>
      <c r="BA89" s="130">
        <v>6</v>
      </c>
      <c r="BB89" s="130">
        <v>1</v>
      </c>
      <c r="BC89" s="98">
        <f t="shared" si="49"/>
        <v>3</v>
      </c>
      <c r="BD89" s="130">
        <v>0</v>
      </c>
      <c r="BE89" s="130">
        <v>3</v>
      </c>
      <c r="BF89" s="98">
        <f t="shared" si="50"/>
        <v>4</v>
      </c>
      <c r="BG89" s="130">
        <v>0</v>
      </c>
      <c r="BH89" s="130">
        <v>2</v>
      </c>
      <c r="BI89" s="130">
        <v>0</v>
      </c>
      <c r="BJ89" s="130">
        <v>2</v>
      </c>
      <c r="BK89" s="98">
        <f t="shared" si="51"/>
        <v>5</v>
      </c>
      <c r="BL89" s="130">
        <v>0</v>
      </c>
      <c r="BM89" s="130">
        <v>1</v>
      </c>
      <c r="BN89" s="130">
        <v>4</v>
      </c>
      <c r="BO89" s="98">
        <f t="shared" si="52"/>
        <v>0</v>
      </c>
      <c r="BP89" s="130">
        <v>0</v>
      </c>
      <c r="BQ89" s="130">
        <v>0</v>
      </c>
      <c r="BR89" s="130">
        <v>0</v>
      </c>
      <c r="BS89" s="98">
        <f t="shared" si="53"/>
        <v>2</v>
      </c>
      <c r="BT89" s="130">
        <v>0</v>
      </c>
      <c r="BU89" s="130">
        <v>1</v>
      </c>
      <c r="BV89" s="130">
        <v>0</v>
      </c>
      <c r="BW89" s="130">
        <v>1</v>
      </c>
      <c r="BX89" s="98">
        <f t="shared" si="54"/>
        <v>5</v>
      </c>
      <c r="BY89" s="130">
        <v>0</v>
      </c>
      <c r="BZ89" s="130">
        <v>5</v>
      </c>
      <c r="CA89" s="130">
        <v>0</v>
      </c>
      <c r="CB89" s="98">
        <f t="shared" si="62"/>
        <v>1</v>
      </c>
      <c r="CC89" s="130">
        <v>0</v>
      </c>
      <c r="CD89" s="130">
        <v>1</v>
      </c>
      <c r="CE89" s="130">
        <v>0</v>
      </c>
    </row>
    <row r="90" spans="1:83" ht="12.75" x14ac:dyDescent="0.2">
      <c r="A90" s="89">
        <v>608</v>
      </c>
      <c r="B90" s="479" t="s">
        <v>119</v>
      </c>
      <c r="C90" s="98">
        <f t="shared" si="47"/>
        <v>388</v>
      </c>
      <c r="D90" s="98">
        <f t="shared" si="63"/>
        <v>16</v>
      </c>
      <c r="E90" s="130">
        <v>0</v>
      </c>
      <c r="F90" s="130">
        <v>16</v>
      </c>
      <c r="G90" s="98">
        <f t="shared" si="64"/>
        <v>1</v>
      </c>
      <c r="H90" s="130">
        <v>0</v>
      </c>
      <c r="I90" s="130">
        <v>1</v>
      </c>
      <c r="J90" s="98">
        <f t="shared" si="65"/>
        <v>22</v>
      </c>
      <c r="K90" s="130">
        <v>0</v>
      </c>
      <c r="L90" s="130">
        <v>18</v>
      </c>
      <c r="M90" s="130">
        <v>2</v>
      </c>
      <c r="N90" s="130">
        <v>2</v>
      </c>
      <c r="O90" s="98">
        <f t="shared" si="55"/>
        <v>7</v>
      </c>
      <c r="P90" s="130">
        <v>0</v>
      </c>
      <c r="Q90" s="130">
        <v>5</v>
      </c>
      <c r="R90" s="130">
        <v>0</v>
      </c>
      <c r="S90" s="130">
        <v>2</v>
      </c>
      <c r="T90" s="98">
        <f t="shared" si="56"/>
        <v>10</v>
      </c>
      <c r="U90" s="130">
        <v>0</v>
      </c>
      <c r="V90" s="130">
        <v>7</v>
      </c>
      <c r="W90" s="130">
        <v>0</v>
      </c>
      <c r="X90" s="130">
        <v>3</v>
      </c>
      <c r="Y90" s="98">
        <f t="shared" si="60"/>
        <v>56</v>
      </c>
      <c r="Z90" s="130">
        <v>0</v>
      </c>
      <c r="AA90" s="130">
        <v>23</v>
      </c>
      <c r="AB90" s="130">
        <v>12</v>
      </c>
      <c r="AC90" s="130">
        <v>12</v>
      </c>
      <c r="AD90" s="130">
        <v>9</v>
      </c>
      <c r="AE90" s="98">
        <f t="shared" si="61"/>
        <v>53</v>
      </c>
      <c r="AF90" s="130">
        <v>0</v>
      </c>
      <c r="AG90" s="130">
        <v>0</v>
      </c>
      <c r="AH90" s="130">
        <v>0</v>
      </c>
      <c r="AI90" s="130">
        <v>3</v>
      </c>
      <c r="AJ90" s="130">
        <v>2</v>
      </c>
      <c r="AK90" s="130">
        <v>1</v>
      </c>
      <c r="AL90" s="130">
        <v>0</v>
      </c>
      <c r="AM90" s="130">
        <v>0</v>
      </c>
      <c r="AN90" s="130">
        <v>0</v>
      </c>
      <c r="AO90" s="130">
        <v>1</v>
      </c>
      <c r="AP90" s="130">
        <v>46</v>
      </c>
      <c r="AQ90" s="130">
        <v>0</v>
      </c>
      <c r="AR90" s="130">
        <v>0</v>
      </c>
      <c r="AS90" s="130">
        <v>0</v>
      </c>
      <c r="AT90" s="98">
        <f t="shared" si="48"/>
        <v>6</v>
      </c>
      <c r="AU90" s="130">
        <v>0</v>
      </c>
      <c r="AV90" s="130">
        <v>4</v>
      </c>
      <c r="AW90" s="130">
        <v>2</v>
      </c>
      <c r="AX90" s="98">
        <f t="shared" si="57"/>
        <v>47</v>
      </c>
      <c r="AY90" s="130">
        <v>8</v>
      </c>
      <c r="AZ90" s="130">
        <v>5</v>
      </c>
      <c r="BA90" s="130">
        <v>24</v>
      </c>
      <c r="BB90" s="130">
        <v>10</v>
      </c>
      <c r="BC90" s="98">
        <f t="shared" si="49"/>
        <v>32</v>
      </c>
      <c r="BD90" s="130">
        <v>0</v>
      </c>
      <c r="BE90" s="130">
        <v>32</v>
      </c>
      <c r="BF90" s="98">
        <f t="shared" si="50"/>
        <v>61</v>
      </c>
      <c r="BG90" s="130">
        <v>0</v>
      </c>
      <c r="BH90" s="130">
        <v>44</v>
      </c>
      <c r="BI90" s="130">
        <v>3</v>
      </c>
      <c r="BJ90" s="130">
        <v>14</v>
      </c>
      <c r="BK90" s="98">
        <f t="shared" si="51"/>
        <v>17</v>
      </c>
      <c r="BL90" s="130">
        <v>0</v>
      </c>
      <c r="BM90" s="130">
        <v>16</v>
      </c>
      <c r="BN90" s="130">
        <v>1</v>
      </c>
      <c r="BO90" s="98">
        <f t="shared" si="52"/>
        <v>12</v>
      </c>
      <c r="BP90" s="130">
        <v>0</v>
      </c>
      <c r="BQ90" s="130">
        <v>11</v>
      </c>
      <c r="BR90" s="130">
        <v>1</v>
      </c>
      <c r="BS90" s="98">
        <f t="shared" si="53"/>
        <v>37</v>
      </c>
      <c r="BT90" s="130">
        <v>0</v>
      </c>
      <c r="BU90" s="130">
        <v>20</v>
      </c>
      <c r="BV90" s="130">
        <v>7</v>
      </c>
      <c r="BW90" s="130">
        <v>10</v>
      </c>
      <c r="BX90" s="98">
        <f t="shared" si="54"/>
        <v>1</v>
      </c>
      <c r="BY90" s="130">
        <v>0</v>
      </c>
      <c r="BZ90" s="130">
        <v>1</v>
      </c>
      <c r="CA90" s="130">
        <v>0</v>
      </c>
      <c r="CB90" s="98">
        <f t="shared" si="62"/>
        <v>10</v>
      </c>
      <c r="CC90" s="130">
        <v>0</v>
      </c>
      <c r="CD90" s="130">
        <v>10</v>
      </c>
      <c r="CE90" s="130">
        <v>0</v>
      </c>
    </row>
    <row r="91" spans="1:83" ht="12.75" x14ac:dyDescent="0.2">
      <c r="A91" s="90">
        <v>609</v>
      </c>
      <c r="B91" s="479" t="s">
        <v>120</v>
      </c>
      <c r="C91" s="98">
        <f t="shared" si="47"/>
        <v>14</v>
      </c>
      <c r="D91" s="98">
        <f t="shared" si="63"/>
        <v>0</v>
      </c>
      <c r="E91" s="130">
        <v>0</v>
      </c>
      <c r="F91" s="130">
        <v>0</v>
      </c>
      <c r="G91" s="98">
        <f t="shared" si="64"/>
        <v>0</v>
      </c>
      <c r="H91" s="130">
        <v>0</v>
      </c>
      <c r="I91" s="130">
        <v>0</v>
      </c>
      <c r="J91" s="98">
        <f t="shared" si="65"/>
        <v>0</v>
      </c>
      <c r="K91" s="130">
        <v>0</v>
      </c>
      <c r="L91" s="130">
        <v>0</v>
      </c>
      <c r="M91" s="130">
        <v>0</v>
      </c>
      <c r="N91" s="130">
        <v>0</v>
      </c>
      <c r="O91" s="98">
        <f t="shared" si="55"/>
        <v>2</v>
      </c>
      <c r="P91" s="130">
        <v>0</v>
      </c>
      <c r="Q91" s="130">
        <v>0</v>
      </c>
      <c r="R91" s="130">
        <v>0</v>
      </c>
      <c r="S91" s="130">
        <v>2</v>
      </c>
      <c r="T91" s="98">
        <f t="shared" si="56"/>
        <v>0</v>
      </c>
      <c r="U91" s="130">
        <v>0</v>
      </c>
      <c r="V91" s="130">
        <v>0</v>
      </c>
      <c r="W91" s="130">
        <v>0</v>
      </c>
      <c r="X91" s="130">
        <v>0</v>
      </c>
      <c r="Y91" s="98">
        <f t="shared" si="60"/>
        <v>1</v>
      </c>
      <c r="Z91" s="130">
        <v>0</v>
      </c>
      <c r="AA91" s="130">
        <v>0</v>
      </c>
      <c r="AB91" s="130">
        <v>0</v>
      </c>
      <c r="AC91" s="130">
        <v>1</v>
      </c>
      <c r="AD91" s="130">
        <v>0</v>
      </c>
      <c r="AE91" s="98">
        <f t="shared" si="61"/>
        <v>3</v>
      </c>
      <c r="AF91" s="130">
        <v>0</v>
      </c>
      <c r="AG91" s="130">
        <v>0</v>
      </c>
      <c r="AH91" s="130">
        <v>0</v>
      </c>
      <c r="AI91" s="130">
        <v>0</v>
      </c>
      <c r="AJ91" s="130">
        <v>0</v>
      </c>
      <c r="AK91" s="130">
        <v>0</v>
      </c>
      <c r="AL91" s="130">
        <v>0</v>
      </c>
      <c r="AM91" s="130">
        <v>0</v>
      </c>
      <c r="AN91" s="130">
        <v>0</v>
      </c>
      <c r="AO91" s="130">
        <v>0</v>
      </c>
      <c r="AP91" s="130">
        <v>3</v>
      </c>
      <c r="AQ91" s="130">
        <v>0</v>
      </c>
      <c r="AR91" s="130">
        <v>0</v>
      </c>
      <c r="AS91" s="130">
        <v>0</v>
      </c>
      <c r="AT91" s="98">
        <f t="shared" si="48"/>
        <v>0</v>
      </c>
      <c r="AU91" s="130">
        <v>0</v>
      </c>
      <c r="AV91" s="130">
        <v>0</v>
      </c>
      <c r="AW91" s="130">
        <v>0</v>
      </c>
      <c r="AX91" s="98">
        <f t="shared" si="57"/>
        <v>1</v>
      </c>
      <c r="AY91" s="130">
        <v>0</v>
      </c>
      <c r="AZ91" s="130">
        <v>1</v>
      </c>
      <c r="BA91" s="130">
        <v>0</v>
      </c>
      <c r="BB91" s="130">
        <v>0</v>
      </c>
      <c r="BC91" s="98">
        <f t="shared" si="49"/>
        <v>1</v>
      </c>
      <c r="BD91" s="130">
        <v>0</v>
      </c>
      <c r="BE91" s="130">
        <v>1</v>
      </c>
      <c r="BF91" s="98">
        <f t="shared" si="50"/>
        <v>0</v>
      </c>
      <c r="BG91" s="130">
        <v>0</v>
      </c>
      <c r="BH91" s="130">
        <v>0</v>
      </c>
      <c r="BI91" s="130">
        <v>0</v>
      </c>
      <c r="BJ91" s="130">
        <v>0</v>
      </c>
      <c r="BK91" s="98">
        <f t="shared" si="51"/>
        <v>5</v>
      </c>
      <c r="BL91" s="130">
        <v>0</v>
      </c>
      <c r="BM91" s="130">
        <v>5</v>
      </c>
      <c r="BN91" s="130">
        <v>0</v>
      </c>
      <c r="BO91" s="98">
        <f t="shared" si="52"/>
        <v>1</v>
      </c>
      <c r="BP91" s="130">
        <v>0</v>
      </c>
      <c r="BQ91" s="130">
        <v>1</v>
      </c>
      <c r="BR91" s="130">
        <v>0</v>
      </c>
      <c r="BS91" s="98">
        <f t="shared" si="53"/>
        <v>0</v>
      </c>
      <c r="BT91" s="130">
        <v>0</v>
      </c>
      <c r="BU91" s="130">
        <v>0</v>
      </c>
      <c r="BV91" s="130">
        <v>0</v>
      </c>
      <c r="BW91" s="130">
        <v>0</v>
      </c>
      <c r="BX91" s="98">
        <f t="shared" si="54"/>
        <v>0</v>
      </c>
      <c r="BY91" s="130">
        <v>0</v>
      </c>
      <c r="BZ91" s="130">
        <v>0</v>
      </c>
      <c r="CA91" s="130">
        <v>0</v>
      </c>
      <c r="CB91" s="98">
        <f t="shared" si="62"/>
        <v>0</v>
      </c>
      <c r="CC91" s="130">
        <v>0</v>
      </c>
      <c r="CD91" s="130">
        <v>0</v>
      </c>
      <c r="CE91" s="130">
        <v>0</v>
      </c>
    </row>
    <row r="92" spans="1:83" ht="12.75" x14ac:dyDescent="0.2">
      <c r="A92" s="90">
        <v>610</v>
      </c>
      <c r="B92" s="479" t="s">
        <v>90</v>
      </c>
      <c r="C92" s="98">
        <f t="shared" si="47"/>
        <v>147</v>
      </c>
      <c r="D92" s="98">
        <f t="shared" si="63"/>
        <v>3</v>
      </c>
      <c r="E92" s="130">
        <v>0</v>
      </c>
      <c r="F92" s="130">
        <v>3</v>
      </c>
      <c r="G92" s="98">
        <f t="shared" si="64"/>
        <v>2</v>
      </c>
      <c r="H92" s="130">
        <v>0</v>
      </c>
      <c r="I92" s="130">
        <v>2</v>
      </c>
      <c r="J92" s="98">
        <f t="shared" si="65"/>
        <v>3</v>
      </c>
      <c r="K92" s="130">
        <v>0</v>
      </c>
      <c r="L92" s="130">
        <v>3</v>
      </c>
      <c r="M92" s="130">
        <v>0</v>
      </c>
      <c r="N92" s="130">
        <v>0</v>
      </c>
      <c r="O92" s="98">
        <f t="shared" si="55"/>
        <v>6</v>
      </c>
      <c r="P92" s="130">
        <v>0</v>
      </c>
      <c r="Q92" s="130">
        <v>5</v>
      </c>
      <c r="R92" s="130">
        <v>0</v>
      </c>
      <c r="S92" s="130">
        <v>1</v>
      </c>
      <c r="T92" s="98">
        <f t="shared" si="56"/>
        <v>4</v>
      </c>
      <c r="U92" s="130">
        <v>0</v>
      </c>
      <c r="V92" s="130">
        <v>3</v>
      </c>
      <c r="W92" s="130">
        <v>1</v>
      </c>
      <c r="X92" s="130">
        <v>0</v>
      </c>
      <c r="Y92" s="98">
        <f t="shared" si="60"/>
        <v>41</v>
      </c>
      <c r="Z92" s="130">
        <v>0</v>
      </c>
      <c r="AA92" s="130">
        <v>22</v>
      </c>
      <c r="AB92" s="130">
        <v>6</v>
      </c>
      <c r="AC92" s="130">
        <v>7</v>
      </c>
      <c r="AD92" s="130">
        <v>6</v>
      </c>
      <c r="AE92" s="98">
        <f t="shared" si="61"/>
        <v>32</v>
      </c>
      <c r="AF92" s="130">
        <v>0</v>
      </c>
      <c r="AG92" s="130">
        <v>0</v>
      </c>
      <c r="AH92" s="130">
        <v>0</v>
      </c>
      <c r="AI92" s="130">
        <v>0</v>
      </c>
      <c r="AJ92" s="130">
        <v>0</v>
      </c>
      <c r="AK92" s="130">
        <v>0</v>
      </c>
      <c r="AL92" s="130">
        <v>1</v>
      </c>
      <c r="AM92" s="130">
        <v>0</v>
      </c>
      <c r="AN92" s="130">
        <v>0</v>
      </c>
      <c r="AO92" s="130">
        <v>3</v>
      </c>
      <c r="AP92" s="130">
        <v>28</v>
      </c>
      <c r="AQ92" s="130">
        <v>0</v>
      </c>
      <c r="AR92" s="130">
        <v>0</v>
      </c>
      <c r="AS92" s="130">
        <v>0</v>
      </c>
      <c r="AT92" s="98">
        <f t="shared" si="48"/>
        <v>5</v>
      </c>
      <c r="AU92" s="130">
        <v>0</v>
      </c>
      <c r="AV92" s="130">
        <v>4</v>
      </c>
      <c r="AW92" s="130">
        <v>1</v>
      </c>
      <c r="AX92" s="98">
        <f t="shared" si="57"/>
        <v>4</v>
      </c>
      <c r="AY92" s="130">
        <v>2</v>
      </c>
      <c r="AZ92" s="130">
        <v>1</v>
      </c>
      <c r="BA92" s="130">
        <v>0</v>
      </c>
      <c r="BB92" s="130">
        <v>1</v>
      </c>
      <c r="BC92" s="98">
        <f t="shared" si="49"/>
        <v>5</v>
      </c>
      <c r="BD92" s="130">
        <v>0</v>
      </c>
      <c r="BE92" s="130">
        <v>5</v>
      </c>
      <c r="BF92" s="98">
        <f t="shared" si="50"/>
        <v>16</v>
      </c>
      <c r="BG92" s="130">
        <v>0</v>
      </c>
      <c r="BH92" s="130">
        <v>12</v>
      </c>
      <c r="BI92" s="130">
        <v>0</v>
      </c>
      <c r="BJ92" s="130">
        <v>4</v>
      </c>
      <c r="BK92" s="98">
        <f t="shared" si="51"/>
        <v>8</v>
      </c>
      <c r="BL92" s="130">
        <v>0</v>
      </c>
      <c r="BM92" s="130">
        <v>8</v>
      </c>
      <c r="BN92" s="130">
        <v>0</v>
      </c>
      <c r="BO92" s="98">
        <f t="shared" si="52"/>
        <v>2</v>
      </c>
      <c r="BP92" s="130">
        <v>0</v>
      </c>
      <c r="BQ92" s="130">
        <v>2</v>
      </c>
      <c r="BR92" s="130">
        <v>0</v>
      </c>
      <c r="BS92" s="98">
        <f t="shared" si="53"/>
        <v>11</v>
      </c>
      <c r="BT92" s="130">
        <v>0</v>
      </c>
      <c r="BU92" s="130">
        <v>4</v>
      </c>
      <c r="BV92" s="130">
        <v>2</v>
      </c>
      <c r="BW92" s="130">
        <v>5</v>
      </c>
      <c r="BX92" s="98">
        <f t="shared" si="54"/>
        <v>1</v>
      </c>
      <c r="BY92" s="130">
        <v>0</v>
      </c>
      <c r="BZ92" s="130">
        <v>1</v>
      </c>
      <c r="CA92" s="130">
        <v>0</v>
      </c>
      <c r="CB92" s="98">
        <f t="shared" si="62"/>
        <v>4</v>
      </c>
      <c r="CC92" s="130">
        <v>0</v>
      </c>
      <c r="CD92" s="130">
        <v>3</v>
      </c>
      <c r="CE92" s="130">
        <v>1</v>
      </c>
    </row>
    <row r="93" spans="1:83" ht="12.75" x14ac:dyDescent="0.2">
      <c r="A93" s="90">
        <v>611</v>
      </c>
      <c r="B93" s="479" t="s">
        <v>79</v>
      </c>
      <c r="C93" s="98">
        <f t="shared" si="47"/>
        <v>3</v>
      </c>
      <c r="D93" s="98">
        <f t="shared" si="63"/>
        <v>0</v>
      </c>
      <c r="E93" s="130">
        <v>0</v>
      </c>
      <c r="F93" s="130">
        <v>0</v>
      </c>
      <c r="G93" s="98">
        <f t="shared" si="64"/>
        <v>0</v>
      </c>
      <c r="H93" s="130">
        <v>0</v>
      </c>
      <c r="I93" s="130">
        <v>0</v>
      </c>
      <c r="J93" s="98">
        <f t="shared" si="65"/>
        <v>1</v>
      </c>
      <c r="K93" s="130">
        <v>0</v>
      </c>
      <c r="L93" s="130">
        <v>1</v>
      </c>
      <c r="M93" s="130">
        <v>0</v>
      </c>
      <c r="N93" s="130">
        <v>0</v>
      </c>
      <c r="O93" s="98">
        <f t="shared" si="55"/>
        <v>0</v>
      </c>
      <c r="P93" s="130">
        <v>0</v>
      </c>
      <c r="Q93" s="130">
        <v>0</v>
      </c>
      <c r="R93" s="130">
        <v>0</v>
      </c>
      <c r="S93" s="130">
        <v>0</v>
      </c>
      <c r="T93" s="98">
        <f t="shared" si="56"/>
        <v>0</v>
      </c>
      <c r="U93" s="130">
        <v>0</v>
      </c>
      <c r="V93" s="130">
        <v>0</v>
      </c>
      <c r="W93" s="130">
        <v>0</v>
      </c>
      <c r="X93" s="130">
        <v>0</v>
      </c>
      <c r="Y93" s="98">
        <f t="shared" si="60"/>
        <v>0</v>
      </c>
      <c r="Z93" s="130">
        <v>0</v>
      </c>
      <c r="AA93" s="130">
        <v>0</v>
      </c>
      <c r="AB93" s="130">
        <v>0</v>
      </c>
      <c r="AC93" s="130">
        <v>0</v>
      </c>
      <c r="AD93" s="130">
        <v>0</v>
      </c>
      <c r="AE93" s="98">
        <f t="shared" si="61"/>
        <v>0</v>
      </c>
      <c r="AF93" s="130">
        <v>0</v>
      </c>
      <c r="AG93" s="130">
        <v>0</v>
      </c>
      <c r="AH93" s="130">
        <v>0</v>
      </c>
      <c r="AI93" s="130">
        <v>0</v>
      </c>
      <c r="AJ93" s="130">
        <v>0</v>
      </c>
      <c r="AK93" s="130">
        <v>0</v>
      </c>
      <c r="AL93" s="130">
        <v>0</v>
      </c>
      <c r="AM93" s="130">
        <v>0</v>
      </c>
      <c r="AN93" s="130">
        <v>0</v>
      </c>
      <c r="AO93" s="130">
        <v>0</v>
      </c>
      <c r="AP93" s="130">
        <v>0</v>
      </c>
      <c r="AQ93" s="130">
        <v>0</v>
      </c>
      <c r="AR93" s="130">
        <v>0</v>
      </c>
      <c r="AS93" s="130">
        <v>0</v>
      </c>
      <c r="AT93" s="98">
        <f t="shared" si="48"/>
        <v>0</v>
      </c>
      <c r="AU93" s="130">
        <v>0</v>
      </c>
      <c r="AV93" s="130">
        <v>0</v>
      </c>
      <c r="AW93" s="130">
        <v>0</v>
      </c>
      <c r="AX93" s="98">
        <f t="shared" si="57"/>
        <v>0</v>
      </c>
      <c r="AY93" s="130">
        <v>0</v>
      </c>
      <c r="AZ93" s="130">
        <v>0</v>
      </c>
      <c r="BA93" s="130">
        <v>0</v>
      </c>
      <c r="BB93" s="130">
        <v>0</v>
      </c>
      <c r="BC93" s="98">
        <f t="shared" si="49"/>
        <v>0</v>
      </c>
      <c r="BD93" s="130">
        <v>0</v>
      </c>
      <c r="BE93" s="130">
        <v>0</v>
      </c>
      <c r="BF93" s="98">
        <f t="shared" si="50"/>
        <v>0</v>
      </c>
      <c r="BG93" s="130">
        <v>0</v>
      </c>
      <c r="BH93" s="130">
        <v>0</v>
      </c>
      <c r="BI93" s="130">
        <v>0</v>
      </c>
      <c r="BJ93" s="130">
        <v>0</v>
      </c>
      <c r="BK93" s="98">
        <f t="shared" si="51"/>
        <v>0</v>
      </c>
      <c r="BL93" s="130">
        <v>0</v>
      </c>
      <c r="BM93" s="130">
        <v>0</v>
      </c>
      <c r="BN93" s="130">
        <v>0</v>
      </c>
      <c r="BO93" s="98">
        <f t="shared" si="52"/>
        <v>0</v>
      </c>
      <c r="BP93" s="130">
        <v>0</v>
      </c>
      <c r="BQ93" s="130">
        <v>0</v>
      </c>
      <c r="BR93" s="130">
        <v>0</v>
      </c>
      <c r="BS93" s="98">
        <f t="shared" si="53"/>
        <v>2</v>
      </c>
      <c r="BT93" s="130">
        <v>0</v>
      </c>
      <c r="BU93" s="130">
        <v>0</v>
      </c>
      <c r="BV93" s="130">
        <v>2</v>
      </c>
      <c r="BW93" s="130">
        <v>0</v>
      </c>
      <c r="BX93" s="98">
        <f t="shared" si="54"/>
        <v>0</v>
      </c>
      <c r="BY93" s="130">
        <v>0</v>
      </c>
      <c r="BZ93" s="130">
        <v>0</v>
      </c>
      <c r="CA93" s="130">
        <v>0</v>
      </c>
      <c r="CB93" s="98">
        <f t="shared" si="62"/>
        <v>0</v>
      </c>
      <c r="CC93" s="130">
        <v>0</v>
      </c>
      <c r="CD93" s="130">
        <v>0</v>
      </c>
      <c r="CE93" s="130">
        <v>0</v>
      </c>
    </row>
    <row r="94" spans="1:83" ht="12.75" x14ac:dyDescent="0.2">
      <c r="A94" s="90">
        <v>615</v>
      </c>
      <c r="B94" s="479" t="s">
        <v>91</v>
      </c>
      <c r="C94" s="98">
        <f t="shared" si="47"/>
        <v>146</v>
      </c>
      <c r="D94" s="98">
        <f t="shared" si="63"/>
        <v>0</v>
      </c>
      <c r="E94" s="130">
        <v>0</v>
      </c>
      <c r="F94" s="130">
        <v>0</v>
      </c>
      <c r="G94" s="98">
        <f t="shared" si="64"/>
        <v>1</v>
      </c>
      <c r="H94" s="130">
        <v>0</v>
      </c>
      <c r="I94" s="130">
        <v>1</v>
      </c>
      <c r="J94" s="98">
        <f t="shared" si="65"/>
        <v>2</v>
      </c>
      <c r="K94" s="130">
        <v>0</v>
      </c>
      <c r="L94" s="130">
        <v>1</v>
      </c>
      <c r="M94" s="130">
        <v>1</v>
      </c>
      <c r="N94" s="130">
        <v>0</v>
      </c>
      <c r="O94" s="98">
        <f t="shared" si="55"/>
        <v>1</v>
      </c>
      <c r="P94" s="130">
        <v>0</v>
      </c>
      <c r="Q94" s="130">
        <v>0</v>
      </c>
      <c r="R94" s="130">
        <v>0</v>
      </c>
      <c r="S94" s="130">
        <v>1</v>
      </c>
      <c r="T94" s="98">
        <f t="shared" si="56"/>
        <v>0</v>
      </c>
      <c r="U94" s="130">
        <v>0</v>
      </c>
      <c r="V94" s="130">
        <v>0</v>
      </c>
      <c r="W94" s="130">
        <v>0</v>
      </c>
      <c r="X94" s="130">
        <v>0</v>
      </c>
      <c r="Y94" s="98">
        <f t="shared" si="60"/>
        <v>9</v>
      </c>
      <c r="Z94" s="130">
        <v>0</v>
      </c>
      <c r="AA94" s="130">
        <v>0</v>
      </c>
      <c r="AB94" s="130">
        <v>0</v>
      </c>
      <c r="AC94" s="130">
        <v>4</v>
      </c>
      <c r="AD94" s="130">
        <v>5</v>
      </c>
      <c r="AE94" s="98">
        <f t="shared" si="61"/>
        <v>28</v>
      </c>
      <c r="AF94" s="130">
        <v>0</v>
      </c>
      <c r="AG94" s="130">
        <v>0</v>
      </c>
      <c r="AH94" s="130">
        <v>1</v>
      </c>
      <c r="AI94" s="130">
        <v>3</v>
      </c>
      <c r="AJ94" s="130">
        <v>7</v>
      </c>
      <c r="AK94" s="130">
        <v>1</v>
      </c>
      <c r="AL94" s="130">
        <v>0</v>
      </c>
      <c r="AM94" s="130">
        <v>0</v>
      </c>
      <c r="AN94" s="130">
        <v>0</v>
      </c>
      <c r="AO94" s="130">
        <v>2</v>
      </c>
      <c r="AP94" s="130">
        <v>13</v>
      </c>
      <c r="AQ94" s="130">
        <v>1</v>
      </c>
      <c r="AR94" s="130">
        <v>0</v>
      </c>
      <c r="AS94" s="130">
        <v>0</v>
      </c>
      <c r="AT94" s="98">
        <f t="shared" si="48"/>
        <v>1</v>
      </c>
      <c r="AU94" s="130">
        <v>0</v>
      </c>
      <c r="AV94" s="130">
        <v>1</v>
      </c>
      <c r="AW94" s="130">
        <v>0</v>
      </c>
      <c r="AX94" s="98">
        <f t="shared" si="57"/>
        <v>7</v>
      </c>
      <c r="AY94" s="130">
        <v>3</v>
      </c>
      <c r="AZ94" s="130">
        <v>0</v>
      </c>
      <c r="BA94" s="130">
        <v>3</v>
      </c>
      <c r="BB94" s="130">
        <v>1</v>
      </c>
      <c r="BC94" s="98">
        <f t="shared" si="49"/>
        <v>5</v>
      </c>
      <c r="BD94" s="130">
        <v>0</v>
      </c>
      <c r="BE94" s="130">
        <v>5</v>
      </c>
      <c r="BF94" s="98">
        <f t="shared" si="50"/>
        <v>5</v>
      </c>
      <c r="BG94" s="130">
        <v>0</v>
      </c>
      <c r="BH94" s="130">
        <v>5</v>
      </c>
      <c r="BI94" s="130">
        <v>0</v>
      </c>
      <c r="BJ94" s="130">
        <v>0</v>
      </c>
      <c r="BK94" s="98">
        <f t="shared" si="51"/>
        <v>11</v>
      </c>
      <c r="BL94" s="130">
        <v>0</v>
      </c>
      <c r="BM94" s="130">
        <v>8</v>
      </c>
      <c r="BN94" s="130">
        <v>3</v>
      </c>
      <c r="BO94" s="98">
        <f t="shared" si="52"/>
        <v>9</v>
      </c>
      <c r="BP94" s="130">
        <v>0</v>
      </c>
      <c r="BQ94" s="130">
        <v>8</v>
      </c>
      <c r="BR94" s="130">
        <v>1</v>
      </c>
      <c r="BS94" s="98">
        <f t="shared" si="53"/>
        <v>54</v>
      </c>
      <c r="BT94" s="130">
        <v>0</v>
      </c>
      <c r="BU94" s="130">
        <v>24</v>
      </c>
      <c r="BV94" s="130">
        <v>9</v>
      </c>
      <c r="BW94" s="130">
        <v>21</v>
      </c>
      <c r="BX94" s="98">
        <f t="shared" si="54"/>
        <v>2</v>
      </c>
      <c r="BY94" s="130">
        <v>0</v>
      </c>
      <c r="BZ94" s="130">
        <v>2</v>
      </c>
      <c r="CA94" s="130">
        <v>0</v>
      </c>
      <c r="CB94" s="98">
        <f t="shared" si="62"/>
        <v>11</v>
      </c>
      <c r="CC94" s="130">
        <v>0</v>
      </c>
      <c r="CD94" s="130">
        <v>11</v>
      </c>
      <c r="CE94" s="130">
        <v>0</v>
      </c>
    </row>
    <row r="95" spans="1:83" ht="12.75" x14ac:dyDescent="0.2">
      <c r="A95" s="90">
        <v>617</v>
      </c>
      <c r="B95" s="479" t="s">
        <v>121</v>
      </c>
      <c r="C95" s="98">
        <f t="shared" si="47"/>
        <v>19</v>
      </c>
      <c r="D95" s="98">
        <f t="shared" si="63"/>
        <v>2</v>
      </c>
      <c r="E95" s="130">
        <v>0</v>
      </c>
      <c r="F95" s="130">
        <v>2</v>
      </c>
      <c r="G95" s="98">
        <f t="shared" si="64"/>
        <v>0</v>
      </c>
      <c r="H95" s="130">
        <v>0</v>
      </c>
      <c r="I95" s="130">
        <v>0</v>
      </c>
      <c r="J95" s="98">
        <f t="shared" si="65"/>
        <v>0</v>
      </c>
      <c r="K95" s="130">
        <v>0</v>
      </c>
      <c r="L95" s="130">
        <v>0</v>
      </c>
      <c r="M95" s="130">
        <v>0</v>
      </c>
      <c r="N95" s="130">
        <v>0</v>
      </c>
      <c r="O95" s="98">
        <f t="shared" si="55"/>
        <v>0</v>
      </c>
      <c r="P95" s="130">
        <v>0</v>
      </c>
      <c r="Q95" s="130">
        <v>0</v>
      </c>
      <c r="R95" s="130">
        <v>0</v>
      </c>
      <c r="S95" s="130">
        <v>0</v>
      </c>
      <c r="T95" s="98">
        <f t="shared" si="56"/>
        <v>0</v>
      </c>
      <c r="U95" s="130">
        <v>0</v>
      </c>
      <c r="V95" s="130">
        <v>0</v>
      </c>
      <c r="W95" s="130">
        <v>0</v>
      </c>
      <c r="X95" s="130">
        <v>0</v>
      </c>
      <c r="Y95" s="98">
        <f t="shared" si="60"/>
        <v>0</v>
      </c>
      <c r="Z95" s="130">
        <v>0</v>
      </c>
      <c r="AA95" s="130">
        <v>0</v>
      </c>
      <c r="AB95" s="130">
        <v>0</v>
      </c>
      <c r="AC95" s="130">
        <v>0</v>
      </c>
      <c r="AD95" s="130">
        <v>0</v>
      </c>
      <c r="AE95" s="98">
        <f t="shared" si="61"/>
        <v>5</v>
      </c>
      <c r="AF95" s="130">
        <v>0</v>
      </c>
      <c r="AG95" s="130">
        <v>0</v>
      </c>
      <c r="AH95" s="130">
        <v>3</v>
      </c>
      <c r="AI95" s="130">
        <v>0</v>
      </c>
      <c r="AJ95" s="130">
        <v>0</v>
      </c>
      <c r="AK95" s="130">
        <v>1</v>
      </c>
      <c r="AL95" s="130">
        <v>0</v>
      </c>
      <c r="AM95" s="130">
        <v>0</v>
      </c>
      <c r="AN95" s="130">
        <v>0</v>
      </c>
      <c r="AO95" s="130">
        <v>0</v>
      </c>
      <c r="AP95" s="130">
        <v>1</v>
      </c>
      <c r="AQ95" s="130">
        <v>0</v>
      </c>
      <c r="AR95" s="130">
        <v>0</v>
      </c>
      <c r="AS95" s="130">
        <v>0</v>
      </c>
      <c r="AT95" s="98">
        <f t="shared" si="48"/>
        <v>3</v>
      </c>
      <c r="AU95" s="130">
        <v>0</v>
      </c>
      <c r="AV95" s="130">
        <v>1</v>
      </c>
      <c r="AW95" s="130">
        <v>2</v>
      </c>
      <c r="AX95" s="98">
        <f t="shared" si="57"/>
        <v>1</v>
      </c>
      <c r="AY95" s="130">
        <v>1</v>
      </c>
      <c r="AZ95" s="130">
        <v>0</v>
      </c>
      <c r="BA95" s="130">
        <v>0</v>
      </c>
      <c r="BB95" s="130">
        <v>0</v>
      </c>
      <c r="BC95" s="98">
        <f t="shared" si="49"/>
        <v>1</v>
      </c>
      <c r="BD95" s="130">
        <v>0</v>
      </c>
      <c r="BE95" s="130">
        <v>1</v>
      </c>
      <c r="BF95" s="98">
        <f t="shared" si="50"/>
        <v>1</v>
      </c>
      <c r="BG95" s="130">
        <v>0</v>
      </c>
      <c r="BH95" s="130">
        <v>0</v>
      </c>
      <c r="BI95" s="130">
        <v>0</v>
      </c>
      <c r="BJ95" s="130">
        <v>1</v>
      </c>
      <c r="BK95" s="98">
        <f t="shared" si="51"/>
        <v>1</v>
      </c>
      <c r="BL95" s="130">
        <v>0</v>
      </c>
      <c r="BM95" s="130">
        <v>1</v>
      </c>
      <c r="BN95" s="130">
        <v>0</v>
      </c>
      <c r="BO95" s="98">
        <f t="shared" si="52"/>
        <v>1</v>
      </c>
      <c r="BP95" s="130">
        <v>0</v>
      </c>
      <c r="BQ95" s="130">
        <v>1</v>
      </c>
      <c r="BR95" s="130">
        <v>0</v>
      </c>
      <c r="BS95" s="98">
        <f t="shared" si="53"/>
        <v>3</v>
      </c>
      <c r="BT95" s="130">
        <v>0</v>
      </c>
      <c r="BU95" s="130">
        <v>3</v>
      </c>
      <c r="BV95" s="130">
        <v>0</v>
      </c>
      <c r="BW95" s="130">
        <v>0</v>
      </c>
      <c r="BX95" s="98">
        <f t="shared" si="54"/>
        <v>0</v>
      </c>
      <c r="BY95" s="130">
        <v>0</v>
      </c>
      <c r="BZ95" s="130">
        <v>0</v>
      </c>
      <c r="CA95" s="130">
        <v>0</v>
      </c>
      <c r="CB95" s="98">
        <f t="shared" si="62"/>
        <v>1</v>
      </c>
      <c r="CC95" s="130">
        <v>0</v>
      </c>
      <c r="CD95" s="130">
        <v>1</v>
      </c>
      <c r="CE95" s="130">
        <v>0</v>
      </c>
    </row>
    <row r="96" spans="1:83" ht="24" customHeight="1" x14ac:dyDescent="0.2">
      <c r="A96" s="90">
        <v>619</v>
      </c>
      <c r="B96" s="479" t="s">
        <v>589</v>
      </c>
      <c r="C96" s="98">
        <f t="shared" si="47"/>
        <v>1026</v>
      </c>
      <c r="D96" s="98">
        <f t="shared" si="63"/>
        <v>15</v>
      </c>
      <c r="E96" s="130">
        <v>0</v>
      </c>
      <c r="F96" s="130">
        <v>15</v>
      </c>
      <c r="G96" s="98">
        <f t="shared" si="64"/>
        <v>15</v>
      </c>
      <c r="H96" s="130">
        <v>0</v>
      </c>
      <c r="I96" s="130">
        <v>15</v>
      </c>
      <c r="J96" s="98">
        <f t="shared" si="65"/>
        <v>39</v>
      </c>
      <c r="K96" s="130">
        <v>0</v>
      </c>
      <c r="L96" s="130">
        <v>35</v>
      </c>
      <c r="M96" s="130">
        <v>0</v>
      </c>
      <c r="N96" s="130">
        <v>4</v>
      </c>
      <c r="O96" s="98">
        <f t="shared" si="55"/>
        <v>19</v>
      </c>
      <c r="P96" s="130">
        <v>0</v>
      </c>
      <c r="Q96" s="130">
        <v>17</v>
      </c>
      <c r="R96" s="130">
        <v>0</v>
      </c>
      <c r="S96" s="130">
        <v>2</v>
      </c>
      <c r="T96" s="98">
        <f t="shared" si="56"/>
        <v>25</v>
      </c>
      <c r="U96" s="130">
        <v>1</v>
      </c>
      <c r="V96" s="130">
        <v>11</v>
      </c>
      <c r="W96" s="130">
        <v>2</v>
      </c>
      <c r="X96" s="130">
        <v>11</v>
      </c>
      <c r="Y96" s="98">
        <f t="shared" si="60"/>
        <v>164</v>
      </c>
      <c r="Z96" s="130">
        <v>0</v>
      </c>
      <c r="AA96" s="130">
        <v>58</v>
      </c>
      <c r="AB96" s="130">
        <v>29</v>
      </c>
      <c r="AC96" s="130">
        <v>55</v>
      </c>
      <c r="AD96" s="130">
        <v>22</v>
      </c>
      <c r="AE96" s="98">
        <f t="shared" si="61"/>
        <v>213</v>
      </c>
      <c r="AF96" s="130">
        <v>0</v>
      </c>
      <c r="AG96" s="130">
        <v>0</v>
      </c>
      <c r="AH96" s="130">
        <v>5</v>
      </c>
      <c r="AI96" s="130">
        <v>3</v>
      </c>
      <c r="AJ96" s="130">
        <v>20</v>
      </c>
      <c r="AK96" s="130">
        <v>15</v>
      </c>
      <c r="AL96" s="130">
        <v>0</v>
      </c>
      <c r="AM96" s="130">
        <v>0</v>
      </c>
      <c r="AN96" s="130">
        <v>0</v>
      </c>
      <c r="AO96" s="130">
        <v>70</v>
      </c>
      <c r="AP96" s="130">
        <v>99</v>
      </c>
      <c r="AQ96" s="130">
        <v>1</v>
      </c>
      <c r="AR96" s="130">
        <v>0</v>
      </c>
      <c r="AS96" s="130">
        <v>0</v>
      </c>
      <c r="AT96" s="98">
        <f t="shared" si="48"/>
        <v>58</v>
      </c>
      <c r="AU96" s="130">
        <v>0</v>
      </c>
      <c r="AV96" s="130">
        <v>46</v>
      </c>
      <c r="AW96" s="130">
        <v>12</v>
      </c>
      <c r="AX96" s="98">
        <f t="shared" si="57"/>
        <v>66</v>
      </c>
      <c r="AY96" s="130">
        <v>10</v>
      </c>
      <c r="AZ96" s="130">
        <v>24</v>
      </c>
      <c r="BA96" s="130">
        <v>28</v>
      </c>
      <c r="BB96" s="130">
        <v>4</v>
      </c>
      <c r="BC96" s="98">
        <f t="shared" si="49"/>
        <v>53</v>
      </c>
      <c r="BD96" s="130">
        <v>0</v>
      </c>
      <c r="BE96" s="130">
        <v>53</v>
      </c>
      <c r="BF96" s="98">
        <f t="shared" si="50"/>
        <v>127</v>
      </c>
      <c r="BG96" s="130">
        <v>0</v>
      </c>
      <c r="BH96" s="130">
        <v>78</v>
      </c>
      <c r="BI96" s="130">
        <v>14</v>
      </c>
      <c r="BJ96" s="130">
        <v>35</v>
      </c>
      <c r="BK96" s="98">
        <f t="shared" si="51"/>
        <v>65</v>
      </c>
      <c r="BL96" s="130">
        <v>0</v>
      </c>
      <c r="BM96" s="130">
        <v>48</v>
      </c>
      <c r="BN96" s="130">
        <v>17</v>
      </c>
      <c r="BO96" s="98">
        <f t="shared" si="52"/>
        <v>60</v>
      </c>
      <c r="BP96" s="130">
        <v>0</v>
      </c>
      <c r="BQ96" s="130">
        <v>59</v>
      </c>
      <c r="BR96" s="130">
        <v>1</v>
      </c>
      <c r="BS96" s="98">
        <f t="shared" si="53"/>
        <v>85</v>
      </c>
      <c r="BT96" s="130">
        <v>0</v>
      </c>
      <c r="BU96" s="130">
        <v>51</v>
      </c>
      <c r="BV96" s="130">
        <v>10</v>
      </c>
      <c r="BW96" s="130">
        <v>24</v>
      </c>
      <c r="BX96" s="98">
        <f t="shared" si="54"/>
        <v>17</v>
      </c>
      <c r="BY96" s="130">
        <v>0</v>
      </c>
      <c r="BZ96" s="130">
        <v>17</v>
      </c>
      <c r="CA96" s="130">
        <v>0</v>
      </c>
      <c r="CB96" s="98">
        <f t="shared" si="62"/>
        <v>5</v>
      </c>
      <c r="CC96" s="130">
        <v>0</v>
      </c>
      <c r="CD96" s="130">
        <v>4</v>
      </c>
      <c r="CE96" s="130">
        <v>1</v>
      </c>
    </row>
    <row r="97" spans="1:83" ht="12.75" x14ac:dyDescent="0.2">
      <c r="A97" s="90">
        <v>620</v>
      </c>
      <c r="B97" s="479" t="s">
        <v>590</v>
      </c>
      <c r="C97" s="98">
        <f t="shared" si="47"/>
        <v>2426</v>
      </c>
      <c r="D97" s="98">
        <f t="shared" si="63"/>
        <v>44</v>
      </c>
      <c r="E97" s="130">
        <v>0</v>
      </c>
      <c r="F97" s="130">
        <v>44</v>
      </c>
      <c r="G97" s="98">
        <f t="shared" si="64"/>
        <v>25</v>
      </c>
      <c r="H97" s="130">
        <v>0</v>
      </c>
      <c r="I97" s="130">
        <v>25</v>
      </c>
      <c r="J97" s="98">
        <f t="shared" si="65"/>
        <v>74</v>
      </c>
      <c r="K97" s="130">
        <v>0</v>
      </c>
      <c r="L97" s="130">
        <v>54</v>
      </c>
      <c r="M97" s="130">
        <v>7</v>
      </c>
      <c r="N97" s="130">
        <v>13</v>
      </c>
      <c r="O97" s="98">
        <f t="shared" si="55"/>
        <v>78</v>
      </c>
      <c r="P97" s="130">
        <v>0</v>
      </c>
      <c r="Q97" s="130">
        <v>41</v>
      </c>
      <c r="R97" s="130">
        <v>1</v>
      </c>
      <c r="S97" s="130">
        <v>36</v>
      </c>
      <c r="T97" s="98">
        <f t="shared" si="56"/>
        <v>68</v>
      </c>
      <c r="U97" s="130">
        <v>0</v>
      </c>
      <c r="V97" s="130">
        <v>32</v>
      </c>
      <c r="W97" s="130">
        <v>6</v>
      </c>
      <c r="X97" s="130">
        <v>30</v>
      </c>
      <c r="Y97" s="98">
        <f t="shared" si="60"/>
        <v>275</v>
      </c>
      <c r="Z97" s="130">
        <v>0</v>
      </c>
      <c r="AA97" s="130">
        <v>117</v>
      </c>
      <c r="AB97" s="130">
        <v>41</v>
      </c>
      <c r="AC97" s="130">
        <v>86</v>
      </c>
      <c r="AD97" s="130">
        <v>31</v>
      </c>
      <c r="AE97" s="98">
        <f t="shared" si="61"/>
        <v>671</v>
      </c>
      <c r="AF97" s="130">
        <v>0</v>
      </c>
      <c r="AG97" s="130">
        <v>0</v>
      </c>
      <c r="AH97" s="130">
        <v>15</v>
      </c>
      <c r="AI97" s="130">
        <v>13</v>
      </c>
      <c r="AJ97" s="130">
        <v>25</v>
      </c>
      <c r="AK97" s="130">
        <v>33</v>
      </c>
      <c r="AL97" s="130">
        <v>0</v>
      </c>
      <c r="AM97" s="130">
        <v>1</v>
      </c>
      <c r="AN97" s="130">
        <v>1</v>
      </c>
      <c r="AO97" s="130">
        <v>230</v>
      </c>
      <c r="AP97" s="130">
        <v>351</v>
      </c>
      <c r="AQ97" s="130">
        <v>2</v>
      </c>
      <c r="AR97" s="130">
        <v>0</v>
      </c>
      <c r="AS97" s="130">
        <v>0</v>
      </c>
      <c r="AT97" s="98">
        <f t="shared" si="48"/>
        <v>107</v>
      </c>
      <c r="AU97" s="130">
        <v>0</v>
      </c>
      <c r="AV97" s="130">
        <v>96</v>
      </c>
      <c r="AW97" s="130">
        <v>11</v>
      </c>
      <c r="AX97" s="98">
        <f t="shared" si="57"/>
        <v>108</v>
      </c>
      <c r="AY97" s="130">
        <v>14</v>
      </c>
      <c r="AZ97" s="130">
        <v>36</v>
      </c>
      <c r="BA97" s="130">
        <v>41</v>
      </c>
      <c r="BB97" s="130">
        <v>17</v>
      </c>
      <c r="BC97" s="98">
        <f t="shared" si="49"/>
        <v>101</v>
      </c>
      <c r="BD97" s="130">
        <v>0</v>
      </c>
      <c r="BE97" s="130">
        <v>101</v>
      </c>
      <c r="BF97" s="98">
        <f t="shared" si="50"/>
        <v>339</v>
      </c>
      <c r="BG97" s="130">
        <v>0</v>
      </c>
      <c r="BH97" s="130">
        <v>252</v>
      </c>
      <c r="BI97" s="130">
        <v>15</v>
      </c>
      <c r="BJ97" s="130">
        <v>72</v>
      </c>
      <c r="BK97" s="98">
        <f t="shared" si="51"/>
        <v>108</v>
      </c>
      <c r="BL97" s="130">
        <v>0</v>
      </c>
      <c r="BM97" s="130">
        <v>83</v>
      </c>
      <c r="BN97" s="130">
        <v>25</v>
      </c>
      <c r="BO97" s="98">
        <f t="shared" si="52"/>
        <v>115</v>
      </c>
      <c r="BP97" s="130">
        <v>0</v>
      </c>
      <c r="BQ97" s="130">
        <v>114</v>
      </c>
      <c r="BR97" s="130">
        <v>1</v>
      </c>
      <c r="BS97" s="98">
        <f t="shared" si="53"/>
        <v>271</v>
      </c>
      <c r="BT97" s="130">
        <v>0</v>
      </c>
      <c r="BU97" s="130">
        <v>88</v>
      </c>
      <c r="BV97" s="130">
        <v>50</v>
      </c>
      <c r="BW97" s="130">
        <v>133</v>
      </c>
      <c r="BX97" s="98">
        <f t="shared" si="54"/>
        <v>19</v>
      </c>
      <c r="BY97" s="130">
        <v>0</v>
      </c>
      <c r="BZ97" s="130">
        <v>17</v>
      </c>
      <c r="CA97" s="130">
        <v>2</v>
      </c>
      <c r="CB97" s="98">
        <f t="shared" si="62"/>
        <v>23</v>
      </c>
      <c r="CC97" s="130">
        <v>1</v>
      </c>
      <c r="CD97" s="130">
        <v>19</v>
      </c>
      <c r="CE97" s="130">
        <v>3</v>
      </c>
    </row>
    <row r="98" spans="1:83" ht="12.75" x14ac:dyDescent="0.2">
      <c r="A98" s="90">
        <v>621</v>
      </c>
      <c r="B98" s="479" t="s">
        <v>122</v>
      </c>
      <c r="C98" s="98">
        <f t="shared" si="47"/>
        <v>2206</v>
      </c>
      <c r="D98" s="98">
        <f t="shared" si="63"/>
        <v>37</v>
      </c>
      <c r="E98" s="130">
        <v>0</v>
      </c>
      <c r="F98" s="130">
        <v>37</v>
      </c>
      <c r="G98" s="98">
        <f t="shared" si="64"/>
        <v>36</v>
      </c>
      <c r="H98" s="130">
        <v>0</v>
      </c>
      <c r="I98" s="130">
        <v>36</v>
      </c>
      <c r="J98" s="98">
        <f t="shared" si="65"/>
        <v>30</v>
      </c>
      <c r="K98" s="130">
        <v>0</v>
      </c>
      <c r="L98" s="130">
        <v>17</v>
      </c>
      <c r="M98" s="130">
        <v>4</v>
      </c>
      <c r="N98" s="130">
        <v>9</v>
      </c>
      <c r="O98" s="98">
        <f t="shared" si="55"/>
        <v>47</v>
      </c>
      <c r="P98" s="130">
        <v>0</v>
      </c>
      <c r="Q98" s="130">
        <v>30</v>
      </c>
      <c r="R98" s="130">
        <v>5</v>
      </c>
      <c r="S98" s="130">
        <v>12</v>
      </c>
      <c r="T98" s="98">
        <f t="shared" si="56"/>
        <v>46</v>
      </c>
      <c r="U98" s="130">
        <v>1</v>
      </c>
      <c r="V98" s="130">
        <v>30</v>
      </c>
      <c r="W98" s="130">
        <v>1</v>
      </c>
      <c r="X98" s="130">
        <v>14</v>
      </c>
      <c r="Y98" s="98">
        <f t="shared" si="60"/>
        <v>302</v>
      </c>
      <c r="Z98" s="130">
        <v>0</v>
      </c>
      <c r="AA98" s="130">
        <v>145</v>
      </c>
      <c r="AB98" s="130">
        <v>43</v>
      </c>
      <c r="AC98" s="130">
        <v>69</v>
      </c>
      <c r="AD98" s="130">
        <v>45</v>
      </c>
      <c r="AE98" s="98">
        <f t="shared" si="61"/>
        <v>556</v>
      </c>
      <c r="AF98" s="130">
        <v>0</v>
      </c>
      <c r="AG98" s="130">
        <v>0</v>
      </c>
      <c r="AH98" s="130">
        <v>11</v>
      </c>
      <c r="AI98" s="130">
        <v>8</v>
      </c>
      <c r="AJ98" s="130">
        <v>4</v>
      </c>
      <c r="AK98" s="130">
        <v>24</v>
      </c>
      <c r="AL98" s="130">
        <v>1</v>
      </c>
      <c r="AM98" s="130">
        <v>0</v>
      </c>
      <c r="AN98" s="130">
        <v>0</v>
      </c>
      <c r="AO98" s="130">
        <v>10</v>
      </c>
      <c r="AP98" s="130">
        <v>498</v>
      </c>
      <c r="AQ98" s="130">
        <v>0</v>
      </c>
      <c r="AR98" s="130">
        <v>0</v>
      </c>
      <c r="AS98" s="130">
        <v>0</v>
      </c>
      <c r="AT98" s="98">
        <f t="shared" si="48"/>
        <v>89</v>
      </c>
      <c r="AU98" s="130">
        <v>0</v>
      </c>
      <c r="AV98" s="130">
        <v>61</v>
      </c>
      <c r="AW98" s="130">
        <v>28</v>
      </c>
      <c r="AX98" s="98">
        <f t="shared" si="57"/>
        <v>155</v>
      </c>
      <c r="AY98" s="130">
        <v>35</v>
      </c>
      <c r="AZ98" s="130">
        <v>48</v>
      </c>
      <c r="BA98" s="130">
        <v>59</v>
      </c>
      <c r="BB98" s="130">
        <v>13</v>
      </c>
      <c r="BC98" s="98">
        <f t="shared" si="49"/>
        <v>85</v>
      </c>
      <c r="BD98" s="130">
        <v>0</v>
      </c>
      <c r="BE98" s="130">
        <v>85</v>
      </c>
      <c r="BF98" s="98">
        <f t="shared" si="50"/>
        <v>195</v>
      </c>
      <c r="BG98" s="130">
        <v>0</v>
      </c>
      <c r="BH98" s="130">
        <v>113</v>
      </c>
      <c r="BI98" s="130">
        <v>23</v>
      </c>
      <c r="BJ98" s="130">
        <v>59</v>
      </c>
      <c r="BK98" s="98">
        <f t="shared" si="51"/>
        <v>189</v>
      </c>
      <c r="BL98" s="130">
        <v>0</v>
      </c>
      <c r="BM98" s="130">
        <v>152</v>
      </c>
      <c r="BN98" s="130">
        <v>37</v>
      </c>
      <c r="BO98" s="98">
        <f t="shared" si="52"/>
        <v>93</v>
      </c>
      <c r="BP98" s="130">
        <v>0</v>
      </c>
      <c r="BQ98" s="130">
        <v>93</v>
      </c>
      <c r="BR98" s="130">
        <v>0</v>
      </c>
      <c r="BS98" s="98">
        <f t="shared" si="53"/>
        <v>266</v>
      </c>
      <c r="BT98" s="130">
        <v>0</v>
      </c>
      <c r="BU98" s="130">
        <v>132</v>
      </c>
      <c r="BV98" s="130">
        <v>58</v>
      </c>
      <c r="BW98" s="130">
        <v>76</v>
      </c>
      <c r="BX98" s="98">
        <f t="shared" si="54"/>
        <v>31</v>
      </c>
      <c r="BY98" s="130">
        <v>0</v>
      </c>
      <c r="BZ98" s="130">
        <v>31</v>
      </c>
      <c r="CA98" s="130">
        <v>0</v>
      </c>
      <c r="CB98" s="98">
        <f t="shared" si="62"/>
        <v>49</v>
      </c>
      <c r="CC98" s="130">
        <v>0</v>
      </c>
      <c r="CD98" s="130">
        <v>43</v>
      </c>
      <c r="CE98" s="130">
        <v>6</v>
      </c>
    </row>
    <row r="99" spans="1:83" ht="12.75" x14ac:dyDescent="0.2">
      <c r="A99" s="90">
        <v>623</v>
      </c>
      <c r="B99" s="479" t="s">
        <v>591</v>
      </c>
      <c r="C99" s="98">
        <f t="shared" si="47"/>
        <v>7829</v>
      </c>
      <c r="D99" s="98">
        <f t="shared" si="63"/>
        <v>143</v>
      </c>
      <c r="E99" s="130">
        <v>0</v>
      </c>
      <c r="F99" s="130">
        <v>143</v>
      </c>
      <c r="G99" s="98">
        <f t="shared" si="64"/>
        <v>151</v>
      </c>
      <c r="H99" s="130">
        <v>1</v>
      </c>
      <c r="I99" s="130">
        <v>150</v>
      </c>
      <c r="J99" s="98">
        <f t="shared" si="65"/>
        <v>186</v>
      </c>
      <c r="K99" s="130">
        <v>0</v>
      </c>
      <c r="L99" s="130">
        <v>122</v>
      </c>
      <c r="M99" s="130">
        <v>9</v>
      </c>
      <c r="N99" s="130">
        <v>55</v>
      </c>
      <c r="O99" s="98">
        <f t="shared" si="55"/>
        <v>156</v>
      </c>
      <c r="P99" s="130">
        <v>0</v>
      </c>
      <c r="Q99" s="130">
        <v>109</v>
      </c>
      <c r="R99" s="130">
        <v>5</v>
      </c>
      <c r="S99" s="130">
        <v>42</v>
      </c>
      <c r="T99" s="98">
        <f t="shared" si="56"/>
        <v>144</v>
      </c>
      <c r="U99" s="130">
        <v>4</v>
      </c>
      <c r="V99" s="130">
        <v>105</v>
      </c>
      <c r="W99" s="130">
        <v>16</v>
      </c>
      <c r="X99" s="130">
        <v>19</v>
      </c>
      <c r="Y99" s="98">
        <f t="shared" si="60"/>
        <v>1115</v>
      </c>
      <c r="Z99" s="130">
        <v>0</v>
      </c>
      <c r="AA99" s="130">
        <v>529</v>
      </c>
      <c r="AB99" s="130">
        <v>164</v>
      </c>
      <c r="AC99" s="130">
        <v>231</v>
      </c>
      <c r="AD99" s="130">
        <v>191</v>
      </c>
      <c r="AE99" s="98">
        <f t="shared" si="61"/>
        <v>2122</v>
      </c>
      <c r="AF99" s="130">
        <v>0</v>
      </c>
      <c r="AG99" s="130">
        <v>0</v>
      </c>
      <c r="AH99" s="130">
        <v>38</v>
      </c>
      <c r="AI99" s="130">
        <v>40</v>
      </c>
      <c r="AJ99" s="130">
        <v>45</v>
      </c>
      <c r="AK99" s="130">
        <v>102</v>
      </c>
      <c r="AL99" s="130">
        <v>1</v>
      </c>
      <c r="AM99" s="130">
        <v>1</v>
      </c>
      <c r="AN99" s="130">
        <v>0</v>
      </c>
      <c r="AO99" s="130">
        <v>24</v>
      </c>
      <c r="AP99" s="130">
        <v>1868</v>
      </c>
      <c r="AQ99" s="130">
        <v>3</v>
      </c>
      <c r="AR99" s="130">
        <v>0</v>
      </c>
      <c r="AS99" s="130">
        <v>0</v>
      </c>
      <c r="AT99" s="98">
        <f t="shared" si="48"/>
        <v>341</v>
      </c>
      <c r="AU99" s="130">
        <v>0</v>
      </c>
      <c r="AV99" s="130">
        <v>253</v>
      </c>
      <c r="AW99" s="130">
        <v>88</v>
      </c>
      <c r="AX99" s="98">
        <f t="shared" si="57"/>
        <v>508</v>
      </c>
      <c r="AY99" s="130">
        <v>132</v>
      </c>
      <c r="AZ99" s="130">
        <v>125</v>
      </c>
      <c r="BA99" s="130">
        <v>209</v>
      </c>
      <c r="BB99" s="130">
        <v>42</v>
      </c>
      <c r="BC99" s="98">
        <f t="shared" si="49"/>
        <v>278</v>
      </c>
      <c r="BD99" s="130">
        <v>0</v>
      </c>
      <c r="BE99" s="130">
        <v>278</v>
      </c>
      <c r="BF99" s="98">
        <f t="shared" si="50"/>
        <v>838</v>
      </c>
      <c r="BG99" s="130">
        <v>0</v>
      </c>
      <c r="BH99" s="130">
        <v>564</v>
      </c>
      <c r="BI99" s="130">
        <v>57</v>
      </c>
      <c r="BJ99" s="130">
        <v>217</v>
      </c>
      <c r="BK99" s="98">
        <f t="shared" si="51"/>
        <v>610</v>
      </c>
      <c r="BL99" s="130">
        <v>0</v>
      </c>
      <c r="BM99" s="130">
        <v>527</v>
      </c>
      <c r="BN99" s="130">
        <v>83</v>
      </c>
      <c r="BO99" s="98">
        <f t="shared" si="52"/>
        <v>303</v>
      </c>
      <c r="BP99" s="130">
        <v>1</v>
      </c>
      <c r="BQ99" s="130">
        <v>295</v>
      </c>
      <c r="BR99" s="130">
        <v>7</v>
      </c>
      <c r="BS99" s="98">
        <f t="shared" si="53"/>
        <v>713</v>
      </c>
      <c r="BT99" s="130">
        <v>0</v>
      </c>
      <c r="BU99" s="130">
        <v>352</v>
      </c>
      <c r="BV99" s="130">
        <v>173</v>
      </c>
      <c r="BW99" s="130">
        <v>188</v>
      </c>
      <c r="BX99" s="98">
        <f t="shared" si="54"/>
        <v>118</v>
      </c>
      <c r="BY99" s="130">
        <v>0</v>
      </c>
      <c r="BZ99" s="130">
        <v>117</v>
      </c>
      <c r="CA99" s="130">
        <v>1</v>
      </c>
      <c r="CB99" s="98">
        <f t="shared" si="62"/>
        <v>103</v>
      </c>
      <c r="CC99" s="130">
        <v>2</v>
      </c>
      <c r="CD99" s="130">
        <v>89</v>
      </c>
      <c r="CE99" s="130">
        <v>12</v>
      </c>
    </row>
    <row r="100" spans="1:83" ht="12.75" x14ac:dyDescent="0.2">
      <c r="A100" s="90">
        <v>624</v>
      </c>
      <c r="B100" s="479" t="s">
        <v>592</v>
      </c>
      <c r="C100" s="98">
        <f t="shared" si="47"/>
        <v>82</v>
      </c>
      <c r="D100" s="98">
        <f t="shared" si="63"/>
        <v>5</v>
      </c>
      <c r="E100" s="130">
        <v>0</v>
      </c>
      <c r="F100" s="130">
        <v>5</v>
      </c>
      <c r="G100" s="98">
        <f t="shared" si="64"/>
        <v>1</v>
      </c>
      <c r="H100" s="130">
        <v>0</v>
      </c>
      <c r="I100" s="130">
        <v>1</v>
      </c>
      <c r="J100" s="98">
        <f t="shared" si="65"/>
        <v>2</v>
      </c>
      <c r="K100" s="130">
        <v>0</v>
      </c>
      <c r="L100" s="130">
        <v>0</v>
      </c>
      <c r="M100" s="130">
        <v>0</v>
      </c>
      <c r="N100" s="130">
        <v>2</v>
      </c>
      <c r="O100" s="98">
        <f t="shared" si="55"/>
        <v>1</v>
      </c>
      <c r="P100" s="130">
        <v>0</v>
      </c>
      <c r="Q100" s="130">
        <v>0</v>
      </c>
      <c r="R100" s="130">
        <v>0</v>
      </c>
      <c r="S100" s="130">
        <v>1</v>
      </c>
      <c r="T100" s="98">
        <f t="shared" si="56"/>
        <v>3</v>
      </c>
      <c r="U100" s="130">
        <v>0</v>
      </c>
      <c r="V100" s="130">
        <v>3</v>
      </c>
      <c r="W100" s="130">
        <v>0</v>
      </c>
      <c r="X100" s="130">
        <v>0</v>
      </c>
      <c r="Y100" s="98">
        <f t="shared" si="60"/>
        <v>7</v>
      </c>
      <c r="Z100" s="130">
        <v>0</v>
      </c>
      <c r="AA100" s="130">
        <v>2</v>
      </c>
      <c r="AB100" s="130">
        <v>0</v>
      </c>
      <c r="AC100" s="130">
        <v>1</v>
      </c>
      <c r="AD100" s="130">
        <v>4</v>
      </c>
      <c r="AE100" s="98">
        <f t="shared" si="61"/>
        <v>19</v>
      </c>
      <c r="AF100" s="130">
        <v>0</v>
      </c>
      <c r="AG100" s="130">
        <v>0</v>
      </c>
      <c r="AH100" s="130">
        <v>1</v>
      </c>
      <c r="AI100" s="130">
        <v>2</v>
      </c>
      <c r="AJ100" s="130">
        <v>1</v>
      </c>
      <c r="AK100" s="130">
        <v>0</v>
      </c>
      <c r="AL100" s="130">
        <v>1</v>
      </c>
      <c r="AM100" s="130">
        <v>0</v>
      </c>
      <c r="AN100" s="130">
        <v>13</v>
      </c>
      <c r="AO100" s="130">
        <v>0</v>
      </c>
      <c r="AP100" s="130">
        <v>1</v>
      </c>
      <c r="AQ100" s="130">
        <v>0</v>
      </c>
      <c r="AR100" s="130">
        <v>0</v>
      </c>
      <c r="AS100" s="130">
        <v>0</v>
      </c>
      <c r="AT100" s="98">
        <f t="shared" si="48"/>
        <v>7</v>
      </c>
      <c r="AU100" s="130">
        <v>0</v>
      </c>
      <c r="AV100" s="130">
        <v>5</v>
      </c>
      <c r="AW100" s="130">
        <v>2</v>
      </c>
      <c r="AX100" s="98">
        <f t="shared" si="57"/>
        <v>5</v>
      </c>
      <c r="AY100" s="130">
        <v>4</v>
      </c>
      <c r="AZ100" s="130">
        <v>0</v>
      </c>
      <c r="BA100" s="130">
        <v>1</v>
      </c>
      <c r="BB100" s="130">
        <v>0</v>
      </c>
      <c r="BC100" s="98">
        <f t="shared" si="49"/>
        <v>8</v>
      </c>
      <c r="BD100" s="130">
        <v>0</v>
      </c>
      <c r="BE100" s="130">
        <v>8</v>
      </c>
      <c r="BF100" s="98">
        <f t="shared" si="50"/>
        <v>11</v>
      </c>
      <c r="BG100" s="130">
        <v>0</v>
      </c>
      <c r="BH100" s="130">
        <v>7</v>
      </c>
      <c r="BI100" s="130">
        <v>0</v>
      </c>
      <c r="BJ100" s="130">
        <v>4</v>
      </c>
      <c r="BK100" s="98">
        <f t="shared" si="51"/>
        <v>2</v>
      </c>
      <c r="BL100" s="130">
        <v>0</v>
      </c>
      <c r="BM100" s="130">
        <v>1</v>
      </c>
      <c r="BN100" s="130">
        <v>1</v>
      </c>
      <c r="BO100" s="98">
        <f t="shared" si="52"/>
        <v>9</v>
      </c>
      <c r="BP100" s="130">
        <v>0</v>
      </c>
      <c r="BQ100" s="130">
        <v>7</v>
      </c>
      <c r="BR100" s="130">
        <v>2</v>
      </c>
      <c r="BS100" s="98">
        <f t="shared" si="53"/>
        <v>1</v>
      </c>
      <c r="BT100" s="130">
        <v>0</v>
      </c>
      <c r="BU100" s="130">
        <v>1</v>
      </c>
      <c r="BV100" s="130">
        <v>0</v>
      </c>
      <c r="BW100" s="130">
        <v>0</v>
      </c>
      <c r="BX100" s="98">
        <f t="shared" si="54"/>
        <v>0</v>
      </c>
      <c r="BY100" s="130">
        <v>0</v>
      </c>
      <c r="BZ100" s="130">
        <v>0</v>
      </c>
      <c r="CA100" s="130">
        <v>0</v>
      </c>
      <c r="CB100" s="98">
        <f t="shared" si="62"/>
        <v>1</v>
      </c>
      <c r="CC100" s="130">
        <v>0</v>
      </c>
      <c r="CD100" s="130">
        <v>1</v>
      </c>
      <c r="CE100" s="130">
        <v>0</v>
      </c>
    </row>
    <row r="101" spans="1:83" ht="12.75" x14ac:dyDescent="0.2">
      <c r="A101" s="90">
        <v>625</v>
      </c>
      <c r="B101" s="479" t="s">
        <v>124</v>
      </c>
      <c r="C101" s="98">
        <f t="shared" si="47"/>
        <v>79</v>
      </c>
      <c r="D101" s="98">
        <f t="shared" si="63"/>
        <v>0</v>
      </c>
      <c r="E101" s="130">
        <v>0</v>
      </c>
      <c r="F101" s="130">
        <v>0</v>
      </c>
      <c r="G101" s="98">
        <f t="shared" si="64"/>
        <v>0</v>
      </c>
      <c r="H101" s="130">
        <v>0</v>
      </c>
      <c r="I101" s="130">
        <v>0</v>
      </c>
      <c r="J101" s="98">
        <f t="shared" si="65"/>
        <v>1</v>
      </c>
      <c r="K101" s="130">
        <v>0</v>
      </c>
      <c r="L101" s="130">
        <v>1</v>
      </c>
      <c r="M101" s="130">
        <v>0</v>
      </c>
      <c r="N101" s="130">
        <v>0</v>
      </c>
      <c r="O101" s="98">
        <f t="shared" si="55"/>
        <v>0</v>
      </c>
      <c r="P101" s="130">
        <v>0</v>
      </c>
      <c r="Q101" s="130">
        <v>0</v>
      </c>
      <c r="R101" s="130">
        <v>0</v>
      </c>
      <c r="S101" s="130">
        <v>0</v>
      </c>
      <c r="T101" s="98">
        <f t="shared" si="56"/>
        <v>1</v>
      </c>
      <c r="U101" s="130">
        <v>0</v>
      </c>
      <c r="V101" s="130">
        <v>1</v>
      </c>
      <c r="W101" s="130">
        <v>0</v>
      </c>
      <c r="X101" s="130">
        <v>0</v>
      </c>
      <c r="Y101" s="98">
        <f t="shared" si="60"/>
        <v>7</v>
      </c>
      <c r="Z101" s="130">
        <v>0</v>
      </c>
      <c r="AA101" s="130">
        <v>4</v>
      </c>
      <c r="AB101" s="130">
        <v>1</v>
      </c>
      <c r="AC101" s="130">
        <v>1</v>
      </c>
      <c r="AD101" s="130">
        <v>1</v>
      </c>
      <c r="AE101" s="98">
        <f t="shared" si="61"/>
        <v>54</v>
      </c>
      <c r="AF101" s="130">
        <v>0</v>
      </c>
      <c r="AG101" s="130">
        <v>0</v>
      </c>
      <c r="AH101" s="130">
        <v>1</v>
      </c>
      <c r="AI101" s="130">
        <v>1</v>
      </c>
      <c r="AJ101" s="130">
        <v>0</v>
      </c>
      <c r="AK101" s="130">
        <v>1</v>
      </c>
      <c r="AL101" s="130">
        <v>0</v>
      </c>
      <c r="AM101" s="130">
        <v>0</v>
      </c>
      <c r="AN101" s="130">
        <v>48</v>
      </c>
      <c r="AO101" s="130">
        <v>0</v>
      </c>
      <c r="AP101" s="130">
        <v>3</v>
      </c>
      <c r="AQ101" s="130">
        <v>0</v>
      </c>
      <c r="AR101" s="130">
        <v>0</v>
      </c>
      <c r="AS101" s="130">
        <v>0</v>
      </c>
      <c r="AT101" s="98">
        <f t="shared" si="48"/>
        <v>1</v>
      </c>
      <c r="AU101" s="130">
        <v>0</v>
      </c>
      <c r="AV101" s="130">
        <v>1</v>
      </c>
      <c r="AW101" s="130">
        <v>0</v>
      </c>
      <c r="AX101" s="98">
        <f t="shared" si="57"/>
        <v>3</v>
      </c>
      <c r="AY101" s="130">
        <v>2</v>
      </c>
      <c r="AZ101" s="130">
        <v>0</v>
      </c>
      <c r="BA101" s="130">
        <v>1</v>
      </c>
      <c r="BB101" s="130">
        <v>0</v>
      </c>
      <c r="BC101" s="98">
        <f t="shared" si="49"/>
        <v>0</v>
      </c>
      <c r="BD101" s="130">
        <v>0</v>
      </c>
      <c r="BE101" s="130">
        <v>0</v>
      </c>
      <c r="BF101" s="98">
        <f t="shared" si="50"/>
        <v>5</v>
      </c>
      <c r="BG101" s="130">
        <v>0</v>
      </c>
      <c r="BH101" s="130">
        <v>2</v>
      </c>
      <c r="BI101" s="130">
        <v>0</v>
      </c>
      <c r="BJ101" s="130">
        <v>3</v>
      </c>
      <c r="BK101" s="98">
        <f t="shared" si="51"/>
        <v>1</v>
      </c>
      <c r="BL101" s="130">
        <v>0</v>
      </c>
      <c r="BM101" s="130">
        <v>1</v>
      </c>
      <c r="BN101" s="130">
        <v>0</v>
      </c>
      <c r="BO101" s="98">
        <f t="shared" si="52"/>
        <v>4</v>
      </c>
      <c r="BP101" s="130">
        <v>0</v>
      </c>
      <c r="BQ101" s="130">
        <v>4</v>
      </c>
      <c r="BR101" s="130">
        <v>0</v>
      </c>
      <c r="BS101" s="98">
        <f t="shared" si="53"/>
        <v>2</v>
      </c>
      <c r="BT101" s="130">
        <v>0</v>
      </c>
      <c r="BU101" s="130">
        <v>2</v>
      </c>
      <c r="BV101" s="130">
        <v>0</v>
      </c>
      <c r="BW101" s="130">
        <v>0</v>
      </c>
      <c r="BX101" s="98">
        <f t="shared" si="54"/>
        <v>0</v>
      </c>
      <c r="BY101" s="130">
        <v>0</v>
      </c>
      <c r="BZ101" s="130">
        <v>0</v>
      </c>
      <c r="CA101" s="130">
        <v>0</v>
      </c>
      <c r="CB101" s="98">
        <f t="shared" si="62"/>
        <v>0</v>
      </c>
      <c r="CC101" s="130">
        <v>0</v>
      </c>
      <c r="CD101" s="130">
        <v>0</v>
      </c>
      <c r="CE101" s="130">
        <v>0</v>
      </c>
    </row>
    <row r="102" spans="1:83" ht="12.75" x14ac:dyDescent="0.2">
      <c r="A102" s="90">
        <v>628</v>
      </c>
      <c r="B102" s="479" t="s">
        <v>80</v>
      </c>
      <c r="C102" s="98">
        <f t="shared" si="47"/>
        <v>17</v>
      </c>
      <c r="D102" s="98">
        <f t="shared" si="63"/>
        <v>0</v>
      </c>
      <c r="E102" s="130">
        <v>0</v>
      </c>
      <c r="F102" s="130">
        <v>0</v>
      </c>
      <c r="G102" s="98">
        <f t="shared" si="64"/>
        <v>0</v>
      </c>
      <c r="H102" s="130">
        <v>0</v>
      </c>
      <c r="I102" s="130">
        <v>0</v>
      </c>
      <c r="J102" s="98">
        <f t="shared" si="65"/>
        <v>0</v>
      </c>
      <c r="K102" s="130">
        <v>0</v>
      </c>
      <c r="L102" s="130">
        <v>0</v>
      </c>
      <c r="M102" s="130">
        <v>0</v>
      </c>
      <c r="N102" s="130">
        <v>0</v>
      </c>
      <c r="O102" s="98">
        <f t="shared" si="55"/>
        <v>0</v>
      </c>
      <c r="P102" s="130">
        <v>0</v>
      </c>
      <c r="Q102" s="130">
        <v>0</v>
      </c>
      <c r="R102" s="130">
        <v>0</v>
      </c>
      <c r="S102" s="130">
        <v>0</v>
      </c>
      <c r="T102" s="98">
        <f t="shared" si="56"/>
        <v>0</v>
      </c>
      <c r="U102" s="130">
        <v>0</v>
      </c>
      <c r="V102" s="130">
        <v>0</v>
      </c>
      <c r="W102" s="130">
        <v>0</v>
      </c>
      <c r="X102" s="130">
        <v>0</v>
      </c>
      <c r="Y102" s="98">
        <f t="shared" si="60"/>
        <v>10</v>
      </c>
      <c r="Z102" s="130">
        <v>0</v>
      </c>
      <c r="AA102" s="130">
        <v>1</v>
      </c>
      <c r="AB102" s="130">
        <v>0</v>
      </c>
      <c r="AC102" s="130">
        <v>1</v>
      </c>
      <c r="AD102" s="130">
        <v>8</v>
      </c>
      <c r="AE102" s="98">
        <f t="shared" si="61"/>
        <v>4</v>
      </c>
      <c r="AF102" s="130">
        <v>0</v>
      </c>
      <c r="AG102" s="130">
        <v>0</v>
      </c>
      <c r="AH102" s="130">
        <v>0</v>
      </c>
      <c r="AI102" s="130">
        <v>0</v>
      </c>
      <c r="AJ102" s="130">
        <v>0</v>
      </c>
      <c r="AK102" s="130">
        <v>0</v>
      </c>
      <c r="AL102" s="130">
        <v>0</v>
      </c>
      <c r="AM102" s="130">
        <v>0</v>
      </c>
      <c r="AN102" s="130">
        <v>3</v>
      </c>
      <c r="AO102" s="130">
        <v>0</v>
      </c>
      <c r="AP102" s="130">
        <v>0</v>
      </c>
      <c r="AQ102" s="130">
        <v>0</v>
      </c>
      <c r="AR102" s="130">
        <v>1</v>
      </c>
      <c r="AS102" s="130">
        <v>0</v>
      </c>
      <c r="AT102" s="98">
        <f t="shared" si="48"/>
        <v>0</v>
      </c>
      <c r="AU102" s="130">
        <v>0</v>
      </c>
      <c r="AV102" s="130">
        <v>0</v>
      </c>
      <c r="AW102" s="130">
        <v>0</v>
      </c>
      <c r="AX102" s="98">
        <f t="shared" si="57"/>
        <v>1</v>
      </c>
      <c r="AY102" s="130">
        <v>0</v>
      </c>
      <c r="AZ102" s="130">
        <v>0</v>
      </c>
      <c r="BA102" s="130">
        <v>0</v>
      </c>
      <c r="BB102" s="130">
        <v>1</v>
      </c>
      <c r="BC102" s="98">
        <f t="shared" si="49"/>
        <v>0</v>
      </c>
      <c r="BD102" s="130">
        <v>0</v>
      </c>
      <c r="BE102" s="130">
        <v>0</v>
      </c>
      <c r="BF102" s="98">
        <f t="shared" si="50"/>
        <v>1</v>
      </c>
      <c r="BG102" s="130">
        <v>0</v>
      </c>
      <c r="BH102" s="130">
        <v>1</v>
      </c>
      <c r="BI102" s="130">
        <v>0</v>
      </c>
      <c r="BJ102" s="130">
        <v>0</v>
      </c>
      <c r="BK102" s="98">
        <f t="shared" si="51"/>
        <v>0</v>
      </c>
      <c r="BL102" s="130">
        <v>0</v>
      </c>
      <c r="BM102" s="130">
        <v>0</v>
      </c>
      <c r="BN102" s="130">
        <v>0</v>
      </c>
      <c r="BO102" s="98">
        <f t="shared" si="52"/>
        <v>0</v>
      </c>
      <c r="BP102" s="130">
        <v>0</v>
      </c>
      <c r="BQ102" s="130">
        <v>0</v>
      </c>
      <c r="BR102" s="130">
        <v>0</v>
      </c>
      <c r="BS102" s="98">
        <f t="shared" si="53"/>
        <v>1</v>
      </c>
      <c r="BT102" s="130">
        <v>0</v>
      </c>
      <c r="BU102" s="130">
        <v>0</v>
      </c>
      <c r="BV102" s="130">
        <v>1</v>
      </c>
      <c r="BW102" s="130">
        <v>0</v>
      </c>
      <c r="BX102" s="98">
        <f t="shared" si="54"/>
        <v>0</v>
      </c>
      <c r="BY102" s="130">
        <v>0</v>
      </c>
      <c r="BZ102" s="130">
        <v>0</v>
      </c>
      <c r="CA102" s="130">
        <v>0</v>
      </c>
      <c r="CB102" s="98">
        <f t="shared" si="62"/>
        <v>0</v>
      </c>
      <c r="CC102" s="130">
        <v>0</v>
      </c>
      <c r="CD102" s="130">
        <v>0</v>
      </c>
      <c r="CE102" s="130">
        <v>0</v>
      </c>
    </row>
    <row r="103" spans="1:83" ht="16.5" customHeight="1" x14ac:dyDescent="0.2">
      <c r="A103" s="90">
        <v>629</v>
      </c>
      <c r="B103" s="479" t="s">
        <v>273</v>
      </c>
      <c r="C103" s="98">
        <f t="shared" si="47"/>
        <v>230</v>
      </c>
      <c r="D103" s="98">
        <f t="shared" si="63"/>
        <v>2</v>
      </c>
      <c r="E103" s="130">
        <v>0</v>
      </c>
      <c r="F103" s="130">
        <v>2</v>
      </c>
      <c r="G103" s="98">
        <f t="shared" si="64"/>
        <v>0</v>
      </c>
      <c r="H103" s="130">
        <v>0</v>
      </c>
      <c r="I103" s="130">
        <v>0</v>
      </c>
      <c r="J103" s="98">
        <f t="shared" si="65"/>
        <v>16</v>
      </c>
      <c r="K103" s="130">
        <v>0</v>
      </c>
      <c r="L103" s="130">
        <v>13</v>
      </c>
      <c r="M103" s="130">
        <v>0</v>
      </c>
      <c r="N103" s="130">
        <v>3</v>
      </c>
      <c r="O103" s="98">
        <f t="shared" si="55"/>
        <v>4</v>
      </c>
      <c r="P103" s="130">
        <v>0</v>
      </c>
      <c r="Q103" s="130">
        <v>2</v>
      </c>
      <c r="R103" s="130">
        <v>1</v>
      </c>
      <c r="S103" s="130">
        <v>1</v>
      </c>
      <c r="T103" s="98">
        <f t="shared" si="56"/>
        <v>1</v>
      </c>
      <c r="U103" s="130">
        <v>0</v>
      </c>
      <c r="V103" s="130">
        <v>1</v>
      </c>
      <c r="W103" s="130">
        <v>0</v>
      </c>
      <c r="X103" s="130">
        <v>0</v>
      </c>
      <c r="Y103" s="98">
        <f t="shared" si="60"/>
        <v>32</v>
      </c>
      <c r="Z103" s="130">
        <v>0</v>
      </c>
      <c r="AA103" s="130">
        <v>17</v>
      </c>
      <c r="AB103" s="130">
        <v>5</v>
      </c>
      <c r="AC103" s="130">
        <v>7</v>
      </c>
      <c r="AD103" s="130">
        <v>3</v>
      </c>
      <c r="AE103" s="98">
        <f t="shared" si="61"/>
        <v>60</v>
      </c>
      <c r="AF103" s="130">
        <v>0</v>
      </c>
      <c r="AG103" s="130">
        <v>0</v>
      </c>
      <c r="AH103" s="130">
        <v>0</v>
      </c>
      <c r="AI103" s="130">
        <v>1</v>
      </c>
      <c r="AJ103" s="130">
        <v>0</v>
      </c>
      <c r="AK103" s="130">
        <v>1</v>
      </c>
      <c r="AL103" s="130">
        <v>0</v>
      </c>
      <c r="AM103" s="130">
        <v>0</v>
      </c>
      <c r="AN103" s="130">
        <v>0</v>
      </c>
      <c r="AO103" s="130">
        <v>46</v>
      </c>
      <c r="AP103" s="130">
        <v>11</v>
      </c>
      <c r="AQ103" s="130">
        <v>1</v>
      </c>
      <c r="AR103" s="130">
        <v>0</v>
      </c>
      <c r="AS103" s="130">
        <v>0</v>
      </c>
      <c r="AT103" s="98">
        <f t="shared" si="48"/>
        <v>17</v>
      </c>
      <c r="AU103" s="130">
        <v>0</v>
      </c>
      <c r="AV103" s="130">
        <v>15</v>
      </c>
      <c r="AW103" s="130">
        <v>2</v>
      </c>
      <c r="AX103" s="98">
        <f t="shared" si="57"/>
        <v>12</v>
      </c>
      <c r="AY103" s="130">
        <v>3</v>
      </c>
      <c r="AZ103" s="130">
        <v>1</v>
      </c>
      <c r="BA103" s="130">
        <v>4</v>
      </c>
      <c r="BB103" s="130">
        <v>4</v>
      </c>
      <c r="BC103" s="98">
        <f t="shared" si="49"/>
        <v>14</v>
      </c>
      <c r="BD103" s="130">
        <v>0</v>
      </c>
      <c r="BE103" s="130">
        <v>14</v>
      </c>
      <c r="BF103" s="98">
        <f t="shared" si="50"/>
        <v>28</v>
      </c>
      <c r="BG103" s="130">
        <v>0</v>
      </c>
      <c r="BH103" s="130">
        <v>23</v>
      </c>
      <c r="BI103" s="130">
        <v>0</v>
      </c>
      <c r="BJ103" s="130">
        <v>5</v>
      </c>
      <c r="BK103" s="98">
        <f t="shared" si="51"/>
        <v>30</v>
      </c>
      <c r="BL103" s="130">
        <v>0</v>
      </c>
      <c r="BM103" s="130">
        <v>29</v>
      </c>
      <c r="BN103" s="130">
        <v>1</v>
      </c>
      <c r="BO103" s="98">
        <f t="shared" si="52"/>
        <v>5</v>
      </c>
      <c r="BP103" s="130">
        <v>0</v>
      </c>
      <c r="BQ103" s="130">
        <v>5</v>
      </c>
      <c r="BR103" s="130">
        <v>0</v>
      </c>
      <c r="BS103" s="98">
        <f t="shared" si="53"/>
        <v>6</v>
      </c>
      <c r="BT103" s="130">
        <v>0</v>
      </c>
      <c r="BU103" s="130">
        <v>2</v>
      </c>
      <c r="BV103" s="130">
        <v>2</v>
      </c>
      <c r="BW103" s="130">
        <v>2</v>
      </c>
      <c r="BX103" s="98">
        <f t="shared" si="54"/>
        <v>2</v>
      </c>
      <c r="BY103" s="130">
        <v>0</v>
      </c>
      <c r="BZ103" s="130">
        <v>2</v>
      </c>
      <c r="CA103" s="130">
        <v>0</v>
      </c>
      <c r="CB103" s="98">
        <f t="shared" si="62"/>
        <v>1</v>
      </c>
      <c r="CC103" s="130">
        <v>0</v>
      </c>
      <c r="CD103" s="130">
        <v>1</v>
      </c>
      <c r="CE103" s="130">
        <v>0</v>
      </c>
    </row>
    <row r="104" spans="1:83" ht="21" x14ac:dyDescent="0.2">
      <c r="A104" s="90">
        <v>630</v>
      </c>
      <c r="B104" s="479" t="s">
        <v>292</v>
      </c>
      <c r="C104" s="98">
        <f t="shared" si="47"/>
        <v>13</v>
      </c>
      <c r="D104" s="98">
        <f t="shared" si="63"/>
        <v>0</v>
      </c>
      <c r="E104" s="130">
        <v>0</v>
      </c>
      <c r="F104" s="130">
        <v>0</v>
      </c>
      <c r="G104" s="98">
        <f t="shared" si="64"/>
        <v>0</v>
      </c>
      <c r="H104" s="130">
        <v>0</v>
      </c>
      <c r="I104" s="130">
        <v>0</v>
      </c>
      <c r="J104" s="98">
        <f t="shared" si="65"/>
        <v>0</v>
      </c>
      <c r="K104" s="130">
        <v>0</v>
      </c>
      <c r="L104" s="130">
        <v>0</v>
      </c>
      <c r="M104" s="130">
        <v>0</v>
      </c>
      <c r="N104" s="130">
        <v>0</v>
      </c>
      <c r="O104" s="98">
        <f t="shared" si="55"/>
        <v>0</v>
      </c>
      <c r="P104" s="130">
        <v>0</v>
      </c>
      <c r="Q104" s="130">
        <v>0</v>
      </c>
      <c r="R104" s="130">
        <v>0</v>
      </c>
      <c r="S104" s="130">
        <v>0</v>
      </c>
      <c r="T104" s="98">
        <f t="shared" si="56"/>
        <v>1</v>
      </c>
      <c r="U104" s="130">
        <v>0</v>
      </c>
      <c r="V104" s="130">
        <v>1</v>
      </c>
      <c r="W104" s="130">
        <v>0</v>
      </c>
      <c r="X104" s="130">
        <v>0</v>
      </c>
      <c r="Y104" s="98">
        <f t="shared" si="60"/>
        <v>3</v>
      </c>
      <c r="Z104" s="130">
        <v>0</v>
      </c>
      <c r="AA104" s="130">
        <v>3</v>
      </c>
      <c r="AB104" s="130">
        <v>0</v>
      </c>
      <c r="AC104" s="130">
        <v>0</v>
      </c>
      <c r="AD104" s="130">
        <v>0</v>
      </c>
      <c r="AE104" s="98">
        <f t="shared" si="61"/>
        <v>7</v>
      </c>
      <c r="AF104" s="130">
        <v>0</v>
      </c>
      <c r="AG104" s="130">
        <v>0</v>
      </c>
      <c r="AH104" s="130">
        <v>0</v>
      </c>
      <c r="AI104" s="130">
        <v>0</v>
      </c>
      <c r="AJ104" s="130">
        <v>0</v>
      </c>
      <c r="AK104" s="130">
        <v>0</v>
      </c>
      <c r="AL104" s="130">
        <v>0</v>
      </c>
      <c r="AM104" s="130">
        <v>0</v>
      </c>
      <c r="AN104" s="130">
        <v>0</v>
      </c>
      <c r="AO104" s="130">
        <v>7</v>
      </c>
      <c r="AP104" s="130">
        <v>0</v>
      </c>
      <c r="AQ104" s="130">
        <v>0</v>
      </c>
      <c r="AR104" s="130">
        <v>0</v>
      </c>
      <c r="AS104" s="130">
        <v>0</v>
      </c>
      <c r="AT104" s="98">
        <f t="shared" si="48"/>
        <v>0</v>
      </c>
      <c r="AU104" s="130">
        <v>0</v>
      </c>
      <c r="AV104" s="130">
        <v>0</v>
      </c>
      <c r="AW104" s="130">
        <v>0</v>
      </c>
      <c r="AX104" s="98">
        <f t="shared" si="57"/>
        <v>0</v>
      </c>
      <c r="AY104" s="130">
        <v>0</v>
      </c>
      <c r="AZ104" s="130">
        <v>0</v>
      </c>
      <c r="BA104" s="130">
        <v>0</v>
      </c>
      <c r="BB104" s="130">
        <v>0</v>
      </c>
      <c r="BC104" s="98">
        <f t="shared" si="49"/>
        <v>0</v>
      </c>
      <c r="BD104" s="130">
        <v>0</v>
      </c>
      <c r="BE104" s="130">
        <v>0</v>
      </c>
      <c r="BF104" s="98">
        <f t="shared" si="50"/>
        <v>0</v>
      </c>
      <c r="BG104" s="130">
        <v>0</v>
      </c>
      <c r="BH104" s="130">
        <v>0</v>
      </c>
      <c r="BI104" s="130">
        <v>0</v>
      </c>
      <c r="BJ104" s="130">
        <v>0</v>
      </c>
      <c r="BK104" s="98">
        <f t="shared" si="51"/>
        <v>2</v>
      </c>
      <c r="BL104" s="130">
        <v>0</v>
      </c>
      <c r="BM104" s="130">
        <v>2</v>
      </c>
      <c r="BN104" s="130">
        <v>0</v>
      </c>
      <c r="BO104" s="98">
        <f t="shared" si="52"/>
        <v>0</v>
      </c>
      <c r="BP104" s="130">
        <v>0</v>
      </c>
      <c r="BQ104" s="130">
        <v>0</v>
      </c>
      <c r="BR104" s="130">
        <v>0</v>
      </c>
      <c r="BS104" s="98">
        <f t="shared" si="53"/>
        <v>0</v>
      </c>
      <c r="BT104" s="130">
        <v>0</v>
      </c>
      <c r="BU104" s="130">
        <v>0</v>
      </c>
      <c r="BV104" s="130">
        <v>0</v>
      </c>
      <c r="BW104" s="130">
        <v>0</v>
      </c>
      <c r="BX104" s="98">
        <f t="shared" si="54"/>
        <v>0</v>
      </c>
      <c r="BY104" s="130">
        <v>0</v>
      </c>
      <c r="BZ104" s="130">
        <v>0</v>
      </c>
      <c r="CA104" s="130">
        <v>0</v>
      </c>
      <c r="CB104" s="98">
        <f t="shared" si="62"/>
        <v>0</v>
      </c>
      <c r="CC104" s="130">
        <v>0</v>
      </c>
      <c r="CD104" s="130">
        <v>0</v>
      </c>
      <c r="CE104" s="130">
        <v>0</v>
      </c>
    </row>
    <row r="105" spans="1:83" ht="12.75" x14ac:dyDescent="0.2">
      <c r="A105" s="90">
        <v>631</v>
      </c>
      <c r="B105" s="479" t="s">
        <v>81</v>
      </c>
      <c r="C105" s="98">
        <f t="shared" si="47"/>
        <v>580</v>
      </c>
      <c r="D105" s="98">
        <f t="shared" si="63"/>
        <v>4</v>
      </c>
      <c r="E105" s="130">
        <v>0</v>
      </c>
      <c r="F105" s="130">
        <v>4</v>
      </c>
      <c r="G105" s="98">
        <f t="shared" si="64"/>
        <v>6</v>
      </c>
      <c r="H105" s="130">
        <v>0</v>
      </c>
      <c r="I105" s="130">
        <v>6</v>
      </c>
      <c r="J105" s="98">
        <f t="shared" si="65"/>
        <v>16</v>
      </c>
      <c r="K105" s="130">
        <v>0</v>
      </c>
      <c r="L105" s="130">
        <v>16</v>
      </c>
      <c r="M105" s="130">
        <v>0</v>
      </c>
      <c r="N105" s="130">
        <v>0</v>
      </c>
      <c r="O105" s="98">
        <f t="shared" si="55"/>
        <v>20</v>
      </c>
      <c r="P105" s="130">
        <v>0</v>
      </c>
      <c r="Q105" s="130">
        <v>17</v>
      </c>
      <c r="R105" s="130">
        <v>0</v>
      </c>
      <c r="S105" s="130">
        <v>3</v>
      </c>
      <c r="T105" s="98">
        <f t="shared" si="56"/>
        <v>10</v>
      </c>
      <c r="U105" s="130">
        <v>0</v>
      </c>
      <c r="V105" s="130">
        <v>5</v>
      </c>
      <c r="W105" s="130">
        <v>4</v>
      </c>
      <c r="X105" s="130">
        <v>1</v>
      </c>
      <c r="Y105" s="98">
        <f t="shared" si="60"/>
        <v>66</v>
      </c>
      <c r="Z105" s="130">
        <v>0</v>
      </c>
      <c r="AA105" s="130">
        <v>34</v>
      </c>
      <c r="AB105" s="130">
        <v>7</v>
      </c>
      <c r="AC105" s="130">
        <v>13</v>
      </c>
      <c r="AD105" s="130">
        <v>12</v>
      </c>
      <c r="AE105" s="98">
        <f t="shared" si="61"/>
        <v>240</v>
      </c>
      <c r="AF105" s="130">
        <v>0</v>
      </c>
      <c r="AG105" s="130">
        <v>0</v>
      </c>
      <c r="AH105" s="130">
        <v>0</v>
      </c>
      <c r="AI105" s="130">
        <v>5</v>
      </c>
      <c r="AJ105" s="130">
        <v>2</v>
      </c>
      <c r="AK105" s="130">
        <v>7</v>
      </c>
      <c r="AL105" s="130">
        <v>0</v>
      </c>
      <c r="AM105" s="130">
        <v>0</v>
      </c>
      <c r="AN105" s="130">
        <v>1</v>
      </c>
      <c r="AO105" s="130">
        <v>207</v>
      </c>
      <c r="AP105" s="130">
        <v>18</v>
      </c>
      <c r="AQ105" s="130">
        <v>0</v>
      </c>
      <c r="AR105" s="130">
        <v>0</v>
      </c>
      <c r="AS105" s="130">
        <v>0</v>
      </c>
      <c r="AT105" s="98">
        <f t="shared" si="48"/>
        <v>19</v>
      </c>
      <c r="AU105" s="130">
        <v>0</v>
      </c>
      <c r="AV105" s="130">
        <v>13</v>
      </c>
      <c r="AW105" s="130">
        <v>6</v>
      </c>
      <c r="AX105" s="98">
        <f t="shared" si="57"/>
        <v>37</v>
      </c>
      <c r="AY105" s="130">
        <v>8</v>
      </c>
      <c r="AZ105" s="130">
        <v>1</v>
      </c>
      <c r="BA105" s="130">
        <v>27</v>
      </c>
      <c r="BB105" s="130">
        <v>1</v>
      </c>
      <c r="BC105" s="98">
        <f t="shared" si="49"/>
        <v>11</v>
      </c>
      <c r="BD105" s="130">
        <v>0</v>
      </c>
      <c r="BE105" s="130">
        <v>11</v>
      </c>
      <c r="BF105" s="98">
        <f t="shared" si="50"/>
        <v>59</v>
      </c>
      <c r="BG105" s="130">
        <v>0</v>
      </c>
      <c r="BH105" s="130">
        <v>52</v>
      </c>
      <c r="BI105" s="130">
        <v>0</v>
      </c>
      <c r="BJ105" s="130">
        <v>7</v>
      </c>
      <c r="BK105" s="98">
        <f t="shared" si="51"/>
        <v>32</v>
      </c>
      <c r="BL105" s="130">
        <v>0</v>
      </c>
      <c r="BM105" s="130">
        <v>31</v>
      </c>
      <c r="BN105" s="130">
        <v>1</v>
      </c>
      <c r="BO105" s="98">
        <f t="shared" si="52"/>
        <v>17</v>
      </c>
      <c r="BP105" s="130">
        <v>0</v>
      </c>
      <c r="BQ105" s="130">
        <v>16</v>
      </c>
      <c r="BR105" s="130">
        <v>1</v>
      </c>
      <c r="BS105" s="98">
        <f t="shared" si="53"/>
        <v>31</v>
      </c>
      <c r="BT105" s="130">
        <v>0</v>
      </c>
      <c r="BU105" s="130">
        <v>15</v>
      </c>
      <c r="BV105" s="130">
        <v>13</v>
      </c>
      <c r="BW105" s="130">
        <v>3</v>
      </c>
      <c r="BX105" s="98">
        <f t="shared" si="54"/>
        <v>4</v>
      </c>
      <c r="BY105" s="130">
        <v>0</v>
      </c>
      <c r="BZ105" s="130">
        <v>4</v>
      </c>
      <c r="CA105" s="130">
        <v>0</v>
      </c>
      <c r="CB105" s="98">
        <f t="shared" si="62"/>
        <v>8</v>
      </c>
      <c r="CC105" s="130">
        <v>0</v>
      </c>
      <c r="CD105" s="130">
        <v>8</v>
      </c>
      <c r="CE105" s="130">
        <v>0</v>
      </c>
    </row>
    <row r="106" spans="1:83" ht="12.75" x14ac:dyDescent="0.2">
      <c r="A106" s="90">
        <v>632</v>
      </c>
      <c r="B106" s="479" t="s">
        <v>82</v>
      </c>
      <c r="C106" s="98">
        <f t="shared" si="47"/>
        <v>23</v>
      </c>
      <c r="D106" s="98">
        <f t="shared" si="63"/>
        <v>0</v>
      </c>
      <c r="E106" s="130">
        <v>0</v>
      </c>
      <c r="F106" s="130">
        <v>0</v>
      </c>
      <c r="G106" s="98">
        <f t="shared" si="64"/>
        <v>0</v>
      </c>
      <c r="H106" s="130">
        <v>0</v>
      </c>
      <c r="I106" s="130">
        <v>0</v>
      </c>
      <c r="J106" s="98">
        <f t="shared" si="65"/>
        <v>2</v>
      </c>
      <c r="K106" s="130">
        <v>0</v>
      </c>
      <c r="L106" s="130">
        <v>1</v>
      </c>
      <c r="M106" s="130">
        <v>1</v>
      </c>
      <c r="N106" s="130">
        <v>0</v>
      </c>
      <c r="O106" s="98">
        <f t="shared" si="55"/>
        <v>1</v>
      </c>
      <c r="P106" s="130">
        <v>0</v>
      </c>
      <c r="Q106" s="130">
        <v>1</v>
      </c>
      <c r="R106" s="130">
        <v>0</v>
      </c>
      <c r="S106" s="130">
        <v>0</v>
      </c>
      <c r="T106" s="98">
        <f t="shared" si="56"/>
        <v>1</v>
      </c>
      <c r="U106" s="130">
        <v>0</v>
      </c>
      <c r="V106" s="130">
        <v>1</v>
      </c>
      <c r="W106" s="130">
        <v>0</v>
      </c>
      <c r="X106" s="130">
        <v>0</v>
      </c>
      <c r="Y106" s="98">
        <f t="shared" si="60"/>
        <v>4</v>
      </c>
      <c r="Z106" s="130">
        <v>0</v>
      </c>
      <c r="AA106" s="130">
        <v>3</v>
      </c>
      <c r="AB106" s="130">
        <v>0</v>
      </c>
      <c r="AC106" s="130">
        <v>0</v>
      </c>
      <c r="AD106" s="130">
        <v>1</v>
      </c>
      <c r="AE106" s="98">
        <f t="shared" si="61"/>
        <v>4</v>
      </c>
      <c r="AF106" s="130">
        <v>0</v>
      </c>
      <c r="AG106" s="130">
        <v>0</v>
      </c>
      <c r="AH106" s="130">
        <v>0</v>
      </c>
      <c r="AI106" s="130">
        <v>0</v>
      </c>
      <c r="AJ106" s="130">
        <v>0</v>
      </c>
      <c r="AK106" s="130">
        <v>0</v>
      </c>
      <c r="AL106" s="130">
        <v>0</v>
      </c>
      <c r="AM106" s="130">
        <v>0</v>
      </c>
      <c r="AN106" s="130">
        <v>0</v>
      </c>
      <c r="AO106" s="130">
        <v>1</v>
      </c>
      <c r="AP106" s="130">
        <v>3</v>
      </c>
      <c r="AQ106" s="130">
        <v>0</v>
      </c>
      <c r="AR106" s="130">
        <v>0</v>
      </c>
      <c r="AS106" s="130">
        <v>0</v>
      </c>
      <c r="AT106" s="98">
        <f t="shared" si="48"/>
        <v>1</v>
      </c>
      <c r="AU106" s="130">
        <v>0</v>
      </c>
      <c r="AV106" s="130">
        <v>1</v>
      </c>
      <c r="AW106" s="130">
        <v>0</v>
      </c>
      <c r="AX106" s="98">
        <f t="shared" si="57"/>
        <v>1</v>
      </c>
      <c r="AY106" s="130">
        <v>1</v>
      </c>
      <c r="AZ106" s="130">
        <v>0</v>
      </c>
      <c r="BA106" s="130">
        <v>0</v>
      </c>
      <c r="BB106" s="130">
        <v>0</v>
      </c>
      <c r="BC106" s="98">
        <f t="shared" si="49"/>
        <v>0</v>
      </c>
      <c r="BD106" s="130">
        <v>0</v>
      </c>
      <c r="BE106" s="130">
        <v>0</v>
      </c>
      <c r="BF106" s="98">
        <f t="shared" si="50"/>
        <v>1</v>
      </c>
      <c r="BG106" s="130">
        <v>0</v>
      </c>
      <c r="BH106" s="130">
        <v>1</v>
      </c>
      <c r="BI106" s="130">
        <v>0</v>
      </c>
      <c r="BJ106" s="130">
        <v>0</v>
      </c>
      <c r="BK106" s="98">
        <f t="shared" si="51"/>
        <v>1</v>
      </c>
      <c r="BL106" s="130">
        <v>0</v>
      </c>
      <c r="BM106" s="130">
        <v>1</v>
      </c>
      <c r="BN106" s="130">
        <v>0</v>
      </c>
      <c r="BO106" s="98">
        <f t="shared" si="52"/>
        <v>0</v>
      </c>
      <c r="BP106" s="130">
        <v>0</v>
      </c>
      <c r="BQ106" s="130">
        <v>0</v>
      </c>
      <c r="BR106" s="130">
        <v>0</v>
      </c>
      <c r="BS106" s="98">
        <f t="shared" si="53"/>
        <v>5</v>
      </c>
      <c r="BT106" s="130">
        <v>0</v>
      </c>
      <c r="BU106" s="130">
        <v>5</v>
      </c>
      <c r="BV106" s="130">
        <v>0</v>
      </c>
      <c r="BW106" s="130">
        <v>0</v>
      </c>
      <c r="BX106" s="98">
        <f t="shared" si="54"/>
        <v>0</v>
      </c>
      <c r="BY106" s="130">
        <v>0</v>
      </c>
      <c r="BZ106" s="130">
        <v>0</v>
      </c>
      <c r="CA106" s="130">
        <v>0</v>
      </c>
      <c r="CB106" s="98">
        <f t="shared" si="62"/>
        <v>2</v>
      </c>
      <c r="CC106" s="130">
        <v>0</v>
      </c>
      <c r="CD106" s="130">
        <v>2</v>
      </c>
      <c r="CE106" s="130">
        <v>0</v>
      </c>
    </row>
    <row r="107" spans="1:83" ht="21" customHeight="1" x14ac:dyDescent="0.2">
      <c r="A107" s="89">
        <v>633</v>
      </c>
      <c r="B107" s="479" t="s">
        <v>293</v>
      </c>
      <c r="C107" s="98">
        <f t="shared" si="47"/>
        <v>44</v>
      </c>
      <c r="D107" s="98">
        <f t="shared" si="63"/>
        <v>0</v>
      </c>
      <c r="E107" s="130">
        <v>0</v>
      </c>
      <c r="F107" s="130">
        <v>0</v>
      </c>
      <c r="G107" s="98">
        <f t="shared" si="64"/>
        <v>2</v>
      </c>
      <c r="H107" s="130">
        <v>0</v>
      </c>
      <c r="I107" s="130">
        <v>2</v>
      </c>
      <c r="J107" s="98">
        <f t="shared" si="65"/>
        <v>0</v>
      </c>
      <c r="K107" s="130">
        <v>0</v>
      </c>
      <c r="L107" s="130">
        <v>0</v>
      </c>
      <c r="M107" s="130">
        <v>0</v>
      </c>
      <c r="N107" s="130">
        <v>0</v>
      </c>
      <c r="O107" s="98">
        <f t="shared" si="55"/>
        <v>0</v>
      </c>
      <c r="P107" s="130">
        <v>0</v>
      </c>
      <c r="Q107" s="130">
        <v>0</v>
      </c>
      <c r="R107" s="130">
        <v>0</v>
      </c>
      <c r="S107" s="130">
        <v>0</v>
      </c>
      <c r="T107" s="98">
        <f t="shared" si="56"/>
        <v>2</v>
      </c>
      <c r="U107" s="130">
        <v>0</v>
      </c>
      <c r="V107" s="130">
        <v>2</v>
      </c>
      <c r="W107" s="130">
        <v>0</v>
      </c>
      <c r="X107" s="130">
        <v>0</v>
      </c>
      <c r="Y107" s="98">
        <f t="shared" si="60"/>
        <v>5</v>
      </c>
      <c r="Z107" s="130">
        <v>0</v>
      </c>
      <c r="AA107" s="130">
        <v>2</v>
      </c>
      <c r="AB107" s="130">
        <v>0</v>
      </c>
      <c r="AC107" s="130">
        <v>1</v>
      </c>
      <c r="AD107" s="130">
        <v>2</v>
      </c>
      <c r="AE107" s="98">
        <f t="shared" si="61"/>
        <v>10</v>
      </c>
      <c r="AF107" s="130">
        <v>0</v>
      </c>
      <c r="AG107" s="130">
        <v>0</v>
      </c>
      <c r="AH107" s="130">
        <v>0</v>
      </c>
      <c r="AI107" s="130">
        <v>0</v>
      </c>
      <c r="AJ107" s="130">
        <v>0</v>
      </c>
      <c r="AK107" s="130">
        <v>3</v>
      </c>
      <c r="AL107" s="130">
        <v>0</v>
      </c>
      <c r="AM107" s="130">
        <v>0</v>
      </c>
      <c r="AN107" s="130">
        <v>0</v>
      </c>
      <c r="AO107" s="130">
        <v>0</v>
      </c>
      <c r="AP107" s="130">
        <v>7</v>
      </c>
      <c r="AQ107" s="130">
        <v>0</v>
      </c>
      <c r="AR107" s="130">
        <v>0</v>
      </c>
      <c r="AS107" s="130">
        <v>0</v>
      </c>
      <c r="AT107" s="98">
        <f t="shared" si="48"/>
        <v>1</v>
      </c>
      <c r="AU107" s="130">
        <v>0</v>
      </c>
      <c r="AV107" s="130">
        <v>1</v>
      </c>
      <c r="AW107" s="130">
        <v>0</v>
      </c>
      <c r="AX107" s="98">
        <f t="shared" si="57"/>
        <v>9</v>
      </c>
      <c r="AY107" s="130">
        <v>0</v>
      </c>
      <c r="AZ107" s="130">
        <v>8</v>
      </c>
      <c r="BA107" s="130">
        <v>1</v>
      </c>
      <c r="BB107" s="130">
        <v>0</v>
      </c>
      <c r="BC107" s="98">
        <f t="shared" si="49"/>
        <v>0</v>
      </c>
      <c r="BD107" s="130">
        <v>0</v>
      </c>
      <c r="BE107" s="130">
        <v>0</v>
      </c>
      <c r="BF107" s="98">
        <f t="shared" si="50"/>
        <v>4</v>
      </c>
      <c r="BG107" s="130">
        <v>0</v>
      </c>
      <c r="BH107" s="130">
        <v>3</v>
      </c>
      <c r="BI107" s="130">
        <v>0</v>
      </c>
      <c r="BJ107" s="130">
        <v>1</v>
      </c>
      <c r="BK107" s="98">
        <f t="shared" si="51"/>
        <v>4</v>
      </c>
      <c r="BL107" s="130">
        <v>0</v>
      </c>
      <c r="BM107" s="130">
        <v>3</v>
      </c>
      <c r="BN107" s="130">
        <v>1</v>
      </c>
      <c r="BO107" s="98">
        <f t="shared" si="52"/>
        <v>1</v>
      </c>
      <c r="BP107" s="130">
        <v>0</v>
      </c>
      <c r="BQ107" s="130">
        <v>1</v>
      </c>
      <c r="BR107" s="130">
        <v>0</v>
      </c>
      <c r="BS107" s="98">
        <f t="shared" si="53"/>
        <v>3</v>
      </c>
      <c r="BT107" s="130">
        <v>0</v>
      </c>
      <c r="BU107" s="130">
        <v>1</v>
      </c>
      <c r="BV107" s="130">
        <v>2</v>
      </c>
      <c r="BW107" s="130">
        <v>0</v>
      </c>
      <c r="BX107" s="98">
        <f t="shared" si="54"/>
        <v>0</v>
      </c>
      <c r="BY107" s="130">
        <v>0</v>
      </c>
      <c r="BZ107" s="130">
        <v>0</v>
      </c>
      <c r="CA107" s="130">
        <v>0</v>
      </c>
      <c r="CB107" s="98">
        <f t="shared" si="62"/>
        <v>3</v>
      </c>
      <c r="CC107" s="130">
        <v>0</v>
      </c>
      <c r="CD107" s="130">
        <v>3</v>
      </c>
      <c r="CE107" s="130">
        <v>0</v>
      </c>
    </row>
    <row r="108" spans="1:83" ht="21" x14ac:dyDescent="0.2">
      <c r="A108" s="89">
        <v>634</v>
      </c>
      <c r="B108" s="479" t="s">
        <v>294</v>
      </c>
      <c r="C108" s="98">
        <f t="shared" si="47"/>
        <v>784</v>
      </c>
      <c r="D108" s="98">
        <f t="shared" si="63"/>
        <v>18</v>
      </c>
      <c r="E108" s="130">
        <v>0</v>
      </c>
      <c r="F108" s="130">
        <v>18</v>
      </c>
      <c r="G108" s="98">
        <f t="shared" si="64"/>
        <v>10</v>
      </c>
      <c r="H108" s="130">
        <v>1</v>
      </c>
      <c r="I108" s="130">
        <v>9</v>
      </c>
      <c r="J108" s="98">
        <f t="shared" si="65"/>
        <v>21</v>
      </c>
      <c r="K108" s="130">
        <v>0</v>
      </c>
      <c r="L108" s="130">
        <v>13</v>
      </c>
      <c r="M108" s="130">
        <v>0</v>
      </c>
      <c r="N108" s="130">
        <v>8</v>
      </c>
      <c r="O108" s="98">
        <f t="shared" si="55"/>
        <v>21</v>
      </c>
      <c r="P108" s="130">
        <v>0</v>
      </c>
      <c r="Q108" s="130">
        <v>17</v>
      </c>
      <c r="R108" s="130">
        <v>1</v>
      </c>
      <c r="S108" s="130">
        <v>3</v>
      </c>
      <c r="T108" s="98">
        <f t="shared" si="56"/>
        <v>18</v>
      </c>
      <c r="U108" s="130">
        <v>0</v>
      </c>
      <c r="V108" s="130">
        <v>14</v>
      </c>
      <c r="W108" s="130">
        <v>0</v>
      </c>
      <c r="X108" s="130">
        <v>4</v>
      </c>
      <c r="Y108" s="98">
        <f t="shared" si="60"/>
        <v>142</v>
      </c>
      <c r="Z108" s="130">
        <v>0</v>
      </c>
      <c r="AA108" s="130">
        <v>95</v>
      </c>
      <c r="AB108" s="130">
        <v>15</v>
      </c>
      <c r="AC108" s="130">
        <v>18</v>
      </c>
      <c r="AD108" s="130">
        <v>14</v>
      </c>
      <c r="AE108" s="98">
        <f t="shared" si="61"/>
        <v>153</v>
      </c>
      <c r="AF108" s="130">
        <v>0</v>
      </c>
      <c r="AG108" s="130">
        <v>0</v>
      </c>
      <c r="AH108" s="130">
        <v>1</v>
      </c>
      <c r="AI108" s="130">
        <v>4</v>
      </c>
      <c r="AJ108" s="130">
        <v>12</v>
      </c>
      <c r="AK108" s="130">
        <v>15</v>
      </c>
      <c r="AL108" s="130">
        <v>0</v>
      </c>
      <c r="AM108" s="130">
        <v>0</v>
      </c>
      <c r="AN108" s="130">
        <v>0</v>
      </c>
      <c r="AO108" s="130">
        <v>6</v>
      </c>
      <c r="AP108" s="130">
        <v>115</v>
      </c>
      <c r="AQ108" s="130">
        <v>0</v>
      </c>
      <c r="AR108" s="130">
        <v>0</v>
      </c>
      <c r="AS108" s="130">
        <v>0</v>
      </c>
      <c r="AT108" s="98">
        <f t="shared" si="48"/>
        <v>40</v>
      </c>
      <c r="AU108" s="130">
        <v>0</v>
      </c>
      <c r="AV108" s="130">
        <v>23</v>
      </c>
      <c r="AW108" s="130">
        <v>17</v>
      </c>
      <c r="AX108" s="98">
        <f t="shared" si="57"/>
        <v>60</v>
      </c>
      <c r="AY108" s="130">
        <v>20</v>
      </c>
      <c r="AZ108" s="130">
        <v>16</v>
      </c>
      <c r="BA108" s="130">
        <v>18</v>
      </c>
      <c r="BB108" s="130">
        <v>6</v>
      </c>
      <c r="BC108" s="98">
        <f t="shared" si="49"/>
        <v>33</v>
      </c>
      <c r="BD108" s="130">
        <v>0</v>
      </c>
      <c r="BE108" s="130">
        <v>33</v>
      </c>
      <c r="BF108" s="98">
        <f t="shared" si="50"/>
        <v>112</v>
      </c>
      <c r="BG108" s="130">
        <v>0</v>
      </c>
      <c r="BH108" s="130">
        <v>64</v>
      </c>
      <c r="BI108" s="130">
        <v>11</v>
      </c>
      <c r="BJ108" s="130">
        <v>37</v>
      </c>
      <c r="BK108" s="98">
        <f t="shared" si="51"/>
        <v>44</v>
      </c>
      <c r="BL108" s="130">
        <v>0</v>
      </c>
      <c r="BM108" s="130">
        <v>34</v>
      </c>
      <c r="BN108" s="130">
        <v>10</v>
      </c>
      <c r="BO108" s="98">
        <f t="shared" si="52"/>
        <v>15</v>
      </c>
      <c r="BP108" s="130">
        <v>0</v>
      </c>
      <c r="BQ108" s="130">
        <v>15</v>
      </c>
      <c r="BR108" s="130">
        <v>0</v>
      </c>
      <c r="BS108" s="98">
        <f t="shared" si="53"/>
        <v>71</v>
      </c>
      <c r="BT108" s="130">
        <v>0</v>
      </c>
      <c r="BU108" s="130">
        <v>24</v>
      </c>
      <c r="BV108" s="130">
        <v>29</v>
      </c>
      <c r="BW108" s="130">
        <v>18</v>
      </c>
      <c r="BX108" s="98">
        <f t="shared" si="54"/>
        <v>13</v>
      </c>
      <c r="BY108" s="130">
        <v>0</v>
      </c>
      <c r="BZ108" s="130">
        <v>13</v>
      </c>
      <c r="CA108" s="130">
        <v>0</v>
      </c>
      <c r="CB108" s="98">
        <f t="shared" si="62"/>
        <v>13</v>
      </c>
      <c r="CC108" s="130">
        <v>0</v>
      </c>
      <c r="CD108" s="130">
        <v>10</v>
      </c>
      <c r="CE108" s="130">
        <v>3</v>
      </c>
    </row>
    <row r="109" spans="1:83" ht="12.75" x14ac:dyDescent="0.2">
      <c r="A109" s="89">
        <v>635</v>
      </c>
      <c r="B109" s="479" t="s">
        <v>169</v>
      </c>
      <c r="C109" s="98">
        <f t="shared" si="47"/>
        <v>2784</v>
      </c>
      <c r="D109" s="98">
        <f t="shared" si="63"/>
        <v>47</v>
      </c>
      <c r="E109" s="130">
        <v>0</v>
      </c>
      <c r="F109" s="130">
        <v>47</v>
      </c>
      <c r="G109" s="98">
        <f t="shared" si="64"/>
        <v>54</v>
      </c>
      <c r="H109" s="130">
        <v>1</v>
      </c>
      <c r="I109" s="130">
        <v>53</v>
      </c>
      <c r="J109" s="98">
        <f t="shared" si="65"/>
        <v>129</v>
      </c>
      <c r="K109" s="130">
        <v>0</v>
      </c>
      <c r="L109" s="130">
        <v>103</v>
      </c>
      <c r="M109" s="130">
        <v>6</v>
      </c>
      <c r="N109" s="130">
        <v>20</v>
      </c>
      <c r="O109" s="98">
        <f t="shared" si="55"/>
        <v>49</v>
      </c>
      <c r="P109" s="130">
        <v>0</v>
      </c>
      <c r="Q109" s="130">
        <v>34</v>
      </c>
      <c r="R109" s="130">
        <v>3</v>
      </c>
      <c r="S109" s="130">
        <v>12</v>
      </c>
      <c r="T109" s="98">
        <f t="shared" si="56"/>
        <v>67</v>
      </c>
      <c r="U109" s="130">
        <v>0</v>
      </c>
      <c r="V109" s="130">
        <v>47</v>
      </c>
      <c r="W109" s="130">
        <v>12</v>
      </c>
      <c r="X109" s="130">
        <v>8</v>
      </c>
      <c r="Y109" s="98">
        <f t="shared" si="60"/>
        <v>353</v>
      </c>
      <c r="Z109" s="130">
        <v>0</v>
      </c>
      <c r="AA109" s="130">
        <v>180</v>
      </c>
      <c r="AB109" s="130">
        <v>47</v>
      </c>
      <c r="AC109" s="130">
        <v>72</v>
      </c>
      <c r="AD109" s="130">
        <v>54</v>
      </c>
      <c r="AE109" s="98">
        <f t="shared" si="61"/>
        <v>806</v>
      </c>
      <c r="AF109" s="130">
        <v>0</v>
      </c>
      <c r="AG109" s="130">
        <v>0</v>
      </c>
      <c r="AH109" s="130">
        <v>22</v>
      </c>
      <c r="AI109" s="130">
        <v>58</v>
      </c>
      <c r="AJ109" s="130">
        <v>54</v>
      </c>
      <c r="AK109" s="130">
        <v>34</v>
      </c>
      <c r="AL109" s="130">
        <v>0</v>
      </c>
      <c r="AM109" s="130">
        <v>0</v>
      </c>
      <c r="AN109" s="130">
        <v>2</v>
      </c>
      <c r="AO109" s="130">
        <v>12</v>
      </c>
      <c r="AP109" s="130">
        <v>623</v>
      </c>
      <c r="AQ109" s="130">
        <v>1</v>
      </c>
      <c r="AR109" s="130">
        <v>0</v>
      </c>
      <c r="AS109" s="130">
        <v>0</v>
      </c>
      <c r="AT109" s="98">
        <f t="shared" si="48"/>
        <v>112</v>
      </c>
      <c r="AU109" s="130">
        <v>0</v>
      </c>
      <c r="AV109" s="130">
        <v>76</v>
      </c>
      <c r="AW109" s="130">
        <v>36</v>
      </c>
      <c r="AX109" s="98">
        <f t="shared" si="57"/>
        <v>148</v>
      </c>
      <c r="AY109" s="130">
        <v>26</v>
      </c>
      <c r="AZ109" s="130">
        <v>24</v>
      </c>
      <c r="BA109" s="130">
        <v>83</v>
      </c>
      <c r="BB109" s="130">
        <v>15</v>
      </c>
      <c r="BC109" s="98">
        <f t="shared" si="49"/>
        <v>102</v>
      </c>
      <c r="BD109" s="130">
        <v>0</v>
      </c>
      <c r="BE109" s="130">
        <v>102</v>
      </c>
      <c r="BF109" s="98">
        <f t="shared" si="50"/>
        <v>331</v>
      </c>
      <c r="BG109" s="130">
        <v>0</v>
      </c>
      <c r="BH109" s="130">
        <v>220</v>
      </c>
      <c r="BI109" s="130">
        <v>26</v>
      </c>
      <c r="BJ109" s="130">
        <v>85</v>
      </c>
      <c r="BK109" s="98">
        <f t="shared" si="51"/>
        <v>224</v>
      </c>
      <c r="BL109" s="130">
        <v>0</v>
      </c>
      <c r="BM109" s="130">
        <v>193</v>
      </c>
      <c r="BN109" s="130">
        <v>31</v>
      </c>
      <c r="BO109" s="98">
        <f t="shared" si="52"/>
        <v>88</v>
      </c>
      <c r="BP109" s="130">
        <v>0</v>
      </c>
      <c r="BQ109" s="130">
        <v>87</v>
      </c>
      <c r="BR109" s="130">
        <v>1</v>
      </c>
      <c r="BS109" s="98">
        <f t="shared" si="53"/>
        <v>194</v>
      </c>
      <c r="BT109" s="130">
        <v>0</v>
      </c>
      <c r="BU109" s="130">
        <v>59</v>
      </c>
      <c r="BV109" s="130">
        <v>63</v>
      </c>
      <c r="BW109" s="130">
        <v>72</v>
      </c>
      <c r="BX109" s="98">
        <f t="shared" si="54"/>
        <v>33</v>
      </c>
      <c r="BY109" s="130">
        <v>0</v>
      </c>
      <c r="BZ109" s="130">
        <v>33</v>
      </c>
      <c r="CA109" s="130">
        <v>0</v>
      </c>
      <c r="CB109" s="98">
        <f t="shared" si="62"/>
        <v>47</v>
      </c>
      <c r="CC109" s="130">
        <v>0</v>
      </c>
      <c r="CD109" s="130">
        <v>40</v>
      </c>
      <c r="CE109" s="130">
        <v>7</v>
      </c>
    </row>
    <row r="110" spans="1:83" ht="12.75" x14ac:dyDescent="0.2">
      <c r="A110" s="89">
        <v>636</v>
      </c>
      <c r="B110" s="479" t="s">
        <v>593</v>
      </c>
      <c r="C110" s="98">
        <f t="shared" si="47"/>
        <v>1</v>
      </c>
      <c r="D110" s="98">
        <f t="shared" si="63"/>
        <v>0</v>
      </c>
      <c r="E110" s="130">
        <v>0</v>
      </c>
      <c r="F110" s="130">
        <v>0</v>
      </c>
      <c r="G110" s="98">
        <f t="shared" si="64"/>
        <v>0</v>
      </c>
      <c r="H110" s="130">
        <v>0</v>
      </c>
      <c r="I110" s="130">
        <v>0</v>
      </c>
      <c r="J110" s="98">
        <f t="shared" si="65"/>
        <v>0</v>
      </c>
      <c r="K110" s="130">
        <v>0</v>
      </c>
      <c r="L110" s="130">
        <v>0</v>
      </c>
      <c r="M110" s="130">
        <v>0</v>
      </c>
      <c r="N110" s="130">
        <v>0</v>
      </c>
      <c r="O110" s="98">
        <f t="shared" si="55"/>
        <v>0</v>
      </c>
      <c r="P110" s="130">
        <v>0</v>
      </c>
      <c r="Q110" s="130">
        <v>0</v>
      </c>
      <c r="R110" s="130">
        <v>0</v>
      </c>
      <c r="S110" s="130">
        <v>0</v>
      </c>
      <c r="T110" s="98">
        <f t="shared" si="56"/>
        <v>0</v>
      </c>
      <c r="U110" s="130">
        <v>0</v>
      </c>
      <c r="V110" s="130">
        <v>0</v>
      </c>
      <c r="W110" s="130">
        <v>0</v>
      </c>
      <c r="X110" s="130">
        <v>0</v>
      </c>
      <c r="Y110" s="98">
        <f t="shared" si="60"/>
        <v>0</v>
      </c>
      <c r="Z110" s="130">
        <v>0</v>
      </c>
      <c r="AA110" s="130">
        <v>0</v>
      </c>
      <c r="AB110" s="130">
        <v>0</v>
      </c>
      <c r="AC110" s="130">
        <v>0</v>
      </c>
      <c r="AD110" s="130">
        <v>0</v>
      </c>
      <c r="AE110" s="98">
        <f t="shared" si="61"/>
        <v>1</v>
      </c>
      <c r="AF110" s="130">
        <v>0</v>
      </c>
      <c r="AG110" s="130">
        <v>0</v>
      </c>
      <c r="AH110" s="130">
        <v>0</v>
      </c>
      <c r="AI110" s="130">
        <v>0</v>
      </c>
      <c r="AJ110" s="130">
        <v>0</v>
      </c>
      <c r="AK110" s="130">
        <v>0</v>
      </c>
      <c r="AL110" s="130">
        <v>0</v>
      </c>
      <c r="AM110" s="130">
        <v>0</v>
      </c>
      <c r="AN110" s="130">
        <v>1</v>
      </c>
      <c r="AO110" s="130">
        <v>0</v>
      </c>
      <c r="AP110" s="130">
        <v>0</v>
      </c>
      <c r="AQ110" s="130">
        <v>0</v>
      </c>
      <c r="AR110" s="130">
        <v>0</v>
      </c>
      <c r="AS110" s="130">
        <v>0</v>
      </c>
      <c r="AT110" s="98">
        <f t="shared" si="48"/>
        <v>0</v>
      </c>
      <c r="AU110" s="130">
        <v>0</v>
      </c>
      <c r="AV110" s="130">
        <v>0</v>
      </c>
      <c r="AW110" s="130">
        <v>0</v>
      </c>
      <c r="AX110" s="98">
        <f t="shared" si="57"/>
        <v>0</v>
      </c>
      <c r="AY110" s="130">
        <v>0</v>
      </c>
      <c r="AZ110" s="130">
        <v>0</v>
      </c>
      <c r="BA110" s="130">
        <v>0</v>
      </c>
      <c r="BB110" s="130">
        <v>0</v>
      </c>
      <c r="BC110" s="98">
        <f t="shared" si="49"/>
        <v>0</v>
      </c>
      <c r="BD110" s="130">
        <v>0</v>
      </c>
      <c r="BE110" s="130">
        <v>0</v>
      </c>
      <c r="BF110" s="98">
        <f t="shared" si="50"/>
        <v>0</v>
      </c>
      <c r="BG110" s="130">
        <v>0</v>
      </c>
      <c r="BH110" s="130">
        <v>0</v>
      </c>
      <c r="BI110" s="130">
        <v>0</v>
      </c>
      <c r="BJ110" s="130">
        <v>0</v>
      </c>
      <c r="BK110" s="98">
        <f t="shared" si="51"/>
        <v>0</v>
      </c>
      <c r="BL110" s="130">
        <v>0</v>
      </c>
      <c r="BM110" s="130">
        <v>0</v>
      </c>
      <c r="BN110" s="130">
        <v>0</v>
      </c>
      <c r="BO110" s="98">
        <f t="shared" si="52"/>
        <v>0</v>
      </c>
      <c r="BP110" s="130">
        <v>0</v>
      </c>
      <c r="BQ110" s="130">
        <v>0</v>
      </c>
      <c r="BR110" s="130">
        <v>0</v>
      </c>
      <c r="BS110" s="98">
        <f t="shared" si="53"/>
        <v>0</v>
      </c>
      <c r="BT110" s="130">
        <v>0</v>
      </c>
      <c r="BU110" s="130">
        <v>0</v>
      </c>
      <c r="BV110" s="130">
        <v>0</v>
      </c>
      <c r="BW110" s="130">
        <v>0</v>
      </c>
      <c r="BX110" s="98">
        <f t="shared" si="54"/>
        <v>0</v>
      </c>
      <c r="BY110" s="130">
        <v>0</v>
      </c>
      <c r="BZ110" s="130">
        <v>0</v>
      </c>
      <c r="CA110" s="130">
        <v>0</v>
      </c>
      <c r="CB110" s="98">
        <f t="shared" si="62"/>
        <v>0</v>
      </c>
      <c r="CC110" s="130">
        <v>0</v>
      </c>
      <c r="CD110" s="130">
        <v>0</v>
      </c>
      <c r="CE110" s="130">
        <v>0</v>
      </c>
    </row>
    <row r="111" spans="1:83" ht="12.75" x14ac:dyDescent="0.2">
      <c r="A111" s="89">
        <v>637</v>
      </c>
      <c r="B111" s="479" t="s">
        <v>83</v>
      </c>
      <c r="C111" s="98">
        <f t="shared" si="47"/>
        <v>2752</v>
      </c>
      <c r="D111" s="98">
        <f t="shared" si="63"/>
        <v>49</v>
      </c>
      <c r="E111" s="130">
        <v>0</v>
      </c>
      <c r="F111" s="130">
        <v>49</v>
      </c>
      <c r="G111" s="98">
        <f t="shared" si="64"/>
        <v>55</v>
      </c>
      <c r="H111" s="130">
        <v>1</v>
      </c>
      <c r="I111" s="130">
        <v>54</v>
      </c>
      <c r="J111" s="98">
        <f t="shared" si="65"/>
        <v>80</v>
      </c>
      <c r="K111" s="130">
        <v>0</v>
      </c>
      <c r="L111" s="130">
        <v>68</v>
      </c>
      <c r="M111" s="130">
        <v>2</v>
      </c>
      <c r="N111" s="130">
        <v>10</v>
      </c>
      <c r="O111" s="98">
        <f t="shared" si="55"/>
        <v>49</v>
      </c>
      <c r="P111" s="130">
        <v>0</v>
      </c>
      <c r="Q111" s="130">
        <v>32</v>
      </c>
      <c r="R111" s="130">
        <v>1</v>
      </c>
      <c r="S111" s="130">
        <v>16</v>
      </c>
      <c r="T111" s="98">
        <f t="shared" si="56"/>
        <v>59</v>
      </c>
      <c r="U111" s="130">
        <v>1</v>
      </c>
      <c r="V111" s="130">
        <v>41</v>
      </c>
      <c r="W111" s="130">
        <v>4</v>
      </c>
      <c r="X111" s="130">
        <v>13</v>
      </c>
      <c r="Y111" s="98">
        <f t="shared" si="60"/>
        <v>341</v>
      </c>
      <c r="Z111" s="130">
        <v>0</v>
      </c>
      <c r="AA111" s="130">
        <v>184</v>
      </c>
      <c r="AB111" s="130">
        <v>63</v>
      </c>
      <c r="AC111" s="130">
        <v>55</v>
      </c>
      <c r="AD111" s="130">
        <v>39</v>
      </c>
      <c r="AE111" s="98">
        <f t="shared" si="61"/>
        <v>727</v>
      </c>
      <c r="AF111" s="130">
        <v>0</v>
      </c>
      <c r="AG111" s="130">
        <v>0</v>
      </c>
      <c r="AH111" s="130">
        <v>10</v>
      </c>
      <c r="AI111" s="130">
        <v>20</v>
      </c>
      <c r="AJ111" s="130">
        <v>13</v>
      </c>
      <c r="AK111" s="130">
        <v>16</v>
      </c>
      <c r="AL111" s="130">
        <v>0</v>
      </c>
      <c r="AM111" s="130">
        <v>1</v>
      </c>
      <c r="AN111" s="130">
        <v>0</v>
      </c>
      <c r="AO111" s="130">
        <v>3</v>
      </c>
      <c r="AP111" s="130">
        <v>663</v>
      </c>
      <c r="AQ111" s="130">
        <v>1</v>
      </c>
      <c r="AR111" s="130">
        <v>0</v>
      </c>
      <c r="AS111" s="130">
        <v>0</v>
      </c>
      <c r="AT111" s="98">
        <f t="shared" si="48"/>
        <v>122</v>
      </c>
      <c r="AU111" s="130">
        <v>0</v>
      </c>
      <c r="AV111" s="130">
        <v>96</v>
      </c>
      <c r="AW111" s="130">
        <v>26</v>
      </c>
      <c r="AX111" s="98">
        <f t="shared" si="57"/>
        <v>204</v>
      </c>
      <c r="AY111" s="130">
        <v>37</v>
      </c>
      <c r="AZ111" s="130">
        <v>59</v>
      </c>
      <c r="BA111" s="130">
        <v>93</v>
      </c>
      <c r="BB111" s="130">
        <v>15</v>
      </c>
      <c r="BC111" s="98">
        <f t="shared" si="49"/>
        <v>90</v>
      </c>
      <c r="BD111" s="130">
        <v>0</v>
      </c>
      <c r="BE111" s="130">
        <v>90</v>
      </c>
      <c r="BF111" s="98">
        <f t="shared" si="50"/>
        <v>299</v>
      </c>
      <c r="BG111" s="130">
        <v>0</v>
      </c>
      <c r="BH111" s="130">
        <v>199</v>
      </c>
      <c r="BI111" s="130">
        <v>17</v>
      </c>
      <c r="BJ111" s="130">
        <v>83</v>
      </c>
      <c r="BK111" s="98">
        <f t="shared" si="51"/>
        <v>194</v>
      </c>
      <c r="BL111" s="130">
        <v>0</v>
      </c>
      <c r="BM111" s="130">
        <v>157</v>
      </c>
      <c r="BN111" s="130">
        <v>37</v>
      </c>
      <c r="BO111" s="98">
        <f t="shared" si="52"/>
        <v>118</v>
      </c>
      <c r="BP111" s="130">
        <v>0</v>
      </c>
      <c r="BQ111" s="130">
        <v>109</v>
      </c>
      <c r="BR111" s="130">
        <v>9</v>
      </c>
      <c r="BS111" s="98">
        <f t="shared" si="53"/>
        <v>290</v>
      </c>
      <c r="BT111" s="130">
        <v>0</v>
      </c>
      <c r="BU111" s="130">
        <v>135</v>
      </c>
      <c r="BV111" s="130">
        <v>55</v>
      </c>
      <c r="BW111" s="130">
        <v>100</v>
      </c>
      <c r="BX111" s="98">
        <f t="shared" si="54"/>
        <v>21</v>
      </c>
      <c r="BY111" s="130">
        <v>0</v>
      </c>
      <c r="BZ111" s="130">
        <v>21</v>
      </c>
      <c r="CA111" s="130">
        <v>0</v>
      </c>
      <c r="CB111" s="98">
        <f t="shared" si="62"/>
        <v>54</v>
      </c>
      <c r="CC111" s="130">
        <v>0</v>
      </c>
      <c r="CD111" s="130">
        <v>50</v>
      </c>
      <c r="CE111" s="130">
        <v>4</v>
      </c>
    </row>
    <row r="112" spans="1:83" ht="21" x14ac:dyDescent="0.2">
      <c r="A112" s="89">
        <v>699</v>
      </c>
      <c r="B112" s="479" t="s">
        <v>295</v>
      </c>
      <c r="C112" s="98">
        <f t="shared" si="47"/>
        <v>161</v>
      </c>
      <c r="D112" s="98">
        <f t="shared" si="63"/>
        <v>3</v>
      </c>
      <c r="E112" s="130">
        <v>0</v>
      </c>
      <c r="F112" s="130">
        <v>3</v>
      </c>
      <c r="G112" s="98">
        <f t="shared" si="64"/>
        <v>3</v>
      </c>
      <c r="H112" s="130">
        <v>0</v>
      </c>
      <c r="I112" s="130">
        <v>3</v>
      </c>
      <c r="J112" s="98">
        <f t="shared" si="65"/>
        <v>8</v>
      </c>
      <c r="K112" s="130">
        <v>0</v>
      </c>
      <c r="L112" s="130">
        <v>8</v>
      </c>
      <c r="M112" s="130">
        <v>0</v>
      </c>
      <c r="N112" s="130">
        <v>0</v>
      </c>
      <c r="O112" s="98">
        <f t="shared" si="55"/>
        <v>23</v>
      </c>
      <c r="P112" s="130">
        <v>0</v>
      </c>
      <c r="Q112" s="130">
        <v>21</v>
      </c>
      <c r="R112" s="130">
        <v>0</v>
      </c>
      <c r="S112" s="130">
        <v>2</v>
      </c>
      <c r="T112" s="98">
        <f t="shared" si="56"/>
        <v>2</v>
      </c>
      <c r="U112" s="130">
        <v>0</v>
      </c>
      <c r="V112" s="130">
        <v>1</v>
      </c>
      <c r="W112" s="130">
        <v>0</v>
      </c>
      <c r="X112" s="130">
        <v>1</v>
      </c>
      <c r="Y112" s="98">
        <f t="shared" si="60"/>
        <v>23</v>
      </c>
      <c r="Z112" s="130">
        <v>0</v>
      </c>
      <c r="AA112" s="130">
        <v>8</v>
      </c>
      <c r="AB112" s="130">
        <v>5</v>
      </c>
      <c r="AC112" s="130">
        <v>6</v>
      </c>
      <c r="AD112" s="130">
        <v>4</v>
      </c>
      <c r="AE112" s="98">
        <f t="shared" si="61"/>
        <v>29</v>
      </c>
      <c r="AF112" s="130">
        <v>0</v>
      </c>
      <c r="AG112" s="130">
        <v>0</v>
      </c>
      <c r="AH112" s="130">
        <v>2</v>
      </c>
      <c r="AI112" s="130">
        <v>2</v>
      </c>
      <c r="AJ112" s="130">
        <v>1</v>
      </c>
      <c r="AK112" s="130">
        <v>6</v>
      </c>
      <c r="AL112" s="130">
        <v>1</v>
      </c>
      <c r="AM112" s="130">
        <v>0</v>
      </c>
      <c r="AN112" s="130">
        <v>0</v>
      </c>
      <c r="AO112" s="130">
        <v>11</v>
      </c>
      <c r="AP112" s="130">
        <v>5</v>
      </c>
      <c r="AQ112" s="130">
        <v>1</v>
      </c>
      <c r="AR112" s="130">
        <v>0</v>
      </c>
      <c r="AS112" s="130">
        <v>0</v>
      </c>
      <c r="AT112" s="98">
        <f t="shared" si="48"/>
        <v>5</v>
      </c>
      <c r="AU112" s="130">
        <v>0</v>
      </c>
      <c r="AV112" s="130">
        <v>3</v>
      </c>
      <c r="AW112" s="130">
        <v>2</v>
      </c>
      <c r="AX112" s="98">
        <f t="shared" si="57"/>
        <v>9</v>
      </c>
      <c r="AY112" s="130">
        <v>2</v>
      </c>
      <c r="AZ112" s="130">
        <v>4</v>
      </c>
      <c r="BA112" s="130">
        <v>3</v>
      </c>
      <c r="BB112" s="130">
        <v>0</v>
      </c>
      <c r="BC112" s="98">
        <f t="shared" si="49"/>
        <v>2</v>
      </c>
      <c r="BD112" s="130">
        <v>0</v>
      </c>
      <c r="BE112" s="130">
        <v>2</v>
      </c>
      <c r="BF112" s="98">
        <f t="shared" si="50"/>
        <v>7</v>
      </c>
      <c r="BG112" s="130">
        <v>0</v>
      </c>
      <c r="BH112" s="130">
        <v>7</v>
      </c>
      <c r="BI112" s="130">
        <v>0</v>
      </c>
      <c r="BJ112" s="130">
        <v>0</v>
      </c>
      <c r="BK112" s="98">
        <f t="shared" si="51"/>
        <v>12</v>
      </c>
      <c r="BL112" s="130">
        <v>0</v>
      </c>
      <c r="BM112" s="130">
        <v>12</v>
      </c>
      <c r="BN112" s="130">
        <v>0</v>
      </c>
      <c r="BO112" s="98">
        <f t="shared" si="52"/>
        <v>0</v>
      </c>
      <c r="BP112" s="130">
        <v>0</v>
      </c>
      <c r="BQ112" s="130">
        <v>0</v>
      </c>
      <c r="BR112" s="130">
        <v>0</v>
      </c>
      <c r="BS112" s="98">
        <f t="shared" si="53"/>
        <v>30</v>
      </c>
      <c r="BT112" s="130">
        <v>0</v>
      </c>
      <c r="BU112" s="130">
        <v>9</v>
      </c>
      <c r="BV112" s="130">
        <v>20</v>
      </c>
      <c r="BW112" s="130">
        <v>1</v>
      </c>
      <c r="BX112" s="98">
        <f t="shared" si="54"/>
        <v>3</v>
      </c>
      <c r="BY112" s="130">
        <v>0</v>
      </c>
      <c r="BZ112" s="130">
        <v>3</v>
      </c>
      <c r="CA112" s="130">
        <v>0</v>
      </c>
      <c r="CB112" s="98">
        <f t="shared" si="62"/>
        <v>2</v>
      </c>
      <c r="CC112" s="130">
        <v>0</v>
      </c>
      <c r="CD112" s="130">
        <v>2</v>
      </c>
      <c r="CE112" s="130">
        <v>0</v>
      </c>
    </row>
    <row r="113" spans="1:83" ht="19.5" customHeight="1" x14ac:dyDescent="0.2">
      <c r="A113" s="88"/>
      <c r="B113" s="478" t="s">
        <v>296</v>
      </c>
      <c r="C113" s="98">
        <f>SUM(C114:C136)</f>
        <v>28010</v>
      </c>
      <c r="D113" s="98">
        <f t="shared" ref="D113:BO113" si="66">SUM(D114:D136)</f>
        <v>704</v>
      </c>
      <c r="E113" s="98">
        <f t="shared" si="66"/>
        <v>5</v>
      </c>
      <c r="F113" s="98">
        <f t="shared" si="66"/>
        <v>699</v>
      </c>
      <c r="G113" s="98">
        <f t="shared" si="66"/>
        <v>452</v>
      </c>
      <c r="H113" s="98">
        <f t="shared" si="66"/>
        <v>10</v>
      </c>
      <c r="I113" s="98">
        <f t="shared" si="66"/>
        <v>442</v>
      </c>
      <c r="J113" s="98">
        <f t="shared" si="66"/>
        <v>967</v>
      </c>
      <c r="K113" s="98">
        <f t="shared" si="66"/>
        <v>0</v>
      </c>
      <c r="L113" s="98">
        <f t="shared" si="66"/>
        <v>553</v>
      </c>
      <c r="M113" s="98">
        <f t="shared" si="66"/>
        <v>55</v>
      </c>
      <c r="N113" s="98">
        <f t="shared" si="66"/>
        <v>359</v>
      </c>
      <c r="O113" s="98">
        <f t="shared" si="66"/>
        <v>353</v>
      </c>
      <c r="P113" s="98">
        <f t="shared" si="66"/>
        <v>1</v>
      </c>
      <c r="Q113" s="98">
        <f t="shared" si="66"/>
        <v>220</v>
      </c>
      <c r="R113" s="98">
        <f t="shared" si="66"/>
        <v>26</v>
      </c>
      <c r="S113" s="98">
        <f t="shared" si="66"/>
        <v>106</v>
      </c>
      <c r="T113" s="98">
        <f t="shared" si="66"/>
        <v>533</v>
      </c>
      <c r="U113" s="98">
        <f t="shared" si="66"/>
        <v>2</v>
      </c>
      <c r="V113" s="98">
        <f t="shared" si="66"/>
        <v>382</v>
      </c>
      <c r="W113" s="98">
        <f t="shared" si="66"/>
        <v>64</v>
      </c>
      <c r="X113" s="98">
        <f t="shared" si="66"/>
        <v>85</v>
      </c>
      <c r="Y113" s="98">
        <f t="shared" si="66"/>
        <v>3254</v>
      </c>
      <c r="Z113" s="98">
        <f t="shared" si="66"/>
        <v>1</v>
      </c>
      <c r="AA113" s="98">
        <f t="shared" si="66"/>
        <v>701</v>
      </c>
      <c r="AB113" s="98">
        <f t="shared" si="66"/>
        <v>396</v>
      </c>
      <c r="AC113" s="98">
        <f t="shared" si="66"/>
        <v>1368</v>
      </c>
      <c r="AD113" s="98">
        <f t="shared" si="66"/>
        <v>788</v>
      </c>
      <c r="AE113" s="98">
        <f t="shared" si="66"/>
        <v>12386</v>
      </c>
      <c r="AF113" s="98">
        <f t="shared" si="66"/>
        <v>8</v>
      </c>
      <c r="AG113" s="98">
        <f t="shared" si="66"/>
        <v>4</v>
      </c>
      <c r="AH113" s="98">
        <f t="shared" si="66"/>
        <v>4667</v>
      </c>
      <c r="AI113" s="98">
        <f t="shared" si="66"/>
        <v>1476</v>
      </c>
      <c r="AJ113" s="98">
        <f t="shared" si="66"/>
        <v>1220</v>
      </c>
      <c r="AK113" s="98">
        <f t="shared" si="66"/>
        <v>1958</v>
      </c>
      <c r="AL113" s="98">
        <f t="shared" si="66"/>
        <v>151</v>
      </c>
      <c r="AM113" s="98">
        <f t="shared" si="66"/>
        <v>8</v>
      </c>
      <c r="AN113" s="98">
        <f t="shared" si="66"/>
        <v>2654</v>
      </c>
      <c r="AO113" s="98">
        <f t="shared" si="66"/>
        <v>75</v>
      </c>
      <c r="AP113" s="98">
        <f t="shared" si="66"/>
        <v>99</v>
      </c>
      <c r="AQ113" s="98">
        <f t="shared" si="66"/>
        <v>64</v>
      </c>
      <c r="AR113" s="98">
        <f t="shared" si="66"/>
        <v>2</v>
      </c>
      <c r="AS113" s="98">
        <f t="shared" si="66"/>
        <v>0</v>
      </c>
      <c r="AT113" s="98">
        <f t="shared" si="66"/>
        <v>624</v>
      </c>
      <c r="AU113" s="98">
        <f t="shared" si="66"/>
        <v>0</v>
      </c>
      <c r="AV113" s="98">
        <f t="shared" si="66"/>
        <v>501</v>
      </c>
      <c r="AW113" s="98">
        <f t="shared" si="66"/>
        <v>123</v>
      </c>
      <c r="AX113" s="98">
        <f t="shared" si="66"/>
        <v>1820</v>
      </c>
      <c r="AY113" s="98">
        <f t="shared" si="66"/>
        <v>664</v>
      </c>
      <c r="AZ113" s="98">
        <f t="shared" si="66"/>
        <v>374</v>
      </c>
      <c r="BA113" s="98">
        <f t="shared" si="66"/>
        <v>576</v>
      </c>
      <c r="BB113" s="98">
        <f t="shared" si="66"/>
        <v>206</v>
      </c>
      <c r="BC113" s="98">
        <f t="shared" si="66"/>
        <v>1004</v>
      </c>
      <c r="BD113" s="98">
        <f t="shared" si="66"/>
        <v>0</v>
      </c>
      <c r="BE113" s="98">
        <f t="shared" si="66"/>
        <v>1004</v>
      </c>
      <c r="BF113" s="98">
        <f t="shared" si="66"/>
        <v>2470</v>
      </c>
      <c r="BG113" s="98">
        <f t="shared" si="66"/>
        <v>0</v>
      </c>
      <c r="BH113" s="98">
        <f t="shared" si="66"/>
        <v>1680</v>
      </c>
      <c r="BI113" s="98">
        <f t="shared" si="66"/>
        <v>167</v>
      </c>
      <c r="BJ113" s="98">
        <f t="shared" si="66"/>
        <v>623</v>
      </c>
      <c r="BK113" s="98">
        <f t="shared" si="66"/>
        <v>1262</v>
      </c>
      <c r="BL113" s="98">
        <f t="shared" si="66"/>
        <v>0</v>
      </c>
      <c r="BM113" s="98">
        <f t="shared" si="66"/>
        <v>969</v>
      </c>
      <c r="BN113" s="98">
        <f t="shared" si="66"/>
        <v>293</v>
      </c>
      <c r="BO113" s="98">
        <f t="shared" si="66"/>
        <v>541</v>
      </c>
      <c r="BP113" s="98">
        <f t="shared" ref="BP113:CE113" si="67">SUM(BP114:BP136)</f>
        <v>1</v>
      </c>
      <c r="BQ113" s="98">
        <f t="shared" si="67"/>
        <v>493</v>
      </c>
      <c r="BR113" s="98">
        <f t="shared" si="67"/>
        <v>47</v>
      </c>
      <c r="BS113" s="98">
        <f t="shared" si="67"/>
        <v>1166</v>
      </c>
      <c r="BT113" s="98">
        <f t="shared" si="67"/>
        <v>0</v>
      </c>
      <c r="BU113" s="98">
        <f t="shared" si="67"/>
        <v>531</v>
      </c>
      <c r="BV113" s="98">
        <f t="shared" si="67"/>
        <v>215</v>
      </c>
      <c r="BW113" s="98">
        <f t="shared" si="67"/>
        <v>420</v>
      </c>
      <c r="BX113" s="98">
        <f t="shared" si="67"/>
        <v>193</v>
      </c>
      <c r="BY113" s="98">
        <f t="shared" si="67"/>
        <v>0</v>
      </c>
      <c r="BZ113" s="98">
        <f t="shared" si="67"/>
        <v>151</v>
      </c>
      <c r="CA113" s="98">
        <f t="shared" si="67"/>
        <v>42</v>
      </c>
      <c r="CB113" s="98">
        <f t="shared" si="67"/>
        <v>281</v>
      </c>
      <c r="CC113" s="98">
        <f t="shared" si="67"/>
        <v>0</v>
      </c>
      <c r="CD113" s="98">
        <f t="shared" si="67"/>
        <v>245</v>
      </c>
      <c r="CE113" s="98">
        <f t="shared" si="67"/>
        <v>36</v>
      </c>
    </row>
    <row r="114" spans="1:83" ht="12.75" x14ac:dyDescent="0.2">
      <c r="A114" s="89">
        <v>701</v>
      </c>
      <c r="B114" s="479" t="s">
        <v>125</v>
      </c>
      <c r="C114" s="98">
        <f t="shared" si="47"/>
        <v>58</v>
      </c>
      <c r="D114" s="98">
        <f t="shared" si="63"/>
        <v>0</v>
      </c>
      <c r="E114" s="130">
        <v>0</v>
      </c>
      <c r="F114" s="130">
        <v>0</v>
      </c>
      <c r="G114" s="98">
        <f t="shared" ref="G114:G136" si="68">SUM(H114:I114)</f>
        <v>1</v>
      </c>
      <c r="H114" s="130">
        <v>0</v>
      </c>
      <c r="I114" s="130">
        <v>1</v>
      </c>
      <c r="J114" s="98">
        <f>SUM(K114:N114)</f>
        <v>2</v>
      </c>
      <c r="K114" s="130">
        <v>0</v>
      </c>
      <c r="L114" s="130">
        <v>2</v>
      </c>
      <c r="M114" s="130">
        <v>0</v>
      </c>
      <c r="N114" s="130">
        <v>0</v>
      </c>
      <c r="O114" s="98">
        <f t="shared" si="55"/>
        <v>2</v>
      </c>
      <c r="P114" s="130">
        <v>0</v>
      </c>
      <c r="Q114" s="130">
        <v>2</v>
      </c>
      <c r="R114" s="130">
        <v>0</v>
      </c>
      <c r="S114" s="130">
        <v>0</v>
      </c>
      <c r="T114" s="98">
        <f t="shared" si="56"/>
        <v>0</v>
      </c>
      <c r="U114" s="130">
        <v>0</v>
      </c>
      <c r="V114" s="130">
        <v>0</v>
      </c>
      <c r="W114" s="130">
        <v>0</v>
      </c>
      <c r="X114" s="130">
        <v>0</v>
      </c>
      <c r="Y114" s="98">
        <f t="shared" ref="Y114:Y136" si="69">SUM(Z114:AD114)</f>
        <v>12</v>
      </c>
      <c r="Z114" s="130">
        <v>0</v>
      </c>
      <c r="AA114" s="130">
        <v>4</v>
      </c>
      <c r="AB114" s="130">
        <v>3</v>
      </c>
      <c r="AC114" s="130">
        <v>1</v>
      </c>
      <c r="AD114" s="130">
        <v>4</v>
      </c>
      <c r="AE114" s="98">
        <f t="shared" ref="AE114:AE136" si="70">SUM(AF114:AS114)</f>
        <v>20</v>
      </c>
      <c r="AF114" s="130">
        <v>0</v>
      </c>
      <c r="AG114" s="130">
        <v>0</v>
      </c>
      <c r="AH114" s="130">
        <v>0</v>
      </c>
      <c r="AI114" s="130">
        <v>1</v>
      </c>
      <c r="AJ114" s="130">
        <v>1</v>
      </c>
      <c r="AK114" s="130">
        <v>0</v>
      </c>
      <c r="AL114" s="130">
        <v>0</v>
      </c>
      <c r="AM114" s="130">
        <v>0</v>
      </c>
      <c r="AN114" s="130">
        <v>18</v>
      </c>
      <c r="AO114" s="130">
        <v>0</v>
      </c>
      <c r="AP114" s="130">
        <v>0</v>
      </c>
      <c r="AQ114" s="130">
        <v>0</v>
      </c>
      <c r="AR114" s="130">
        <v>0</v>
      </c>
      <c r="AS114" s="130">
        <v>0</v>
      </c>
      <c r="AT114" s="98">
        <f t="shared" si="48"/>
        <v>2</v>
      </c>
      <c r="AU114" s="130">
        <v>0</v>
      </c>
      <c r="AV114" s="130">
        <v>2</v>
      </c>
      <c r="AW114" s="130">
        <v>0</v>
      </c>
      <c r="AX114" s="98">
        <f t="shared" si="57"/>
        <v>2</v>
      </c>
      <c r="AY114" s="130">
        <v>2</v>
      </c>
      <c r="AZ114" s="130">
        <v>0</v>
      </c>
      <c r="BA114" s="130">
        <v>0</v>
      </c>
      <c r="BB114" s="130">
        <v>0</v>
      </c>
      <c r="BC114" s="98">
        <f t="shared" si="49"/>
        <v>2</v>
      </c>
      <c r="BD114" s="130">
        <v>0</v>
      </c>
      <c r="BE114" s="130">
        <v>2</v>
      </c>
      <c r="BF114" s="98">
        <f t="shared" si="50"/>
        <v>3</v>
      </c>
      <c r="BG114" s="130">
        <v>0</v>
      </c>
      <c r="BH114" s="130">
        <v>1</v>
      </c>
      <c r="BI114" s="130">
        <v>0</v>
      </c>
      <c r="BJ114" s="130">
        <v>2</v>
      </c>
      <c r="BK114" s="98">
        <f t="shared" si="51"/>
        <v>0</v>
      </c>
      <c r="BL114" s="130">
        <v>0</v>
      </c>
      <c r="BM114" s="130">
        <v>0</v>
      </c>
      <c r="BN114" s="130">
        <v>0</v>
      </c>
      <c r="BO114" s="98">
        <f t="shared" si="52"/>
        <v>6</v>
      </c>
      <c r="BP114" s="130">
        <v>0</v>
      </c>
      <c r="BQ114" s="130">
        <v>6</v>
      </c>
      <c r="BR114" s="130">
        <v>0</v>
      </c>
      <c r="BS114" s="98">
        <f t="shared" si="53"/>
        <v>6</v>
      </c>
      <c r="BT114" s="130">
        <v>0</v>
      </c>
      <c r="BU114" s="130">
        <v>5</v>
      </c>
      <c r="BV114" s="130">
        <v>0</v>
      </c>
      <c r="BW114" s="130">
        <v>1</v>
      </c>
      <c r="BX114" s="98">
        <f t="shared" si="54"/>
        <v>0</v>
      </c>
      <c r="BY114" s="130">
        <v>0</v>
      </c>
      <c r="BZ114" s="130">
        <v>0</v>
      </c>
      <c r="CA114" s="130">
        <v>0</v>
      </c>
      <c r="CB114" s="98">
        <f t="shared" ref="CB114:CB136" si="71">SUM(CC114:CE114)</f>
        <v>0</v>
      </c>
      <c r="CC114" s="130">
        <v>0</v>
      </c>
      <c r="CD114" s="130">
        <v>0</v>
      </c>
      <c r="CE114" s="130">
        <v>0</v>
      </c>
    </row>
    <row r="115" spans="1:83" ht="12.75" x14ac:dyDescent="0.2">
      <c r="A115" s="89">
        <v>702</v>
      </c>
      <c r="B115" s="479" t="s">
        <v>126</v>
      </c>
      <c r="C115" s="98">
        <f t="shared" si="47"/>
        <v>2914</v>
      </c>
      <c r="D115" s="98">
        <f t="shared" si="63"/>
        <v>13</v>
      </c>
      <c r="E115" s="130">
        <v>0</v>
      </c>
      <c r="F115" s="130">
        <v>13</v>
      </c>
      <c r="G115" s="98">
        <f t="shared" si="68"/>
        <v>24</v>
      </c>
      <c r="H115" s="130">
        <v>0</v>
      </c>
      <c r="I115" s="130">
        <v>24</v>
      </c>
      <c r="J115" s="98">
        <f t="shared" ref="J115:J178" si="72">SUM(K115:N115)</f>
        <v>58</v>
      </c>
      <c r="K115" s="130">
        <v>0</v>
      </c>
      <c r="L115" s="130">
        <v>48</v>
      </c>
      <c r="M115" s="130">
        <v>1</v>
      </c>
      <c r="N115" s="130">
        <v>9</v>
      </c>
      <c r="O115" s="98">
        <f>SUM(P115:S115)</f>
        <v>27</v>
      </c>
      <c r="P115" s="130">
        <v>0</v>
      </c>
      <c r="Q115" s="130">
        <v>25</v>
      </c>
      <c r="R115" s="130">
        <v>1</v>
      </c>
      <c r="S115" s="130">
        <v>1</v>
      </c>
      <c r="T115" s="98">
        <f t="shared" si="56"/>
        <v>81</v>
      </c>
      <c r="U115" s="130">
        <v>0</v>
      </c>
      <c r="V115" s="130">
        <v>77</v>
      </c>
      <c r="W115" s="130">
        <v>2</v>
      </c>
      <c r="X115" s="130">
        <v>2</v>
      </c>
      <c r="Y115" s="98">
        <f t="shared" si="69"/>
        <v>236</v>
      </c>
      <c r="Z115" s="130">
        <v>0</v>
      </c>
      <c r="AA115" s="130">
        <v>147</v>
      </c>
      <c r="AB115" s="130">
        <v>54</v>
      </c>
      <c r="AC115" s="130">
        <v>8</v>
      </c>
      <c r="AD115" s="130">
        <v>27</v>
      </c>
      <c r="AE115" s="98">
        <f t="shared" si="70"/>
        <v>1883</v>
      </c>
      <c r="AF115" s="130">
        <v>2</v>
      </c>
      <c r="AG115" s="130">
        <v>3</v>
      </c>
      <c r="AH115" s="130">
        <v>18</v>
      </c>
      <c r="AI115" s="130">
        <v>10</v>
      </c>
      <c r="AJ115" s="130">
        <v>12</v>
      </c>
      <c r="AK115" s="130">
        <v>13</v>
      </c>
      <c r="AL115" s="130">
        <v>0</v>
      </c>
      <c r="AM115" s="130">
        <v>0</v>
      </c>
      <c r="AN115" s="130">
        <v>1821</v>
      </c>
      <c r="AO115" s="130">
        <v>2</v>
      </c>
      <c r="AP115" s="130">
        <v>0</v>
      </c>
      <c r="AQ115" s="130">
        <v>1</v>
      </c>
      <c r="AR115" s="130">
        <v>1</v>
      </c>
      <c r="AS115" s="130">
        <v>0</v>
      </c>
      <c r="AT115" s="98">
        <f t="shared" si="48"/>
        <v>65</v>
      </c>
      <c r="AU115" s="130">
        <v>0</v>
      </c>
      <c r="AV115" s="130">
        <v>62</v>
      </c>
      <c r="AW115" s="130">
        <v>3</v>
      </c>
      <c r="AX115" s="98">
        <f t="shared" si="57"/>
        <v>91</v>
      </c>
      <c r="AY115" s="130">
        <v>28</v>
      </c>
      <c r="AZ115" s="130">
        <v>20</v>
      </c>
      <c r="BA115" s="130">
        <v>32</v>
      </c>
      <c r="BB115" s="130">
        <v>11</v>
      </c>
      <c r="BC115" s="98">
        <f t="shared" si="49"/>
        <v>20</v>
      </c>
      <c r="BD115" s="130">
        <v>0</v>
      </c>
      <c r="BE115" s="130">
        <v>20</v>
      </c>
      <c r="BF115" s="98">
        <f t="shared" si="50"/>
        <v>150</v>
      </c>
      <c r="BG115" s="130">
        <v>0</v>
      </c>
      <c r="BH115" s="130">
        <v>107</v>
      </c>
      <c r="BI115" s="130">
        <v>4</v>
      </c>
      <c r="BJ115" s="130">
        <v>39</v>
      </c>
      <c r="BK115" s="98">
        <f t="shared" si="51"/>
        <v>98</v>
      </c>
      <c r="BL115" s="130">
        <v>0</v>
      </c>
      <c r="BM115" s="130">
        <v>88</v>
      </c>
      <c r="BN115" s="130">
        <v>10</v>
      </c>
      <c r="BO115" s="98">
        <f t="shared" si="52"/>
        <v>59</v>
      </c>
      <c r="BP115" s="130">
        <v>0</v>
      </c>
      <c r="BQ115" s="130">
        <v>57</v>
      </c>
      <c r="BR115" s="130">
        <v>2</v>
      </c>
      <c r="BS115" s="98">
        <f t="shared" si="53"/>
        <v>76</v>
      </c>
      <c r="BT115" s="130">
        <v>0</v>
      </c>
      <c r="BU115" s="130">
        <v>42</v>
      </c>
      <c r="BV115" s="130">
        <v>6</v>
      </c>
      <c r="BW115" s="130">
        <v>28</v>
      </c>
      <c r="BX115" s="98">
        <f t="shared" si="54"/>
        <v>27</v>
      </c>
      <c r="BY115" s="130">
        <v>0</v>
      </c>
      <c r="BZ115" s="130">
        <v>27</v>
      </c>
      <c r="CA115" s="130">
        <v>0</v>
      </c>
      <c r="CB115" s="98">
        <f t="shared" si="71"/>
        <v>6</v>
      </c>
      <c r="CC115" s="130">
        <v>0</v>
      </c>
      <c r="CD115" s="130">
        <v>6</v>
      </c>
      <c r="CE115" s="130">
        <v>0</v>
      </c>
    </row>
    <row r="116" spans="1:83" ht="12.75" x14ac:dyDescent="0.2">
      <c r="A116" s="89">
        <v>703</v>
      </c>
      <c r="B116" s="479" t="s">
        <v>127</v>
      </c>
      <c r="C116" s="98">
        <f t="shared" si="47"/>
        <v>223</v>
      </c>
      <c r="D116" s="98">
        <f t="shared" si="63"/>
        <v>3</v>
      </c>
      <c r="E116" s="130">
        <v>0</v>
      </c>
      <c r="F116" s="130">
        <v>3</v>
      </c>
      <c r="G116" s="98">
        <f t="shared" si="68"/>
        <v>0</v>
      </c>
      <c r="H116" s="130">
        <v>0</v>
      </c>
      <c r="I116" s="130">
        <v>0</v>
      </c>
      <c r="J116" s="98">
        <f t="shared" si="72"/>
        <v>3</v>
      </c>
      <c r="K116" s="130">
        <v>0</v>
      </c>
      <c r="L116" s="130">
        <v>2</v>
      </c>
      <c r="M116" s="130">
        <v>0</v>
      </c>
      <c r="N116" s="130">
        <v>1</v>
      </c>
      <c r="O116" s="98">
        <f t="shared" ref="O116:O136" si="73">SUM(P116:S116)</f>
        <v>2</v>
      </c>
      <c r="P116" s="130">
        <v>0</v>
      </c>
      <c r="Q116" s="130">
        <v>2</v>
      </c>
      <c r="R116" s="130">
        <v>0</v>
      </c>
      <c r="S116" s="130">
        <v>0</v>
      </c>
      <c r="T116" s="98">
        <f t="shared" si="56"/>
        <v>0</v>
      </c>
      <c r="U116" s="130">
        <v>0</v>
      </c>
      <c r="V116" s="130">
        <v>0</v>
      </c>
      <c r="W116" s="130">
        <v>0</v>
      </c>
      <c r="X116" s="130">
        <v>0</v>
      </c>
      <c r="Y116" s="98">
        <f t="shared" si="69"/>
        <v>17</v>
      </c>
      <c r="Z116" s="130">
        <v>0</v>
      </c>
      <c r="AA116" s="130">
        <v>12</v>
      </c>
      <c r="AB116" s="130">
        <v>1</v>
      </c>
      <c r="AC116" s="130">
        <v>1</v>
      </c>
      <c r="AD116" s="130">
        <v>3</v>
      </c>
      <c r="AE116" s="98">
        <f t="shared" si="70"/>
        <v>169</v>
      </c>
      <c r="AF116" s="130">
        <v>1</v>
      </c>
      <c r="AG116" s="130">
        <v>0</v>
      </c>
      <c r="AH116" s="130">
        <v>0</v>
      </c>
      <c r="AI116" s="130">
        <v>0</v>
      </c>
      <c r="AJ116" s="130">
        <v>0</v>
      </c>
      <c r="AK116" s="130">
        <v>5</v>
      </c>
      <c r="AL116" s="130">
        <v>1</v>
      </c>
      <c r="AM116" s="130">
        <v>0</v>
      </c>
      <c r="AN116" s="130">
        <v>160</v>
      </c>
      <c r="AO116" s="130">
        <v>2</v>
      </c>
      <c r="AP116" s="130">
        <v>0</v>
      </c>
      <c r="AQ116" s="130">
        <v>0</v>
      </c>
      <c r="AR116" s="130">
        <v>0</v>
      </c>
      <c r="AS116" s="130">
        <v>0</v>
      </c>
      <c r="AT116" s="98">
        <f t="shared" si="48"/>
        <v>0</v>
      </c>
      <c r="AU116" s="130">
        <v>0</v>
      </c>
      <c r="AV116" s="130">
        <v>0</v>
      </c>
      <c r="AW116" s="130">
        <v>0</v>
      </c>
      <c r="AX116" s="98">
        <f t="shared" si="57"/>
        <v>6</v>
      </c>
      <c r="AY116" s="130">
        <v>3</v>
      </c>
      <c r="AZ116" s="130">
        <v>0</v>
      </c>
      <c r="BA116" s="130">
        <v>1</v>
      </c>
      <c r="BB116" s="130">
        <v>2</v>
      </c>
      <c r="BC116" s="98">
        <f t="shared" si="49"/>
        <v>1</v>
      </c>
      <c r="BD116" s="130">
        <v>0</v>
      </c>
      <c r="BE116" s="130">
        <v>1</v>
      </c>
      <c r="BF116" s="98">
        <f t="shared" si="50"/>
        <v>16</v>
      </c>
      <c r="BG116" s="130">
        <v>0</v>
      </c>
      <c r="BH116" s="130">
        <v>7</v>
      </c>
      <c r="BI116" s="130">
        <v>0</v>
      </c>
      <c r="BJ116" s="130">
        <v>9</v>
      </c>
      <c r="BK116" s="98">
        <f t="shared" si="51"/>
        <v>2</v>
      </c>
      <c r="BL116" s="130">
        <v>0</v>
      </c>
      <c r="BM116" s="130">
        <v>2</v>
      </c>
      <c r="BN116" s="130">
        <v>0</v>
      </c>
      <c r="BO116" s="98">
        <f t="shared" si="52"/>
        <v>0</v>
      </c>
      <c r="BP116" s="130">
        <v>0</v>
      </c>
      <c r="BQ116" s="130">
        <v>0</v>
      </c>
      <c r="BR116" s="130">
        <v>0</v>
      </c>
      <c r="BS116" s="98">
        <f t="shared" si="53"/>
        <v>0</v>
      </c>
      <c r="BT116" s="130">
        <v>0</v>
      </c>
      <c r="BU116" s="130">
        <v>0</v>
      </c>
      <c r="BV116" s="130">
        <v>0</v>
      </c>
      <c r="BW116" s="130">
        <v>0</v>
      </c>
      <c r="BX116" s="98">
        <f t="shared" si="54"/>
        <v>0</v>
      </c>
      <c r="BY116" s="130">
        <v>0</v>
      </c>
      <c r="BZ116" s="130">
        <v>0</v>
      </c>
      <c r="CA116" s="130">
        <v>0</v>
      </c>
      <c r="CB116" s="98">
        <f t="shared" si="71"/>
        <v>4</v>
      </c>
      <c r="CC116" s="130">
        <v>0</v>
      </c>
      <c r="CD116" s="130">
        <v>4</v>
      </c>
      <c r="CE116" s="130">
        <v>0</v>
      </c>
    </row>
    <row r="117" spans="1:83" ht="12.75" x14ac:dyDescent="0.2">
      <c r="A117" s="89">
        <v>705</v>
      </c>
      <c r="B117" s="479" t="s">
        <v>128</v>
      </c>
      <c r="C117" s="98">
        <f t="shared" si="47"/>
        <v>27</v>
      </c>
      <c r="D117" s="98">
        <f t="shared" si="63"/>
        <v>0</v>
      </c>
      <c r="E117" s="130">
        <v>0</v>
      </c>
      <c r="F117" s="130">
        <v>0</v>
      </c>
      <c r="G117" s="98">
        <f t="shared" si="68"/>
        <v>0</v>
      </c>
      <c r="H117" s="130">
        <v>0</v>
      </c>
      <c r="I117" s="130">
        <v>0</v>
      </c>
      <c r="J117" s="98">
        <f t="shared" si="72"/>
        <v>1</v>
      </c>
      <c r="K117" s="130">
        <v>0</v>
      </c>
      <c r="L117" s="130">
        <v>1</v>
      </c>
      <c r="M117" s="130">
        <v>0</v>
      </c>
      <c r="N117" s="130">
        <v>0</v>
      </c>
      <c r="O117" s="98">
        <f t="shared" si="73"/>
        <v>1</v>
      </c>
      <c r="P117" s="130">
        <v>0</v>
      </c>
      <c r="Q117" s="130">
        <v>1</v>
      </c>
      <c r="R117" s="130">
        <v>0</v>
      </c>
      <c r="S117" s="130">
        <v>0</v>
      </c>
      <c r="T117" s="98">
        <f t="shared" si="56"/>
        <v>0</v>
      </c>
      <c r="U117" s="130">
        <v>0</v>
      </c>
      <c r="V117" s="130">
        <v>0</v>
      </c>
      <c r="W117" s="130">
        <v>0</v>
      </c>
      <c r="X117" s="130">
        <v>0</v>
      </c>
      <c r="Y117" s="98">
        <f t="shared" si="69"/>
        <v>3</v>
      </c>
      <c r="Z117" s="130">
        <v>0</v>
      </c>
      <c r="AA117" s="130">
        <v>3</v>
      </c>
      <c r="AB117" s="130">
        <v>0</v>
      </c>
      <c r="AC117" s="130">
        <v>0</v>
      </c>
      <c r="AD117" s="130">
        <v>0</v>
      </c>
      <c r="AE117" s="98">
        <f t="shared" si="70"/>
        <v>7</v>
      </c>
      <c r="AF117" s="130">
        <v>0</v>
      </c>
      <c r="AG117" s="130">
        <v>0</v>
      </c>
      <c r="AH117" s="130">
        <v>0</v>
      </c>
      <c r="AI117" s="130">
        <v>0</v>
      </c>
      <c r="AJ117" s="130">
        <v>0</v>
      </c>
      <c r="AK117" s="130">
        <v>0</v>
      </c>
      <c r="AL117" s="130">
        <v>0</v>
      </c>
      <c r="AM117" s="130">
        <v>0</v>
      </c>
      <c r="AN117" s="130">
        <v>7</v>
      </c>
      <c r="AO117" s="130">
        <v>0</v>
      </c>
      <c r="AP117" s="130">
        <v>0</v>
      </c>
      <c r="AQ117" s="130">
        <v>0</v>
      </c>
      <c r="AR117" s="130">
        <v>0</v>
      </c>
      <c r="AS117" s="130">
        <v>0</v>
      </c>
      <c r="AT117" s="98">
        <f t="shared" si="48"/>
        <v>0</v>
      </c>
      <c r="AU117" s="130">
        <v>0</v>
      </c>
      <c r="AV117" s="130">
        <v>0</v>
      </c>
      <c r="AW117" s="130">
        <v>0</v>
      </c>
      <c r="AX117" s="98">
        <f t="shared" si="57"/>
        <v>3</v>
      </c>
      <c r="AY117" s="130">
        <v>0</v>
      </c>
      <c r="AZ117" s="130">
        <v>0</v>
      </c>
      <c r="BA117" s="130">
        <v>3</v>
      </c>
      <c r="BB117" s="130">
        <v>0</v>
      </c>
      <c r="BC117" s="98">
        <f t="shared" si="49"/>
        <v>3</v>
      </c>
      <c r="BD117" s="130">
        <v>0</v>
      </c>
      <c r="BE117" s="130">
        <v>3</v>
      </c>
      <c r="BF117" s="98">
        <f t="shared" si="50"/>
        <v>3</v>
      </c>
      <c r="BG117" s="130">
        <v>0</v>
      </c>
      <c r="BH117" s="130">
        <v>2</v>
      </c>
      <c r="BI117" s="130">
        <v>0</v>
      </c>
      <c r="BJ117" s="130">
        <v>1</v>
      </c>
      <c r="BK117" s="98">
        <f t="shared" si="51"/>
        <v>3</v>
      </c>
      <c r="BL117" s="130">
        <v>0</v>
      </c>
      <c r="BM117" s="130">
        <v>2</v>
      </c>
      <c r="BN117" s="130">
        <v>1</v>
      </c>
      <c r="BO117" s="98">
        <f t="shared" si="52"/>
        <v>1</v>
      </c>
      <c r="BP117" s="130">
        <v>0</v>
      </c>
      <c r="BQ117" s="130">
        <v>1</v>
      </c>
      <c r="BR117" s="130">
        <v>0</v>
      </c>
      <c r="BS117" s="98">
        <f t="shared" si="53"/>
        <v>0</v>
      </c>
      <c r="BT117" s="130">
        <v>0</v>
      </c>
      <c r="BU117" s="130">
        <v>0</v>
      </c>
      <c r="BV117" s="130">
        <v>0</v>
      </c>
      <c r="BW117" s="130">
        <v>0</v>
      </c>
      <c r="BX117" s="98">
        <f t="shared" si="54"/>
        <v>2</v>
      </c>
      <c r="BY117" s="130">
        <v>0</v>
      </c>
      <c r="BZ117" s="130">
        <v>2</v>
      </c>
      <c r="CA117" s="130">
        <v>0</v>
      </c>
      <c r="CB117" s="98">
        <f t="shared" si="71"/>
        <v>0</v>
      </c>
      <c r="CC117" s="130">
        <v>0</v>
      </c>
      <c r="CD117" s="130">
        <v>0</v>
      </c>
      <c r="CE117" s="130">
        <v>0</v>
      </c>
    </row>
    <row r="118" spans="1:83" ht="12.75" x14ac:dyDescent="0.2">
      <c r="A118" s="89">
        <v>706</v>
      </c>
      <c r="B118" s="479" t="s">
        <v>129</v>
      </c>
      <c r="C118" s="98">
        <f t="shared" si="47"/>
        <v>7</v>
      </c>
      <c r="D118" s="98">
        <f t="shared" si="63"/>
        <v>0</v>
      </c>
      <c r="E118" s="130">
        <v>0</v>
      </c>
      <c r="F118" s="130">
        <v>0</v>
      </c>
      <c r="G118" s="98">
        <f t="shared" si="68"/>
        <v>0</v>
      </c>
      <c r="H118" s="130">
        <v>0</v>
      </c>
      <c r="I118" s="130">
        <v>0</v>
      </c>
      <c r="J118" s="98">
        <f t="shared" si="72"/>
        <v>2</v>
      </c>
      <c r="K118" s="130">
        <v>0</v>
      </c>
      <c r="L118" s="130">
        <v>2</v>
      </c>
      <c r="M118" s="130">
        <v>0</v>
      </c>
      <c r="N118" s="130">
        <v>0</v>
      </c>
      <c r="O118" s="98">
        <f t="shared" si="73"/>
        <v>1</v>
      </c>
      <c r="P118" s="130">
        <v>0</v>
      </c>
      <c r="Q118" s="130">
        <v>1</v>
      </c>
      <c r="R118" s="130">
        <v>0</v>
      </c>
      <c r="S118" s="130">
        <v>0</v>
      </c>
      <c r="T118" s="98">
        <f t="shared" si="56"/>
        <v>1</v>
      </c>
      <c r="U118" s="130">
        <v>0</v>
      </c>
      <c r="V118" s="130">
        <v>1</v>
      </c>
      <c r="W118" s="130">
        <v>0</v>
      </c>
      <c r="X118" s="130">
        <v>0</v>
      </c>
      <c r="Y118" s="98">
        <f t="shared" si="69"/>
        <v>0</v>
      </c>
      <c r="Z118" s="130">
        <v>0</v>
      </c>
      <c r="AA118" s="130">
        <v>0</v>
      </c>
      <c r="AB118" s="130">
        <v>0</v>
      </c>
      <c r="AC118" s="130">
        <v>0</v>
      </c>
      <c r="AD118" s="130">
        <v>0</v>
      </c>
      <c r="AE118" s="98">
        <f t="shared" si="70"/>
        <v>2</v>
      </c>
      <c r="AF118" s="130">
        <v>0</v>
      </c>
      <c r="AG118" s="130">
        <v>0</v>
      </c>
      <c r="AH118" s="130">
        <v>0</v>
      </c>
      <c r="AI118" s="130">
        <v>0</v>
      </c>
      <c r="AJ118" s="130">
        <v>0</v>
      </c>
      <c r="AK118" s="130">
        <v>0</v>
      </c>
      <c r="AL118" s="130">
        <v>0</v>
      </c>
      <c r="AM118" s="130">
        <v>0</v>
      </c>
      <c r="AN118" s="130">
        <v>2</v>
      </c>
      <c r="AO118" s="130">
        <v>0</v>
      </c>
      <c r="AP118" s="130">
        <v>0</v>
      </c>
      <c r="AQ118" s="130">
        <v>0</v>
      </c>
      <c r="AR118" s="130">
        <v>0</v>
      </c>
      <c r="AS118" s="130">
        <v>0</v>
      </c>
      <c r="AT118" s="98">
        <f t="shared" si="48"/>
        <v>0</v>
      </c>
      <c r="AU118" s="130">
        <v>0</v>
      </c>
      <c r="AV118" s="130">
        <v>0</v>
      </c>
      <c r="AW118" s="130">
        <v>0</v>
      </c>
      <c r="AX118" s="98">
        <f t="shared" si="57"/>
        <v>0</v>
      </c>
      <c r="AY118" s="130">
        <v>0</v>
      </c>
      <c r="AZ118" s="130">
        <v>0</v>
      </c>
      <c r="BA118" s="130">
        <v>0</v>
      </c>
      <c r="BB118" s="130">
        <v>0</v>
      </c>
      <c r="BC118" s="98">
        <f t="shared" si="49"/>
        <v>1</v>
      </c>
      <c r="BD118" s="130">
        <v>0</v>
      </c>
      <c r="BE118" s="130">
        <v>1</v>
      </c>
      <c r="BF118" s="98">
        <f t="shared" si="50"/>
        <v>0</v>
      </c>
      <c r="BG118" s="130">
        <v>0</v>
      </c>
      <c r="BH118" s="130">
        <v>0</v>
      </c>
      <c r="BI118" s="130">
        <v>0</v>
      </c>
      <c r="BJ118" s="130">
        <v>0</v>
      </c>
      <c r="BK118" s="98">
        <f t="shared" si="51"/>
        <v>0</v>
      </c>
      <c r="BL118" s="130">
        <v>0</v>
      </c>
      <c r="BM118" s="130">
        <v>0</v>
      </c>
      <c r="BN118" s="130">
        <v>0</v>
      </c>
      <c r="BO118" s="98">
        <f t="shared" si="52"/>
        <v>0</v>
      </c>
      <c r="BP118" s="130">
        <v>0</v>
      </c>
      <c r="BQ118" s="130">
        <v>0</v>
      </c>
      <c r="BR118" s="130">
        <v>0</v>
      </c>
      <c r="BS118" s="98">
        <f t="shared" si="53"/>
        <v>0</v>
      </c>
      <c r="BT118" s="130">
        <v>0</v>
      </c>
      <c r="BU118" s="130">
        <v>0</v>
      </c>
      <c r="BV118" s="130">
        <v>0</v>
      </c>
      <c r="BW118" s="130">
        <v>0</v>
      </c>
      <c r="BX118" s="98">
        <f t="shared" si="54"/>
        <v>0</v>
      </c>
      <c r="BY118" s="130">
        <v>0</v>
      </c>
      <c r="BZ118" s="130">
        <v>0</v>
      </c>
      <c r="CA118" s="130">
        <v>0</v>
      </c>
      <c r="CB118" s="98">
        <f t="shared" si="71"/>
        <v>0</v>
      </c>
      <c r="CC118" s="130">
        <v>0</v>
      </c>
      <c r="CD118" s="130">
        <v>0</v>
      </c>
      <c r="CE118" s="130">
        <v>0</v>
      </c>
    </row>
    <row r="119" spans="1:83" ht="12.75" x14ac:dyDescent="0.2">
      <c r="A119" s="90">
        <v>707</v>
      </c>
      <c r="B119" s="479" t="s">
        <v>130</v>
      </c>
      <c r="C119" s="98">
        <f t="shared" si="47"/>
        <v>20</v>
      </c>
      <c r="D119" s="98">
        <f t="shared" si="63"/>
        <v>0</v>
      </c>
      <c r="E119" s="130">
        <v>0</v>
      </c>
      <c r="F119" s="130">
        <v>0</v>
      </c>
      <c r="G119" s="98">
        <f t="shared" si="68"/>
        <v>0</v>
      </c>
      <c r="H119" s="130">
        <v>0</v>
      </c>
      <c r="I119" s="130">
        <v>0</v>
      </c>
      <c r="J119" s="98">
        <f t="shared" si="72"/>
        <v>0</v>
      </c>
      <c r="K119" s="130">
        <v>0</v>
      </c>
      <c r="L119" s="130">
        <v>0</v>
      </c>
      <c r="M119" s="130">
        <v>0</v>
      </c>
      <c r="N119" s="130">
        <v>0</v>
      </c>
      <c r="O119" s="98">
        <f t="shared" si="73"/>
        <v>0</v>
      </c>
      <c r="P119" s="130">
        <v>0</v>
      </c>
      <c r="Q119" s="130">
        <v>0</v>
      </c>
      <c r="R119" s="130">
        <v>0</v>
      </c>
      <c r="S119" s="130">
        <v>0</v>
      </c>
      <c r="T119" s="98">
        <f t="shared" si="56"/>
        <v>1</v>
      </c>
      <c r="U119" s="130">
        <v>0</v>
      </c>
      <c r="V119" s="130">
        <v>0</v>
      </c>
      <c r="W119" s="130">
        <v>0</v>
      </c>
      <c r="X119" s="130">
        <v>1</v>
      </c>
      <c r="Y119" s="98">
        <f t="shared" si="69"/>
        <v>0</v>
      </c>
      <c r="Z119" s="130">
        <v>0</v>
      </c>
      <c r="AA119" s="130">
        <v>0</v>
      </c>
      <c r="AB119" s="130">
        <v>0</v>
      </c>
      <c r="AC119" s="130">
        <v>0</v>
      </c>
      <c r="AD119" s="130">
        <v>0</v>
      </c>
      <c r="AE119" s="98">
        <f t="shared" si="70"/>
        <v>4</v>
      </c>
      <c r="AF119" s="130">
        <v>0</v>
      </c>
      <c r="AG119" s="130">
        <v>0</v>
      </c>
      <c r="AH119" s="130">
        <v>0</v>
      </c>
      <c r="AI119" s="130">
        <v>0</v>
      </c>
      <c r="AJ119" s="130">
        <v>0</v>
      </c>
      <c r="AK119" s="130">
        <v>0</v>
      </c>
      <c r="AL119" s="130">
        <v>0</v>
      </c>
      <c r="AM119" s="130">
        <v>0</v>
      </c>
      <c r="AN119" s="130">
        <v>4</v>
      </c>
      <c r="AO119" s="130">
        <v>0</v>
      </c>
      <c r="AP119" s="130">
        <v>0</v>
      </c>
      <c r="AQ119" s="130">
        <v>0</v>
      </c>
      <c r="AR119" s="130">
        <v>0</v>
      </c>
      <c r="AS119" s="130">
        <v>0</v>
      </c>
      <c r="AT119" s="98">
        <f t="shared" si="48"/>
        <v>0</v>
      </c>
      <c r="AU119" s="130">
        <v>0</v>
      </c>
      <c r="AV119" s="130">
        <v>0</v>
      </c>
      <c r="AW119" s="130">
        <v>0</v>
      </c>
      <c r="AX119" s="98">
        <f t="shared" si="57"/>
        <v>0</v>
      </c>
      <c r="AY119" s="130">
        <v>0</v>
      </c>
      <c r="AZ119" s="130">
        <v>0</v>
      </c>
      <c r="BA119" s="130">
        <v>0</v>
      </c>
      <c r="BB119" s="130">
        <v>0</v>
      </c>
      <c r="BC119" s="98">
        <f t="shared" si="49"/>
        <v>0</v>
      </c>
      <c r="BD119" s="130">
        <v>0</v>
      </c>
      <c r="BE119" s="130">
        <v>0</v>
      </c>
      <c r="BF119" s="98">
        <f t="shared" si="50"/>
        <v>0</v>
      </c>
      <c r="BG119" s="130">
        <v>0</v>
      </c>
      <c r="BH119" s="130">
        <v>0</v>
      </c>
      <c r="BI119" s="130">
        <v>0</v>
      </c>
      <c r="BJ119" s="130">
        <v>0</v>
      </c>
      <c r="BK119" s="98">
        <f t="shared" si="51"/>
        <v>3</v>
      </c>
      <c r="BL119" s="130">
        <v>0</v>
      </c>
      <c r="BM119" s="130">
        <v>2</v>
      </c>
      <c r="BN119" s="130">
        <v>1</v>
      </c>
      <c r="BO119" s="98">
        <f t="shared" si="52"/>
        <v>12</v>
      </c>
      <c r="BP119" s="130">
        <v>0</v>
      </c>
      <c r="BQ119" s="130">
        <v>12</v>
      </c>
      <c r="BR119" s="130">
        <v>0</v>
      </c>
      <c r="BS119" s="98">
        <f t="shared" si="53"/>
        <v>0</v>
      </c>
      <c r="BT119" s="130">
        <v>0</v>
      </c>
      <c r="BU119" s="130">
        <v>0</v>
      </c>
      <c r="BV119" s="130">
        <v>0</v>
      </c>
      <c r="BW119" s="130">
        <v>0</v>
      </c>
      <c r="BX119" s="98">
        <f t="shared" si="54"/>
        <v>0</v>
      </c>
      <c r="BY119" s="130">
        <v>0</v>
      </c>
      <c r="BZ119" s="130">
        <v>0</v>
      </c>
      <c r="CA119" s="130">
        <v>0</v>
      </c>
      <c r="CB119" s="98">
        <f t="shared" si="71"/>
        <v>0</v>
      </c>
      <c r="CC119" s="130">
        <v>0</v>
      </c>
      <c r="CD119" s="130">
        <v>0</v>
      </c>
      <c r="CE119" s="130">
        <v>0</v>
      </c>
    </row>
    <row r="120" spans="1:83" ht="12.75" x14ac:dyDescent="0.2">
      <c r="A120" s="89">
        <v>709</v>
      </c>
      <c r="B120" s="479" t="s">
        <v>131</v>
      </c>
      <c r="C120" s="98">
        <f t="shared" si="47"/>
        <v>4510</v>
      </c>
      <c r="D120" s="98">
        <f t="shared" si="63"/>
        <v>94</v>
      </c>
      <c r="E120" s="130">
        <v>0</v>
      </c>
      <c r="F120" s="130">
        <v>94</v>
      </c>
      <c r="G120" s="98">
        <f t="shared" si="68"/>
        <v>62</v>
      </c>
      <c r="H120" s="130">
        <v>1</v>
      </c>
      <c r="I120" s="130">
        <v>61</v>
      </c>
      <c r="J120" s="98">
        <f t="shared" si="72"/>
        <v>149</v>
      </c>
      <c r="K120" s="130">
        <v>0</v>
      </c>
      <c r="L120" s="130">
        <v>96</v>
      </c>
      <c r="M120" s="130">
        <v>6</v>
      </c>
      <c r="N120" s="130">
        <v>47</v>
      </c>
      <c r="O120" s="98">
        <f t="shared" si="73"/>
        <v>89</v>
      </c>
      <c r="P120" s="130">
        <v>1</v>
      </c>
      <c r="Q120" s="130">
        <v>55</v>
      </c>
      <c r="R120" s="130">
        <v>5</v>
      </c>
      <c r="S120" s="130">
        <v>28</v>
      </c>
      <c r="T120" s="98">
        <f t="shared" si="56"/>
        <v>137</v>
      </c>
      <c r="U120" s="130">
        <v>0</v>
      </c>
      <c r="V120" s="130">
        <v>95</v>
      </c>
      <c r="W120" s="130">
        <v>21</v>
      </c>
      <c r="X120" s="130">
        <v>21</v>
      </c>
      <c r="Y120" s="98">
        <f t="shared" si="69"/>
        <v>478</v>
      </c>
      <c r="Z120" s="130">
        <v>0</v>
      </c>
      <c r="AA120" s="130">
        <v>145</v>
      </c>
      <c r="AB120" s="130">
        <v>63</v>
      </c>
      <c r="AC120" s="130">
        <v>150</v>
      </c>
      <c r="AD120" s="130">
        <v>120</v>
      </c>
      <c r="AE120" s="98">
        <f t="shared" si="70"/>
        <v>1768</v>
      </c>
      <c r="AF120" s="130">
        <v>0</v>
      </c>
      <c r="AG120" s="130">
        <v>0</v>
      </c>
      <c r="AH120" s="130">
        <v>423</v>
      </c>
      <c r="AI120" s="130">
        <v>246</v>
      </c>
      <c r="AJ120" s="130">
        <v>245</v>
      </c>
      <c r="AK120" s="130">
        <v>321</v>
      </c>
      <c r="AL120" s="130">
        <v>1</v>
      </c>
      <c r="AM120" s="130">
        <v>0</v>
      </c>
      <c r="AN120" s="130">
        <v>519</v>
      </c>
      <c r="AO120" s="130">
        <v>1</v>
      </c>
      <c r="AP120" s="130">
        <v>10</v>
      </c>
      <c r="AQ120" s="130">
        <v>2</v>
      </c>
      <c r="AR120" s="130">
        <v>0</v>
      </c>
      <c r="AS120" s="130">
        <v>0</v>
      </c>
      <c r="AT120" s="98">
        <f t="shared" si="48"/>
        <v>147</v>
      </c>
      <c r="AU120" s="130">
        <v>0</v>
      </c>
      <c r="AV120" s="130">
        <v>122</v>
      </c>
      <c r="AW120" s="130">
        <v>25</v>
      </c>
      <c r="AX120" s="98">
        <f t="shared" si="57"/>
        <v>255</v>
      </c>
      <c r="AY120" s="130">
        <v>67</v>
      </c>
      <c r="AZ120" s="130">
        <v>83</v>
      </c>
      <c r="BA120" s="130">
        <v>80</v>
      </c>
      <c r="BB120" s="130">
        <v>25</v>
      </c>
      <c r="BC120" s="98">
        <f t="shared" si="49"/>
        <v>136</v>
      </c>
      <c r="BD120" s="130">
        <v>0</v>
      </c>
      <c r="BE120" s="130">
        <v>136</v>
      </c>
      <c r="BF120" s="98">
        <f t="shared" si="50"/>
        <v>483</v>
      </c>
      <c r="BG120" s="130">
        <v>0</v>
      </c>
      <c r="BH120" s="130">
        <v>297</v>
      </c>
      <c r="BI120" s="130">
        <v>29</v>
      </c>
      <c r="BJ120" s="130">
        <v>157</v>
      </c>
      <c r="BK120" s="98">
        <f t="shared" si="51"/>
        <v>252</v>
      </c>
      <c r="BL120" s="130">
        <v>0</v>
      </c>
      <c r="BM120" s="130">
        <v>180</v>
      </c>
      <c r="BN120" s="130">
        <v>72</v>
      </c>
      <c r="BO120" s="98">
        <f t="shared" si="52"/>
        <v>112</v>
      </c>
      <c r="BP120" s="130">
        <v>0</v>
      </c>
      <c r="BQ120" s="130">
        <v>98</v>
      </c>
      <c r="BR120" s="130">
        <v>14</v>
      </c>
      <c r="BS120" s="98">
        <f t="shared" si="53"/>
        <v>264</v>
      </c>
      <c r="BT120" s="130">
        <v>0</v>
      </c>
      <c r="BU120" s="130">
        <v>106</v>
      </c>
      <c r="BV120" s="130">
        <v>39</v>
      </c>
      <c r="BW120" s="130">
        <v>119</v>
      </c>
      <c r="BX120" s="98">
        <f t="shared" si="54"/>
        <v>29</v>
      </c>
      <c r="BY120" s="130">
        <v>0</v>
      </c>
      <c r="BZ120" s="130">
        <v>15</v>
      </c>
      <c r="CA120" s="130">
        <v>14</v>
      </c>
      <c r="CB120" s="98">
        <f t="shared" si="71"/>
        <v>55</v>
      </c>
      <c r="CC120" s="130">
        <v>0</v>
      </c>
      <c r="CD120" s="130">
        <v>55</v>
      </c>
      <c r="CE120" s="130">
        <v>0</v>
      </c>
    </row>
    <row r="121" spans="1:83" ht="12.75" x14ac:dyDescent="0.2">
      <c r="A121" s="89">
        <v>710</v>
      </c>
      <c r="B121" s="479" t="s">
        <v>132</v>
      </c>
      <c r="C121" s="98">
        <f t="shared" si="47"/>
        <v>9781</v>
      </c>
      <c r="D121" s="98">
        <f t="shared" si="63"/>
        <v>264</v>
      </c>
      <c r="E121" s="130">
        <v>0</v>
      </c>
      <c r="F121" s="130">
        <v>264</v>
      </c>
      <c r="G121" s="98">
        <f t="shared" si="68"/>
        <v>122</v>
      </c>
      <c r="H121" s="130">
        <v>5</v>
      </c>
      <c r="I121" s="130">
        <v>117</v>
      </c>
      <c r="J121" s="98">
        <f t="shared" si="72"/>
        <v>204</v>
      </c>
      <c r="K121" s="130">
        <v>0</v>
      </c>
      <c r="L121" s="130">
        <v>35</v>
      </c>
      <c r="M121" s="130">
        <v>22</v>
      </c>
      <c r="N121" s="130">
        <v>147</v>
      </c>
      <c r="O121" s="98">
        <f t="shared" si="73"/>
        <v>91</v>
      </c>
      <c r="P121" s="130">
        <v>0</v>
      </c>
      <c r="Q121" s="130">
        <v>37</v>
      </c>
      <c r="R121" s="130">
        <v>4</v>
      </c>
      <c r="S121" s="130">
        <v>50</v>
      </c>
      <c r="T121" s="98">
        <f t="shared" si="56"/>
        <v>148</v>
      </c>
      <c r="U121" s="130">
        <v>1</v>
      </c>
      <c r="V121" s="130">
        <v>91</v>
      </c>
      <c r="W121" s="130">
        <v>13</v>
      </c>
      <c r="X121" s="130">
        <v>43</v>
      </c>
      <c r="Y121" s="98">
        <f t="shared" si="69"/>
        <v>1153</v>
      </c>
      <c r="Z121" s="130">
        <v>0</v>
      </c>
      <c r="AA121" s="130">
        <v>145</v>
      </c>
      <c r="AB121" s="130">
        <v>93</v>
      </c>
      <c r="AC121" s="130">
        <v>645</v>
      </c>
      <c r="AD121" s="130">
        <v>270</v>
      </c>
      <c r="AE121" s="98">
        <f t="shared" si="70"/>
        <v>4961</v>
      </c>
      <c r="AF121" s="130">
        <v>0</v>
      </c>
      <c r="AG121" s="130">
        <v>0</v>
      </c>
      <c r="AH121" s="130">
        <v>3279</v>
      </c>
      <c r="AI121" s="130">
        <v>341</v>
      </c>
      <c r="AJ121" s="130">
        <v>246</v>
      </c>
      <c r="AK121" s="130">
        <v>983</v>
      </c>
      <c r="AL121" s="130">
        <v>3</v>
      </c>
      <c r="AM121" s="130">
        <v>3</v>
      </c>
      <c r="AN121" s="130">
        <v>41</v>
      </c>
      <c r="AO121" s="130">
        <v>3</v>
      </c>
      <c r="AP121" s="130">
        <v>53</v>
      </c>
      <c r="AQ121" s="130">
        <v>8</v>
      </c>
      <c r="AR121" s="130">
        <v>1</v>
      </c>
      <c r="AS121" s="130">
        <v>0</v>
      </c>
      <c r="AT121" s="98">
        <f t="shared" si="48"/>
        <v>170</v>
      </c>
      <c r="AU121" s="130">
        <v>0</v>
      </c>
      <c r="AV121" s="130">
        <v>131</v>
      </c>
      <c r="AW121" s="130">
        <v>39</v>
      </c>
      <c r="AX121" s="98">
        <f t="shared" si="57"/>
        <v>813</v>
      </c>
      <c r="AY121" s="130">
        <v>335</v>
      </c>
      <c r="AZ121" s="130">
        <v>170</v>
      </c>
      <c r="BA121" s="130">
        <v>233</v>
      </c>
      <c r="BB121" s="130">
        <v>75</v>
      </c>
      <c r="BC121" s="98">
        <f t="shared" si="49"/>
        <v>257</v>
      </c>
      <c r="BD121" s="130">
        <v>0</v>
      </c>
      <c r="BE121" s="130">
        <v>257</v>
      </c>
      <c r="BF121" s="98">
        <f t="shared" si="50"/>
        <v>655</v>
      </c>
      <c r="BG121" s="130">
        <v>0</v>
      </c>
      <c r="BH121" s="130">
        <v>432</v>
      </c>
      <c r="BI121" s="130">
        <v>47</v>
      </c>
      <c r="BJ121" s="130">
        <v>176</v>
      </c>
      <c r="BK121" s="98">
        <f t="shared" si="51"/>
        <v>386</v>
      </c>
      <c r="BL121" s="130">
        <v>0</v>
      </c>
      <c r="BM121" s="130">
        <v>308</v>
      </c>
      <c r="BN121" s="130">
        <v>78</v>
      </c>
      <c r="BO121" s="98">
        <f t="shared" si="52"/>
        <v>143</v>
      </c>
      <c r="BP121" s="130">
        <v>0</v>
      </c>
      <c r="BQ121" s="130">
        <v>135</v>
      </c>
      <c r="BR121" s="130">
        <v>8</v>
      </c>
      <c r="BS121" s="98">
        <f t="shared" si="53"/>
        <v>321</v>
      </c>
      <c r="BT121" s="130">
        <v>0</v>
      </c>
      <c r="BU121" s="130">
        <v>187</v>
      </c>
      <c r="BV121" s="130">
        <v>59</v>
      </c>
      <c r="BW121" s="130">
        <v>75</v>
      </c>
      <c r="BX121" s="98">
        <f t="shared" si="54"/>
        <v>30</v>
      </c>
      <c r="BY121" s="130">
        <v>0</v>
      </c>
      <c r="BZ121" s="130">
        <v>22</v>
      </c>
      <c r="CA121" s="130">
        <v>8</v>
      </c>
      <c r="CB121" s="98">
        <f t="shared" si="71"/>
        <v>63</v>
      </c>
      <c r="CC121" s="130">
        <v>0</v>
      </c>
      <c r="CD121" s="130">
        <v>57</v>
      </c>
      <c r="CE121" s="130">
        <v>6</v>
      </c>
    </row>
    <row r="122" spans="1:83" ht="12.75" x14ac:dyDescent="0.2">
      <c r="A122" s="89">
        <v>715</v>
      </c>
      <c r="B122" s="479" t="s">
        <v>297</v>
      </c>
      <c r="C122" s="98">
        <f t="shared" si="47"/>
        <v>15</v>
      </c>
      <c r="D122" s="98">
        <f t="shared" si="63"/>
        <v>1</v>
      </c>
      <c r="E122" s="130">
        <v>0</v>
      </c>
      <c r="F122" s="130">
        <v>1</v>
      </c>
      <c r="G122" s="98">
        <f t="shared" si="68"/>
        <v>0</v>
      </c>
      <c r="H122" s="130">
        <v>0</v>
      </c>
      <c r="I122" s="130">
        <v>0</v>
      </c>
      <c r="J122" s="98">
        <f t="shared" si="72"/>
        <v>0</v>
      </c>
      <c r="K122" s="130">
        <v>0</v>
      </c>
      <c r="L122" s="130">
        <v>0</v>
      </c>
      <c r="M122" s="130">
        <v>0</v>
      </c>
      <c r="N122" s="130">
        <v>0</v>
      </c>
      <c r="O122" s="98">
        <f t="shared" si="73"/>
        <v>0</v>
      </c>
      <c r="P122" s="130">
        <v>0</v>
      </c>
      <c r="Q122" s="130">
        <v>0</v>
      </c>
      <c r="R122" s="130">
        <v>0</v>
      </c>
      <c r="S122" s="130">
        <v>0</v>
      </c>
      <c r="T122" s="98">
        <f t="shared" si="56"/>
        <v>0</v>
      </c>
      <c r="U122" s="130">
        <v>0</v>
      </c>
      <c r="V122" s="130">
        <v>0</v>
      </c>
      <c r="W122" s="130">
        <v>0</v>
      </c>
      <c r="X122" s="130">
        <v>0</v>
      </c>
      <c r="Y122" s="98">
        <f t="shared" si="69"/>
        <v>1</v>
      </c>
      <c r="Z122" s="130">
        <v>0</v>
      </c>
      <c r="AA122" s="130">
        <v>1</v>
      </c>
      <c r="AB122" s="130">
        <v>0</v>
      </c>
      <c r="AC122" s="130">
        <v>0</v>
      </c>
      <c r="AD122" s="130">
        <v>0</v>
      </c>
      <c r="AE122" s="98">
        <f t="shared" si="70"/>
        <v>5</v>
      </c>
      <c r="AF122" s="130">
        <v>0</v>
      </c>
      <c r="AG122" s="130">
        <v>0</v>
      </c>
      <c r="AH122" s="130">
        <v>2</v>
      </c>
      <c r="AI122" s="130">
        <v>0</v>
      </c>
      <c r="AJ122" s="130">
        <v>0</v>
      </c>
      <c r="AK122" s="130">
        <v>2</v>
      </c>
      <c r="AL122" s="130">
        <v>0</v>
      </c>
      <c r="AM122" s="130">
        <v>0</v>
      </c>
      <c r="AN122" s="130">
        <v>0</v>
      </c>
      <c r="AO122" s="130">
        <v>1</v>
      </c>
      <c r="AP122" s="130">
        <v>0</v>
      </c>
      <c r="AQ122" s="130">
        <v>0</v>
      </c>
      <c r="AR122" s="130">
        <v>0</v>
      </c>
      <c r="AS122" s="130">
        <v>0</v>
      </c>
      <c r="AT122" s="98">
        <f t="shared" si="48"/>
        <v>0</v>
      </c>
      <c r="AU122" s="130">
        <v>0</v>
      </c>
      <c r="AV122" s="130">
        <v>0</v>
      </c>
      <c r="AW122" s="130">
        <v>0</v>
      </c>
      <c r="AX122" s="98">
        <f t="shared" si="57"/>
        <v>1</v>
      </c>
      <c r="AY122" s="130">
        <v>0</v>
      </c>
      <c r="AZ122" s="130">
        <v>0</v>
      </c>
      <c r="BA122" s="130">
        <v>1</v>
      </c>
      <c r="BB122" s="130">
        <v>0</v>
      </c>
      <c r="BC122" s="98">
        <f t="shared" si="49"/>
        <v>0</v>
      </c>
      <c r="BD122" s="130">
        <v>0</v>
      </c>
      <c r="BE122" s="130">
        <v>0</v>
      </c>
      <c r="BF122" s="98">
        <f t="shared" si="50"/>
        <v>5</v>
      </c>
      <c r="BG122" s="130">
        <v>0</v>
      </c>
      <c r="BH122" s="130">
        <v>5</v>
      </c>
      <c r="BI122" s="130">
        <v>0</v>
      </c>
      <c r="BJ122" s="130">
        <v>0</v>
      </c>
      <c r="BK122" s="98">
        <f t="shared" si="51"/>
        <v>1</v>
      </c>
      <c r="BL122" s="130">
        <v>0</v>
      </c>
      <c r="BM122" s="130">
        <v>1</v>
      </c>
      <c r="BN122" s="130">
        <v>0</v>
      </c>
      <c r="BO122" s="98">
        <f t="shared" si="52"/>
        <v>1</v>
      </c>
      <c r="BP122" s="130">
        <v>0</v>
      </c>
      <c r="BQ122" s="130">
        <v>1</v>
      </c>
      <c r="BR122" s="130">
        <v>0</v>
      </c>
      <c r="BS122" s="98">
        <f t="shared" si="53"/>
        <v>0</v>
      </c>
      <c r="BT122" s="130">
        <v>0</v>
      </c>
      <c r="BU122" s="130">
        <v>0</v>
      </c>
      <c r="BV122" s="130">
        <v>0</v>
      </c>
      <c r="BW122" s="130">
        <v>0</v>
      </c>
      <c r="BX122" s="98">
        <f t="shared" si="54"/>
        <v>0</v>
      </c>
      <c r="BY122" s="130">
        <v>0</v>
      </c>
      <c r="BZ122" s="130">
        <v>0</v>
      </c>
      <c r="CA122" s="130">
        <v>0</v>
      </c>
      <c r="CB122" s="98">
        <f t="shared" si="71"/>
        <v>0</v>
      </c>
      <c r="CC122" s="130">
        <v>0</v>
      </c>
      <c r="CD122" s="130">
        <v>0</v>
      </c>
      <c r="CE122" s="130">
        <v>0</v>
      </c>
    </row>
    <row r="123" spans="1:83" ht="12.75" x14ac:dyDescent="0.2">
      <c r="A123" s="89">
        <v>716</v>
      </c>
      <c r="B123" s="479" t="s">
        <v>298</v>
      </c>
      <c r="C123" s="98">
        <f t="shared" si="47"/>
        <v>14</v>
      </c>
      <c r="D123" s="98">
        <f t="shared" si="63"/>
        <v>0</v>
      </c>
      <c r="E123" s="130">
        <v>0</v>
      </c>
      <c r="F123" s="130">
        <v>0</v>
      </c>
      <c r="G123" s="98">
        <f t="shared" si="68"/>
        <v>0</v>
      </c>
      <c r="H123" s="130">
        <v>0</v>
      </c>
      <c r="I123" s="130">
        <v>0</v>
      </c>
      <c r="J123" s="98">
        <f t="shared" si="72"/>
        <v>0</v>
      </c>
      <c r="K123" s="130">
        <v>0</v>
      </c>
      <c r="L123" s="130">
        <v>0</v>
      </c>
      <c r="M123" s="130">
        <v>0</v>
      </c>
      <c r="N123" s="130">
        <v>0</v>
      </c>
      <c r="O123" s="98">
        <f t="shared" si="73"/>
        <v>1</v>
      </c>
      <c r="P123" s="130">
        <v>0</v>
      </c>
      <c r="Q123" s="130">
        <v>1</v>
      </c>
      <c r="R123" s="130">
        <v>0</v>
      </c>
      <c r="S123" s="130">
        <v>0</v>
      </c>
      <c r="T123" s="98">
        <f t="shared" si="56"/>
        <v>0</v>
      </c>
      <c r="U123" s="130">
        <v>0</v>
      </c>
      <c r="V123" s="130">
        <v>0</v>
      </c>
      <c r="W123" s="130">
        <v>0</v>
      </c>
      <c r="X123" s="130">
        <v>0</v>
      </c>
      <c r="Y123" s="98">
        <f t="shared" si="69"/>
        <v>1</v>
      </c>
      <c r="Z123" s="130">
        <v>0</v>
      </c>
      <c r="AA123" s="130">
        <v>1</v>
      </c>
      <c r="AB123" s="130">
        <v>0</v>
      </c>
      <c r="AC123" s="130">
        <v>0</v>
      </c>
      <c r="AD123" s="130">
        <v>0</v>
      </c>
      <c r="AE123" s="98">
        <f t="shared" si="70"/>
        <v>6</v>
      </c>
      <c r="AF123" s="130">
        <v>0</v>
      </c>
      <c r="AG123" s="130">
        <v>0</v>
      </c>
      <c r="AH123" s="130">
        <v>0</v>
      </c>
      <c r="AI123" s="130">
        <v>0</v>
      </c>
      <c r="AJ123" s="130">
        <v>0</v>
      </c>
      <c r="AK123" s="130">
        <v>1</v>
      </c>
      <c r="AL123" s="130">
        <v>0</v>
      </c>
      <c r="AM123" s="130">
        <v>0</v>
      </c>
      <c r="AN123" s="130">
        <v>0</v>
      </c>
      <c r="AO123" s="130">
        <v>5</v>
      </c>
      <c r="AP123" s="130">
        <v>0</v>
      </c>
      <c r="AQ123" s="130">
        <v>0</v>
      </c>
      <c r="AR123" s="130">
        <v>0</v>
      </c>
      <c r="AS123" s="130">
        <v>0</v>
      </c>
      <c r="AT123" s="98">
        <f t="shared" si="48"/>
        <v>1</v>
      </c>
      <c r="AU123" s="130">
        <v>0</v>
      </c>
      <c r="AV123" s="130">
        <v>1</v>
      </c>
      <c r="AW123" s="130">
        <v>0</v>
      </c>
      <c r="AX123" s="98">
        <f t="shared" si="57"/>
        <v>0</v>
      </c>
      <c r="AY123" s="130">
        <v>0</v>
      </c>
      <c r="AZ123" s="130">
        <v>0</v>
      </c>
      <c r="BA123" s="130">
        <v>0</v>
      </c>
      <c r="BB123" s="130">
        <v>0</v>
      </c>
      <c r="BC123" s="98">
        <f t="shared" si="49"/>
        <v>3</v>
      </c>
      <c r="BD123" s="130">
        <v>0</v>
      </c>
      <c r="BE123" s="130">
        <v>3</v>
      </c>
      <c r="BF123" s="98">
        <f t="shared" si="50"/>
        <v>0</v>
      </c>
      <c r="BG123" s="130">
        <v>0</v>
      </c>
      <c r="BH123" s="130">
        <v>0</v>
      </c>
      <c r="BI123" s="130">
        <v>0</v>
      </c>
      <c r="BJ123" s="130">
        <v>0</v>
      </c>
      <c r="BK123" s="98">
        <f t="shared" si="51"/>
        <v>0</v>
      </c>
      <c r="BL123" s="130">
        <v>0</v>
      </c>
      <c r="BM123" s="130">
        <v>0</v>
      </c>
      <c r="BN123" s="130">
        <v>0</v>
      </c>
      <c r="BO123" s="98">
        <f t="shared" si="52"/>
        <v>2</v>
      </c>
      <c r="BP123" s="130">
        <v>0</v>
      </c>
      <c r="BQ123" s="130">
        <v>2</v>
      </c>
      <c r="BR123" s="130">
        <v>0</v>
      </c>
      <c r="BS123" s="98">
        <f t="shared" si="53"/>
        <v>0</v>
      </c>
      <c r="BT123" s="130">
        <v>0</v>
      </c>
      <c r="BU123" s="130">
        <v>0</v>
      </c>
      <c r="BV123" s="130">
        <v>0</v>
      </c>
      <c r="BW123" s="130">
        <v>0</v>
      </c>
      <c r="BX123" s="98">
        <f t="shared" si="54"/>
        <v>0</v>
      </c>
      <c r="BY123" s="130">
        <v>0</v>
      </c>
      <c r="BZ123" s="130">
        <v>0</v>
      </c>
      <c r="CA123" s="130">
        <v>0</v>
      </c>
      <c r="CB123" s="98">
        <f t="shared" si="71"/>
        <v>0</v>
      </c>
      <c r="CC123" s="130">
        <v>0</v>
      </c>
      <c r="CD123" s="130">
        <v>0</v>
      </c>
      <c r="CE123" s="130">
        <v>0</v>
      </c>
    </row>
    <row r="124" spans="1:83" ht="12.75" x14ac:dyDescent="0.2">
      <c r="A124" s="89">
        <v>717</v>
      </c>
      <c r="B124" s="479" t="s">
        <v>84</v>
      </c>
      <c r="C124" s="98">
        <f t="shared" si="47"/>
        <v>100</v>
      </c>
      <c r="D124" s="98">
        <f t="shared" si="63"/>
        <v>0</v>
      </c>
      <c r="E124" s="130">
        <v>0</v>
      </c>
      <c r="F124" s="130">
        <v>0</v>
      </c>
      <c r="G124" s="98">
        <f t="shared" si="68"/>
        <v>5</v>
      </c>
      <c r="H124" s="130">
        <v>0</v>
      </c>
      <c r="I124" s="130">
        <v>5</v>
      </c>
      <c r="J124" s="98">
        <f t="shared" si="72"/>
        <v>6</v>
      </c>
      <c r="K124" s="130">
        <v>0</v>
      </c>
      <c r="L124" s="130">
        <v>4</v>
      </c>
      <c r="M124" s="130">
        <v>0</v>
      </c>
      <c r="N124" s="130">
        <v>2</v>
      </c>
      <c r="O124" s="98">
        <f t="shared" si="73"/>
        <v>3</v>
      </c>
      <c r="P124" s="130">
        <v>0</v>
      </c>
      <c r="Q124" s="130">
        <v>2</v>
      </c>
      <c r="R124" s="130">
        <v>0</v>
      </c>
      <c r="S124" s="130">
        <v>1</v>
      </c>
      <c r="T124" s="98">
        <f t="shared" si="56"/>
        <v>1</v>
      </c>
      <c r="U124" s="130">
        <v>0</v>
      </c>
      <c r="V124" s="130">
        <v>1</v>
      </c>
      <c r="W124" s="130">
        <v>0</v>
      </c>
      <c r="X124" s="130">
        <v>0</v>
      </c>
      <c r="Y124" s="98">
        <f t="shared" si="69"/>
        <v>23</v>
      </c>
      <c r="Z124" s="130">
        <v>0</v>
      </c>
      <c r="AA124" s="130">
        <v>3</v>
      </c>
      <c r="AB124" s="130">
        <v>5</v>
      </c>
      <c r="AC124" s="130">
        <v>13</v>
      </c>
      <c r="AD124" s="130">
        <v>2</v>
      </c>
      <c r="AE124" s="98">
        <f t="shared" si="70"/>
        <v>30</v>
      </c>
      <c r="AF124" s="130">
        <v>0</v>
      </c>
      <c r="AG124" s="130">
        <v>0</v>
      </c>
      <c r="AH124" s="130">
        <v>2</v>
      </c>
      <c r="AI124" s="130">
        <v>1</v>
      </c>
      <c r="AJ124" s="130">
        <v>10</v>
      </c>
      <c r="AK124" s="130">
        <v>7</v>
      </c>
      <c r="AL124" s="130">
        <v>0</v>
      </c>
      <c r="AM124" s="130">
        <v>0</v>
      </c>
      <c r="AN124" s="130">
        <v>10</v>
      </c>
      <c r="AO124" s="130">
        <v>0</v>
      </c>
      <c r="AP124" s="130">
        <v>0</v>
      </c>
      <c r="AQ124" s="130">
        <v>0</v>
      </c>
      <c r="AR124" s="130">
        <v>0</v>
      </c>
      <c r="AS124" s="130">
        <v>0</v>
      </c>
      <c r="AT124" s="98">
        <f t="shared" si="48"/>
        <v>3</v>
      </c>
      <c r="AU124" s="130">
        <v>0</v>
      </c>
      <c r="AV124" s="130">
        <v>3</v>
      </c>
      <c r="AW124" s="130">
        <v>0</v>
      </c>
      <c r="AX124" s="98">
        <f t="shared" si="57"/>
        <v>5</v>
      </c>
      <c r="AY124" s="130">
        <v>2</v>
      </c>
      <c r="AZ124" s="130">
        <v>0</v>
      </c>
      <c r="BA124" s="130">
        <v>3</v>
      </c>
      <c r="BB124" s="130">
        <v>0</v>
      </c>
      <c r="BC124" s="98">
        <f t="shared" si="49"/>
        <v>8</v>
      </c>
      <c r="BD124" s="130">
        <v>0</v>
      </c>
      <c r="BE124" s="130">
        <v>8</v>
      </c>
      <c r="BF124" s="98">
        <f t="shared" si="50"/>
        <v>2</v>
      </c>
      <c r="BG124" s="130">
        <v>0</v>
      </c>
      <c r="BH124" s="130">
        <v>1</v>
      </c>
      <c r="BI124" s="130">
        <v>1</v>
      </c>
      <c r="BJ124" s="130">
        <v>0</v>
      </c>
      <c r="BK124" s="98">
        <f t="shared" si="51"/>
        <v>5</v>
      </c>
      <c r="BL124" s="130">
        <v>0</v>
      </c>
      <c r="BM124" s="130">
        <v>3</v>
      </c>
      <c r="BN124" s="130">
        <v>2</v>
      </c>
      <c r="BO124" s="98">
        <f t="shared" si="52"/>
        <v>4</v>
      </c>
      <c r="BP124" s="130">
        <v>0</v>
      </c>
      <c r="BQ124" s="130">
        <v>4</v>
      </c>
      <c r="BR124" s="130">
        <v>0</v>
      </c>
      <c r="BS124" s="98">
        <f t="shared" si="53"/>
        <v>4</v>
      </c>
      <c r="BT124" s="130">
        <v>0</v>
      </c>
      <c r="BU124" s="130">
        <v>1</v>
      </c>
      <c r="BV124" s="130">
        <v>1</v>
      </c>
      <c r="BW124" s="130">
        <v>2</v>
      </c>
      <c r="BX124" s="98">
        <f t="shared" si="54"/>
        <v>0</v>
      </c>
      <c r="BY124" s="130">
        <v>0</v>
      </c>
      <c r="BZ124" s="130">
        <v>0</v>
      </c>
      <c r="CA124" s="130">
        <v>0</v>
      </c>
      <c r="CB124" s="98">
        <f t="shared" si="71"/>
        <v>1</v>
      </c>
      <c r="CC124" s="130">
        <v>0</v>
      </c>
      <c r="CD124" s="130">
        <v>1</v>
      </c>
      <c r="CE124" s="130">
        <v>0</v>
      </c>
    </row>
    <row r="125" spans="1:83" ht="12.75" x14ac:dyDescent="0.2">
      <c r="A125" s="90">
        <v>720</v>
      </c>
      <c r="B125" s="479" t="s">
        <v>178</v>
      </c>
      <c r="C125" s="98">
        <f t="shared" si="47"/>
        <v>113</v>
      </c>
      <c r="D125" s="98">
        <f t="shared" si="63"/>
        <v>1</v>
      </c>
      <c r="E125" s="130">
        <v>0</v>
      </c>
      <c r="F125" s="130">
        <v>1</v>
      </c>
      <c r="G125" s="98">
        <f t="shared" si="68"/>
        <v>1</v>
      </c>
      <c r="H125" s="130">
        <v>0</v>
      </c>
      <c r="I125" s="130">
        <v>1</v>
      </c>
      <c r="J125" s="98">
        <f t="shared" si="72"/>
        <v>6</v>
      </c>
      <c r="K125" s="130">
        <v>0</v>
      </c>
      <c r="L125" s="130">
        <v>6</v>
      </c>
      <c r="M125" s="130">
        <v>0</v>
      </c>
      <c r="N125" s="130">
        <v>0</v>
      </c>
      <c r="O125" s="98">
        <f t="shared" si="73"/>
        <v>0</v>
      </c>
      <c r="P125" s="130">
        <v>0</v>
      </c>
      <c r="Q125" s="130">
        <v>0</v>
      </c>
      <c r="R125" s="130">
        <v>0</v>
      </c>
      <c r="S125" s="130">
        <v>0</v>
      </c>
      <c r="T125" s="98">
        <f t="shared" si="56"/>
        <v>2</v>
      </c>
      <c r="U125" s="130">
        <v>0</v>
      </c>
      <c r="V125" s="130">
        <v>2</v>
      </c>
      <c r="W125" s="130">
        <v>0</v>
      </c>
      <c r="X125" s="130">
        <v>0</v>
      </c>
      <c r="Y125" s="98">
        <f t="shared" si="69"/>
        <v>10</v>
      </c>
      <c r="Z125" s="130">
        <v>0</v>
      </c>
      <c r="AA125" s="130">
        <v>4</v>
      </c>
      <c r="AB125" s="130">
        <v>2</v>
      </c>
      <c r="AC125" s="130">
        <v>1</v>
      </c>
      <c r="AD125" s="130">
        <v>3</v>
      </c>
      <c r="AE125" s="98">
        <f t="shared" si="70"/>
        <v>43</v>
      </c>
      <c r="AF125" s="130">
        <v>0</v>
      </c>
      <c r="AG125" s="130">
        <v>0</v>
      </c>
      <c r="AH125" s="130">
        <v>1</v>
      </c>
      <c r="AI125" s="130">
        <v>1</v>
      </c>
      <c r="AJ125" s="130">
        <v>0</v>
      </c>
      <c r="AK125" s="130">
        <v>3</v>
      </c>
      <c r="AL125" s="130">
        <v>0</v>
      </c>
      <c r="AM125" s="130">
        <v>1</v>
      </c>
      <c r="AN125" s="130">
        <v>37</v>
      </c>
      <c r="AO125" s="130">
        <v>0</v>
      </c>
      <c r="AP125" s="130">
        <v>0</v>
      </c>
      <c r="AQ125" s="130">
        <v>0</v>
      </c>
      <c r="AR125" s="130">
        <v>0</v>
      </c>
      <c r="AS125" s="130">
        <v>0</v>
      </c>
      <c r="AT125" s="98">
        <f t="shared" si="48"/>
        <v>1</v>
      </c>
      <c r="AU125" s="130">
        <v>0</v>
      </c>
      <c r="AV125" s="130">
        <v>1</v>
      </c>
      <c r="AW125" s="130">
        <v>0</v>
      </c>
      <c r="AX125" s="98">
        <f t="shared" si="57"/>
        <v>9</v>
      </c>
      <c r="AY125" s="130">
        <v>5</v>
      </c>
      <c r="AZ125" s="130">
        <v>1</v>
      </c>
      <c r="BA125" s="130">
        <v>1</v>
      </c>
      <c r="BB125" s="130">
        <v>2</v>
      </c>
      <c r="BC125" s="98">
        <f t="shared" si="49"/>
        <v>1</v>
      </c>
      <c r="BD125" s="130">
        <v>0</v>
      </c>
      <c r="BE125" s="130">
        <v>1</v>
      </c>
      <c r="BF125" s="98">
        <f t="shared" si="50"/>
        <v>16</v>
      </c>
      <c r="BG125" s="130">
        <v>0</v>
      </c>
      <c r="BH125" s="130">
        <v>9</v>
      </c>
      <c r="BI125" s="130">
        <v>0</v>
      </c>
      <c r="BJ125" s="130">
        <v>7</v>
      </c>
      <c r="BK125" s="98">
        <f t="shared" si="51"/>
        <v>6</v>
      </c>
      <c r="BL125" s="130">
        <v>0</v>
      </c>
      <c r="BM125" s="130">
        <v>6</v>
      </c>
      <c r="BN125" s="130">
        <v>0</v>
      </c>
      <c r="BO125" s="98">
        <f t="shared" si="52"/>
        <v>9</v>
      </c>
      <c r="BP125" s="130">
        <v>0</v>
      </c>
      <c r="BQ125" s="130">
        <v>9</v>
      </c>
      <c r="BR125" s="130">
        <v>0</v>
      </c>
      <c r="BS125" s="98">
        <f t="shared" si="53"/>
        <v>7</v>
      </c>
      <c r="BT125" s="130">
        <v>0</v>
      </c>
      <c r="BU125" s="130">
        <v>6</v>
      </c>
      <c r="BV125" s="130">
        <v>0</v>
      </c>
      <c r="BW125" s="130">
        <v>1</v>
      </c>
      <c r="BX125" s="98">
        <f t="shared" si="54"/>
        <v>0</v>
      </c>
      <c r="BY125" s="130">
        <v>0</v>
      </c>
      <c r="BZ125" s="130">
        <v>0</v>
      </c>
      <c r="CA125" s="130">
        <v>0</v>
      </c>
      <c r="CB125" s="98">
        <f t="shared" si="71"/>
        <v>1</v>
      </c>
      <c r="CC125" s="130">
        <v>0</v>
      </c>
      <c r="CD125" s="130">
        <v>1</v>
      </c>
      <c r="CE125" s="130">
        <v>0</v>
      </c>
    </row>
    <row r="126" spans="1:83" ht="12.75" x14ac:dyDescent="0.2">
      <c r="A126" s="90">
        <v>721</v>
      </c>
      <c r="B126" s="479" t="s">
        <v>594</v>
      </c>
      <c r="C126" s="98">
        <f t="shared" si="47"/>
        <v>133</v>
      </c>
      <c r="D126" s="98">
        <f t="shared" si="63"/>
        <v>28</v>
      </c>
      <c r="E126" s="130">
        <v>4</v>
      </c>
      <c r="F126" s="130">
        <v>24</v>
      </c>
      <c r="G126" s="98">
        <f t="shared" si="68"/>
        <v>10</v>
      </c>
      <c r="H126" s="130">
        <v>2</v>
      </c>
      <c r="I126" s="130">
        <v>8</v>
      </c>
      <c r="J126" s="98">
        <f t="shared" si="72"/>
        <v>3</v>
      </c>
      <c r="K126" s="130">
        <v>0</v>
      </c>
      <c r="L126" s="130">
        <v>0</v>
      </c>
      <c r="M126" s="130">
        <v>0</v>
      </c>
      <c r="N126" s="130">
        <v>3</v>
      </c>
      <c r="O126" s="98">
        <f t="shared" si="73"/>
        <v>1</v>
      </c>
      <c r="P126" s="130">
        <v>0</v>
      </c>
      <c r="Q126" s="130">
        <v>0</v>
      </c>
      <c r="R126" s="130">
        <v>1</v>
      </c>
      <c r="S126" s="130">
        <v>0</v>
      </c>
      <c r="T126" s="98">
        <f t="shared" si="56"/>
        <v>0</v>
      </c>
      <c r="U126" s="130">
        <v>0</v>
      </c>
      <c r="V126" s="130">
        <v>0</v>
      </c>
      <c r="W126" s="130">
        <v>0</v>
      </c>
      <c r="X126" s="130">
        <v>0</v>
      </c>
      <c r="Y126" s="98">
        <f t="shared" si="69"/>
        <v>2</v>
      </c>
      <c r="Z126" s="130">
        <v>0</v>
      </c>
      <c r="AA126" s="130">
        <v>0</v>
      </c>
      <c r="AB126" s="130">
        <v>0</v>
      </c>
      <c r="AC126" s="130">
        <v>1</v>
      </c>
      <c r="AD126" s="130">
        <v>1</v>
      </c>
      <c r="AE126" s="98">
        <f t="shared" si="70"/>
        <v>86</v>
      </c>
      <c r="AF126" s="130">
        <v>5</v>
      </c>
      <c r="AG126" s="130">
        <v>1</v>
      </c>
      <c r="AH126" s="130">
        <v>0</v>
      </c>
      <c r="AI126" s="130">
        <v>0</v>
      </c>
      <c r="AJ126" s="130">
        <v>0</v>
      </c>
      <c r="AK126" s="130">
        <v>0</v>
      </c>
      <c r="AL126" s="130">
        <v>75</v>
      </c>
      <c r="AM126" s="130">
        <v>3</v>
      </c>
      <c r="AN126" s="130">
        <v>0</v>
      </c>
      <c r="AO126" s="130">
        <v>2</v>
      </c>
      <c r="AP126" s="130">
        <v>0</v>
      </c>
      <c r="AQ126" s="130">
        <v>0</v>
      </c>
      <c r="AR126" s="130">
        <v>0</v>
      </c>
      <c r="AS126" s="130">
        <v>0</v>
      </c>
      <c r="AT126" s="98">
        <f t="shared" si="48"/>
        <v>0</v>
      </c>
      <c r="AU126" s="130">
        <v>0</v>
      </c>
      <c r="AV126" s="130">
        <v>0</v>
      </c>
      <c r="AW126" s="130">
        <v>0</v>
      </c>
      <c r="AX126" s="98">
        <f t="shared" si="57"/>
        <v>0</v>
      </c>
      <c r="AY126" s="130">
        <v>0</v>
      </c>
      <c r="AZ126" s="130">
        <v>0</v>
      </c>
      <c r="BA126" s="130">
        <v>0</v>
      </c>
      <c r="BB126" s="130">
        <v>0</v>
      </c>
      <c r="BC126" s="98">
        <f t="shared" si="49"/>
        <v>0</v>
      </c>
      <c r="BD126" s="130">
        <v>0</v>
      </c>
      <c r="BE126" s="130">
        <v>0</v>
      </c>
      <c r="BF126" s="98">
        <f t="shared" si="50"/>
        <v>1</v>
      </c>
      <c r="BG126" s="130">
        <v>0</v>
      </c>
      <c r="BH126" s="130">
        <v>1</v>
      </c>
      <c r="BI126" s="130">
        <v>0</v>
      </c>
      <c r="BJ126" s="130">
        <v>0</v>
      </c>
      <c r="BK126" s="98">
        <f t="shared" si="51"/>
        <v>0</v>
      </c>
      <c r="BL126" s="130">
        <v>0</v>
      </c>
      <c r="BM126" s="130">
        <v>0</v>
      </c>
      <c r="BN126" s="130">
        <v>0</v>
      </c>
      <c r="BO126" s="98">
        <f t="shared" si="52"/>
        <v>0</v>
      </c>
      <c r="BP126" s="130">
        <v>0</v>
      </c>
      <c r="BQ126" s="130">
        <v>0</v>
      </c>
      <c r="BR126" s="130">
        <v>0</v>
      </c>
      <c r="BS126" s="98">
        <f t="shared" si="53"/>
        <v>1</v>
      </c>
      <c r="BT126" s="130">
        <v>0</v>
      </c>
      <c r="BU126" s="130">
        <v>1</v>
      </c>
      <c r="BV126" s="130">
        <v>0</v>
      </c>
      <c r="BW126" s="130">
        <v>0</v>
      </c>
      <c r="BX126" s="98">
        <f t="shared" si="54"/>
        <v>0</v>
      </c>
      <c r="BY126" s="130">
        <v>0</v>
      </c>
      <c r="BZ126" s="130">
        <v>0</v>
      </c>
      <c r="CA126" s="130">
        <v>0</v>
      </c>
      <c r="CB126" s="98">
        <f t="shared" si="71"/>
        <v>1</v>
      </c>
      <c r="CC126" s="130">
        <v>0</v>
      </c>
      <c r="CD126" s="130">
        <v>1</v>
      </c>
      <c r="CE126" s="130">
        <v>0</v>
      </c>
    </row>
    <row r="127" spans="1:83" ht="12.75" x14ac:dyDescent="0.2">
      <c r="A127" s="90">
        <v>723</v>
      </c>
      <c r="B127" s="479" t="s">
        <v>0</v>
      </c>
      <c r="C127" s="98">
        <f t="shared" si="47"/>
        <v>47</v>
      </c>
      <c r="D127" s="98">
        <f t="shared" si="63"/>
        <v>1</v>
      </c>
      <c r="E127" s="130">
        <v>0</v>
      </c>
      <c r="F127" s="130">
        <v>1</v>
      </c>
      <c r="G127" s="98">
        <f t="shared" si="68"/>
        <v>16</v>
      </c>
      <c r="H127" s="130">
        <v>1</v>
      </c>
      <c r="I127" s="130">
        <v>15</v>
      </c>
      <c r="J127" s="98">
        <f t="shared" si="72"/>
        <v>1</v>
      </c>
      <c r="K127" s="130">
        <v>0</v>
      </c>
      <c r="L127" s="130">
        <v>1</v>
      </c>
      <c r="M127" s="130">
        <v>0</v>
      </c>
      <c r="N127" s="130">
        <v>0</v>
      </c>
      <c r="O127" s="98">
        <f t="shared" si="73"/>
        <v>1</v>
      </c>
      <c r="P127" s="130">
        <v>0</v>
      </c>
      <c r="Q127" s="130">
        <v>1</v>
      </c>
      <c r="R127" s="130">
        <v>0</v>
      </c>
      <c r="S127" s="130">
        <v>0</v>
      </c>
      <c r="T127" s="98">
        <f t="shared" si="56"/>
        <v>0</v>
      </c>
      <c r="U127" s="130">
        <v>0</v>
      </c>
      <c r="V127" s="130">
        <v>0</v>
      </c>
      <c r="W127" s="130">
        <v>0</v>
      </c>
      <c r="X127" s="130">
        <v>0</v>
      </c>
      <c r="Y127" s="98">
        <f t="shared" si="69"/>
        <v>2</v>
      </c>
      <c r="Z127" s="130">
        <v>1</v>
      </c>
      <c r="AA127" s="130">
        <v>0</v>
      </c>
      <c r="AB127" s="130">
        <v>1</v>
      </c>
      <c r="AC127" s="130">
        <v>0</v>
      </c>
      <c r="AD127" s="130">
        <v>0</v>
      </c>
      <c r="AE127" s="98">
        <f t="shared" si="70"/>
        <v>21</v>
      </c>
      <c r="AF127" s="130">
        <v>0</v>
      </c>
      <c r="AG127" s="130">
        <v>0</v>
      </c>
      <c r="AH127" s="130">
        <v>0</v>
      </c>
      <c r="AI127" s="130">
        <v>0</v>
      </c>
      <c r="AJ127" s="130">
        <v>0</v>
      </c>
      <c r="AK127" s="130">
        <v>0</v>
      </c>
      <c r="AL127" s="130">
        <v>20</v>
      </c>
      <c r="AM127" s="130">
        <v>0</v>
      </c>
      <c r="AN127" s="130">
        <v>0</v>
      </c>
      <c r="AO127" s="130">
        <v>0</v>
      </c>
      <c r="AP127" s="130">
        <v>1</v>
      </c>
      <c r="AQ127" s="130">
        <v>0</v>
      </c>
      <c r="AR127" s="130">
        <v>0</v>
      </c>
      <c r="AS127" s="130">
        <v>0</v>
      </c>
      <c r="AT127" s="98">
        <f t="shared" si="48"/>
        <v>0</v>
      </c>
      <c r="AU127" s="130">
        <v>0</v>
      </c>
      <c r="AV127" s="130">
        <v>0</v>
      </c>
      <c r="AW127" s="130">
        <v>0</v>
      </c>
      <c r="AX127" s="98">
        <f t="shared" si="57"/>
        <v>0</v>
      </c>
      <c r="AY127" s="130">
        <v>0</v>
      </c>
      <c r="AZ127" s="130">
        <v>0</v>
      </c>
      <c r="BA127" s="130">
        <v>0</v>
      </c>
      <c r="BB127" s="130">
        <v>0</v>
      </c>
      <c r="BC127" s="98">
        <f t="shared" si="49"/>
        <v>0</v>
      </c>
      <c r="BD127" s="130">
        <v>0</v>
      </c>
      <c r="BE127" s="130">
        <v>0</v>
      </c>
      <c r="BF127" s="98">
        <f t="shared" si="50"/>
        <v>0</v>
      </c>
      <c r="BG127" s="130">
        <v>0</v>
      </c>
      <c r="BH127" s="130">
        <v>0</v>
      </c>
      <c r="BI127" s="130">
        <v>0</v>
      </c>
      <c r="BJ127" s="130">
        <v>0</v>
      </c>
      <c r="BK127" s="98">
        <f t="shared" si="51"/>
        <v>1</v>
      </c>
      <c r="BL127" s="130">
        <v>0</v>
      </c>
      <c r="BM127" s="130">
        <v>1</v>
      </c>
      <c r="BN127" s="130">
        <v>0</v>
      </c>
      <c r="BO127" s="98">
        <f t="shared" si="52"/>
        <v>0</v>
      </c>
      <c r="BP127" s="130">
        <v>0</v>
      </c>
      <c r="BQ127" s="130">
        <v>0</v>
      </c>
      <c r="BR127" s="130">
        <v>0</v>
      </c>
      <c r="BS127" s="98">
        <f t="shared" si="53"/>
        <v>0</v>
      </c>
      <c r="BT127" s="130">
        <v>0</v>
      </c>
      <c r="BU127" s="130">
        <v>0</v>
      </c>
      <c r="BV127" s="130">
        <v>0</v>
      </c>
      <c r="BW127" s="130">
        <v>0</v>
      </c>
      <c r="BX127" s="98">
        <f t="shared" si="54"/>
        <v>4</v>
      </c>
      <c r="BY127" s="130">
        <v>0</v>
      </c>
      <c r="BZ127" s="130">
        <v>4</v>
      </c>
      <c r="CA127" s="130">
        <v>0</v>
      </c>
      <c r="CB127" s="98">
        <f t="shared" si="71"/>
        <v>0</v>
      </c>
      <c r="CC127" s="130">
        <v>0</v>
      </c>
      <c r="CD127" s="130">
        <v>0</v>
      </c>
      <c r="CE127" s="130">
        <v>0</v>
      </c>
    </row>
    <row r="128" spans="1:83" ht="12.75" x14ac:dyDescent="0.2">
      <c r="A128" s="90">
        <v>724</v>
      </c>
      <c r="B128" s="479" t="s">
        <v>1</v>
      </c>
      <c r="C128" s="98">
        <f t="shared" si="47"/>
        <v>7</v>
      </c>
      <c r="D128" s="98">
        <f t="shared" si="63"/>
        <v>0</v>
      </c>
      <c r="E128" s="130">
        <v>0</v>
      </c>
      <c r="F128" s="130">
        <v>0</v>
      </c>
      <c r="G128" s="98">
        <f t="shared" si="68"/>
        <v>3</v>
      </c>
      <c r="H128" s="130">
        <v>0</v>
      </c>
      <c r="I128" s="130">
        <v>3</v>
      </c>
      <c r="J128" s="98">
        <f t="shared" si="72"/>
        <v>0</v>
      </c>
      <c r="K128" s="130">
        <v>0</v>
      </c>
      <c r="L128" s="130">
        <v>0</v>
      </c>
      <c r="M128" s="130">
        <v>0</v>
      </c>
      <c r="N128" s="130">
        <v>0</v>
      </c>
      <c r="O128" s="98">
        <f t="shared" si="73"/>
        <v>0</v>
      </c>
      <c r="P128" s="130">
        <v>0</v>
      </c>
      <c r="Q128" s="130">
        <v>0</v>
      </c>
      <c r="R128" s="130">
        <v>0</v>
      </c>
      <c r="S128" s="130">
        <v>0</v>
      </c>
      <c r="T128" s="98">
        <f t="shared" si="56"/>
        <v>0</v>
      </c>
      <c r="U128" s="130">
        <v>0</v>
      </c>
      <c r="V128" s="130">
        <v>0</v>
      </c>
      <c r="W128" s="130">
        <v>0</v>
      </c>
      <c r="X128" s="130">
        <v>0</v>
      </c>
      <c r="Y128" s="98">
        <f t="shared" si="69"/>
        <v>0</v>
      </c>
      <c r="Z128" s="130">
        <v>0</v>
      </c>
      <c r="AA128" s="130">
        <v>0</v>
      </c>
      <c r="AB128" s="130">
        <v>0</v>
      </c>
      <c r="AC128" s="130">
        <v>0</v>
      </c>
      <c r="AD128" s="130">
        <v>0</v>
      </c>
      <c r="AE128" s="98">
        <f t="shared" si="70"/>
        <v>3</v>
      </c>
      <c r="AF128" s="130">
        <v>0</v>
      </c>
      <c r="AG128" s="130">
        <v>0</v>
      </c>
      <c r="AH128" s="130">
        <v>0</v>
      </c>
      <c r="AI128" s="130">
        <v>0</v>
      </c>
      <c r="AJ128" s="130">
        <v>0</v>
      </c>
      <c r="AK128" s="130">
        <v>0</v>
      </c>
      <c r="AL128" s="130">
        <v>2</v>
      </c>
      <c r="AM128" s="130">
        <v>0</v>
      </c>
      <c r="AN128" s="130">
        <v>0</v>
      </c>
      <c r="AO128" s="130">
        <v>0</v>
      </c>
      <c r="AP128" s="130">
        <v>1</v>
      </c>
      <c r="AQ128" s="130">
        <v>0</v>
      </c>
      <c r="AR128" s="130">
        <v>0</v>
      </c>
      <c r="AS128" s="130">
        <v>0</v>
      </c>
      <c r="AT128" s="98">
        <f t="shared" si="48"/>
        <v>0</v>
      </c>
      <c r="AU128" s="130">
        <v>0</v>
      </c>
      <c r="AV128" s="130">
        <v>0</v>
      </c>
      <c r="AW128" s="130">
        <v>0</v>
      </c>
      <c r="AX128" s="98">
        <f t="shared" si="57"/>
        <v>0</v>
      </c>
      <c r="AY128" s="130">
        <v>0</v>
      </c>
      <c r="AZ128" s="130">
        <v>0</v>
      </c>
      <c r="BA128" s="130">
        <v>0</v>
      </c>
      <c r="BB128" s="130">
        <v>0</v>
      </c>
      <c r="BC128" s="98">
        <f t="shared" si="49"/>
        <v>0</v>
      </c>
      <c r="BD128" s="130">
        <v>0</v>
      </c>
      <c r="BE128" s="130">
        <v>0</v>
      </c>
      <c r="BF128" s="98">
        <f t="shared" si="50"/>
        <v>0</v>
      </c>
      <c r="BG128" s="130">
        <v>0</v>
      </c>
      <c r="BH128" s="130">
        <v>0</v>
      </c>
      <c r="BI128" s="130">
        <v>0</v>
      </c>
      <c r="BJ128" s="130">
        <v>0</v>
      </c>
      <c r="BK128" s="98">
        <f t="shared" si="51"/>
        <v>0</v>
      </c>
      <c r="BL128" s="130">
        <v>0</v>
      </c>
      <c r="BM128" s="130">
        <v>0</v>
      </c>
      <c r="BN128" s="130">
        <v>0</v>
      </c>
      <c r="BO128" s="98">
        <f t="shared" si="52"/>
        <v>0</v>
      </c>
      <c r="BP128" s="130">
        <v>0</v>
      </c>
      <c r="BQ128" s="130">
        <v>0</v>
      </c>
      <c r="BR128" s="130">
        <v>0</v>
      </c>
      <c r="BS128" s="98">
        <f t="shared" si="53"/>
        <v>0</v>
      </c>
      <c r="BT128" s="130">
        <v>0</v>
      </c>
      <c r="BU128" s="130">
        <v>0</v>
      </c>
      <c r="BV128" s="130">
        <v>0</v>
      </c>
      <c r="BW128" s="130">
        <v>0</v>
      </c>
      <c r="BX128" s="98">
        <f t="shared" si="54"/>
        <v>0</v>
      </c>
      <c r="BY128" s="130">
        <v>0</v>
      </c>
      <c r="BZ128" s="130">
        <v>0</v>
      </c>
      <c r="CA128" s="130">
        <v>0</v>
      </c>
      <c r="CB128" s="98">
        <f t="shared" si="71"/>
        <v>1</v>
      </c>
      <c r="CC128" s="130">
        <v>0</v>
      </c>
      <c r="CD128" s="130">
        <v>1</v>
      </c>
      <c r="CE128" s="130">
        <v>0</v>
      </c>
    </row>
    <row r="129" spans="1:83" ht="18" customHeight="1" x14ac:dyDescent="0.2">
      <c r="A129" s="90">
        <v>725</v>
      </c>
      <c r="B129" s="479" t="s">
        <v>2</v>
      </c>
      <c r="C129" s="98">
        <f t="shared" si="47"/>
        <v>6</v>
      </c>
      <c r="D129" s="98">
        <f t="shared" si="63"/>
        <v>1</v>
      </c>
      <c r="E129" s="130">
        <v>0</v>
      </c>
      <c r="F129" s="130">
        <v>1</v>
      </c>
      <c r="G129" s="98">
        <f t="shared" si="68"/>
        <v>1</v>
      </c>
      <c r="H129" s="130">
        <v>1</v>
      </c>
      <c r="I129" s="130">
        <v>0</v>
      </c>
      <c r="J129" s="98">
        <f t="shared" si="72"/>
        <v>0</v>
      </c>
      <c r="K129" s="130">
        <v>0</v>
      </c>
      <c r="L129" s="130">
        <v>0</v>
      </c>
      <c r="M129" s="130">
        <v>0</v>
      </c>
      <c r="N129" s="130">
        <v>0</v>
      </c>
      <c r="O129" s="98">
        <f t="shared" si="73"/>
        <v>0</v>
      </c>
      <c r="P129" s="130">
        <v>0</v>
      </c>
      <c r="Q129" s="130">
        <v>0</v>
      </c>
      <c r="R129" s="130">
        <v>0</v>
      </c>
      <c r="S129" s="130">
        <v>0</v>
      </c>
      <c r="T129" s="98">
        <f t="shared" si="56"/>
        <v>0</v>
      </c>
      <c r="U129" s="130">
        <v>0</v>
      </c>
      <c r="V129" s="130">
        <v>0</v>
      </c>
      <c r="W129" s="130">
        <v>0</v>
      </c>
      <c r="X129" s="130">
        <v>0</v>
      </c>
      <c r="Y129" s="98">
        <f t="shared" si="69"/>
        <v>0</v>
      </c>
      <c r="Z129" s="130">
        <v>0</v>
      </c>
      <c r="AA129" s="130">
        <v>0</v>
      </c>
      <c r="AB129" s="130">
        <v>0</v>
      </c>
      <c r="AC129" s="130">
        <v>0</v>
      </c>
      <c r="AD129" s="130">
        <v>0</v>
      </c>
      <c r="AE129" s="98">
        <f t="shared" si="70"/>
        <v>4</v>
      </c>
      <c r="AF129" s="130">
        <v>0</v>
      </c>
      <c r="AG129" s="130">
        <v>0</v>
      </c>
      <c r="AH129" s="130">
        <v>0</v>
      </c>
      <c r="AI129" s="130">
        <v>0</v>
      </c>
      <c r="AJ129" s="130">
        <v>0</v>
      </c>
      <c r="AK129" s="130">
        <v>0</v>
      </c>
      <c r="AL129" s="130">
        <v>4</v>
      </c>
      <c r="AM129" s="130">
        <v>0</v>
      </c>
      <c r="AN129" s="130">
        <v>0</v>
      </c>
      <c r="AO129" s="130">
        <v>0</v>
      </c>
      <c r="AP129" s="130">
        <v>0</v>
      </c>
      <c r="AQ129" s="130">
        <v>0</v>
      </c>
      <c r="AR129" s="130">
        <v>0</v>
      </c>
      <c r="AS129" s="130">
        <v>0</v>
      </c>
      <c r="AT129" s="98">
        <f t="shared" si="48"/>
        <v>0</v>
      </c>
      <c r="AU129" s="130">
        <v>0</v>
      </c>
      <c r="AV129" s="130">
        <v>0</v>
      </c>
      <c r="AW129" s="130">
        <v>0</v>
      </c>
      <c r="AX129" s="98">
        <f t="shared" si="57"/>
        <v>0</v>
      </c>
      <c r="AY129" s="130">
        <v>0</v>
      </c>
      <c r="AZ129" s="130">
        <v>0</v>
      </c>
      <c r="BA129" s="130">
        <v>0</v>
      </c>
      <c r="BB129" s="130">
        <v>0</v>
      </c>
      <c r="BC129" s="98">
        <f t="shared" si="49"/>
        <v>0</v>
      </c>
      <c r="BD129" s="130">
        <v>0</v>
      </c>
      <c r="BE129" s="130">
        <v>0</v>
      </c>
      <c r="BF129" s="98">
        <f t="shared" si="50"/>
        <v>0</v>
      </c>
      <c r="BG129" s="130">
        <v>0</v>
      </c>
      <c r="BH129" s="130">
        <v>0</v>
      </c>
      <c r="BI129" s="130">
        <v>0</v>
      </c>
      <c r="BJ129" s="130">
        <v>0</v>
      </c>
      <c r="BK129" s="98">
        <f t="shared" si="51"/>
        <v>0</v>
      </c>
      <c r="BL129" s="130">
        <v>0</v>
      </c>
      <c r="BM129" s="130">
        <v>0</v>
      </c>
      <c r="BN129" s="130">
        <v>0</v>
      </c>
      <c r="BO129" s="98">
        <f t="shared" si="52"/>
        <v>0</v>
      </c>
      <c r="BP129" s="130">
        <v>0</v>
      </c>
      <c r="BQ129" s="130">
        <v>0</v>
      </c>
      <c r="BR129" s="130">
        <v>0</v>
      </c>
      <c r="BS129" s="98">
        <f t="shared" si="53"/>
        <v>0</v>
      </c>
      <c r="BT129" s="130">
        <v>0</v>
      </c>
      <c r="BU129" s="130">
        <v>0</v>
      </c>
      <c r="BV129" s="130">
        <v>0</v>
      </c>
      <c r="BW129" s="130">
        <v>0</v>
      </c>
      <c r="BX129" s="98">
        <f t="shared" si="54"/>
        <v>0</v>
      </c>
      <c r="BY129" s="130">
        <v>0</v>
      </c>
      <c r="BZ129" s="130">
        <v>0</v>
      </c>
      <c r="CA129" s="130">
        <v>0</v>
      </c>
      <c r="CB129" s="98">
        <f t="shared" si="71"/>
        <v>0</v>
      </c>
      <c r="CC129" s="130">
        <v>0</v>
      </c>
      <c r="CD129" s="130">
        <v>0</v>
      </c>
      <c r="CE129" s="130">
        <v>0</v>
      </c>
    </row>
    <row r="130" spans="1:83" ht="21" x14ac:dyDescent="0.2">
      <c r="A130" s="90">
        <v>726</v>
      </c>
      <c r="B130" s="479" t="s">
        <v>3</v>
      </c>
      <c r="C130" s="98">
        <f t="shared" si="47"/>
        <v>14</v>
      </c>
      <c r="D130" s="98">
        <f t="shared" si="63"/>
        <v>0</v>
      </c>
      <c r="E130" s="130">
        <v>0</v>
      </c>
      <c r="F130" s="130">
        <v>0</v>
      </c>
      <c r="G130" s="98">
        <f t="shared" si="68"/>
        <v>7</v>
      </c>
      <c r="H130" s="130">
        <v>0</v>
      </c>
      <c r="I130" s="130">
        <v>7</v>
      </c>
      <c r="J130" s="98">
        <f t="shared" si="72"/>
        <v>1</v>
      </c>
      <c r="K130" s="130">
        <v>0</v>
      </c>
      <c r="L130" s="130">
        <v>0</v>
      </c>
      <c r="M130" s="130">
        <v>0</v>
      </c>
      <c r="N130" s="130">
        <v>1</v>
      </c>
      <c r="O130" s="98">
        <f t="shared" si="73"/>
        <v>0</v>
      </c>
      <c r="P130" s="130">
        <v>0</v>
      </c>
      <c r="Q130" s="130">
        <v>0</v>
      </c>
      <c r="R130" s="130">
        <v>0</v>
      </c>
      <c r="S130" s="130">
        <v>0</v>
      </c>
      <c r="T130" s="98">
        <f t="shared" si="56"/>
        <v>0</v>
      </c>
      <c r="U130" s="130">
        <v>0</v>
      </c>
      <c r="V130" s="130">
        <v>0</v>
      </c>
      <c r="W130" s="130">
        <v>0</v>
      </c>
      <c r="X130" s="130">
        <v>0</v>
      </c>
      <c r="Y130" s="98">
        <f t="shared" si="69"/>
        <v>1</v>
      </c>
      <c r="Z130" s="130">
        <v>0</v>
      </c>
      <c r="AA130" s="130">
        <v>1</v>
      </c>
      <c r="AB130" s="130">
        <v>0</v>
      </c>
      <c r="AC130" s="130">
        <v>0</v>
      </c>
      <c r="AD130" s="130">
        <v>0</v>
      </c>
      <c r="AE130" s="98">
        <f t="shared" si="70"/>
        <v>3</v>
      </c>
      <c r="AF130" s="130">
        <v>0</v>
      </c>
      <c r="AG130" s="130">
        <v>0</v>
      </c>
      <c r="AH130" s="130">
        <v>0</v>
      </c>
      <c r="AI130" s="130">
        <v>0</v>
      </c>
      <c r="AJ130" s="130">
        <v>0</v>
      </c>
      <c r="AK130" s="130">
        <v>0</v>
      </c>
      <c r="AL130" s="130">
        <v>3</v>
      </c>
      <c r="AM130" s="130">
        <v>0</v>
      </c>
      <c r="AN130" s="130">
        <v>0</v>
      </c>
      <c r="AO130" s="130">
        <v>0</v>
      </c>
      <c r="AP130" s="130">
        <v>0</v>
      </c>
      <c r="AQ130" s="130">
        <v>0</v>
      </c>
      <c r="AR130" s="130">
        <v>0</v>
      </c>
      <c r="AS130" s="130">
        <v>0</v>
      </c>
      <c r="AT130" s="98">
        <f t="shared" si="48"/>
        <v>1</v>
      </c>
      <c r="AU130" s="130">
        <v>0</v>
      </c>
      <c r="AV130" s="130">
        <v>1</v>
      </c>
      <c r="AW130" s="130">
        <v>0</v>
      </c>
      <c r="AX130" s="98">
        <f t="shared" si="57"/>
        <v>0</v>
      </c>
      <c r="AY130" s="130">
        <v>0</v>
      </c>
      <c r="AZ130" s="130">
        <v>0</v>
      </c>
      <c r="BA130" s="130">
        <v>0</v>
      </c>
      <c r="BB130" s="130">
        <v>0</v>
      </c>
      <c r="BC130" s="98">
        <f t="shared" si="49"/>
        <v>0</v>
      </c>
      <c r="BD130" s="130">
        <v>0</v>
      </c>
      <c r="BE130" s="130">
        <v>0</v>
      </c>
      <c r="BF130" s="98">
        <f t="shared" si="50"/>
        <v>0</v>
      </c>
      <c r="BG130" s="130">
        <v>0</v>
      </c>
      <c r="BH130" s="130">
        <v>0</v>
      </c>
      <c r="BI130" s="130">
        <v>0</v>
      </c>
      <c r="BJ130" s="130">
        <v>0</v>
      </c>
      <c r="BK130" s="98">
        <f t="shared" si="51"/>
        <v>1</v>
      </c>
      <c r="BL130" s="130">
        <v>0</v>
      </c>
      <c r="BM130" s="130">
        <v>1</v>
      </c>
      <c r="BN130" s="130">
        <v>0</v>
      </c>
      <c r="BO130" s="98">
        <f t="shared" si="52"/>
        <v>0</v>
      </c>
      <c r="BP130" s="130">
        <v>0</v>
      </c>
      <c r="BQ130" s="130">
        <v>0</v>
      </c>
      <c r="BR130" s="130">
        <v>0</v>
      </c>
      <c r="BS130" s="98">
        <f t="shared" si="53"/>
        <v>0</v>
      </c>
      <c r="BT130" s="130">
        <v>0</v>
      </c>
      <c r="BU130" s="130">
        <v>0</v>
      </c>
      <c r="BV130" s="130">
        <v>0</v>
      </c>
      <c r="BW130" s="130">
        <v>0</v>
      </c>
      <c r="BX130" s="98">
        <f t="shared" si="54"/>
        <v>0</v>
      </c>
      <c r="BY130" s="130">
        <v>0</v>
      </c>
      <c r="BZ130" s="130">
        <v>0</v>
      </c>
      <c r="CA130" s="130">
        <v>0</v>
      </c>
      <c r="CB130" s="98">
        <f t="shared" si="71"/>
        <v>0</v>
      </c>
      <c r="CC130" s="130">
        <v>0</v>
      </c>
      <c r="CD130" s="130">
        <v>0</v>
      </c>
      <c r="CE130" s="130">
        <v>0</v>
      </c>
    </row>
    <row r="131" spans="1:83" ht="21" x14ac:dyDescent="0.2">
      <c r="A131" s="90">
        <v>727</v>
      </c>
      <c r="B131" s="479" t="s">
        <v>4</v>
      </c>
      <c r="C131" s="98">
        <f t="shared" si="47"/>
        <v>37</v>
      </c>
      <c r="D131" s="98">
        <f t="shared" si="63"/>
        <v>3</v>
      </c>
      <c r="E131" s="130">
        <v>1</v>
      </c>
      <c r="F131" s="130">
        <v>2</v>
      </c>
      <c r="G131" s="98">
        <f t="shared" si="68"/>
        <v>5</v>
      </c>
      <c r="H131" s="130">
        <v>0</v>
      </c>
      <c r="I131" s="130">
        <v>5</v>
      </c>
      <c r="J131" s="98">
        <f t="shared" si="72"/>
        <v>2</v>
      </c>
      <c r="K131" s="130">
        <v>0</v>
      </c>
      <c r="L131" s="130">
        <v>2</v>
      </c>
      <c r="M131" s="130">
        <v>0</v>
      </c>
      <c r="N131" s="130">
        <v>0</v>
      </c>
      <c r="O131" s="98">
        <f t="shared" si="73"/>
        <v>0</v>
      </c>
      <c r="P131" s="130">
        <v>0</v>
      </c>
      <c r="Q131" s="130">
        <v>0</v>
      </c>
      <c r="R131" s="130">
        <v>0</v>
      </c>
      <c r="S131" s="130">
        <v>0</v>
      </c>
      <c r="T131" s="98">
        <f t="shared" si="56"/>
        <v>2</v>
      </c>
      <c r="U131" s="130">
        <v>0</v>
      </c>
      <c r="V131" s="130">
        <v>2</v>
      </c>
      <c r="W131" s="130">
        <v>0</v>
      </c>
      <c r="X131" s="130">
        <v>0</v>
      </c>
      <c r="Y131" s="98">
        <f t="shared" si="69"/>
        <v>0</v>
      </c>
      <c r="Z131" s="130">
        <v>0</v>
      </c>
      <c r="AA131" s="130">
        <v>0</v>
      </c>
      <c r="AB131" s="130">
        <v>0</v>
      </c>
      <c r="AC131" s="130">
        <v>0</v>
      </c>
      <c r="AD131" s="130">
        <v>0</v>
      </c>
      <c r="AE131" s="98">
        <f t="shared" si="70"/>
        <v>20</v>
      </c>
      <c r="AF131" s="130">
        <v>0</v>
      </c>
      <c r="AG131" s="130">
        <v>0</v>
      </c>
      <c r="AH131" s="130">
        <v>0</v>
      </c>
      <c r="AI131" s="130">
        <v>0</v>
      </c>
      <c r="AJ131" s="130">
        <v>0</v>
      </c>
      <c r="AK131" s="130">
        <v>0</v>
      </c>
      <c r="AL131" s="130">
        <v>18</v>
      </c>
      <c r="AM131" s="130">
        <v>0</v>
      </c>
      <c r="AN131" s="130">
        <v>0</v>
      </c>
      <c r="AO131" s="130">
        <v>2</v>
      </c>
      <c r="AP131" s="130">
        <v>0</v>
      </c>
      <c r="AQ131" s="130">
        <v>0</v>
      </c>
      <c r="AR131" s="130">
        <v>0</v>
      </c>
      <c r="AS131" s="130">
        <v>0</v>
      </c>
      <c r="AT131" s="98">
        <f t="shared" si="48"/>
        <v>0</v>
      </c>
      <c r="AU131" s="130">
        <v>0</v>
      </c>
      <c r="AV131" s="130">
        <v>0</v>
      </c>
      <c r="AW131" s="130">
        <v>0</v>
      </c>
      <c r="AX131" s="98">
        <f t="shared" si="57"/>
        <v>0</v>
      </c>
      <c r="AY131" s="130">
        <v>0</v>
      </c>
      <c r="AZ131" s="130">
        <v>0</v>
      </c>
      <c r="BA131" s="130">
        <v>0</v>
      </c>
      <c r="BB131" s="130">
        <v>0</v>
      </c>
      <c r="BC131" s="98">
        <f t="shared" si="49"/>
        <v>0</v>
      </c>
      <c r="BD131" s="130">
        <v>0</v>
      </c>
      <c r="BE131" s="130">
        <v>0</v>
      </c>
      <c r="BF131" s="98">
        <f t="shared" si="50"/>
        <v>2</v>
      </c>
      <c r="BG131" s="130">
        <v>0</v>
      </c>
      <c r="BH131" s="130">
        <v>1</v>
      </c>
      <c r="BI131" s="130">
        <v>0</v>
      </c>
      <c r="BJ131" s="130">
        <v>1</v>
      </c>
      <c r="BK131" s="98">
        <f t="shared" si="51"/>
        <v>0</v>
      </c>
      <c r="BL131" s="130">
        <v>0</v>
      </c>
      <c r="BM131" s="130">
        <v>0</v>
      </c>
      <c r="BN131" s="130">
        <v>0</v>
      </c>
      <c r="BO131" s="98">
        <f t="shared" si="52"/>
        <v>0</v>
      </c>
      <c r="BP131" s="130">
        <v>0</v>
      </c>
      <c r="BQ131" s="130">
        <v>0</v>
      </c>
      <c r="BR131" s="130">
        <v>0</v>
      </c>
      <c r="BS131" s="98">
        <f t="shared" si="53"/>
        <v>0</v>
      </c>
      <c r="BT131" s="130">
        <v>0</v>
      </c>
      <c r="BU131" s="130">
        <v>0</v>
      </c>
      <c r="BV131" s="130">
        <v>0</v>
      </c>
      <c r="BW131" s="130">
        <v>0</v>
      </c>
      <c r="BX131" s="98">
        <f t="shared" si="54"/>
        <v>0</v>
      </c>
      <c r="BY131" s="130">
        <v>0</v>
      </c>
      <c r="BZ131" s="130">
        <v>0</v>
      </c>
      <c r="CA131" s="130">
        <v>0</v>
      </c>
      <c r="CB131" s="98">
        <f t="shared" si="71"/>
        <v>3</v>
      </c>
      <c r="CC131" s="130">
        <v>0</v>
      </c>
      <c r="CD131" s="130">
        <v>2</v>
      </c>
      <c r="CE131" s="130">
        <v>1</v>
      </c>
    </row>
    <row r="132" spans="1:83" ht="12.75" x14ac:dyDescent="0.2">
      <c r="A132" s="91">
        <v>763</v>
      </c>
      <c r="B132" s="479" t="s">
        <v>383</v>
      </c>
      <c r="C132" s="98">
        <f t="shared" si="47"/>
        <v>1243</v>
      </c>
      <c r="D132" s="98">
        <f t="shared" si="63"/>
        <v>10</v>
      </c>
      <c r="E132" s="130">
        <v>0</v>
      </c>
      <c r="F132" s="130">
        <v>10</v>
      </c>
      <c r="G132" s="98">
        <f t="shared" si="68"/>
        <v>5</v>
      </c>
      <c r="H132" s="130">
        <v>0</v>
      </c>
      <c r="I132" s="130">
        <v>5</v>
      </c>
      <c r="J132" s="98">
        <f t="shared" si="72"/>
        <v>12</v>
      </c>
      <c r="K132" s="130">
        <v>0</v>
      </c>
      <c r="L132" s="130">
        <v>12</v>
      </c>
      <c r="M132" s="130">
        <v>0</v>
      </c>
      <c r="N132" s="130">
        <v>0</v>
      </c>
      <c r="O132" s="98">
        <f t="shared" si="73"/>
        <v>13</v>
      </c>
      <c r="P132" s="130">
        <v>0</v>
      </c>
      <c r="Q132" s="130">
        <v>10</v>
      </c>
      <c r="R132" s="130">
        <v>1</v>
      </c>
      <c r="S132" s="130">
        <v>2</v>
      </c>
      <c r="T132" s="98">
        <f t="shared" si="56"/>
        <v>34</v>
      </c>
      <c r="U132" s="130">
        <v>0</v>
      </c>
      <c r="V132" s="130">
        <v>30</v>
      </c>
      <c r="W132" s="130">
        <v>3</v>
      </c>
      <c r="X132" s="130">
        <v>1</v>
      </c>
      <c r="Y132" s="98">
        <f t="shared" si="69"/>
        <v>72</v>
      </c>
      <c r="Z132" s="130">
        <v>0</v>
      </c>
      <c r="AA132" s="130">
        <v>21</v>
      </c>
      <c r="AB132" s="130">
        <v>29</v>
      </c>
      <c r="AC132" s="130">
        <v>17</v>
      </c>
      <c r="AD132" s="130">
        <v>5</v>
      </c>
      <c r="AE132" s="98">
        <f t="shared" si="70"/>
        <v>308</v>
      </c>
      <c r="AF132" s="130">
        <v>0</v>
      </c>
      <c r="AG132" s="130">
        <v>0</v>
      </c>
      <c r="AH132" s="130">
        <v>124</v>
      </c>
      <c r="AI132" s="130">
        <v>72</v>
      </c>
      <c r="AJ132" s="130">
        <v>46</v>
      </c>
      <c r="AK132" s="130">
        <v>38</v>
      </c>
      <c r="AL132" s="130">
        <v>0</v>
      </c>
      <c r="AM132" s="130">
        <v>1</v>
      </c>
      <c r="AN132" s="130">
        <v>9</v>
      </c>
      <c r="AO132" s="130">
        <v>0</v>
      </c>
      <c r="AP132" s="130">
        <v>17</v>
      </c>
      <c r="AQ132" s="130">
        <v>1</v>
      </c>
      <c r="AR132" s="130">
        <v>0</v>
      </c>
      <c r="AS132" s="130">
        <v>0</v>
      </c>
      <c r="AT132" s="98">
        <f t="shared" si="48"/>
        <v>17</v>
      </c>
      <c r="AU132" s="130">
        <v>0</v>
      </c>
      <c r="AV132" s="130">
        <v>11</v>
      </c>
      <c r="AW132" s="130">
        <v>6</v>
      </c>
      <c r="AX132" s="98">
        <f t="shared" si="57"/>
        <v>72</v>
      </c>
      <c r="AY132" s="130">
        <v>41</v>
      </c>
      <c r="AZ132" s="130">
        <v>4</v>
      </c>
      <c r="BA132" s="130">
        <v>20</v>
      </c>
      <c r="BB132" s="130">
        <v>7</v>
      </c>
      <c r="BC132" s="98">
        <f t="shared" si="49"/>
        <v>308</v>
      </c>
      <c r="BD132" s="130">
        <v>0</v>
      </c>
      <c r="BE132" s="130">
        <v>308</v>
      </c>
      <c r="BF132" s="98">
        <f t="shared" si="50"/>
        <v>175</v>
      </c>
      <c r="BG132" s="130">
        <v>0</v>
      </c>
      <c r="BH132" s="130">
        <v>150</v>
      </c>
      <c r="BI132" s="130">
        <v>1</v>
      </c>
      <c r="BJ132" s="130">
        <v>24</v>
      </c>
      <c r="BK132" s="98">
        <f t="shared" si="51"/>
        <v>56</v>
      </c>
      <c r="BL132" s="130">
        <v>0</v>
      </c>
      <c r="BM132" s="130">
        <v>50</v>
      </c>
      <c r="BN132" s="130">
        <v>6</v>
      </c>
      <c r="BO132" s="98">
        <f t="shared" si="52"/>
        <v>23</v>
      </c>
      <c r="BP132" s="130">
        <v>0</v>
      </c>
      <c r="BQ132" s="130">
        <v>20</v>
      </c>
      <c r="BR132" s="130">
        <v>3</v>
      </c>
      <c r="BS132" s="98">
        <f t="shared" si="53"/>
        <v>100</v>
      </c>
      <c r="BT132" s="130">
        <v>0</v>
      </c>
      <c r="BU132" s="130">
        <v>50</v>
      </c>
      <c r="BV132" s="130">
        <v>19</v>
      </c>
      <c r="BW132" s="130">
        <v>31</v>
      </c>
      <c r="BX132" s="98">
        <f t="shared" si="54"/>
        <v>2</v>
      </c>
      <c r="BY132" s="130">
        <v>0</v>
      </c>
      <c r="BZ132" s="130">
        <v>1</v>
      </c>
      <c r="CA132" s="130">
        <v>1</v>
      </c>
      <c r="CB132" s="98">
        <f t="shared" si="71"/>
        <v>36</v>
      </c>
      <c r="CC132" s="130">
        <v>0</v>
      </c>
      <c r="CD132" s="130">
        <v>28</v>
      </c>
      <c r="CE132" s="130">
        <v>8</v>
      </c>
    </row>
    <row r="133" spans="1:83" ht="12.75" x14ac:dyDescent="0.2">
      <c r="A133" s="91">
        <v>764</v>
      </c>
      <c r="B133" s="479" t="s">
        <v>384</v>
      </c>
      <c r="C133" s="98">
        <f t="shared" si="47"/>
        <v>232</v>
      </c>
      <c r="D133" s="98">
        <f t="shared" si="63"/>
        <v>1</v>
      </c>
      <c r="E133" s="130">
        <v>0</v>
      </c>
      <c r="F133" s="130">
        <v>1</v>
      </c>
      <c r="G133" s="98">
        <f t="shared" si="68"/>
        <v>0</v>
      </c>
      <c r="H133" s="130">
        <v>0</v>
      </c>
      <c r="I133" s="130">
        <v>0</v>
      </c>
      <c r="J133" s="98">
        <f t="shared" si="72"/>
        <v>3</v>
      </c>
      <c r="K133" s="130">
        <v>0</v>
      </c>
      <c r="L133" s="130">
        <v>1</v>
      </c>
      <c r="M133" s="130">
        <v>0</v>
      </c>
      <c r="N133" s="130">
        <v>2</v>
      </c>
      <c r="O133" s="98">
        <f t="shared" si="73"/>
        <v>0</v>
      </c>
      <c r="P133" s="130">
        <v>0</v>
      </c>
      <c r="Q133" s="130">
        <v>0</v>
      </c>
      <c r="R133" s="130">
        <v>0</v>
      </c>
      <c r="S133" s="130">
        <v>0</v>
      </c>
      <c r="T133" s="98">
        <f t="shared" si="56"/>
        <v>8</v>
      </c>
      <c r="U133" s="130">
        <v>0</v>
      </c>
      <c r="V133" s="130">
        <v>3</v>
      </c>
      <c r="W133" s="130">
        <v>2</v>
      </c>
      <c r="X133" s="130">
        <v>3</v>
      </c>
      <c r="Y133" s="98">
        <f t="shared" si="69"/>
        <v>18</v>
      </c>
      <c r="Z133" s="130">
        <v>0</v>
      </c>
      <c r="AA133" s="130">
        <v>3</v>
      </c>
      <c r="AB133" s="130">
        <v>7</v>
      </c>
      <c r="AC133" s="130">
        <v>4</v>
      </c>
      <c r="AD133" s="130">
        <v>4</v>
      </c>
      <c r="AE133" s="98">
        <f t="shared" si="70"/>
        <v>33</v>
      </c>
      <c r="AF133" s="130">
        <v>0</v>
      </c>
      <c r="AG133" s="130">
        <v>0</v>
      </c>
      <c r="AH133" s="130">
        <v>11</v>
      </c>
      <c r="AI133" s="130">
        <v>7</v>
      </c>
      <c r="AJ133" s="130">
        <v>6</v>
      </c>
      <c r="AK133" s="130">
        <v>6</v>
      </c>
      <c r="AL133" s="130">
        <v>0</v>
      </c>
      <c r="AM133" s="130">
        <v>0</v>
      </c>
      <c r="AN133" s="130">
        <v>0</v>
      </c>
      <c r="AO133" s="130">
        <v>0</v>
      </c>
      <c r="AP133" s="130">
        <v>3</v>
      </c>
      <c r="AQ133" s="130">
        <v>0</v>
      </c>
      <c r="AR133" s="130">
        <v>0</v>
      </c>
      <c r="AS133" s="130">
        <v>0</v>
      </c>
      <c r="AT133" s="98">
        <f t="shared" si="48"/>
        <v>2</v>
      </c>
      <c r="AU133" s="130">
        <v>0</v>
      </c>
      <c r="AV133" s="130">
        <v>2</v>
      </c>
      <c r="AW133" s="130">
        <v>0</v>
      </c>
      <c r="AX133" s="98">
        <f t="shared" si="57"/>
        <v>14</v>
      </c>
      <c r="AY133" s="130">
        <v>3</v>
      </c>
      <c r="AZ133" s="130">
        <v>1</v>
      </c>
      <c r="BA133" s="130">
        <v>9</v>
      </c>
      <c r="BB133" s="130">
        <v>1</v>
      </c>
      <c r="BC133" s="98">
        <f t="shared" si="49"/>
        <v>8</v>
      </c>
      <c r="BD133" s="130">
        <v>0</v>
      </c>
      <c r="BE133" s="130">
        <v>8</v>
      </c>
      <c r="BF133" s="98">
        <f t="shared" si="50"/>
        <v>95</v>
      </c>
      <c r="BG133" s="130">
        <v>0</v>
      </c>
      <c r="BH133" s="130">
        <v>87</v>
      </c>
      <c r="BI133" s="130">
        <v>1</v>
      </c>
      <c r="BJ133" s="130">
        <v>7</v>
      </c>
      <c r="BK133" s="98">
        <f t="shared" si="51"/>
        <v>25</v>
      </c>
      <c r="BL133" s="130">
        <v>0</v>
      </c>
      <c r="BM133" s="130">
        <v>19</v>
      </c>
      <c r="BN133" s="130">
        <v>6</v>
      </c>
      <c r="BO133" s="98">
        <f t="shared" si="52"/>
        <v>3</v>
      </c>
      <c r="BP133" s="130">
        <v>0</v>
      </c>
      <c r="BQ133" s="130">
        <v>3</v>
      </c>
      <c r="BR133" s="130">
        <v>0</v>
      </c>
      <c r="BS133" s="98">
        <f t="shared" si="53"/>
        <v>19</v>
      </c>
      <c r="BT133" s="130">
        <v>0</v>
      </c>
      <c r="BU133" s="130">
        <v>7</v>
      </c>
      <c r="BV133" s="130">
        <v>6</v>
      </c>
      <c r="BW133" s="130">
        <v>6</v>
      </c>
      <c r="BX133" s="98">
        <f t="shared" si="54"/>
        <v>0</v>
      </c>
      <c r="BY133" s="130">
        <v>0</v>
      </c>
      <c r="BZ133" s="130">
        <v>0</v>
      </c>
      <c r="CA133" s="130">
        <v>0</v>
      </c>
      <c r="CB133" s="98">
        <f t="shared" si="71"/>
        <v>3</v>
      </c>
      <c r="CC133" s="130">
        <v>0</v>
      </c>
      <c r="CD133" s="130">
        <v>3</v>
      </c>
      <c r="CE133" s="130">
        <v>0</v>
      </c>
    </row>
    <row r="134" spans="1:83" ht="12.75" x14ac:dyDescent="0.2">
      <c r="A134" s="91">
        <v>765</v>
      </c>
      <c r="B134" s="479" t="s">
        <v>461</v>
      </c>
      <c r="C134" s="98">
        <f t="shared" si="47"/>
        <v>114</v>
      </c>
      <c r="D134" s="98">
        <f t="shared" si="63"/>
        <v>1</v>
      </c>
      <c r="E134" s="130">
        <v>0</v>
      </c>
      <c r="F134" s="130">
        <v>1</v>
      </c>
      <c r="G134" s="98">
        <f t="shared" si="68"/>
        <v>2</v>
      </c>
      <c r="H134" s="130">
        <v>0</v>
      </c>
      <c r="I134" s="130">
        <v>2</v>
      </c>
      <c r="J134" s="98">
        <f t="shared" si="72"/>
        <v>2</v>
      </c>
      <c r="K134" s="130">
        <v>0</v>
      </c>
      <c r="L134" s="130">
        <v>2</v>
      </c>
      <c r="M134" s="130">
        <v>0</v>
      </c>
      <c r="N134" s="130">
        <v>0</v>
      </c>
      <c r="O134" s="98">
        <f t="shared" si="73"/>
        <v>1</v>
      </c>
      <c r="P134" s="130">
        <v>0</v>
      </c>
      <c r="Q134" s="130">
        <v>1</v>
      </c>
      <c r="R134" s="130">
        <v>0</v>
      </c>
      <c r="S134" s="130">
        <v>0</v>
      </c>
      <c r="T134" s="98">
        <f t="shared" si="56"/>
        <v>0</v>
      </c>
      <c r="U134" s="130">
        <v>0</v>
      </c>
      <c r="V134" s="130">
        <v>0</v>
      </c>
      <c r="W134" s="130">
        <v>0</v>
      </c>
      <c r="X134" s="130">
        <v>0</v>
      </c>
      <c r="Y134" s="98">
        <f t="shared" si="69"/>
        <v>9</v>
      </c>
      <c r="Z134" s="130">
        <v>0</v>
      </c>
      <c r="AA134" s="130">
        <v>1</v>
      </c>
      <c r="AB134" s="130">
        <v>4</v>
      </c>
      <c r="AC134" s="130">
        <v>2</v>
      </c>
      <c r="AD134" s="130">
        <v>2</v>
      </c>
      <c r="AE134" s="98">
        <f t="shared" si="70"/>
        <v>49</v>
      </c>
      <c r="AF134" s="130">
        <v>0</v>
      </c>
      <c r="AG134" s="130">
        <v>0</v>
      </c>
      <c r="AH134" s="130">
        <v>22</v>
      </c>
      <c r="AI134" s="130">
        <v>17</v>
      </c>
      <c r="AJ134" s="130">
        <v>2</v>
      </c>
      <c r="AK134" s="130">
        <v>4</v>
      </c>
      <c r="AL134" s="130">
        <v>0</v>
      </c>
      <c r="AM134" s="130">
        <v>0</v>
      </c>
      <c r="AN134" s="130">
        <v>2</v>
      </c>
      <c r="AO134" s="130">
        <v>0</v>
      </c>
      <c r="AP134" s="130">
        <v>2</v>
      </c>
      <c r="AQ134" s="130">
        <v>0</v>
      </c>
      <c r="AR134" s="130">
        <v>0</v>
      </c>
      <c r="AS134" s="130">
        <v>0</v>
      </c>
      <c r="AT134" s="98">
        <f t="shared" si="48"/>
        <v>0</v>
      </c>
      <c r="AU134" s="130">
        <v>0</v>
      </c>
      <c r="AV134" s="130">
        <v>0</v>
      </c>
      <c r="AW134" s="130">
        <v>0</v>
      </c>
      <c r="AX134" s="98">
        <f t="shared" si="57"/>
        <v>4</v>
      </c>
      <c r="AY134" s="130">
        <v>1</v>
      </c>
      <c r="AZ134" s="130">
        <v>0</v>
      </c>
      <c r="BA134" s="130">
        <v>1</v>
      </c>
      <c r="BB134" s="130">
        <v>2</v>
      </c>
      <c r="BC134" s="98">
        <f t="shared" si="49"/>
        <v>7</v>
      </c>
      <c r="BD134" s="130">
        <v>0</v>
      </c>
      <c r="BE134" s="130">
        <v>7</v>
      </c>
      <c r="BF134" s="98">
        <f t="shared" si="50"/>
        <v>4</v>
      </c>
      <c r="BG134" s="130">
        <v>0</v>
      </c>
      <c r="BH134" s="130">
        <v>4</v>
      </c>
      <c r="BI134" s="130">
        <v>0</v>
      </c>
      <c r="BJ134" s="130">
        <v>0</v>
      </c>
      <c r="BK134" s="98">
        <f t="shared" si="51"/>
        <v>6</v>
      </c>
      <c r="BL134" s="130">
        <v>0</v>
      </c>
      <c r="BM134" s="130">
        <v>1</v>
      </c>
      <c r="BN134" s="130">
        <v>5</v>
      </c>
      <c r="BO134" s="98">
        <f t="shared" si="52"/>
        <v>6</v>
      </c>
      <c r="BP134" s="130">
        <v>0</v>
      </c>
      <c r="BQ134" s="130">
        <v>2</v>
      </c>
      <c r="BR134" s="130">
        <v>4</v>
      </c>
      <c r="BS134" s="98">
        <f t="shared" si="53"/>
        <v>21</v>
      </c>
      <c r="BT134" s="130">
        <v>0</v>
      </c>
      <c r="BU134" s="130">
        <v>0</v>
      </c>
      <c r="BV134" s="130">
        <v>5</v>
      </c>
      <c r="BW134" s="130">
        <v>16</v>
      </c>
      <c r="BX134" s="98">
        <f t="shared" si="54"/>
        <v>1</v>
      </c>
      <c r="BY134" s="130">
        <v>0</v>
      </c>
      <c r="BZ134" s="130">
        <v>0</v>
      </c>
      <c r="CA134" s="130">
        <v>1</v>
      </c>
      <c r="CB134" s="98">
        <f t="shared" si="71"/>
        <v>1</v>
      </c>
      <c r="CC134" s="130">
        <v>0</v>
      </c>
      <c r="CD134" s="130">
        <v>1</v>
      </c>
      <c r="CE134" s="130">
        <v>0</v>
      </c>
    </row>
    <row r="135" spans="1:83" ht="12.75" x14ac:dyDescent="0.2">
      <c r="A135" s="89">
        <v>799</v>
      </c>
      <c r="B135" s="479" t="s">
        <v>189</v>
      </c>
      <c r="C135" s="98">
        <f t="shared" ref="C135:C196" si="74">SUM(D135,G135,J135,O135,T135,Y135,AE135,AT135,AX135,BC135,BF135,BK135,BO135,BS135,BX135,CB135)</f>
        <v>458</v>
      </c>
      <c r="D135" s="98">
        <f t="shared" si="63"/>
        <v>5</v>
      </c>
      <c r="E135" s="130">
        <v>0</v>
      </c>
      <c r="F135" s="130">
        <v>5</v>
      </c>
      <c r="G135" s="98">
        <f t="shared" si="68"/>
        <v>5</v>
      </c>
      <c r="H135" s="130">
        <v>0</v>
      </c>
      <c r="I135" s="130">
        <v>5</v>
      </c>
      <c r="J135" s="98">
        <f t="shared" si="72"/>
        <v>8</v>
      </c>
      <c r="K135" s="130">
        <v>0</v>
      </c>
      <c r="L135" s="130">
        <v>6</v>
      </c>
      <c r="M135" s="130">
        <v>1</v>
      </c>
      <c r="N135" s="130">
        <v>1</v>
      </c>
      <c r="O135" s="98">
        <f t="shared" si="73"/>
        <v>4</v>
      </c>
      <c r="P135" s="130">
        <v>0</v>
      </c>
      <c r="Q135" s="130">
        <v>1</v>
      </c>
      <c r="R135" s="130">
        <v>1</v>
      </c>
      <c r="S135" s="130">
        <v>2</v>
      </c>
      <c r="T135" s="98">
        <f t="shared" si="56"/>
        <v>6</v>
      </c>
      <c r="U135" s="130">
        <v>0</v>
      </c>
      <c r="V135" s="130">
        <v>5</v>
      </c>
      <c r="W135" s="130">
        <v>0</v>
      </c>
      <c r="X135" s="130">
        <v>1</v>
      </c>
      <c r="Y135" s="98">
        <f t="shared" si="69"/>
        <v>79</v>
      </c>
      <c r="Z135" s="130">
        <v>0</v>
      </c>
      <c r="AA135" s="130">
        <v>29</v>
      </c>
      <c r="AB135" s="130">
        <v>6</v>
      </c>
      <c r="AC135" s="130">
        <v>27</v>
      </c>
      <c r="AD135" s="130">
        <v>17</v>
      </c>
      <c r="AE135" s="98">
        <f t="shared" si="70"/>
        <v>122</v>
      </c>
      <c r="AF135" s="130">
        <v>0</v>
      </c>
      <c r="AG135" s="130">
        <v>0</v>
      </c>
      <c r="AH135" s="130">
        <v>30</v>
      </c>
      <c r="AI135" s="130">
        <v>6</v>
      </c>
      <c r="AJ135" s="130">
        <v>15</v>
      </c>
      <c r="AK135" s="130">
        <v>14</v>
      </c>
      <c r="AL135" s="130">
        <v>1</v>
      </c>
      <c r="AM135" s="130">
        <v>0</v>
      </c>
      <c r="AN135" s="130">
        <v>3</v>
      </c>
      <c r="AO135" s="130">
        <v>48</v>
      </c>
      <c r="AP135" s="130">
        <v>5</v>
      </c>
      <c r="AQ135" s="130">
        <v>0</v>
      </c>
      <c r="AR135" s="130">
        <v>0</v>
      </c>
      <c r="AS135" s="130">
        <v>0</v>
      </c>
      <c r="AT135" s="98">
        <f t="shared" si="48"/>
        <v>19</v>
      </c>
      <c r="AU135" s="130">
        <v>0</v>
      </c>
      <c r="AV135" s="130">
        <v>13</v>
      </c>
      <c r="AW135" s="130">
        <v>6</v>
      </c>
      <c r="AX135" s="98">
        <f t="shared" si="57"/>
        <v>28</v>
      </c>
      <c r="AY135" s="130">
        <v>11</v>
      </c>
      <c r="AZ135" s="130">
        <v>8</v>
      </c>
      <c r="BA135" s="130">
        <v>7</v>
      </c>
      <c r="BB135" s="130">
        <v>2</v>
      </c>
      <c r="BC135" s="98">
        <f t="shared" si="49"/>
        <v>25</v>
      </c>
      <c r="BD135" s="130">
        <v>0</v>
      </c>
      <c r="BE135" s="130">
        <v>25</v>
      </c>
      <c r="BF135" s="98">
        <f t="shared" si="50"/>
        <v>67</v>
      </c>
      <c r="BG135" s="130">
        <v>0</v>
      </c>
      <c r="BH135" s="130">
        <v>53</v>
      </c>
      <c r="BI135" s="130">
        <v>6</v>
      </c>
      <c r="BJ135" s="130">
        <v>8</v>
      </c>
      <c r="BK135" s="98">
        <f t="shared" si="51"/>
        <v>25</v>
      </c>
      <c r="BL135" s="130">
        <v>0</v>
      </c>
      <c r="BM135" s="130">
        <v>9</v>
      </c>
      <c r="BN135" s="130">
        <v>16</v>
      </c>
      <c r="BO135" s="98">
        <f t="shared" si="52"/>
        <v>9</v>
      </c>
      <c r="BP135" s="130">
        <v>0</v>
      </c>
      <c r="BQ135" s="130">
        <v>7</v>
      </c>
      <c r="BR135" s="130">
        <v>2</v>
      </c>
      <c r="BS135" s="98">
        <f t="shared" si="53"/>
        <v>45</v>
      </c>
      <c r="BT135" s="130">
        <v>0</v>
      </c>
      <c r="BU135" s="130">
        <v>16</v>
      </c>
      <c r="BV135" s="130">
        <v>11</v>
      </c>
      <c r="BW135" s="130">
        <v>18</v>
      </c>
      <c r="BX135" s="98">
        <f t="shared" si="54"/>
        <v>7</v>
      </c>
      <c r="BY135" s="130">
        <v>0</v>
      </c>
      <c r="BZ135" s="130">
        <v>7</v>
      </c>
      <c r="CA135" s="130">
        <v>0</v>
      </c>
      <c r="CB135" s="98">
        <f t="shared" si="71"/>
        <v>4</v>
      </c>
      <c r="CC135" s="130">
        <v>0</v>
      </c>
      <c r="CD135" s="130">
        <v>3</v>
      </c>
      <c r="CE135" s="130">
        <v>1</v>
      </c>
    </row>
    <row r="136" spans="1:83" ht="12.75" x14ac:dyDescent="0.2">
      <c r="A136" s="90">
        <v>13001</v>
      </c>
      <c r="B136" s="479" t="s">
        <v>133</v>
      </c>
      <c r="C136" s="98">
        <f t="shared" si="74"/>
        <v>7937</v>
      </c>
      <c r="D136" s="98">
        <f t="shared" si="63"/>
        <v>278</v>
      </c>
      <c r="E136" s="130">
        <v>0</v>
      </c>
      <c r="F136" s="130">
        <v>278</v>
      </c>
      <c r="G136" s="98">
        <f t="shared" si="68"/>
        <v>183</v>
      </c>
      <c r="H136" s="130">
        <v>0</v>
      </c>
      <c r="I136" s="130">
        <v>183</v>
      </c>
      <c r="J136" s="98">
        <f t="shared" si="72"/>
        <v>504</v>
      </c>
      <c r="K136" s="130">
        <v>0</v>
      </c>
      <c r="L136" s="130">
        <v>333</v>
      </c>
      <c r="M136" s="130">
        <v>25</v>
      </c>
      <c r="N136" s="130">
        <v>146</v>
      </c>
      <c r="O136" s="98">
        <f t="shared" si="73"/>
        <v>116</v>
      </c>
      <c r="P136" s="130">
        <v>0</v>
      </c>
      <c r="Q136" s="130">
        <v>81</v>
      </c>
      <c r="R136" s="130">
        <v>13</v>
      </c>
      <c r="S136" s="130">
        <v>22</v>
      </c>
      <c r="T136" s="98">
        <f t="shared" si="56"/>
        <v>112</v>
      </c>
      <c r="U136" s="130">
        <v>1</v>
      </c>
      <c r="V136" s="130">
        <v>75</v>
      </c>
      <c r="W136" s="130">
        <v>23</v>
      </c>
      <c r="X136" s="130">
        <v>13</v>
      </c>
      <c r="Y136" s="98">
        <f t="shared" si="69"/>
        <v>1137</v>
      </c>
      <c r="Z136" s="130">
        <v>0</v>
      </c>
      <c r="AA136" s="130">
        <v>181</v>
      </c>
      <c r="AB136" s="130">
        <v>128</v>
      </c>
      <c r="AC136" s="130">
        <v>498</v>
      </c>
      <c r="AD136" s="130">
        <v>330</v>
      </c>
      <c r="AE136" s="98">
        <f t="shared" si="70"/>
        <v>2839</v>
      </c>
      <c r="AF136" s="130">
        <v>0</v>
      </c>
      <c r="AG136" s="130">
        <v>0</v>
      </c>
      <c r="AH136" s="130">
        <v>755</v>
      </c>
      <c r="AI136" s="130">
        <v>774</v>
      </c>
      <c r="AJ136" s="130">
        <v>637</v>
      </c>
      <c r="AK136" s="130">
        <v>561</v>
      </c>
      <c r="AL136" s="130">
        <v>23</v>
      </c>
      <c r="AM136" s="130">
        <v>0</v>
      </c>
      <c r="AN136" s="130">
        <v>21</v>
      </c>
      <c r="AO136" s="130">
        <v>9</v>
      </c>
      <c r="AP136" s="130">
        <v>7</v>
      </c>
      <c r="AQ136" s="130">
        <v>52</v>
      </c>
      <c r="AR136" s="130">
        <v>0</v>
      </c>
      <c r="AS136" s="130">
        <v>0</v>
      </c>
      <c r="AT136" s="98">
        <f t="shared" si="48"/>
        <v>196</v>
      </c>
      <c r="AU136" s="130">
        <v>0</v>
      </c>
      <c r="AV136" s="130">
        <v>152</v>
      </c>
      <c r="AW136" s="130">
        <v>44</v>
      </c>
      <c r="AX136" s="98">
        <f t="shared" si="57"/>
        <v>517</v>
      </c>
      <c r="AY136" s="130">
        <v>166</v>
      </c>
      <c r="AZ136" s="130">
        <v>87</v>
      </c>
      <c r="BA136" s="130">
        <v>185</v>
      </c>
      <c r="BB136" s="130">
        <v>79</v>
      </c>
      <c r="BC136" s="98">
        <f t="shared" si="49"/>
        <v>224</v>
      </c>
      <c r="BD136" s="130">
        <v>0</v>
      </c>
      <c r="BE136" s="130">
        <v>224</v>
      </c>
      <c r="BF136" s="98">
        <f t="shared" si="50"/>
        <v>793</v>
      </c>
      <c r="BG136" s="130">
        <v>0</v>
      </c>
      <c r="BH136" s="130">
        <v>523</v>
      </c>
      <c r="BI136" s="130">
        <v>78</v>
      </c>
      <c r="BJ136" s="130">
        <v>192</v>
      </c>
      <c r="BK136" s="98">
        <f t="shared" si="51"/>
        <v>392</v>
      </c>
      <c r="BL136" s="130">
        <v>0</v>
      </c>
      <c r="BM136" s="130">
        <v>296</v>
      </c>
      <c r="BN136" s="130">
        <v>96</v>
      </c>
      <c r="BO136" s="98">
        <f t="shared" si="52"/>
        <v>151</v>
      </c>
      <c r="BP136" s="130">
        <v>1</v>
      </c>
      <c r="BQ136" s="130">
        <v>136</v>
      </c>
      <c r="BR136" s="130">
        <v>14</v>
      </c>
      <c r="BS136" s="98">
        <f t="shared" si="53"/>
        <v>302</v>
      </c>
      <c r="BT136" s="130">
        <v>0</v>
      </c>
      <c r="BU136" s="130">
        <v>110</v>
      </c>
      <c r="BV136" s="130">
        <v>69</v>
      </c>
      <c r="BW136" s="130">
        <v>123</v>
      </c>
      <c r="BX136" s="98">
        <f t="shared" si="54"/>
        <v>91</v>
      </c>
      <c r="BY136" s="130">
        <v>0</v>
      </c>
      <c r="BZ136" s="130">
        <v>73</v>
      </c>
      <c r="CA136" s="130">
        <v>18</v>
      </c>
      <c r="CB136" s="98">
        <f t="shared" si="71"/>
        <v>102</v>
      </c>
      <c r="CC136" s="130">
        <v>0</v>
      </c>
      <c r="CD136" s="130">
        <v>82</v>
      </c>
      <c r="CE136" s="130">
        <v>20</v>
      </c>
    </row>
    <row r="137" spans="1:83" ht="12.75" x14ac:dyDescent="0.2">
      <c r="A137" s="88"/>
      <c r="B137" s="478" t="s">
        <v>299</v>
      </c>
      <c r="C137" s="98">
        <f>SUM(C138:C183)</f>
        <v>128970</v>
      </c>
      <c r="D137" s="98">
        <f t="shared" ref="D137:BO137" si="75">SUM(D138:D183)</f>
        <v>2302</v>
      </c>
      <c r="E137" s="98">
        <f t="shared" si="75"/>
        <v>4</v>
      </c>
      <c r="F137" s="98">
        <f t="shared" si="75"/>
        <v>2298</v>
      </c>
      <c r="G137" s="98">
        <f t="shared" si="75"/>
        <v>2743</v>
      </c>
      <c r="H137" s="98">
        <f t="shared" si="75"/>
        <v>68</v>
      </c>
      <c r="I137" s="98">
        <f t="shared" si="75"/>
        <v>2675</v>
      </c>
      <c r="J137" s="98">
        <f t="shared" si="75"/>
        <v>4417</v>
      </c>
      <c r="K137" s="98">
        <f t="shared" si="75"/>
        <v>0</v>
      </c>
      <c r="L137" s="98">
        <f t="shared" si="75"/>
        <v>2608</v>
      </c>
      <c r="M137" s="98">
        <f t="shared" si="75"/>
        <v>237</v>
      </c>
      <c r="N137" s="98">
        <f t="shared" si="75"/>
        <v>1572</v>
      </c>
      <c r="O137" s="98">
        <f t="shared" si="75"/>
        <v>2988</v>
      </c>
      <c r="P137" s="98">
        <f t="shared" si="75"/>
        <v>0</v>
      </c>
      <c r="Q137" s="98">
        <f t="shared" si="75"/>
        <v>2139</v>
      </c>
      <c r="R137" s="98">
        <f t="shared" si="75"/>
        <v>382</v>
      </c>
      <c r="S137" s="98">
        <f t="shared" si="75"/>
        <v>467</v>
      </c>
      <c r="T137" s="98">
        <f t="shared" si="75"/>
        <v>3671</v>
      </c>
      <c r="U137" s="98">
        <f t="shared" si="75"/>
        <v>6</v>
      </c>
      <c r="V137" s="98">
        <f t="shared" si="75"/>
        <v>2528</v>
      </c>
      <c r="W137" s="98">
        <f t="shared" si="75"/>
        <v>470</v>
      </c>
      <c r="X137" s="98">
        <f t="shared" si="75"/>
        <v>667</v>
      </c>
      <c r="Y137" s="98">
        <f t="shared" si="75"/>
        <v>14199</v>
      </c>
      <c r="Z137" s="98">
        <f t="shared" si="75"/>
        <v>4</v>
      </c>
      <c r="AA137" s="98">
        <f t="shared" si="75"/>
        <v>2953</v>
      </c>
      <c r="AB137" s="98">
        <f t="shared" si="75"/>
        <v>1338</v>
      </c>
      <c r="AC137" s="98">
        <f t="shared" si="75"/>
        <v>6352</v>
      </c>
      <c r="AD137" s="98">
        <f t="shared" si="75"/>
        <v>3552</v>
      </c>
      <c r="AE137" s="98">
        <f t="shared" si="75"/>
        <v>42862</v>
      </c>
      <c r="AF137" s="98">
        <f t="shared" si="75"/>
        <v>33</v>
      </c>
      <c r="AG137" s="98">
        <f t="shared" si="75"/>
        <v>5</v>
      </c>
      <c r="AH137" s="98">
        <f t="shared" si="75"/>
        <v>7016</v>
      </c>
      <c r="AI137" s="98">
        <f t="shared" si="75"/>
        <v>10718</v>
      </c>
      <c r="AJ137" s="98">
        <f t="shared" si="75"/>
        <v>9456</v>
      </c>
      <c r="AK137" s="98">
        <f t="shared" si="75"/>
        <v>7577</v>
      </c>
      <c r="AL137" s="98">
        <f t="shared" si="75"/>
        <v>206</v>
      </c>
      <c r="AM137" s="98">
        <f t="shared" si="75"/>
        <v>89</v>
      </c>
      <c r="AN137" s="98">
        <f t="shared" si="75"/>
        <v>266</v>
      </c>
      <c r="AO137" s="98">
        <f t="shared" si="75"/>
        <v>3230</v>
      </c>
      <c r="AP137" s="98">
        <f t="shared" si="75"/>
        <v>30</v>
      </c>
      <c r="AQ137" s="98">
        <f t="shared" si="75"/>
        <v>4105</v>
      </c>
      <c r="AR137" s="98">
        <f t="shared" si="75"/>
        <v>130</v>
      </c>
      <c r="AS137" s="98">
        <f t="shared" si="75"/>
        <v>1</v>
      </c>
      <c r="AT137" s="98">
        <f t="shared" si="75"/>
        <v>6105</v>
      </c>
      <c r="AU137" s="98">
        <f t="shared" si="75"/>
        <v>0</v>
      </c>
      <c r="AV137" s="98">
        <f t="shared" si="75"/>
        <v>4272</v>
      </c>
      <c r="AW137" s="98">
        <f t="shared" si="75"/>
        <v>1833</v>
      </c>
      <c r="AX137" s="98">
        <f t="shared" si="75"/>
        <v>9430</v>
      </c>
      <c r="AY137" s="98">
        <f t="shared" si="75"/>
        <v>3473</v>
      </c>
      <c r="AZ137" s="98">
        <f t="shared" si="75"/>
        <v>1672</v>
      </c>
      <c r="BA137" s="98">
        <f t="shared" si="75"/>
        <v>3255</v>
      </c>
      <c r="BB137" s="98">
        <f t="shared" si="75"/>
        <v>1030</v>
      </c>
      <c r="BC137" s="98">
        <f t="shared" si="75"/>
        <v>4455</v>
      </c>
      <c r="BD137" s="98">
        <f t="shared" si="75"/>
        <v>0</v>
      </c>
      <c r="BE137" s="98">
        <f t="shared" si="75"/>
        <v>4455</v>
      </c>
      <c r="BF137" s="98">
        <f t="shared" si="75"/>
        <v>12826</v>
      </c>
      <c r="BG137" s="98">
        <f t="shared" si="75"/>
        <v>2</v>
      </c>
      <c r="BH137" s="98">
        <f t="shared" si="75"/>
        <v>8033</v>
      </c>
      <c r="BI137" s="98">
        <f t="shared" si="75"/>
        <v>1133</v>
      </c>
      <c r="BJ137" s="98">
        <f t="shared" si="75"/>
        <v>3658</v>
      </c>
      <c r="BK137" s="98">
        <f t="shared" si="75"/>
        <v>9345</v>
      </c>
      <c r="BL137" s="98">
        <f t="shared" si="75"/>
        <v>0</v>
      </c>
      <c r="BM137" s="98">
        <f t="shared" si="75"/>
        <v>6704</v>
      </c>
      <c r="BN137" s="98">
        <f t="shared" si="75"/>
        <v>2641</v>
      </c>
      <c r="BO137" s="98">
        <f t="shared" si="75"/>
        <v>3984</v>
      </c>
      <c r="BP137" s="98">
        <f t="shared" ref="BP137:CE137" si="76">SUM(BP138:BP183)</f>
        <v>0</v>
      </c>
      <c r="BQ137" s="98">
        <f t="shared" si="76"/>
        <v>3573</v>
      </c>
      <c r="BR137" s="98">
        <f t="shared" si="76"/>
        <v>411</v>
      </c>
      <c r="BS137" s="98">
        <f t="shared" si="76"/>
        <v>7027</v>
      </c>
      <c r="BT137" s="98">
        <f t="shared" si="76"/>
        <v>1</v>
      </c>
      <c r="BU137" s="98">
        <f t="shared" si="76"/>
        <v>3438</v>
      </c>
      <c r="BV137" s="98">
        <f t="shared" si="76"/>
        <v>1599</v>
      </c>
      <c r="BW137" s="98">
        <f t="shared" si="76"/>
        <v>1989</v>
      </c>
      <c r="BX137" s="98">
        <f t="shared" si="76"/>
        <v>1048</v>
      </c>
      <c r="BY137" s="98">
        <f t="shared" si="76"/>
        <v>1</v>
      </c>
      <c r="BZ137" s="98">
        <f t="shared" si="76"/>
        <v>791</v>
      </c>
      <c r="CA137" s="98">
        <f t="shared" si="76"/>
        <v>256</v>
      </c>
      <c r="CB137" s="98">
        <f t="shared" si="76"/>
        <v>1568</v>
      </c>
      <c r="CC137" s="98">
        <f t="shared" si="76"/>
        <v>2</v>
      </c>
      <c r="CD137" s="98">
        <f t="shared" si="76"/>
        <v>1337</v>
      </c>
      <c r="CE137" s="98">
        <f t="shared" si="76"/>
        <v>229</v>
      </c>
    </row>
    <row r="138" spans="1:83" ht="12.75" x14ac:dyDescent="0.2">
      <c r="A138" s="89">
        <v>802</v>
      </c>
      <c r="B138" s="479" t="s">
        <v>85</v>
      </c>
      <c r="C138" s="98">
        <f t="shared" si="74"/>
        <v>12272</v>
      </c>
      <c r="D138" s="98">
        <f>SUM(E138:F138)</f>
        <v>173</v>
      </c>
      <c r="E138" s="130">
        <v>0</v>
      </c>
      <c r="F138" s="130">
        <v>173</v>
      </c>
      <c r="G138" s="98">
        <f>SUM(H138:I138)</f>
        <v>314</v>
      </c>
      <c r="H138" s="130">
        <v>6</v>
      </c>
      <c r="I138" s="130">
        <v>308</v>
      </c>
      <c r="J138" s="98">
        <f>SUM(K138:N138)</f>
        <v>224</v>
      </c>
      <c r="K138" s="130">
        <v>0</v>
      </c>
      <c r="L138" s="130">
        <v>139</v>
      </c>
      <c r="M138" s="130">
        <v>3</v>
      </c>
      <c r="N138" s="130">
        <v>82</v>
      </c>
      <c r="O138" s="98">
        <f>SUM(P138:S138)</f>
        <v>250</v>
      </c>
      <c r="P138" s="130">
        <v>0</v>
      </c>
      <c r="Q138" s="130">
        <v>233</v>
      </c>
      <c r="R138" s="130">
        <v>12</v>
      </c>
      <c r="S138" s="130">
        <v>5</v>
      </c>
      <c r="T138" s="98">
        <f t="shared" si="56"/>
        <v>312</v>
      </c>
      <c r="U138" s="130">
        <v>1</v>
      </c>
      <c r="V138" s="130">
        <v>263</v>
      </c>
      <c r="W138" s="130">
        <v>16</v>
      </c>
      <c r="X138" s="130">
        <v>32</v>
      </c>
      <c r="Y138" s="98">
        <f t="shared" ref="Y138:Y183" si="77">SUM(Z138:AD138)</f>
        <v>796</v>
      </c>
      <c r="Z138" s="130">
        <v>0</v>
      </c>
      <c r="AA138" s="130">
        <v>166</v>
      </c>
      <c r="AB138" s="130">
        <v>151</v>
      </c>
      <c r="AC138" s="130">
        <v>300</v>
      </c>
      <c r="AD138" s="130">
        <v>179</v>
      </c>
      <c r="AE138" s="98">
        <f t="shared" ref="AE138:AE183" si="78">SUM(AF138:AS138)</f>
        <v>7722</v>
      </c>
      <c r="AF138" s="130">
        <v>10</v>
      </c>
      <c r="AG138" s="130">
        <v>0</v>
      </c>
      <c r="AH138" s="130">
        <v>1067</v>
      </c>
      <c r="AI138" s="130">
        <v>3081</v>
      </c>
      <c r="AJ138" s="130">
        <v>984</v>
      </c>
      <c r="AK138" s="130">
        <v>945</v>
      </c>
      <c r="AL138" s="130">
        <v>26</v>
      </c>
      <c r="AM138" s="130">
        <v>3</v>
      </c>
      <c r="AN138" s="130">
        <v>21</v>
      </c>
      <c r="AO138" s="130">
        <v>24</v>
      </c>
      <c r="AP138" s="130">
        <v>0</v>
      </c>
      <c r="AQ138" s="130">
        <v>1487</v>
      </c>
      <c r="AR138" s="130">
        <v>73</v>
      </c>
      <c r="AS138" s="130">
        <v>1</v>
      </c>
      <c r="AT138" s="98">
        <f t="shared" ref="AT138:AT200" si="79">SUM(AU138:AW138)</f>
        <v>203</v>
      </c>
      <c r="AU138" s="130">
        <v>0</v>
      </c>
      <c r="AV138" s="130">
        <v>142</v>
      </c>
      <c r="AW138" s="130">
        <v>61</v>
      </c>
      <c r="AX138" s="98">
        <f t="shared" ref="AX138:AX200" si="80">SUM(AY138:BB138)</f>
        <v>362</v>
      </c>
      <c r="AY138" s="130">
        <v>155</v>
      </c>
      <c r="AZ138" s="130">
        <v>64</v>
      </c>
      <c r="BA138" s="130">
        <v>131</v>
      </c>
      <c r="BB138" s="130">
        <v>12</v>
      </c>
      <c r="BC138" s="98">
        <f t="shared" ref="BC138:BC200" si="81">SUM(BD138:BE138)</f>
        <v>250</v>
      </c>
      <c r="BD138" s="130">
        <v>0</v>
      </c>
      <c r="BE138" s="130">
        <v>250</v>
      </c>
      <c r="BF138" s="98">
        <f t="shared" ref="BF138:BF200" si="82">SUM(BG138:BJ138)</f>
        <v>813</v>
      </c>
      <c r="BG138" s="130">
        <v>0</v>
      </c>
      <c r="BH138" s="130">
        <v>625</v>
      </c>
      <c r="BI138" s="130">
        <v>43</v>
      </c>
      <c r="BJ138" s="130">
        <v>145</v>
      </c>
      <c r="BK138" s="98">
        <f t="shared" ref="BK138:BK200" si="83">SUM(BL138:BN138)</f>
        <v>389</v>
      </c>
      <c r="BL138" s="130">
        <v>0</v>
      </c>
      <c r="BM138" s="130">
        <v>272</v>
      </c>
      <c r="BN138" s="130">
        <v>117</v>
      </c>
      <c r="BO138" s="98">
        <f t="shared" ref="BO138:BO200" si="84">SUM(BP138:BR138)</f>
        <v>131</v>
      </c>
      <c r="BP138" s="130">
        <v>0</v>
      </c>
      <c r="BQ138" s="130">
        <v>126</v>
      </c>
      <c r="BR138" s="130">
        <v>5</v>
      </c>
      <c r="BS138" s="98">
        <f t="shared" ref="BS138:BS200" si="85">SUM(BT138:BW138)</f>
        <v>292</v>
      </c>
      <c r="BT138" s="130">
        <v>0</v>
      </c>
      <c r="BU138" s="130">
        <v>168</v>
      </c>
      <c r="BV138" s="130">
        <v>36</v>
      </c>
      <c r="BW138" s="130">
        <v>88</v>
      </c>
      <c r="BX138" s="98">
        <f t="shared" ref="BX138:BX200" si="86">SUM(BY138:CA138)</f>
        <v>20</v>
      </c>
      <c r="BY138" s="130">
        <v>0</v>
      </c>
      <c r="BZ138" s="130">
        <v>18</v>
      </c>
      <c r="CA138" s="130">
        <v>2</v>
      </c>
      <c r="CB138" s="98">
        <f t="shared" ref="CB138:CB183" si="87">SUM(CC138:CE138)</f>
        <v>21</v>
      </c>
      <c r="CC138" s="130">
        <v>0</v>
      </c>
      <c r="CD138" s="130">
        <v>16</v>
      </c>
      <c r="CE138" s="130">
        <v>5</v>
      </c>
    </row>
    <row r="139" spans="1:83" ht="12.75" x14ac:dyDescent="0.2">
      <c r="A139" s="89">
        <v>803</v>
      </c>
      <c r="B139" s="479" t="s">
        <v>134</v>
      </c>
      <c r="C139" s="98">
        <f t="shared" si="74"/>
        <v>7083</v>
      </c>
      <c r="D139" s="98">
        <f t="shared" ref="D139:D183" si="88">SUM(E139:F139)</f>
        <v>125</v>
      </c>
      <c r="E139" s="130">
        <v>0</v>
      </c>
      <c r="F139" s="130">
        <v>125</v>
      </c>
      <c r="G139" s="98">
        <f t="shared" ref="G139:G183" si="89">SUM(H139:I139)</f>
        <v>197</v>
      </c>
      <c r="H139" s="130">
        <v>12</v>
      </c>
      <c r="I139" s="130">
        <v>185</v>
      </c>
      <c r="J139" s="98">
        <f t="shared" si="72"/>
        <v>229</v>
      </c>
      <c r="K139" s="130">
        <v>0</v>
      </c>
      <c r="L139" s="130">
        <v>126</v>
      </c>
      <c r="M139" s="130">
        <v>4</v>
      </c>
      <c r="N139" s="130">
        <v>99</v>
      </c>
      <c r="O139" s="98">
        <f t="shared" ref="O139:O183" si="90">SUM(P139:S139)</f>
        <v>245</v>
      </c>
      <c r="P139" s="130">
        <v>0</v>
      </c>
      <c r="Q139" s="130">
        <v>220</v>
      </c>
      <c r="R139" s="130">
        <v>10</v>
      </c>
      <c r="S139" s="130">
        <v>15</v>
      </c>
      <c r="T139" s="98">
        <f t="shared" si="56"/>
        <v>204</v>
      </c>
      <c r="U139" s="130">
        <v>2</v>
      </c>
      <c r="V139" s="130">
        <v>139</v>
      </c>
      <c r="W139" s="130">
        <v>30</v>
      </c>
      <c r="X139" s="130">
        <v>33</v>
      </c>
      <c r="Y139" s="98">
        <f t="shared" si="77"/>
        <v>857</v>
      </c>
      <c r="Z139" s="130">
        <v>1</v>
      </c>
      <c r="AA139" s="130">
        <v>225</v>
      </c>
      <c r="AB139" s="130">
        <v>127</v>
      </c>
      <c r="AC139" s="130">
        <v>239</v>
      </c>
      <c r="AD139" s="130">
        <v>265</v>
      </c>
      <c r="AE139" s="98">
        <f t="shared" si="78"/>
        <v>2964</v>
      </c>
      <c r="AF139" s="130">
        <v>20</v>
      </c>
      <c r="AG139" s="130">
        <v>0</v>
      </c>
      <c r="AH139" s="130">
        <v>727</v>
      </c>
      <c r="AI139" s="130">
        <v>866</v>
      </c>
      <c r="AJ139" s="130">
        <v>296</v>
      </c>
      <c r="AK139" s="130">
        <v>464</v>
      </c>
      <c r="AL139" s="130">
        <v>7</v>
      </c>
      <c r="AM139" s="130">
        <v>1</v>
      </c>
      <c r="AN139" s="130">
        <v>28</v>
      </c>
      <c r="AO139" s="130">
        <v>12</v>
      </c>
      <c r="AP139" s="130">
        <v>1</v>
      </c>
      <c r="AQ139" s="130">
        <v>512</v>
      </c>
      <c r="AR139" s="130">
        <v>30</v>
      </c>
      <c r="AS139" s="130">
        <v>0</v>
      </c>
      <c r="AT139" s="98">
        <f t="shared" si="79"/>
        <v>173</v>
      </c>
      <c r="AU139" s="130">
        <v>0</v>
      </c>
      <c r="AV139" s="130">
        <v>116</v>
      </c>
      <c r="AW139" s="130">
        <v>57</v>
      </c>
      <c r="AX139" s="98">
        <f t="shared" si="80"/>
        <v>330</v>
      </c>
      <c r="AY139" s="130">
        <v>129</v>
      </c>
      <c r="AZ139" s="130">
        <v>85</v>
      </c>
      <c r="BA139" s="130">
        <v>96</v>
      </c>
      <c r="BB139" s="130">
        <v>20</v>
      </c>
      <c r="BC139" s="98">
        <f t="shared" si="81"/>
        <v>260</v>
      </c>
      <c r="BD139" s="130">
        <v>0</v>
      </c>
      <c r="BE139" s="130">
        <v>260</v>
      </c>
      <c r="BF139" s="98">
        <f t="shared" si="82"/>
        <v>746</v>
      </c>
      <c r="BG139" s="130">
        <v>0</v>
      </c>
      <c r="BH139" s="130">
        <v>563</v>
      </c>
      <c r="BI139" s="130">
        <v>49</v>
      </c>
      <c r="BJ139" s="130">
        <v>134</v>
      </c>
      <c r="BK139" s="98">
        <f t="shared" si="83"/>
        <v>275</v>
      </c>
      <c r="BL139" s="130">
        <v>0</v>
      </c>
      <c r="BM139" s="130">
        <v>190</v>
      </c>
      <c r="BN139" s="130">
        <v>85</v>
      </c>
      <c r="BO139" s="98">
        <f t="shared" si="84"/>
        <v>146</v>
      </c>
      <c r="BP139" s="130">
        <v>0</v>
      </c>
      <c r="BQ139" s="130">
        <v>138</v>
      </c>
      <c r="BR139" s="130">
        <v>8</v>
      </c>
      <c r="BS139" s="98">
        <f t="shared" si="85"/>
        <v>281</v>
      </c>
      <c r="BT139" s="130">
        <v>0</v>
      </c>
      <c r="BU139" s="130">
        <v>162</v>
      </c>
      <c r="BV139" s="130">
        <v>39</v>
      </c>
      <c r="BW139" s="130">
        <v>80</v>
      </c>
      <c r="BX139" s="98">
        <f t="shared" si="86"/>
        <v>26</v>
      </c>
      <c r="BY139" s="130">
        <v>0</v>
      </c>
      <c r="BZ139" s="130">
        <v>25</v>
      </c>
      <c r="CA139" s="130">
        <v>1</v>
      </c>
      <c r="CB139" s="98">
        <f t="shared" si="87"/>
        <v>25</v>
      </c>
      <c r="CC139" s="130">
        <v>0</v>
      </c>
      <c r="CD139" s="130">
        <v>22</v>
      </c>
      <c r="CE139" s="130">
        <v>3</v>
      </c>
    </row>
    <row r="140" spans="1:83" ht="12.75" x14ac:dyDescent="0.2">
      <c r="A140" s="89">
        <v>804</v>
      </c>
      <c r="B140" s="479" t="s">
        <v>135</v>
      </c>
      <c r="C140" s="98">
        <f t="shared" si="74"/>
        <v>3312</v>
      </c>
      <c r="D140" s="98">
        <f t="shared" si="88"/>
        <v>145</v>
      </c>
      <c r="E140" s="130">
        <v>0</v>
      </c>
      <c r="F140" s="130">
        <v>145</v>
      </c>
      <c r="G140" s="98">
        <f t="shared" si="89"/>
        <v>260</v>
      </c>
      <c r="H140" s="130">
        <v>8</v>
      </c>
      <c r="I140" s="130">
        <v>252</v>
      </c>
      <c r="J140" s="98">
        <f t="shared" si="72"/>
        <v>121</v>
      </c>
      <c r="K140" s="130">
        <v>0</v>
      </c>
      <c r="L140" s="130">
        <v>63</v>
      </c>
      <c r="M140" s="130">
        <v>3</v>
      </c>
      <c r="N140" s="130">
        <v>55</v>
      </c>
      <c r="O140" s="98">
        <f t="shared" si="90"/>
        <v>68</v>
      </c>
      <c r="P140" s="130">
        <v>0</v>
      </c>
      <c r="Q140" s="130">
        <v>58</v>
      </c>
      <c r="R140" s="130">
        <v>3</v>
      </c>
      <c r="S140" s="130">
        <v>7</v>
      </c>
      <c r="T140" s="98">
        <f t="shared" ref="T140:T189" si="91">SUM(U140:X140)</f>
        <v>91</v>
      </c>
      <c r="U140" s="130">
        <v>0</v>
      </c>
      <c r="V140" s="130">
        <v>77</v>
      </c>
      <c r="W140" s="130">
        <v>10</v>
      </c>
      <c r="X140" s="130">
        <v>4</v>
      </c>
      <c r="Y140" s="98">
        <f t="shared" si="77"/>
        <v>390</v>
      </c>
      <c r="Z140" s="130">
        <v>0</v>
      </c>
      <c r="AA140" s="130">
        <v>143</v>
      </c>
      <c r="AB140" s="130">
        <v>22</v>
      </c>
      <c r="AC140" s="130">
        <v>149</v>
      </c>
      <c r="AD140" s="130">
        <v>76</v>
      </c>
      <c r="AE140" s="98">
        <f t="shared" si="78"/>
        <v>1026</v>
      </c>
      <c r="AF140" s="130">
        <v>0</v>
      </c>
      <c r="AG140" s="130">
        <v>0</v>
      </c>
      <c r="AH140" s="130">
        <v>218</v>
      </c>
      <c r="AI140" s="130">
        <v>184</v>
      </c>
      <c r="AJ140" s="130">
        <v>250</v>
      </c>
      <c r="AK140" s="130">
        <v>208</v>
      </c>
      <c r="AL140" s="130">
        <v>23</v>
      </c>
      <c r="AM140" s="130">
        <v>5</v>
      </c>
      <c r="AN140" s="130">
        <v>11</v>
      </c>
      <c r="AO140" s="130">
        <v>28</v>
      </c>
      <c r="AP140" s="130">
        <v>2</v>
      </c>
      <c r="AQ140" s="130">
        <v>94</v>
      </c>
      <c r="AR140" s="130">
        <v>3</v>
      </c>
      <c r="AS140" s="130">
        <v>0</v>
      </c>
      <c r="AT140" s="98">
        <f t="shared" si="79"/>
        <v>49</v>
      </c>
      <c r="AU140" s="130">
        <v>0</v>
      </c>
      <c r="AV140" s="130">
        <v>24</v>
      </c>
      <c r="AW140" s="130">
        <v>25</v>
      </c>
      <c r="AX140" s="98">
        <f t="shared" si="80"/>
        <v>257</v>
      </c>
      <c r="AY140" s="130">
        <v>144</v>
      </c>
      <c r="AZ140" s="130">
        <v>19</v>
      </c>
      <c r="BA140" s="130">
        <v>70</v>
      </c>
      <c r="BB140" s="130">
        <v>24</v>
      </c>
      <c r="BC140" s="98">
        <f t="shared" si="81"/>
        <v>118</v>
      </c>
      <c r="BD140" s="130">
        <v>0</v>
      </c>
      <c r="BE140" s="130">
        <v>118</v>
      </c>
      <c r="BF140" s="98">
        <f t="shared" si="82"/>
        <v>404</v>
      </c>
      <c r="BG140" s="130">
        <v>0</v>
      </c>
      <c r="BH140" s="130">
        <v>307</v>
      </c>
      <c r="BI140" s="130">
        <v>12</v>
      </c>
      <c r="BJ140" s="130">
        <v>85</v>
      </c>
      <c r="BK140" s="98">
        <f t="shared" si="83"/>
        <v>202</v>
      </c>
      <c r="BL140" s="130">
        <v>0</v>
      </c>
      <c r="BM140" s="130">
        <v>143</v>
      </c>
      <c r="BN140" s="130">
        <v>59</v>
      </c>
      <c r="BO140" s="98">
        <f t="shared" si="84"/>
        <v>38</v>
      </c>
      <c r="BP140" s="130">
        <v>0</v>
      </c>
      <c r="BQ140" s="130">
        <v>38</v>
      </c>
      <c r="BR140" s="130">
        <v>0</v>
      </c>
      <c r="BS140" s="98">
        <f t="shared" si="85"/>
        <v>123</v>
      </c>
      <c r="BT140" s="130">
        <v>0</v>
      </c>
      <c r="BU140" s="130">
        <v>56</v>
      </c>
      <c r="BV140" s="130">
        <v>26</v>
      </c>
      <c r="BW140" s="130">
        <v>41</v>
      </c>
      <c r="BX140" s="98">
        <f t="shared" si="86"/>
        <v>10</v>
      </c>
      <c r="BY140" s="130">
        <v>0</v>
      </c>
      <c r="BZ140" s="130">
        <v>9</v>
      </c>
      <c r="CA140" s="130">
        <v>1</v>
      </c>
      <c r="CB140" s="98">
        <f t="shared" si="87"/>
        <v>10</v>
      </c>
      <c r="CC140" s="130">
        <v>0</v>
      </c>
      <c r="CD140" s="130">
        <v>8</v>
      </c>
      <c r="CE140" s="130">
        <v>2</v>
      </c>
    </row>
    <row r="141" spans="1:83" ht="12.75" x14ac:dyDescent="0.2">
      <c r="A141" s="89">
        <v>806</v>
      </c>
      <c r="B141" s="479" t="s">
        <v>86</v>
      </c>
      <c r="C141" s="98">
        <f t="shared" si="74"/>
        <v>166</v>
      </c>
      <c r="D141" s="98">
        <f t="shared" si="88"/>
        <v>1</v>
      </c>
      <c r="E141" s="130">
        <v>0</v>
      </c>
      <c r="F141" s="130">
        <v>1</v>
      </c>
      <c r="G141" s="98">
        <f t="shared" si="89"/>
        <v>3</v>
      </c>
      <c r="H141" s="130">
        <v>0</v>
      </c>
      <c r="I141" s="130">
        <v>3</v>
      </c>
      <c r="J141" s="98">
        <f t="shared" si="72"/>
        <v>1</v>
      </c>
      <c r="K141" s="130">
        <v>0</v>
      </c>
      <c r="L141" s="130">
        <v>1</v>
      </c>
      <c r="M141" s="130">
        <v>0</v>
      </c>
      <c r="N141" s="130">
        <v>0</v>
      </c>
      <c r="O141" s="98">
        <f t="shared" si="90"/>
        <v>2</v>
      </c>
      <c r="P141" s="130">
        <v>0</v>
      </c>
      <c r="Q141" s="130">
        <v>2</v>
      </c>
      <c r="R141" s="130">
        <v>0</v>
      </c>
      <c r="S141" s="130">
        <v>0</v>
      </c>
      <c r="T141" s="98">
        <f t="shared" si="91"/>
        <v>6</v>
      </c>
      <c r="U141" s="130">
        <v>0</v>
      </c>
      <c r="V141" s="130">
        <v>3</v>
      </c>
      <c r="W141" s="130">
        <v>3</v>
      </c>
      <c r="X141" s="130">
        <v>0</v>
      </c>
      <c r="Y141" s="98">
        <f t="shared" si="77"/>
        <v>13</v>
      </c>
      <c r="Z141" s="130">
        <v>0</v>
      </c>
      <c r="AA141" s="130">
        <v>4</v>
      </c>
      <c r="AB141" s="130">
        <v>1</v>
      </c>
      <c r="AC141" s="130">
        <v>6</v>
      </c>
      <c r="AD141" s="130">
        <v>2</v>
      </c>
      <c r="AE141" s="98">
        <f t="shared" si="78"/>
        <v>90</v>
      </c>
      <c r="AF141" s="130">
        <v>0</v>
      </c>
      <c r="AG141" s="130">
        <v>0</v>
      </c>
      <c r="AH141" s="130">
        <v>5</v>
      </c>
      <c r="AI141" s="130">
        <v>2</v>
      </c>
      <c r="AJ141" s="130">
        <v>17</v>
      </c>
      <c r="AK141" s="130">
        <v>6</v>
      </c>
      <c r="AL141" s="130">
        <v>2</v>
      </c>
      <c r="AM141" s="130">
        <v>0</v>
      </c>
      <c r="AN141" s="130">
        <v>1</v>
      </c>
      <c r="AO141" s="130">
        <v>51</v>
      </c>
      <c r="AP141" s="130">
        <v>1</v>
      </c>
      <c r="AQ141" s="130">
        <v>3</v>
      </c>
      <c r="AR141" s="130">
        <v>2</v>
      </c>
      <c r="AS141" s="130">
        <v>0</v>
      </c>
      <c r="AT141" s="98">
        <f t="shared" si="79"/>
        <v>18</v>
      </c>
      <c r="AU141" s="130">
        <v>0</v>
      </c>
      <c r="AV141" s="130">
        <v>9</v>
      </c>
      <c r="AW141" s="130">
        <v>9</v>
      </c>
      <c r="AX141" s="98">
        <f t="shared" si="80"/>
        <v>4</v>
      </c>
      <c r="AY141" s="130">
        <v>0</v>
      </c>
      <c r="AZ141" s="130">
        <v>2</v>
      </c>
      <c r="BA141" s="130">
        <v>2</v>
      </c>
      <c r="BB141" s="130">
        <v>0</v>
      </c>
      <c r="BC141" s="98">
        <f t="shared" si="81"/>
        <v>3</v>
      </c>
      <c r="BD141" s="130">
        <v>0</v>
      </c>
      <c r="BE141" s="130">
        <v>3</v>
      </c>
      <c r="BF141" s="98">
        <f t="shared" si="82"/>
        <v>10</v>
      </c>
      <c r="BG141" s="130">
        <v>0</v>
      </c>
      <c r="BH141" s="130">
        <v>4</v>
      </c>
      <c r="BI141" s="130">
        <v>1</v>
      </c>
      <c r="BJ141" s="130">
        <v>5</v>
      </c>
      <c r="BK141" s="98">
        <f t="shared" si="83"/>
        <v>2</v>
      </c>
      <c r="BL141" s="130">
        <v>0</v>
      </c>
      <c r="BM141" s="130">
        <v>2</v>
      </c>
      <c r="BN141" s="130">
        <v>0</v>
      </c>
      <c r="BO141" s="98">
        <f t="shared" si="84"/>
        <v>6</v>
      </c>
      <c r="BP141" s="130">
        <v>0</v>
      </c>
      <c r="BQ141" s="130">
        <v>6</v>
      </c>
      <c r="BR141" s="130">
        <v>0</v>
      </c>
      <c r="BS141" s="98">
        <f t="shared" si="85"/>
        <v>6</v>
      </c>
      <c r="BT141" s="130">
        <v>0</v>
      </c>
      <c r="BU141" s="130">
        <v>2</v>
      </c>
      <c r="BV141" s="130">
        <v>1</v>
      </c>
      <c r="BW141" s="130">
        <v>3</v>
      </c>
      <c r="BX141" s="98">
        <f t="shared" si="86"/>
        <v>0</v>
      </c>
      <c r="BY141" s="130">
        <v>0</v>
      </c>
      <c r="BZ141" s="130">
        <v>0</v>
      </c>
      <c r="CA141" s="130">
        <v>0</v>
      </c>
      <c r="CB141" s="98">
        <f t="shared" si="87"/>
        <v>1</v>
      </c>
      <c r="CC141" s="130">
        <v>0</v>
      </c>
      <c r="CD141" s="130">
        <v>0</v>
      </c>
      <c r="CE141" s="130">
        <v>1</v>
      </c>
    </row>
    <row r="142" spans="1:83" ht="21" x14ac:dyDescent="0.2">
      <c r="A142" s="89">
        <v>808</v>
      </c>
      <c r="B142" s="479" t="s">
        <v>300</v>
      </c>
      <c r="C142" s="98">
        <f t="shared" si="74"/>
        <v>5662</v>
      </c>
      <c r="D142" s="98">
        <f t="shared" si="88"/>
        <v>150</v>
      </c>
      <c r="E142" s="130">
        <v>0</v>
      </c>
      <c r="F142" s="130">
        <v>150</v>
      </c>
      <c r="G142" s="98">
        <f t="shared" si="89"/>
        <v>165</v>
      </c>
      <c r="H142" s="130">
        <v>1</v>
      </c>
      <c r="I142" s="130">
        <v>164</v>
      </c>
      <c r="J142" s="98">
        <f t="shared" si="72"/>
        <v>261</v>
      </c>
      <c r="K142" s="130">
        <v>0</v>
      </c>
      <c r="L142" s="130">
        <v>109</v>
      </c>
      <c r="M142" s="130">
        <v>6</v>
      </c>
      <c r="N142" s="130">
        <v>146</v>
      </c>
      <c r="O142" s="98">
        <f t="shared" si="90"/>
        <v>155</v>
      </c>
      <c r="P142" s="130">
        <v>0</v>
      </c>
      <c r="Q142" s="130">
        <v>115</v>
      </c>
      <c r="R142" s="130">
        <v>22</v>
      </c>
      <c r="S142" s="130">
        <v>18</v>
      </c>
      <c r="T142" s="98">
        <f t="shared" si="91"/>
        <v>166</v>
      </c>
      <c r="U142" s="130">
        <v>0</v>
      </c>
      <c r="V142" s="130">
        <v>104</v>
      </c>
      <c r="W142" s="130">
        <v>31</v>
      </c>
      <c r="X142" s="130">
        <v>31</v>
      </c>
      <c r="Y142" s="98">
        <f t="shared" si="77"/>
        <v>514</v>
      </c>
      <c r="Z142" s="130">
        <v>1</v>
      </c>
      <c r="AA142" s="130">
        <v>99</v>
      </c>
      <c r="AB142" s="130">
        <v>56</v>
      </c>
      <c r="AC142" s="130">
        <v>227</v>
      </c>
      <c r="AD142" s="130">
        <v>131</v>
      </c>
      <c r="AE142" s="98">
        <f t="shared" si="78"/>
        <v>1947</v>
      </c>
      <c r="AF142" s="130">
        <v>0</v>
      </c>
      <c r="AG142" s="130">
        <v>1</v>
      </c>
      <c r="AH142" s="130">
        <v>327</v>
      </c>
      <c r="AI142" s="130">
        <v>457</v>
      </c>
      <c r="AJ142" s="130">
        <v>612</v>
      </c>
      <c r="AK142" s="130">
        <v>381</v>
      </c>
      <c r="AL142" s="130">
        <v>11</v>
      </c>
      <c r="AM142" s="130">
        <v>3</v>
      </c>
      <c r="AN142" s="130">
        <v>4</v>
      </c>
      <c r="AO142" s="130">
        <v>9</v>
      </c>
      <c r="AP142" s="130">
        <v>2</v>
      </c>
      <c r="AQ142" s="130">
        <v>138</v>
      </c>
      <c r="AR142" s="130">
        <v>2</v>
      </c>
      <c r="AS142" s="130">
        <v>0</v>
      </c>
      <c r="AT142" s="98">
        <f t="shared" si="79"/>
        <v>285</v>
      </c>
      <c r="AU142" s="130">
        <v>0</v>
      </c>
      <c r="AV142" s="130">
        <v>204</v>
      </c>
      <c r="AW142" s="130">
        <v>81</v>
      </c>
      <c r="AX142" s="98">
        <f t="shared" si="80"/>
        <v>281</v>
      </c>
      <c r="AY142" s="130">
        <v>88</v>
      </c>
      <c r="AZ142" s="130">
        <v>59</v>
      </c>
      <c r="BA142" s="130">
        <v>103</v>
      </c>
      <c r="BB142" s="130">
        <v>31</v>
      </c>
      <c r="BC142" s="98">
        <f t="shared" si="81"/>
        <v>170</v>
      </c>
      <c r="BD142" s="130">
        <v>0</v>
      </c>
      <c r="BE142" s="130">
        <v>170</v>
      </c>
      <c r="BF142" s="98">
        <f t="shared" si="82"/>
        <v>657</v>
      </c>
      <c r="BG142" s="130">
        <v>1</v>
      </c>
      <c r="BH142" s="130">
        <v>508</v>
      </c>
      <c r="BI142" s="130">
        <v>19</v>
      </c>
      <c r="BJ142" s="130">
        <v>129</v>
      </c>
      <c r="BK142" s="98">
        <f t="shared" si="83"/>
        <v>484</v>
      </c>
      <c r="BL142" s="130">
        <v>0</v>
      </c>
      <c r="BM142" s="130">
        <v>412</v>
      </c>
      <c r="BN142" s="130">
        <v>72</v>
      </c>
      <c r="BO142" s="98">
        <f t="shared" si="84"/>
        <v>157</v>
      </c>
      <c r="BP142" s="130">
        <v>0</v>
      </c>
      <c r="BQ142" s="130">
        <v>148</v>
      </c>
      <c r="BR142" s="130">
        <v>9</v>
      </c>
      <c r="BS142" s="98">
        <f t="shared" si="85"/>
        <v>224</v>
      </c>
      <c r="BT142" s="130">
        <v>0</v>
      </c>
      <c r="BU142" s="130">
        <v>120</v>
      </c>
      <c r="BV142" s="130">
        <v>33</v>
      </c>
      <c r="BW142" s="130">
        <v>71</v>
      </c>
      <c r="BX142" s="98">
        <f t="shared" si="86"/>
        <v>19</v>
      </c>
      <c r="BY142" s="130">
        <v>0</v>
      </c>
      <c r="BZ142" s="130">
        <v>8</v>
      </c>
      <c r="CA142" s="130">
        <v>11</v>
      </c>
      <c r="CB142" s="98">
        <f t="shared" si="87"/>
        <v>27</v>
      </c>
      <c r="CC142" s="130">
        <v>0</v>
      </c>
      <c r="CD142" s="130">
        <v>23</v>
      </c>
      <c r="CE142" s="130">
        <v>4</v>
      </c>
    </row>
    <row r="143" spans="1:83" ht="12.75" x14ac:dyDescent="0.2">
      <c r="A143" s="89">
        <v>809</v>
      </c>
      <c r="B143" s="479" t="s">
        <v>274</v>
      </c>
      <c r="C143" s="98">
        <f t="shared" si="74"/>
        <v>17661</v>
      </c>
      <c r="D143" s="98">
        <f t="shared" si="88"/>
        <v>256</v>
      </c>
      <c r="E143" s="130">
        <v>0</v>
      </c>
      <c r="F143" s="130">
        <v>256</v>
      </c>
      <c r="G143" s="98">
        <f t="shared" si="89"/>
        <v>264</v>
      </c>
      <c r="H143" s="130">
        <v>2</v>
      </c>
      <c r="I143" s="130">
        <v>262</v>
      </c>
      <c r="J143" s="98">
        <f t="shared" si="72"/>
        <v>498</v>
      </c>
      <c r="K143" s="130">
        <v>0</v>
      </c>
      <c r="L143" s="130">
        <v>289</v>
      </c>
      <c r="M143" s="130">
        <v>33</v>
      </c>
      <c r="N143" s="130">
        <v>176</v>
      </c>
      <c r="O143" s="98">
        <f t="shared" si="90"/>
        <v>570</v>
      </c>
      <c r="P143" s="130">
        <v>0</v>
      </c>
      <c r="Q143" s="130">
        <v>389</v>
      </c>
      <c r="R143" s="130">
        <v>99</v>
      </c>
      <c r="S143" s="130">
        <v>82</v>
      </c>
      <c r="T143" s="98">
        <f t="shared" si="91"/>
        <v>595</v>
      </c>
      <c r="U143" s="130">
        <v>0</v>
      </c>
      <c r="V143" s="130">
        <v>390</v>
      </c>
      <c r="W143" s="130">
        <v>93</v>
      </c>
      <c r="X143" s="130">
        <v>112</v>
      </c>
      <c r="Y143" s="98">
        <f t="shared" si="77"/>
        <v>2312</v>
      </c>
      <c r="Z143" s="130">
        <v>0</v>
      </c>
      <c r="AA143" s="130">
        <v>274</v>
      </c>
      <c r="AB143" s="130">
        <v>236</v>
      </c>
      <c r="AC143" s="130">
        <v>1129</v>
      </c>
      <c r="AD143" s="130">
        <v>673</v>
      </c>
      <c r="AE143" s="98">
        <f t="shared" si="78"/>
        <v>4670</v>
      </c>
      <c r="AF143" s="130">
        <v>1</v>
      </c>
      <c r="AG143" s="130">
        <v>0</v>
      </c>
      <c r="AH143" s="130">
        <v>719</v>
      </c>
      <c r="AI143" s="130">
        <v>1354</v>
      </c>
      <c r="AJ143" s="130">
        <v>846</v>
      </c>
      <c r="AK143" s="130">
        <v>1059</v>
      </c>
      <c r="AL143" s="130">
        <v>25</v>
      </c>
      <c r="AM143" s="130">
        <v>1</v>
      </c>
      <c r="AN143" s="130">
        <v>6</v>
      </c>
      <c r="AO143" s="130">
        <v>40</v>
      </c>
      <c r="AP143" s="130">
        <v>4</v>
      </c>
      <c r="AQ143" s="130">
        <v>606</v>
      </c>
      <c r="AR143" s="130">
        <v>9</v>
      </c>
      <c r="AS143" s="130">
        <v>0</v>
      </c>
      <c r="AT143" s="98">
        <f t="shared" si="79"/>
        <v>1100</v>
      </c>
      <c r="AU143" s="130">
        <v>0</v>
      </c>
      <c r="AV143" s="130">
        <v>796</v>
      </c>
      <c r="AW143" s="130">
        <v>304</v>
      </c>
      <c r="AX143" s="98">
        <f t="shared" si="80"/>
        <v>1216</v>
      </c>
      <c r="AY143" s="130">
        <v>396</v>
      </c>
      <c r="AZ143" s="130">
        <v>183</v>
      </c>
      <c r="BA143" s="130">
        <v>486</v>
      </c>
      <c r="BB143" s="130">
        <v>151</v>
      </c>
      <c r="BC143" s="98">
        <f t="shared" si="81"/>
        <v>785</v>
      </c>
      <c r="BD143" s="130">
        <v>0</v>
      </c>
      <c r="BE143" s="130">
        <v>785</v>
      </c>
      <c r="BF143" s="98">
        <f t="shared" si="82"/>
        <v>1799</v>
      </c>
      <c r="BG143" s="130">
        <v>0</v>
      </c>
      <c r="BH143" s="130">
        <v>943</v>
      </c>
      <c r="BI143" s="130">
        <v>247</v>
      </c>
      <c r="BJ143" s="130">
        <v>609</v>
      </c>
      <c r="BK143" s="98">
        <f t="shared" si="83"/>
        <v>1364</v>
      </c>
      <c r="BL143" s="130">
        <v>0</v>
      </c>
      <c r="BM143" s="130">
        <v>997</v>
      </c>
      <c r="BN143" s="130">
        <v>367</v>
      </c>
      <c r="BO143" s="98">
        <f t="shared" si="84"/>
        <v>674</v>
      </c>
      <c r="BP143" s="130">
        <v>0</v>
      </c>
      <c r="BQ143" s="130">
        <v>629</v>
      </c>
      <c r="BR143" s="130">
        <v>45</v>
      </c>
      <c r="BS143" s="98">
        <f t="shared" si="85"/>
        <v>1254</v>
      </c>
      <c r="BT143" s="130">
        <v>0</v>
      </c>
      <c r="BU143" s="130">
        <v>683</v>
      </c>
      <c r="BV143" s="130">
        <v>270</v>
      </c>
      <c r="BW143" s="130">
        <v>301</v>
      </c>
      <c r="BX143" s="98">
        <f t="shared" si="86"/>
        <v>98</v>
      </c>
      <c r="BY143" s="130">
        <v>0</v>
      </c>
      <c r="BZ143" s="130">
        <v>77</v>
      </c>
      <c r="CA143" s="130">
        <v>21</v>
      </c>
      <c r="CB143" s="98">
        <f t="shared" si="87"/>
        <v>206</v>
      </c>
      <c r="CC143" s="130">
        <v>0</v>
      </c>
      <c r="CD143" s="130">
        <v>177</v>
      </c>
      <c r="CE143" s="130">
        <v>29</v>
      </c>
    </row>
    <row r="144" spans="1:83" ht="12.75" x14ac:dyDescent="0.2">
      <c r="A144" s="89">
        <v>810</v>
      </c>
      <c r="B144" s="479" t="s">
        <v>136</v>
      </c>
      <c r="C144" s="98">
        <f t="shared" si="74"/>
        <v>13517</v>
      </c>
      <c r="D144" s="98">
        <f t="shared" si="88"/>
        <v>179</v>
      </c>
      <c r="E144" s="130">
        <v>0</v>
      </c>
      <c r="F144" s="130">
        <v>179</v>
      </c>
      <c r="G144" s="98">
        <f t="shared" si="89"/>
        <v>211</v>
      </c>
      <c r="H144" s="130">
        <v>0</v>
      </c>
      <c r="I144" s="130">
        <v>211</v>
      </c>
      <c r="J144" s="98">
        <f t="shared" si="72"/>
        <v>562</v>
      </c>
      <c r="K144" s="130">
        <v>0</v>
      </c>
      <c r="L144" s="130">
        <v>319</v>
      </c>
      <c r="M144" s="130">
        <v>20</v>
      </c>
      <c r="N144" s="130">
        <v>223</v>
      </c>
      <c r="O144" s="98">
        <f t="shared" si="90"/>
        <v>521</v>
      </c>
      <c r="P144" s="130">
        <v>0</v>
      </c>
      <c r="Q144" s="130">
        <v>368</v>
      </c>
      <c r="R144" s="130">
        <v>105</v>
      </c>
      <c r="S144" s="130">
        <v>48</v>
      </c>
      <c r="T144" s="98">
        <f t="shared" si="91"/>
        <v>527</v>
      </c>
      <c r="U144" s="130">
        <v>0</v>
      </c>
      <c r="V144" s="130">
        <v>327</v>
      </c>
      <c r="W144" s="130">
        <v>79</v>
      </c>
      <c r="X144" s="130">
        <v>121</v>
      </c>
      <c r="Y144" s="98">
        <f t="shared" si="77"/>
        <v>1643</v>
      </c>
      <c r="Z144" s="130">
        <v>2</v>
      </c>
      <c r="AA144" s="130">
        <v>227</v>
      </c>
      <c r="AB144" s="130">
        <v>155</v>
      </c>
      <c r="AC144" s="130">
        <v>751</v>
      </c>
      <c r="AD144" s="130">
        <v>508</v>
      </c>
      <c r="AE144" s="98">
        <f t="shared" si="78"/>
        <v>3592</v>
      </c>
      <c r="AF144" s="130">
        <v>0</v>
      </c>
      <c r="AG144" s="130">
        <v>0</v>
      </c>
      <c r="AH144" s="130">
        <v>767</v>
      </c>
      <c r="AI144" s="130">
        <v>734</v>
      </c>
      <c r="AJ144" s="130">
        <v>716</v>
      </c>
      <c r="AK144" s="130">
        <v>883</v>
      </c>
      <c r="AL144" s="130">
        <v>7</v>
      </c>
      <c r="AM144" s="130">
        <v>6</v>
      </c>
      <c r="AN144" s="130">
        <v>1</v>
      </c>
      <c r="AO144" s="130">
        <v>14</v>
      </c>
      <c r="AP144" s="130">
        <v>1</v>
      </c>
      <c r="AQ144" s="130">
        <v>463</v>
      </c>
      <c r="AR144" s="130">
        <v>0</v>
      </c>
      <c r="AS144" s="130">
        <v>0</v>
      </c>
      <c r="AT144" s="98">
        <f t="shared" si="79"/>
        <v>678</v>
      </c>
      <c r="AU144" s="130">
        <v>0</v>
      </c>
      <c r="AV144" s="130">
        <v>445</v>
      </c>
      <c r="AW144" s="130">
        <v>233</v>
      </c>
      <c r="AX144" s="98">
        <f t="shared" si="80"/>
        <v>1005</v>
      </c>
      <c r="AY144" s="130">
        <v>322</v>
      </c>
      <c r="AZ144" s="130">
        <v>189</v>
      </c>
      <c r="BA144" s="130">
        <v>384</v>
      </c>
      <c r="BB144" s="130">
        <v>110</v>
      </c>
      <c r="BC144" s="98">
        <f t="shared" si="81"/>
        <v>645</v>
      </c>
      <c r="BD144" s="130">
        <v>0</v>
      </c>
      <c r="BE144" s="130">
        <v>645</v>
      </c>
      <c r="BF144" s="98">
        <f t="shared" si="82"/>
        <v>1406</v>
      </c>
      <c r="BG144" s="130">
        <v>0</v>
      </c>
      <c r="BH144" s="130">
        <v>921</v>
      </c>
      <c r="BI144" s="130">
        <v>145</v>
      </c>
      <c r="BJ144" s="130">
        <v>340</v>
      </c>
      <c r="BK144" s="98">
        <f t="shared" si="83"/>
        <v>949</v>
      </c>
      <c r="BL144" s="130">
        <v>0</v>
      </c>
      <c r="BM144" s="130">
        <v>665</v>
      </c>
      <c r="BN144" s="130">
        <v>284</v>
      </c>
      <c r="BO144" s="98">
        <f t="shared" si="84"/>
        <v>392</v>
      </c>
      <c r="BP144" s="130">
        <v>0</v>
      </c>
      <c r="BQ144" s="130">
        <v>344</v>
      </c>
      <c r="BR144" s="130">
        <v>48</v>
      </c>
      <c r="BS144" s="98">
        <f t="shared" si="85"/>
        <v>882</v>
      </c>
      <c r="BT144" s="130">
        <v>0</v>
      </c>
      <c r="BU144" s="130">
        <v>433</v>
      </c>
      <c r="BV144" s="130">
        <v>202</v>
      </c>
      <c r="BW144" s="130">
        <v>247</v>
      </c>
      <c r="BX144" s="98">
        <f t="shared" si="86"/>
        <v>166</v>
      </c>
      <c r="BY144" s="130">
        <v>0</v>
      </c>
      <c r="BZ144" s="130">
        <v>150</v>
      </c>
      <c r="CA144" s="130">
        <v>16</v>
      </c>
      <c r="CB144" s="98">
        <f t="shared" si="87"/>
        <v>159</v>
      </c>
      <c r="CC144" s="130">
        <v>0</v>
      </c>
      <c r="CD144" s="130">
        <v>131</v>
      </c>
      <c r="CE144" s="130">
        <v>28</v>
      </c>
    </row>
    <row r="145" spans="1:83" ht="12.75" x14ac:dyDescent="0.2">
      <c r="A145" s="90">
        <v>811</v>
      </c>
      <c r="B145" s="479" t="s">
        <v>137</v>
      </c>
      <c r="C145" s="98">
        <f t="shared" si="74"/>
        <v>1084</v>
      </c>
      <c r="D145" s="98">
        <f t="shared" si="88"/>
        <v>5</v>
      </c>
      <c r="E145" s="130">
        <v>0</v>
      </c>
      <c r="F145" s="130">
        <v>5</v>
      </c>
      <c r="G145" s="98">
        <f t="shared" si="89"/>
        <v>0</v>
      </c>
      <c r="H145" s="130">
        <v>0</v>
      </c>
      <c r="I145" s="130">
        <v>0</v>
      </c>
      <c r="J145" s="98">
        <f t="shared" si="72"/>
        <v>3</v>
      </c>
      <c r="K145" s="130">
        <v>0</v>
      </c>
      <c r="L145" s="130">
        <v>0</v>
      </c>
      <c r="M145" s="130">
        <v>0</v>
      </c>
      <c r="N145" s="130">
        <v>3</v>
      </c>
      <c r="O145" s="98">
        <f t="shared" si="90"/>
        <v>2</v>
      </c>
      <c r="P145" s="130">
        <v>0</v>
      </c>
      <c r="Q145" s="130">
        <v>2</v>
      </c>
      <c r="R145" s="130">
        <v>0</v>
      </c>
      <c r="S145" s="130">
        <v>0</v>
      </c>
      <c r="T145" s="98">
        <f t="shared" si="91"/>
        <v>9</v>
      </c>
      <c r="U145" s="130">
        <v>0</v>
      </c>
      <c r="V145" s="130">
        <v>4</v>
      </c>
      <c r="W145" s="130">
        <v>5</v>
      </c>
      <c r="X145" s="130">
        <v>0</v>
      </c>
      <c r="Y145" s="98">
        <f t="shared" si="77"/>
        <v>31</v>
      </c>
      <c r="Z145" s="130">
        <v>0</v>
      </c>
      <c r="AA145" s="130">
        <v>9</v>
      </c>
      <c r="AB145" s="130">
        <v>2</v>
      </c>
      <c r="AC145" s="130">
        <v>12</v>
      </c>
      <c r="AD145" s="130">
        <v>8</v>
      </c>
      <c r="AE145" s="98">
        <f t="shared" si="78"/>
        <v>73</v>
      </c>
      <c r="AF145" s="130">
        <v>0</v>
      </c>
      <c r="AG145" s="130">
        <v>0</v>
      </c>
      <c r="AH145" s="130">
        <v>8</v>
      </c>
      <c r="AI145" s="130">
        <v>5</v>
      </c>
      <c r="AJ145" s="130">
        <v>3</v>
      </c>
      <c r="AK145" s="130">
        <v>48</v>
      </c>
      <c r="AL145" s="130">
        <v>0</v>
      </c>
      <c r="AM145" s="130">
        <v>0</v>
      </c>
      <c r="AN145" s="130">
        <v>0</v>
      </c>
      <c r="AO145" s="130">
        <v>6</v>
      </c>
      <c r="AP145" s="130">
        <v>0</v>
      </c>
      <c r="AQ145" s="130">
        <v>3</v>
      </c>
      <c r="AR145" s="130">
        <v>0</v>
      </c>
      <c r="AS145" s="130">
        <v>0</v>
      </c>
      <c r="AT145" s="98">
        <f t="shared" si="79"/>
        <v>82</v>
      </c>
      <c r="AU145" s="130">
        <v>0</v>
      </c>
      <c r="AV145" s="130">
        <v>33</v>
      </c>
      <c r="AW145" s="130">
        <v>49</v>
      </c>
      <c r="AX145" s="98">
        <f t="shared" si="80"/>
        <v>261</v>
      </c>
      <c r="AY145" s="130">
        <v>33</v>
      </c>
      <c r="AZ145" s="130">
        <v>15</v>
      </c>
      <c r="BA145" s="130">
        <v>199</v>
      </c>
      <c r="BB145" s="130">
        <v>14</v>
      </c>
      <c r="BC145" s="98">
        <f t="shared" si="81"/>
        <v>27</v>
      </c>
      <c r="BD145" s="130">
        <v>0</v>
      </c>
      <c r="BE145" s="130">
        <v>27</v>
      </c>
      <c r="BF145" s="98">
        <f t="shared" si="82"/>
        <v>105</v>
      </c>
      <c r="BG145" s="130">
        <v>0</v>
      </c>
      <c r="BH145" s="130">
        <v>21</v>
      </c>
      <c r="BI145" s="130">
        <v>49</v>
      </c>
      <c r="BJ145" s="130">
        <v>35</v>
      </c>
      <c r="BK145" s="98">
        <f t="shared" si="83"/>
        <v>117</v>
      </c>
      <c r="BL145" s="130">
        <v>0</v>
      </c>
      <c r="BM145" s="130">
        <v>102</v>
      </c>
      <c r="BN145" s="130">
        <v>15</v>
      </c>
      <c r="BO145" s="98">
        <f t="shared" si="84"/>
        <v>111</v>
      </c>
      <c r="BP145" s="130">
        <v>0</v>
      </c>
      <c r="BQ145" s="130">
        <v>70</v>
      </c>
      <c r="BR145" s="130">
        <v>41</v>
      </c>
      <c r="BS145" s="98">
        <f t="shared" si="85"/>
        <v>190</v>
      </c>
      <c r="BT145" s="130">
        <v>0</v>
      </c>
      <c r="BU145" s="130">
        <v>30</v>
      </c>
      <c r="BV145" s="130">
        <v>59</v>
      </c>
      <c r="BW145" s="130">
        <v>101</v>
      </c>
      <c r="BX145" s="98">
        <f t="shared" si="86"/>
        <v>41</v>
      </c>
      <c r="BY145" s="130">
        <v>0</v>
      </c>
      <c r="BZ145" s="130">
        <v>24</v>
      </c>
      <c r="CA145" s="130">
        <v>17</v>
      </c>
      <c r="CB145" s="98">
        <f t="shared" si="87"/>
        <v>27</v>
      </c>
      <c r="CC145" s="130">
        <v>1</v>
      </c>
      <c r="CD145" s="130">
        <v>17</v>
      </c>
      <c r="CE145" s="130">
        <v>9</v>
      </c>
    </row>
    <row r="146" spans="1:83" ht="12.75" x14ac:dyDescent="0.2">
      <c r="A146" s="90">
        <v>812</v>
      </c>
      <c r="B146" s="479" t="s">
        <v>151</v>
      </c>
      <c r="C146" s="98">
        <f t="shared" si="74"/>
        <v>1536</v>
      </c>
      <c r="D146" s="98">
        <f t="shared" si="88"/>
        <v>22</v>
      </c>
      <c r="E146" s="130">
        <v>1</v>
      </c>
      <c r="F146" s="130">
        <v>21</v>
      </c>
      <c r="G146" s="98">
        <f t="shared" si="89"/>
        <v>22</v>
      </c>
      <c r="H146" s="130">
        <v>2</v>
      </c>
      <c r="I146" s="130">
        <v>20</v>
      </c>
      <c r="J146" s="98">
        <f t="shared" si="72"/>
        <v>30</v>
      </c>
      <c r="K146" s="130">
        <v>0</v>
      </c>
      <c r="L146" s="130">
        <v>9</v>
      </c>
      <c r="M146" s="130">
        <v>3</v>
      </c>
      <c r="N146" s="130">
        <v>18</v>
      </c>
      <c r="O146" s="98">
        <f t="shared" si="90"/>
        <v>23</v>
      </c>
      <c r="P146" s="130">
        <v>0</v>
      </c>
      <c r="Q146" s="130">
        <v>15</v>
      </c>
      <c r="R146" s="130">
        <v>4</v>
      </c>
      <c r="S146" s="130">
        <v>4</v>
      </c>
      <c r="T146" s="98">
        <f t="shared" si="91"/>
        <v>44</v>
      </c>
      <c r="U146" s="130">
        <v>0</v>
      </c>
      <c r="V146" s="130">
        <v>26</v>
      </c>
      <c r="W146" s="130">
        <v>8</v>
      </c>
      <c r="X146" s="130">
        <v>10</v>
      </c>
      <c r="Y146" s="98">
        <f t="shared" si="77"/>
        <v>182</v>
      </c>
      <c r="Z146" s="130">
        <v>0</v>
      </c>
      <c r="AA146" s="130">
        <v>24</v>
      </c>
      <c r="AB146" s="130">
        <v>24</v>
      </c>
      <c r="AC146" s="130">
        <v>75</v>
      </c>
      <c r="AD146" s="130">
        <v>59</v>
      </c>
      <c r="AE146" s="98">
        <f t="shared" si="78"/>
        <v>550</v>
      </c>
      <c r="AF146" s="130">
        <v>0</v>
      </c>
      <c r="AG146" s="130">
        <v>0</v>
      </c>
      <c r="AH146" s="130">
        <v>139</v>
      </c>
      <c r="AI146" s="130">
        <v>100</v>
      </c>
      <c r="AJ146" s="130">
        <v>80</v>
      </c>
      <c r="AK146" s="130">
        <v>126</v>
      </c>
      <c r="AL146" s="130">
        <v>2</v>
      </c>
      <c r="AM146" s="130">
        <v>0</v>
      </c>
      <c r="AN146" s="130">
        <v>0</v>
      </c>
      <c r="AO146" s="130">
        <v>14</v>
      </c>
      <c r="AP146" s="130">
        <v>0</v>
      </c>
      <c r="AQ146" s="130">
        <v>86</v>
      </c>
      <c r="AR146" s="130">
        <v>3</v>
      </c>
      <c r="AS146" s="130">
        <v>0</v>
      </c>
      <c r="AT146" s="98">
        <f t="shared" si="79"/>
        <v>56</v>
      </c>
      <c r="AU146" s="130">
        <v>0</v>
      </c>
      <c r="AV146" s="130">
        <v>45</v>
      </c>
      <c r="AW146" s="130">
        <v>11</v>
      </c>
      <c r="AX146" s="98">
        <f t="shared" si="80"/>
        <v>141</v>
      </c>
      <c r="AY146" s="130">
        <v>19</v>
      </c>
      <c r="AZ146" s="130">
        <v>34</v>
      </c>
      <c r="BA146" s="130">
        <v>79</v>
      </c>
      <c r="BB146" s="130">
        <v>9</v>
      </c>
      <c r="BC146" s="98">
        <f t="shared" si="81"/>
        <v>112</v>
      </c>
      <c r="BD146" s="130">
        <v>0</v>
      </c>
      <c r="BE146" s="130">
        <v>112</v>
      </c>
      <c r="BF146" s="98">
        <f t="shared" si="82"/>
        <v>148</v>
      </c>
      <c r="BG146" s="130">
        <v>0</v>
      </c>
      <c r="BH146" s="130">
        <v>57</v>
      </c>
      <c r="BI146" s="130">
        <v>17</v>
      </c>
      <c r="BJ146" s="130">
        <v>74</v>
      </c>
      <c r="BK146" s="98">
        <f t="shared" si="83"/>
        <v>93</v>
      </c>
      <c r="BL146" s="130">
        <v>0</v>
      </c>
      <c r="BM146" s="130">
        <v>68</v>
      </c>
      <c r="BN146" s="130">
        <v>25</v>
      </c>
      <c r="BO146" s="98">
        <f t="shared" si="84"/>
        <v>42</v>
      </c>
      <c r="BP146" s="130">
        <v>0</v>
      </c>
      <c r="BQ146" s="130">
        <v>42</v>
      </c>
      <c r="BR146" s="130">
        <v>0</v>
      </c>
      <c r="BS146" s="98">
        <f t="shared" si="85"/>
        <v>57</v>
      </c>
      <c r="BT146" s="130">
        <v>0</v>
      </c>
      <c r="BU146" s="130">
        <v>28</v>
      </c>
      <c r="BV146" s="130">
        <v>13</v>
      </c>
      <c r="BW146" s="130">
        <v>16</v>
      </c>
      <c r="BX146" s="98">
        <f t="shared" si="86"/>
        <v>7</v>
      </c>
      <c r="BY146" s="130">
        <v>0</v>
      </c>
      <c r="BZ146" s="130">
        <v>5</v>
      </c>
      <c r="CA146" s="130">
        <v>2</v>
      </c>
      <c r="CB146" s="98">
        <f t="shared" si="87"/>
        <v>7</v>
      </c>
      <c r="CC146" s="130">
        <v>0</v>
      </c>
      <c r="CD146" s="130">
        <v>4</v>
      </c>
      <c r="CE146" s="130">
        <v>3</v>
      </c>
    </row>
    <row r="147" spans="1:83" ht="12.75" x14ac:dyDescent="0.2">
      <c r="A147" s="90">
        <v>814</v>
      </c>
      <c r="B147" s="479" t="s">
        <v>87</v>
      </c>
      <c r="C147" s="98">
        <f t="shared" si="74"/>
        <v>78</v>
      </c>
      <c r="D147" s="98">
        <f t="shared" si="88"/>
        <v>0</v>
      </c>
      <c r="E147" s="130">
        <v>0</v>
      </c>
      <c r="F147" s="130">
        <v>0</v>
      </c>
      <c r="G147" s="98">
        <f t="shared" si="89"/>
        <v>0</v>
      </c>
      <c r="H147" s="130">
        <v>0</v>
      </c>
      <c r="I147" s="130">
        <v>0</v>
      </c>
      <c r="J147" s="98">
        <f t="shared" si="72"/>
        <v>0</v>
      </c>
      <c r="K147" s="130">
        <v>0</v>
      </c>
      <c r="L147" s="130">
        <v>0</v>
      </c>
      <c r="M147" s="130">
        <v>0</v>
      </c>
      <c r="N147" s="130">
        <v>0</v>
      </c>
      <c r="O147" s="98">
        <f t="shared" si="90"/>
        <v>1</v>
      </c>
      <c r="P147" s="130">
        <v>0</v>
      </c>
      <c r="Q147" s="130">
        <v>1</v>
      </c>
      <c r="R147" s="130">
        <v>0</v>
      </c>
      <c r="S147" s="130">
        <v>0</v>
      </c>
      <c r="T147" s="98">
        <f t="shared" si="91"/>
        <v>0</v>
      </c>
      <c r="U147" s="130">
        <v>0</v>
      </c>
      <c r="V147" s="130">
        <v>0</v>
      </c>
      <c r="W147" s="130">
        <v>0</v>
      </c>
      <c r="X147" s="130">
        <v>0</v>
      </c>
      <c r="Y147" s="98">
        <f t="shared" si="77"/>
        <v>10</v>
      </c>
      <c r="Z147" s="130">
        <v>0</v>
      </c>
      <c r="AA147" s="130">
        <v>0</v>
      </c>
      <c r="AB147" s="130">
        <v>0</v>
      </c>
      <c r="AC147" s="130">
        <v>6</v>
      </c>
      <c r="AD147" s="130">
        <v>4</v>
      </c>
      <c r="AE147" s="98">
        <f t="shared" si="78"/>
        <v>5</v>
      </c>
      <c r="AF147" s="130">
        <v>0</v>
      </c>
      <c r="AG147" s="130">
        <v>0</v>
      </c>
      <c r="AH147" s="130">
        <v>0</v>
      </c>
      <c r="AI147" s="130">
        <v>0</v>
      </c>
      <c r="AJ147" s="130">
        <v>0</v>
      </c>
      <c r="AK147" s="130">
        <v>0</v>
      </c>
      <c r="AL147" s="130">
        <v>0</v>
      </c>
      <c r="AM147" s="130">
        <v>0</v>
      </c>
      <c r="AN147" s="130">
        <v>0</v>
      </c>
      <c r="AO147" s="130">
        <v>5</v>
      </c>
      <c r="AP147" s="130">
        <v>0</v>
      </c>
      <c r="AQ147" s="130">
        <v>0</v>
      </c>
      <c r="AR147" s="130">
        <v>0</v>
      </c>
      <c r="AS147" s="130">
        <v>0</v>
      </c>
      <c r="AT147" s="98">
        <f t="shared" si="79"/>
        <v>7</v>
      </c>
      <c r="AU147" s="130">
        <v>0</v>
      </c>
      <c r="AV147" s="130">
        <v>4</v>
      </c>
      <c r="AW147" s="130">
        <v>3</v>
      </c>
      <c r="AX147" s="98">
        <f t="shared" si="80"/>
        <v>15</v>
      </c>
      <c r="AY147" s="130">
        <v>6</v>
      </c>
      <c r="AZ147" s="130">
        <v>0</v>
      </c>
      <c r="BA147" s="130">
        <v>9</v>
      </c>
      <c r="BB147" s="130">
        <v>0</v>
      </c>
      <c r="BC147" s="98">
        <f t="shared" si="81"/>
        <v>3</v>
      </c>
      <c r="BD147" s="130">
        <v>0</v>
      </c>
      <c r="BE147" s="130">
        <v>3</v>
      </c>
      <c r="BF147" s="98">
        <f t="shared" si="82"/>
        <v>9</v>
      </c>
      <c r="BG147" s="130">
        <v>0</v>
      </c>
      <c r="BH147" s="130">
        <v>6</v>
      </c>
      <c r="BI147" s="130">
        <v>0</v>
      </c>
      <c r="BJ147" s="130">
        <v>3</v>
      </c>
      <c r="BK147" s="98">
        <f t="shared" si="83"/>
        <v>15</v>
      </c>
      <c r="BL147" s="130">
        <v>0</v>
      </c>
      <c r="BM147" s="130">
        <v>11</v>
      </c>
      <c r="BN147" s="130">
        <v>4</v>
      </c>
      <c r="BO147" s="98">
        <f t="shared" si="84"/>
        <v>3</v>
      </c>
      <c r="BP147" s="130">
        <v>0</v>
      </c>
      <c r="BQ147" s="130">
        <v>2</v>
      </c>
      <c r="BR147" s="130">
        <v>1</v>
      </c>
      <c r="BS147" s="98">
        <f t="shared" si="85"/>
        <v>9</v>
      </c>
      <c r="BT147" s="130">
        <v>0</v>
      </c>
      <c r="BU147" s="130">
        <v>0</v>
      </c>
      <c r="BV147" s="130">
        <v>9</v>
      </c>
      <c r="BW147" s="130">
        <v>0</v>
      </c>
      <c r="BX147" s="98">
        <f t="shared" si="86"/>
        <v>0</v>
      </c>
      <c r="BY147" s="130">
        <v>0</v>
      </c>
      <c r="BZ147" s="130">
        <v>0</v>
      </c>
      <c r="CA147" s="130">
        <v>0</v>
      </c>
      <c r="CB147" s="98">
        <f t="shared" si="87"/>
        <v>1</v>
      </c>
      <c r="CC147" s="130">
        <v>0</v>
      </c>
      <c r="CD147" s="130">
        <v>0</v>
      </c>
      <c r="CE147" s="130">
        <v>1</v>
      </c>
    </row>
    <row r="148" spans="1:83" ht="12.75" x14ac:dyDescent="0.2">
      <c r="A148" s="90">
        <v>815</v>
      </c>
      <c r="B148" s="479" t="s">
        <v>138</v>
      </c>
      <c r="C148" s="98">
        <f t="shared" si="74"/>
        <v>12</v>
      </c>
      <c r="D148" s="98">
        <f t="shared" si="88"/>
        <v>0</v>
      </c>
      <c r="E148" s="130">
        <v>0</v>
      </c>
      <c r="F148" s="130">
        <v>0</v>
      </c>
      <c r="G148" s="98">
        <f t="shared" si="89"/>
        <v>0</v>
      </c>
      <c r="H148" s="130">
        <v>0</v>
      </c>
      <c r="I148" s="130">
        <v>0</v>
      </c>
      <c r="J148" s="98">
        <f t="shared" si="72"/>
        <v>1</v>
      </c>
      <c r="K148" s="130">
        <v>0</v>
      </c>
      <c r="L148" s="130">
        <v>1</v>
      </c>
      <c r="M148" s="130">
        <v>0</v>
      </c>
      <c r="N148" s="130">
        <v>0</v>
      </c>
      <c r="O148" s="98">
        <f t="shared" si="90"/>
        <v>0</v>
      </c>
      <c r="P148" s="130">
        <v>0</v>
      </c>
      <c r="Q148" s="130">
        <v>0</v>
      </c>
      <c r="R148" s="130">
        <v>0</v>
      </c>
      <c r="S148" s="130">
        <v>0</v>
      </c>
      <c r="T148" s="98">
        <f t="shared" si="91"/>
        <v>1</v>
      </c>
      <c r="U148" s="130">
        <v>0</v>
      </c>
      <c r="V148" s="130">
        <v>0</v>
      </c>
      <c r="W148" s="130">
        <v>1</v>
      </c>
      <c r="X148" s="130">
        <v>0</v>
      </c>
      <c r="Y148" s="98">
        <f t="shared" si="77"/>
        <v>1</v>
      </c>
      <c r="Z148" s="130">
        <v>0</v>
      </c>
      <c r="AA148" s="130">
        <v>1</v>
      </c>
      <c r="AB148" s="130">
        <v>0</v>
      </c>
      <c r="AC148" s="130">
        <v>0</v>
      </c>
      <c r="AD148" s="130">
        <v>0</v>
      </c>
      <c r="AE148" s="98">
        <f t="shared" si="78"/>
        <v>8</v>
      </c>
      <c r="AF148" s="130">
        <v>0</v>
      </c>
      <c r="AG148" s="130">
        <v>0</v>
      </c>
      <c r="AH148" s="130">
        <v>1</v>
      </c>
      <c r="AI148" s="130">
        <v>0</v>
      </c>
      <c r="AJ148" s="130">
        <v>0</v>
      </c>
      <c r="AK148" s="130">
        <v>0</v>
      </c>
      <c r="AL148" s="130">
        <v>0</v>
      </c>
      <c r="AM148" s="130">
        <v>0</v>
      </c>
      <c r="AN148" s="130">
        <v>0</v>
      </c>
      <c r="AO148" s="130">
        <v>7</v>
      </c>
      <c r="AP148" s="130">
        <v>0</v>
      </c>
      <c r="AQ148" s="130">
        <v>0</v>
      </c>
      <c r="AR148" s="130">
        <v>0</v>
      </c>
      <c r="AS148" s="130">
        <v>0</v>
      </c>
      <c r="AT148" s="98">
        <f t="shared" si="79"/>
        <v>1</v>
      </c>
      <c r="AU148" s="130">
        <v>0</v>
      </c>
      <c r="AV148" s="130">
        <v>0</v>
      </c>
      <c r="AW148" s="130">
        <v>1</v>
      </c>
      <c r="AX148" s="98">
        <f t="shared" si="80"/>
        <v>0</v>
      </c>
      <c r="AY148" s="130">
        <v>0</v>
      </c>
      <c r="AZ148" s="130">
        <v>0</v>
      </c>
      <c r="BA148" s="130">
        <v>0</v>
      </c>
      <c r="BB148" s="130">
        <v>0</v>
      </c>
      <c r="BC148" s="98">
        <f t="shared" si="81"/>
        <v>0</v>
      </c>
      <c r="BD148" s="130">
        <v>0</v>
      </c>
      <c r="BE148" s="130">
        <v>0</v>
      </c>
      <c r="BF148" s="98">
        <f t="shared" si="82"/>
        <v>0</v>
      </c>
      <c r="BG148" s="130">
        <v>0</v>
      </c>
      <c r="BH148" s="130">
        <v>0</v>
      </c>
      <c r="BI148" s="130">
        <v>0</v>
      </c>
      <c r="BJ148" s="130">
        <v>0</v>
      </c>
      <c r="BK148" s="98">
        <f t="shared" si="83"/>
        <v>0</v>
      </c>
      <c r="BL148" s="130">
        <v>0</v>
      </c>
      <c r="BM148" s="130">
        <v>0</v>
      </c>
      <c r="BN148" s="130">
        <v>0</v>
      </c>
      <c r="BO148" s="98">
        <f t="shared" si="84"/>
        <v>0</v>
      </c>
      <c r="BP148" s="130">
        <v>0</v>
      </c>
      <c r="BQ148" s="130">
        <v>0</v>
      </c>
      <c r="BR148" s="130">
        <v>0</v>
      </c>
      <c r="BS148" s="98">
        <f t="shared" si="85"/>
        <v>0</v>
      </c>
      <c r="BT148" s="130">
        <v>0</v>
      </c>
      <c r="BU148" s="130">
        <v>0</v>
      </c>
      <c r="BV148" s="130">
        <v>0</v>
      </c>
      <c r="BW148" s="130">
        <v>0</v>
      </c>
      <c r="BX148" s="98">
        <f t="shared" si="86"/>
        <v>0</v>
      </c>
      <c r="BY148" s="130">
        <v>0</v>
      </c>
      <c r="BZ148" s="130">
        <v>0</v>
      </c>
      <c r="CA148" s="130">
        <v>0</v>
      </c>
      <c r="CB148" s="98">
        <f t="shared" si="87"/>
        <v>0</v>
      </c>
      <c r="CC148" s="130">
        <v>0</v>
      </c>
      <c r="CD148" s="130">
        <v>0</v>
      </c>
      <c r="CE148" s="130">
        <v>0</v>
      </c>
    </row>
    <row r="149" spans="1:83" ht="12.75" x14ac:dyDescent="0.2">
      <c r="A149" s="90">
        <v>816</v>
      </c>
      <c r="B149" s="479" t="s">
        <v>248</v>
      </c>
      <c r="C149" s="98">
        <f t="shared" si="74"/>
        <v>22099</v>
      </c>
      <c r="D149" s="98">
        <f t="shared" si="88"/>
        <v>390</v>
      </c>
      <c r="E149" s="130">
        <v>0</v>
      </c>
      <c r="F149" s="130">
        <v>390</v>
      </c>
      <c r="G149" s="98">
        <f t="shared" si="89"/>
        <v>451</v>
      </c>
      <c r="H149" s="130">
        <v>3</v>
      </c>
      <c r="I149" s="130">
        <v>448</v>
      </c>
      <c r="J149" s="98">
        <f t="shared" si="72"/>
        <v>734</v>
      </c>
      <c r="K149" s="130">
        <v>0</v>
      </c>
      <c r="L149" s="130">
        <v>445</v>
      </c>
      <c r="M149" s="130">
        <v>69</v>
      </c>
      <c r="N149" s="130">
        <v>220</v>
      </c>
      <c r="O149" s="98">
        <f t="shared" si="90"/>
        <v>394</v>
      </c>
      <c r="P149" s="130">
        <v>0</v>
      </c>
      <c r="Q149" s="130">
        <v>256</v>
      </c>
      <c r="R149" s="130">
        <v>35</v>
      </c>
      <c r="S149" s="130">
        <v>103</v>
      </c>
      <c r="T149" s="98">
        <f t="shared" si="91"/>
        <v>561</v>
      </c>
      <c r="U149" s="130">
        <v>1</v>
      </c>
      <c r="V149" s="130">
        <v>395</v>
      </c>
      <c r="W149" s="130">
        <v>49</v>
      </c>
      <c r="X149" s="130">
        <v>116</v>
      </c>
      <c r="Y149" s="98">
        <f t="shared" si="77"/>
        <v>1869</v>
      </c>
      <c r="Z149" s="130">
        <v>0</v>
      </c>
      <c r="AA149" s="130">
        <v>642</v>
      </c>
      <c r="AB149" s="130">
        <v>195</v>
      </c>
      <c r="AC149" s="130">
        <v>722</v>
      </c>
      <c r="AD149" s="130">
        <v>310</v>
      </c>
      <c r="AE149" s="98">
        <f t="shared" si="78"/>
        <v>8001</v>
      </c>
      <c r="AF149" s="130">
        <v>0</v>
      </c>
      <c r="AG149" s="130">
        <v>3</v>
      </c>
      <c r="AH149" s="130">
        <v>1010</v>
      </c>
      <c r="AI149" s="130">
        <v>1085</v>
      </c>
      <c r="AJ149" s="130">
        <v>2312</v>
      </c>
      <c r="AK149" s="130">
        <v>1141</v>
      </c>
      <c r="AL149" s="130">
        <v>31</v>
      </c>
      <c r="AM149" s="130">
        <v>4</v>
      </c>
      <c r="AN149" s="130">
        <v>25</v>
      </c>
      <c r="AO149" s="130">
        <v>2205</v>
      </c>
      <c r="AP149" s="130">
        <v>3</v>
      </c>
      <c r="AQ149" s="130">
        <v>176</v>
      </c>
      <c r="AR149" s="130">
        <v>6</v>
      </c>
      <c r="AS149" s="130">
        <v>0</v>
      </c>
      <c r="AT149" s="98">
        <f t="shared" si="79"/>
        <v>1169</v>
      </c>
      <c r="AU149" s="130">
        <v>0</v>
      </c>
      <c r="AV149" s="130">
        <v>918</v>
      </c>
      <c r="AW149" s="130">
        <v>251</v>
      </c>
      <c r="AX149" s="98">
        <f t="shared" si="80"/>
        <v>1812</v>
      </c>
      <c r="AY149" s="130">
        <v>787</v>
      </c>
      <c r="AZ149" s="130">
        <v>395</v>
      </c>
      <c r="BA149" s="130">
        <v>470</v>
      </c>
      <c r="BB149" s="130">
        <v>160</v>
      </c>
      <c r="BC149" s="98">
        <f t="shared" si="81"/>
        <v>487</v>
      </c>
      <c r="BD149" s="130">
        <v>0</v>
      </c>
      <c r="BE149" s="130">
        <v>487</v>
      </c>
      <c r="BF149" s="98">
        <f t="shared" si="82"/>
        <v>2162</v>
      </c>
      <c r="BG149" s="130">
        <v>0</v>
      </c>
      <c r="BH149" s="130">
        <v>1426</v>
      </c>
      <c r="BI149" s="130">
        <v>146</v>
      </c>
      <c r="BJ149" s="130">
        <v>590</v>
      </c>
      <c r="BK149" s="98">
        <f t="shared" si="83"/>
        <v>1473</v>
      </c>
      <c r="BL149" s="130">
        <v>0</v>
      </c>
      <c r="BM149" s="130">
        <v>1213</v>
      </c>
      <c r="BN149" s="130">
        <v>260</v>
      </c>
      <c r="BO149" s="98">
        <f t="shared" si="84"/>
        <v>782</v>
      </c>
      <c r="BP149" s="130">
        <v>0</v>
      </c>
      <c r="BQ149" s="130">
        <v>721</v>
      </c>
      <c r="BR149" s="130">
        <v>61</v>
      </c>
      <c r="BS149" s="98">
        <f t="shared" si="85"/>
        <v>1283</v>
      </c>
      <c r="BT149" s="130">
        <v>0</v>
      </c>
      <c r="BU149" s="130">
        <v>661</v>
      </c>
      <c r="BV149" s="130">
        <v>231</v>
      </c>
      <c r="BW149" s="130">
        <v>391</v>
      </c>
      <c r="BX149" s="98">
        <f t="shared" si="86"/>
        <v>114</v>
      </c>
      <c r="BY149" s="130">
        <v>0</v>
      </c>
      <c r="BZ149" s="130">
        <v>75</v>
      </c>
      <c r="CA149" s="130">
        <v>39</v>
      </c>
      <c r="CB149" s="98">
        <f t="shared" si="87"/>
        <v>417</v>
      </c>
      <c r="CC149" s="130">
        <v>0</v>
      </c>
      <c r="CD149" s="130">
        <v>370</v>
      </c>
      <c r="CE149" s="130">
        <v>47</v>
      </c>
    </row>
    <row r="150" spans="1:83" ht="12.75" x14ac:dyDescent="0.2">
      <c r="A150" s="90">
        <v>817</v>
      </c>
      <c r="B150" s="479" t="s">
        <v>139</v>
      </c>
      <c r="C150" s="98">
        <f t="shared" si="74"/>
        <v>99</v>
      </c>
      <c r="D150" s="98">
        <f t="shared" si="88"/>
        <v>3</v>
      </c>
      <c r="E150" s="130">
        <v>0</v>
      </c>
      <c r="F150" s="130">
        <v>3</v>
      </c>
      <c r="G150" s="98">
        <f t="shared" si="89"/>
        <v>3</v>
      </c>
      <c r="H150" s="130">
        <v>0</v>
      </c>
      <c r="I150" s="130">
        <v>3</v>
      </c>
      <c r="J150" s="98">
        <f t="shared" si="72"/>
        <v>5</v>
      </c>
      <c r="K150" s="130">
        <v>0</v>
      </c>
      <c r="L150" s="130">
        <v>5</v>
      </c>
      <c r="M150" s="130">
        <v>0</v>
      </c>
      <c r="N150" s="130">
        <v>0</v>
      </c>
      <c r="O150" s="98">
        <f t="shared" si="90"/>
        <v>2</v>
      </c>
      <c r="P150" s="130">
        <v>0</v>
      </c>
      <c r="Q150" s="130">
        <v>2</v>
      </c>
      <c r="R150" s="130">
        <v>0</v>
      </c>
      <c r="S150" s="130">
        <v>0</v>
      </c>
      <c r="T150" s="98">
        <f t="shared" si="91"/>
        <v>4</v>
      </c>
      <c r="U150" s="130">
        <v>0</v>
      </c>
      <c r="V150" s="130">
        <v>4</v>
      </c>
      <c r="W150" s="130">
        <v>0</v>
      </c>
      <c r="X150" s="130">
        <v>0</v>
      </c>
      <c r="Y150" s="98">
        <f t="shared" si="77"/>
        <v>5</v>
      </c>
      <c r="Z150" s="130">
        <v>0</v>
      </c>
      <c r="AA150" s="130">
        <v>4</v>
      </c>
      <c r="AB150" s="130">
        <v>1</v>
      </c>
      <c r="AC150" s="130">
        <v>0</v>
      </c>
      <c r="AD150" s="130">
        <v>0</v>
      </c>
      <c r="AE150" s="98">
        <f t="shared" si="78"/>
        <v>32</v>
      </c>
      <c r="AF150" s="130">
        <v>0</v>
      </c>
      <c r="AG150" s="130">
        <v>0</v>
      </c>
      <c r="AH150" s="130">
        <v>10</v>
      </c>
      <c r="AI150" s="130">
        <v>4</v>
      </c>
      <c r="AJ150" s="130">
        <v>2</v>
      </c>
      <c r="AK150" s="130">
        <v>1</v>
      </c>
      <c r="AL150" s="130">
        <v>3</v>
      </c>
      <c r="AM150" s="130">
        <v>0</v>
      </c>
      <c r="AN150" s="130">
        <v>0</v>
      </c>
      <c r="AO150" s="130">
        <v>12</v>
      </c>
      <c r="AP150" s="130">
        <v>0</v>
      </c>
      <c r="AQ150" s="130">
        <v>0</v>
      </c>
      <c r="AR150" s="130">
        <v>0</v>
      </c>
      <c r="AS150" s="130">
        <v>0</v>
      </c>
      <c r="AT150" s="98">
        <f t="shared" si="79"/>
        <v>7</v>
      </c>
      <c r="AU150" s="130">
        <v>0</v>
      </c>
      <c r="AV150" s="130">
        <v>7</v>
      </c>
      <c r="AW150" s="130">
        <v>0</v>
      </c>
      <c r="AX150" s="98">
        <f t="shared" si="80"/>
        <v>10</v>
      </c>
      <c r="AY150" s="130">
        <v>2</v>
      </c>
      <c r="AZ150" s="130">
        <v>1</v>
      </c>
      <c r="BA150" s="130">
        <v>7</v>
      </c>
      <c r="BB150" s="130">
        <v>0</v>
      </c>
      <c r="BC150" s="98">
        <f t="shared" si="81"/>
        <v>4</v>
      </c>
      <c r="BD150" s="130">
        <v>0</v>
      </c>
      <c r="BE150" s="130">
        <v>4</v>
      </c>
      <c r="BF150" s="98">
        <f t="shared" si="82"/>
        <v>4</v>
      </c>
      <c r="BG150" s="130">
        <v>0</v>
      </c>
      <c r="BH150" s="130">
        <v>3</v>
      </c>
      <c r="BI150" s="130">
        <v>1</v>
      </c>
      <c r="BJ150" s="130">
        <v>0</v>
      </c>
      <c r="BK150" s="98">
        <f t="shared" si="83"/>
        <v>3</v>
      </c>
      <c r="BL150" s="130">
        <v>0</v>
      </c>
      <c r="BM150" s="130">
        <v>1</v>
      </c>
      <c r="BN150" s="130">
        <v>2</v>
      </c>
      <c r="BO150" s="98">
        <f t="shared" si="84"/>
        <v>4</v>
      </c>
      <c r="BP150" s="130">
        <v>0</v>
      </c>
      <c r="BQ150" s="130">
        <v>4</v>
      </c>
      <c r="BR150" s="130">
        <v>0</v>
      </c>
      <c r="BS150" s="98">
        <f t="shared" si="85"/>
        <v>13</v>
      </c>
      <c r="BT150" s="130">
        <v>0</v>
      </c>
      <c r="BU150" s="130">
        <v>6</v>
      </c>
      <c r="BV150" s="130">
        <v>0</v>
      </c>
      <c r="BW150" s="130">
        <v>7</v>
      </c>
      <c r="BX150" s="98">
        <f t="shared" si="86"/>
        <v>0</v>
      </c>
      <c r="BY150" s="130">
        <v>0</v>
      </c>
      <c r="BZ150" s="130">
        <v>0</v>
      </c>
      <c r="CA150" s="130">
        <v>0</v>
      </c>
      <c r="CB150" s="98">
        <f t="shared" si="87"/>
        <v>0</v>
      </c>
      <c r="CC150" s="130">
        <v>0</v>
      </c>
      <c r="CD150" s="130">
        <v>0</v>
      </c>
      <c r="CE150" s="130">
        <v>0</v>
      </c>
    </row>
    <row r="151" spans="1:83" ht="12.75" x14ac:dyDescent="0.2">
      <c r="A151" s="90">
        <v>821</v>
      </c>
      <c r="B151" s="479" t="s">
        <v>342</v>
      </c>
      <c r="C151" s="98">
        <f t="shared" si="74"/>
        <v>897</v>
      </c>
      <c r="D151" s="98">
        <f t="shared" si="88"/>
        <v>6</v>
      </c>
      <c r="E151" s="130">
        <v>0</v>
      </c>
      <c r="F151" s="130">
        <v>6</v>
      </c>
      <c r="G151" s="98">
        <f t="shared" si="89"/>
        <v>27</v>
      </c>
      <c r="H151" s="130">
        <v>0</v>
      </c>
      <c r="I151" s="130">
        <v>27</v>
      </c>
      <c r="J151" s="98">
        <f t="shared" si="72"/>
        <v>63</v>
      </c>
      <c r="K151" s="130">
        <v>0</v>
      </c>
      <c r="L151" s="130">
        <v>42</v>
      </c>
      <c r="M151" s="130">
        <v>6</v>
      </c>
      <c r="N151" s="130">
        <v>15</v>
      </c>
      <c r="O151" s="98">
        <f t="shared" si="90"/>
        <v>11</v>
      </c>
      <c r="P151" s="130">
        <v>0</v>
      </c>
      <c r="Q151" s="130">
        <v>10</v>
      </c>
      <c r="R151" s="130">
        <v>1</v>
      </c>
      <c r="S151" s="130">
        <v>0</v>
      </c>
      <c r="T151" s="98">
        <f t="shared" si="91"/>
        <v>29</v>
      </c>
      <c r="U151" s="130">
        <v>0</v>
      </c>
      <c r="V151" s="130">
        <v>25</v>
      </c>
      <c r="W151" s="130">
        <v>2</v>
      </c>
      <c r="X151" s="130">
        <v>2</v>
      </c>
      <c r="Y151" s="98">
        <f t="shared" si="77"/>
        <v>71</v>
      </c>
      <c r="Z151" s="130">
        <v>0</v>
      </c>
      <c r="AA151" s="130">
        <v>9</v>
      </c>
      <c r="AB151" s="130">
        <v>5</v>
      </c>
      <c r="AC151" s="130">
        <v>38</v>
      </c>
      <c r="AD151" s="130">
        <v>19</v>
      </c>
      <c r="AE151" s="98">
        <f t="shared" si="78"/>
        <v>122</v>
      </c>
      <c r="AF151" s="130">
        <v>0</v>
      </c>
      <c r="AG151" s="130">
        <v>0</v>
      </c>
      <c r="AH151" s="130">
        <v>16</v>
      </c>
      <c r="AI151" s="130">
        <v>11</v>
      </c>
      <c r="AJ151" s="130">
        <v>46</v>
      </c>
      <c r="AK151" s="130">
        <v>37</v>
      </c>
      <c r="AL151" s="130">
        <v>0</v>
      </c>
      <c r="AM151" s="130">
        <v>0</v>
      </c>
      <c r="AN151" s="130">
        <v>1</v>
      </c>
      <c r="AO151" s="130">
        <v>3</v>
      </c>
      <c r="AP151" s="130">
        <v>0</v>
      </c>
      <c r="AQ151" s="130">
        <v>8</v>
      </c>
      <c r="AR151" s="130">
        <v>0</v>
      </c>
      <c r="AS151" s="130">
        <v>0</v>
      </c>
      <c r="AT151" s="98">
        <f t="shared" si="79"/>
        <v>37</v>
      </c>
      <c r="AU151" s="130">
        <v>0</v>
      </c>
      <c r="AV151" s="130">
        <v>24</v>
      </c>
      <c r="AW151" s="130">
        <v>13</v>
      </c>
      <c r="AX151" s="98">
        <f t="shared" si="80"/>
        <v>156</v>
      </c>
      <c r="AY151" s="130">
        <v>71</v>
      </c>
      <c r="AZ151" s="130">
        <v>5</v>
      </c>
      <c r="BA151" s="130">
        <v>39</v>
      </c>
      <c r="BB151" s="130">
        <v>41</v>
      </c>
      <c r="BC151" s="98">
        <f t="shared" si="81"/>
        <v>42</v>
      </c>
      <c r="BD151" s="130">
        <v>0</v>
      </c>
      <c r="BE151" s="130">
        <v>42</v>
      </c>
      <c r="BF151" s="98">
        <f t="shared" si="82"/>
        <v>98</v>
      </c>
      <c r="BG151" s="130">
        <v>0</v>
      </c>
      <c r="BH151" s="130">
        <v>69</v>
      </c>
      <c r="BI151" s="130">
        <v>6</v>
      </c>
      <c r="BJ151" s="130">
        <v>23</v>
      </c>
      <c r="BK151" s="98">
        <f t="shared" si="83"/>
        <v>85</v>
      </c>
      <c r="BL151" s="130">
        <v>0</v>
      </c>
      <c r="BM151" s="130">
        <v>45</v>
      </c>
      <c r="BN151" s="130">
        <v>40</v>
      </c>
      <c r="BO151" s="98">
        <f t="shared" si="84"/>
        <v>57</v>
      </c>
      <c r="BP151" s="130">
        <v>0</v>
      </c>
      <c r="BQ151" s="130">
        <v>50</v>
      </c>
      <c r="BR151" s="130">
        <v>7</v>
      </c>
      <c r="BS151" s="98">
        <f t="shared" si="85"/>
        <v>51</v>
      </c>
      <c r="BT151" s="130">
        <v>0</v>
      </c>
      <c r="BU151" s="130">
        <v>28</v>
      </c>
      <c r="BV151" s="130">
        <v>17</v>
      </c>
      <c r="BW151" s="130">
        <v>6</v>
      </c>
      <c r="BX151" s="98">
        <f t="shared" si="86"/>
        <v>23</v>
      </c>
      <c r="BY151" s="130">
        <v>0</v>
      </c>
      <c r="BZ151" s="130">
        <v>15</v>
      </c>
      <c r="CA151" s="130">
        <v>8</v>
      </c>
      <c r="CB151" s="98">
        <f t="shared" si="87"/>
        <v>19</v>
      </c>
      <c r="CC151" s="130">
        <v>0</v>
      </c>
      <c r="CD151" s="130">
        <v>14</v>
      </c>
      <c r="CE151" s="130">
        <v>5</v>
      </c>
    </row>
    <row r="152" spans="1:83" ht="12.75" x14ac:dyDescent="0.2">
      <c r="A152" s="90">
        <v>824</v>
      </c>
      <c r="B152" s="479" t="s">
        <v>140</v>
      </c>
      <c r="C152" s="98">
        <f t="shared" si="74"/>
        <v>27</v>
      </c>
      <c r="D152" s="98">
        <f t="shared" si="88"/>
        <v>0</v>
      </c>
      <c r="E152" s="130">
        <v>0</v>
      </c>
      <c r="F152" s="130">
        <v>0</v>
      </c>
      <c r="G152" s="98">
        <f t="shared" si="89"/>
        <v>0</v>
      </c>
      <c r="H152" s="130">
        <v>0</v>
      </c>
      <c r="I152" s="130">
        <v>0</v>
      </c>
      <c r="J152" s="98">
        <f t="shared" si="72"/>
        <v>0</v>
      </c>
      <c r="K152" s="130">
        <v>0</v>
      </c>
      <c r="L152" s="130">
        <v>0</v>
      </c>
      <c r="M152" s="130">
        <v>0</v>
      </c>
      <c r="N152" s="130">
        <v>0</v>
      </c>
      <c r="O152" s="98">
        <f t="shared" si="90"/>
        <v>0</v>
      </c>
      <c r="P152" s="130">
        <v>0</v>
      </c>
      <c r="Q152" s="130">
        <v>0</v>
      </c>
      <c r="R152" s="130">
        <v>0</v>
      </c>
      <c r="S152" s="130">
        <v>0</v>
      </c>
      <c r="T152" s="98">
        <f t="shared" si="91"/>
        <v>1</v>
      </c>
      <c r="U152" s="130">
        <v>0</v>
      </c>
      <c r="V152" s="130">
        <v>1</v>
      </c>
      <c r="W152" s="130">
        <v>0</v>
      </c>
      <c r="X152" s="130">
        <v>0</v>
      </c>
      <c r="Y152" s="98">
        <f t="shared" si="77"/>
        <v>2</v>
      </c>
      <c r="Z152" s="130">
        <v>0</v>
      </c>
      <c r="AA152" s="130">
        <v>2</v>
      </c>
      <c r="AB152" s="130">
        <v>0</v>
      </c>
      <c r="AC152" s="130">
        <v>0</v>
      </c>
      <c r="AD152" s="130">
        <v>0</v>
      </c>
      <c r="AE152" s="98">
        <f t="shared" si="78"/>
        <v>13</v>
      </c>
      <c r="AF152" s="130">
        <v>0</v>
      </c>
      <c r="AG152" s="130">
        <v>0</v>
      </c>
      <c r="AH152" s="130">
        <v>2</v>
      </c>
      <c r="AI152" s="130">
        <v>1</v>
      </c>
      <c r="AJ152" s="130">
        <v>1</v>
      </c>
      <c r="AK152" s="130">
        <v>1</v>
      </c>
      <c r="AL152" s="130">
        <v>0</v>
      </c>
      <c r="AM152" s="130">
        <v>0</v>
      </c>
      <c r="AN152" s="130">
        <v>0</v>
      </c>
      <c r="AO152" s="130">
        <v>8</v>
      </c>
      <c r="AP152" s="130">
        <v>0</v>
      </c>
      <c r="AQ152" s="130">
        <v>0</v>
      </c>
      <c r="AR152" s="130">
        <v>0</v>
      </c>
      <c r="AS152" s="130">
        <v>0</v>
      </c>
      <c r="AT152" s="98">
        <f t="shared" si="79"/>
        <v>1</v>
      </c>
      <c r="AU152" s="130">
        <v>0</v>
      </c>
      <c r="AV152" s="130">
        <v>1</v>
      </c>
      <c r="AW152" s="130">
        <v>0</v>
      </c>
      <c r="AX152" s="98">
        <f t="shared" si="80"/>
        <v>1</v>
      </c>
      <c r="AY152" s="130">
        <v>1</v>
      </c>
      <c r="AZ152" s="130">
        <v>0</v>
      </c>
      <c r="BA152" s="130">
        <v>0</v>
      </c>
      <c r="BB152" s="130">
        <v>0</v>
      </c>
      <c r="BC152" s="98">
        <f t="shared" si="81"/>
        <v>0</v>
      </c>
      <c r="BD152" s="130">
        <v>0</v>
      </c>
      <c r="BE152" s="130">
        <v>0</v>
      </c>
      <c r="BF152" s="98">
        <f t="shared" si="82"/>
        <v>3</v>
      </c>
      <c r="BG152" s="130">
        <v>0</v>
      </c>
      <c r="BH152" s="130">
        <v>3</v>
      </c>
      <c r="BI152" s="130">
        <v>0</v>
      </c>
      <c r="BJ152" s="130">
        <v>0</v>
      </c>
      <c r="BK152" s="98">
        <f t="shared" si="83"/>
        <v>2</v>
      </c>
      <c r="BL152" s="130">
        <v>0</v>
      </c>
      <c r="BM152" s="130">
        <v>2</v>
      </c>
      <c r="BN152" s="130">
        <v>0</v>
      </c>
      <c r="BO152" s="98">
        <f t="shared" si="84"/>
        <v>2</v>
      </c>
      <c r="BP152" s="130">
        <v>0</v>
      </c>
      <c r="BQ152" s="130">
        <v>2</v>
      </c>
      <c r="BR152" s="130">
        <v>0</v>
      </c>
      <c r="BS152" s="98">
        <f t="shared" si="85"/>
        <v>0</v>
      </c>
      <c r="BT152" s="130">
        <v>0</v>
      </c>
      <c r="BU152" s="130">
        <v>0</v>
      </c>
      <c r="BV152" s="130">
        <v>0</v>
      </c>
      <c r="BW152" s="130">
        <v>0</v>
      </c>
      <c r="BX152" s="98">
        <f t="shared" si="86"/>
        <v>2</v>
      </c>
      <c r="BY152" s="130">
        <v>0</v>
      </c>
      <c r="BZ152" s="130">
        <v>2</v>
      </c>
      <c r="CA152" s="130">
        <v>0</v>
      </c>
      <c r="CB152" s="98">
        <f t="shared" si="87"/>
        <v>0</v>
      </c>
      <c r="CC152" s="130">
        <v>0</v>
      </c>
      <c r="CD152" s="130">
        <v>0</v>
      </c>
      <c r="CE152" s="130">
        <v>0</v>
      </c>
    </row>
    <row r="153" spans="1:83" ht="12.75" x14ac:dyDescent="0.2">
      <c r="A153" s="90">
        <v>825</v>
      </c>
      <c r="B153" s="479" t="s">
        <v>595</v>
      </c>
      <c r="C153" s="98">
        <f t="shared" si="74"/>
        <v>52</v>
      </c>
      <c r="D153" s="98">
        <f t="shared" si="88"/>
        <v>0</v>
      </c>
      <c r="E153" s="130">
        <v>0</v>
      </c>
      <c r="F153" s="130">
        <v>0</v>
      </c>
      <c r="G153" s="98">
        <f t="shared" si="89"/>
        <v>1</v>
      </c>
      <c r="H153" s="130">
        <v>0</v>
      </c>
      <c r="I153" s="130">
        <v>1</v>
      </c>
      <c r="J153" s="98">
        <f t="shared" si="72"/>
        <v>1</v>
      </c>
      <c r="K153" s="130">
        <v>0</v>
      </c>
      <c r="L153" s="130">
        <v>0</v>
      </c>
      <c r="M153" s="130">
        <v>0</v>
      </c>
      <c r="N153" s="130">
        <v>1</v>
      </c>
      <c r="O153" s="98">
        <f t="shared" si="90"/>
        <v>0</v>
      </c>
      <c r="P153" s="130">
        <v>0</v>
      </c>
      <c r="Q153" s="130">
        <v>0</v>
      </c>
      <c r="R153" s="130">
        <v>0</v>
      </c>
      <c r="S153" s="130">
        <v>0</v>
      </c>
      <c r="T153" s="98">
        <f t="shared" si="91"/>
        <v>0</v>
      </c>
      <c r="U153" s="130">
        <v>0</v>
      </c>
      <c r="V153" s="130">
        <v>0</v>
      </c>
      <c r="W153" s="130">
        <v>0</v>
      </c>
      <c r="X153" s="130">
        <v>0</v>
      </c>
      <c r="Y153" s="98">
        <f t="shared" si="77"/>
        <v>0</v>
      </c>
      <c r="Z153" s="130">
        <v>0</v>
      </c>
      <c r="AA153" s="130">
        <v>0</v>
      </c>
      <c r="AB153" s="130">
        <v>0</v>
      </c>
      <c r="AC153" s="130">
        <v>0</v>
      </c>
      <c r="AD153" s="130">
        <v>0</v>
      </c>
      <c r="AE153" s="98">
        <f t="shared" si="78"/>
        <v>0</v>
      </c>
      <c r="AF153" s="130">
        <v>0</v>
      </c>
      <c r="AG153" s="130">
        <v>0</v>
      </c>
      <c r="AH153" s="130">
        <v>0</v>
      </c>
      <c r="AI153" s="130">
        <v>0</v>
      </c>
      <c r="AJ153" s="130">
        <v>0</v>
      </c>
      <c r="AK153" s="130">
        <v>0</v>
      </c>
      <c r="AL153" s="130">
        <v>0</v>
      </c>
      <c r="AM153" s="130">
        <v>0</v>
      </c>
      <c r="AN153" s="130">
        <v>0</v>
      </c>
      <c r="AO153" s="130">
        <v>0</v>
      </c>
      <c r="AP153" s="130">
        <v>0</v>
      </c>
      <c r="AQ153" s="130">
        <v>0</v>
      </c>
      <c r="AR153" s="130">
        <v>0</v>
      </c>
      <c r="AS153" s="130">
        <v>0</v>
      </c>
      <c r="AT153" s="98">
        <f t="shared" si="79"/>
        <v>0</v>
      </c>
      <c r="AU153" s="130">
        <v>0</v>
      </c>
      <c r="AV153" s="130">
        <v>0</v>
      </c>
      <c r="AW153" s="130">
        <v>0</v>
      </c>
      <c r="AX153" s="98">
        <f t="shared" si="80"/>
        <v>0</v>
      </c>
      <c r="AY153" s="130">
        <v>0</v>
      </c>
      <c r="AZ153" s="130">
        <v>0</v>
      </c>
      <c r="BA153" s="130">
        <v>0</v>
      </c>
      <c r="BB153" s="130">
        <v>0</v>
      </c>
      <c r="BC153" s="98">
        <f t="shared" si="81"/>
        <v>0</v>
      </c>
      <c r="BD153" s="130">
        <v>0</v>
      </c>
      <c r="BE153" s="130">
        <v>0</v>
      </c>
      <c r="BF153" s="98">
        <f t="shared" si="82"/>
        <v>50</v>
      </c>
      <c r="BG153" s="130">
        <v>0</v>
      </c>
      <c r="BH153" s="130">
        <v>0</v>
      </c>
      <c r="BI153" s="130">
        <v>0</v>
      </c>
      <c r="BJ153" s="130">
        <v>50</v>
      </c>
      <c r="BK153" s="98">
        <f t="shared" si="83"/>
        <v>0</v>
      </c>
      <c r="BL153" s="130">
        <v>0</v>
      </c>
      <c r="BM153" s="130">
        <v>0</v>
      </c>
      <c r="BN153" s="130">
        <v>0</v>
      </c>
      <c r="BO153" s="98">
        <f t="shared" si="84"/>
        <v>0</v>
      </c>
      <c r="BP153" s="130">
        <v>0</v>
      </c>
      <c r="BQ153" s="130">
        <v>0</v>
      </c>
      <c r="BR153" s="130">
        <v>0</v>
      </c>
      <c r="BS153" s="98">
        <f t="shared" si="85"/>
        <v>0</v>
      </c>
      <c r="BT153" s="130">
        <v>0</v>
      </c>
      <c r="BU153" s="130">
        <v>0</v>
      </c>
      <c r="BV153" s="130">
        <v>0</v>
      </c>
      <c r="BW153" s="130">
        <v>0</v>
      </c>
      <c r="BX153" s="98">
        <f t="shared" si="86"/>
        <v>0</v>
      </c>
      <c r="BY153" s="130">
        <v>0</v>
      </c>
      <c r="BZ153" s="130">
        <v>0</v>
      </c>
      <c r="CA153" s="130">
        <v>0</v>
      </c>
      <c r="CB153" s="98">
        <f t="shared" si="87"/>
        <v>0</v>
      </c>
      <c r="CC153" s="130">
        <v>0</v>
      </c>
      <c r="CD153" s="130">
        <v>0</v>
      </c>
      <c r="CE153" s="130">
        <v>0</v>
      </c>
    </row>
    <row r="154" spans="1:83" ht="12.75" x14ac:dyDescent="0.2">
      <c r="A154" s="90">
        <v>826</v>
      </c>
      <c r="B154" s="479" t="s">
        <v>301</v>
      </c>
      <c r="C154" s="98">
        <f t="shared" si="74"/>
        <v>1883</v>
      </c>
      <c r="D154" s="98">
        <f t="shared" si="88"/>
        <v>29</v>
      </c>
      <c r="E154" s="130">
        <v>0</v>
      </c>
      <c r="F154" s="130">
        <v>29</v>
      </c>
      <c r="G154" s="98">
        <f t="shared" si="89"/>
        <v>45</v>
      </c>
      <c r="H154" s="130">
        <v>0</v>
      </c>
      <c r="I154" s="130">
        <v>45</v>
      </c>
      <c r="J154" s="98">
        <f t="shared" si="72"/>
        <v>89</v>
      </c>
      <c r="K154" s="130">
        <v>0</v>
      </c>
      <c r="L154" s="130">
        <v>58</v>
      </c>
      <c r="M154" s="130">
        <v>2</v>
      </c>
      <c r="N154" s="130">
        <v>29</v>
      </c>
      <c r="O154" s="98">
        <f t="shared" si="90"/>
        <v>35</v>
      </c>
      <c r="P154" s="130">
        <v>0</v>
      </c>
      <c r="Q154" s="130">
        <v>26</v>
      </c>
      <c r="R154" s="130">
        <v>5</v>
      </c>
      <c r="S154" s="130">
        <v>4</v>
      </c>
      <c r="T154" s="98">
        <f t="shared" si="91"/>
        <v>47</v>
      </c>
      <c r="U154" s="130">
        <v>0</v>
      </c>
      <c r="V154" s="130">
        <v>32</v>
      </c>
      <c r="W154" s="130">
        <v>7</v>
      </c>
      <c r="X154" s="130">
        <v>8</v>
      </c>
      <c r="Y154" s="98">
        <f t="shared" si="77"/>
        <v>175</v>
      </c>
      <c r="Z154" s="130">
        <v>0</v>
      </c>
      <c r="AA154" s="130">
        <v>29</v>
      </c>
      <c r="AB154" s="130">
        <v>20</v>
      </c>
      <c r="AC154" s="130">
        <v>86</v>
      </c>
      <c r="AD154" s="130">
        <v>40</v>
      </c>
      <c r="AE154" s="98">
        <f t="shared" si="78"/>
        <v>910</v>
      </c>
      <c r="AF154" s="130">
        <v>0</v>
      </c>
      <c r="AG154" s="130">
        <v>0</v>
      </c>
      <c r="AH154" s="130">
        <v>151</v>
      </c>
      <c r="AI154" s="130">
        <v>169</v>
      </c>
      <c r="AJ154" s="130">
        <v>257</v>
      </c>
      <c r="AK154" s="130">
        <v>237</v>
      </c>
      <c r="AL154" s="130">
        <v>5</v>
      </c>
      <c r="AM154" s="130">
        <v>7</v>
      </c>
      <c r="AN154" s="130">
        <v>0</v>
      </c>
      <c r="AO154" s="130">
        <v>27</v>
      </c>
      <c r="AP154" s="130">
        <v>0</v>
      </c>
      <c r="AQ154" s="130">
        <v>57</v>
      </c>
      <c r="AR154" s="130">
        <v>0</v>
      </c>
      <c r="AS154" s="130">
        <v>0</v>
      </c>
      <c r="AT154" s="98">
        <f t="shared" si="79"/>
        <v>67</v>
      </c>
      <c r="AU154" s="130">
        <v>0</v>
      </c>
      <c r="AV154" s="130">
        <v>52</v>
      </c>
      <c r="AW154" s="130">
        <v>15</v>
      </c>
      <c r="AX154" s="98">
        <f t="shared" si="80"/>
        <v>117</v>
      </c>
      <c r="AY154" s="130">
        <v>34</v>
      </c>
      <c r="AZ154" s="130">
        <v>34</v>
      </c>
      <c r="BA154" s="130">
        <v>33</v>
      </c>
      <c r="BB154" s="130">
        <v>16</v>
      </c>
      <c r="BC154" s="98">
        <f t="shared" si="81"/>
        <v>40</v>
      </c>
      <c r="BD154" s="130">
        <v>0</v>
      </c>
      <c r="BE154" s="130">
        <v>40</v>
      </c>
      <c r="BF154" s="98">
        <f t="shared" si="82"/>
        <v>111</v>
      </c>
      <c r="BG154" s="130">
        <v>0</v>
      </c>
      <c r="BH154" s="130">
        <v>66</v>
      </c>
      <c r="BI154" s="130">
        <v>5</v>
      </c>
      <c r="BJ154" s="130">
        <v>40</v>
      </c>
      <c r="BK154" s="98">
        <f t="shared" si="83"/>
        <v>85</v>
      </c>
      <c r="BL154" s="130">
        <v>0</v>
      </c>
      <c r="BM154" s="130">
        <v>71</v>
      </c>
      <c r="BN154" s="130">
        <v>14</v>
      </c>
      <c r="BO154" s="98">
        <f t="shared" si="84"/>
        <v>41</v>
      </c>
      <c r="BP154" s="130">
        <v>0</v>
      </c>
      <c r="BQ154" s="130">
        <v>33</v>
      </c>
      <c r="BR154" s="130">
        <v>8</v>
      </c>
      <c r="BS154" s="98">
        <f t="shared" si="85"/>
        <v>55</v>
      </c>
      <c r="BT154" s="130">
        <v>0</v>
      </c>
      <c r="BU154" s="130">
        <v>25</v>
      </c>
      <c r="BV154" s="130">
        <v>17</v>
      </c>
      <c r="BW154" s="130">
        <v>13</v>
      </c>
      <c r="BX154" s="98">
        <f t="shared" si="86"/>
        <v>13</v>
      </c>
      <c r="BY154" s="130">
        <v>0</v>
      </c>
      <c r="BZ154" s="130">
        <v>12</v>
      </c>
      <c r="CA154" s="130">
        <v>1</v>
      </c>
      <c r="CB154" s="98">
        <f t="shared" si="87"/>
        <v>24</v>
      </c>
      <c r="CC154" s="130">
        <v>0</v>
      </c>
      <c r="CD154" s="130">
        <v>20</v>
      </c>
      <c r="CE154" s="130">
        <v>4</v>
      </c>
    </row>
    <row r="155" spans="1:83" ht="12.75" x14ac:dyDescent="0.2">
      <c r="A155" s="90">
        <v>827</v>
      </c>
      <c r="B155" s="479" t="s">
        <v>141</v>
      </c>
      <c r="C155" s="98">
        <f t="shared" si="74"/>
        <v>215</v>
      </c>
      <c r="D155" s="98">
        <f t="shared" si="88"/>
        <v>2</v>
      </c>
      <c r="E155" s="130">
        <v>0</v>
      </c>
      <c r="F155" s="130">
        <v>2</v>
      </c>
      <c r="G155" s="98">
        <f t="shared" si="89"/>
        <v>2</v>
      </c>
      <c r="H155" s="130">
        <v>0</v>
      </c>
      <c r="I155" s="130">
        <v>2</v>
      </c>
      <c r="J155" s="98">
        <f t="shared" si="72"/>
        <v>2</v>
      </c>
      <c r="K155" s="130">
        <v>0</v>
      </c>
      <c r="L155" s="130">
        <v>2</v>
      </c>
      <c r="M155" s="130">
        <v>0</v>
      </c>
      <c r="N155" s="130">
        <v>0</v>
      </c>
      <c r="O155" s="98">
        <f t="shared" si="90"/>
        <v>0</v>
      </c>
      <c r="P155" s="130">
        <v>0</v>
      </c>
      <c r="Q155" s="130">
        <v>0</v>
      </c>
      <c r="R155" s="130">
        <v>0</v>
      </c>
      <c r="S155" s="130">
        <v>0</v>
      </c>
      <c r="T155" s="98">
        <f t="shared" si="91"/>
        <v>0</v>
      </c>
      <c r="U155" s="130">
        <v>0</v>
      </c>
      <c r="V155" s="130">
        <v>0</v>
      </c>
      <c r="W155" s="130">
        <v>0</v>
      </c>
      <c r="X155" s="130">
        <v>0</v>
      </c>
      <c r="Y155" s="98">
        <f t="shared" si="77"/>
        <v>18</v>
      </c>
      <c r="Z155" s="130">
        <v>0</v>
      </c>
      <c r="AA155" s="130">
        <v>5</v>
      </c>
      <c r="AB155" s="130">
        <v>2</v>
      </c>
      <c r="AC155" s="130">
        <v>0</v>
      </c>
      <c r="AD155" s="130">
        <v>11</v>
      </c>
      <c r="AE155" s="98">
        <f t="shared" si="78"/>
        <v>114</v>
      </c>
      <c r="AF155" s="130">
        <v>2</v>
      </c>
      <c r="AG155" s="130">
        <v>0</v>
      </c>
      <c r="AH155" s="130">
        <v>4</v>
      </c>
      <c r="AI155" s="130">
        <v>4</v>
      </c>
      <c r="AJ155" s="130">
        <v>0</v>
      </c>
      <c r="AK155" s="130">
        <v>0</v>
      </c>
      <c r="AL155" s="130">
        <v>0</v>
      </c>
      <c r="AM155" s="130">
        <v>0</v>
      </c>
      <c r="AN155" s="130">
        <v>89</v>
      </c>
      <c r="AO155" s="130">
        <v>0</v>
      </c>
      <c r="AP155" s="130">
        <v>0</v>
      </c>
      <c r="AQ155" s="130">
        <v>15</v>
      </c>
      <c r="AR155" s="130">
        <v>0</v>
      </c>
      <c r="AS155" s="130">
        <v>0</v>
      </c>
      <c r="AT155" s="98">
        <f t="shared" si="79"/>
        <v>10</v>
      </c>
      <c r="AU155" s="130">
        <v>0</v>
      </c>
      <c r="AV155" s="130">
        <v>6</v>
      </c>
      <c r="AW155" s="130">
        <v>4</v>
      </c>
      <c r="AX155" s="98">
        <f t="shared" si="80"/>
        <v>12</v>
      </c>
      <c r="AY155" s="130">
        <v>2</v>
      </c>
      <c r="AZ155" s="130">
        <v>0</v>
      </c>
      <c r="BA155" s="130">
        <v>10</v>
      </c>
      <c r="BB155" s="130">
        <v>0</v>
      </c>
      <c r="BC155" s="98">
        <f t="shared" si="81"/>
        <v>4</v>
      </c>
      <c r="BD155" s="130">
        <v>0</v>
      </c>
      <c r="BE155" s="130">
        <v>4</v>
      </c>
      <c r="BF155" s="98">
        <f t="shared" si="82"/>
        <v>11</v>
      </c>
      <c r="BG155" s="130">
        <v>0</v>
      </c>
      <c r="BH155" s="130">
        <v>4</v>
      </c>
      <c r="BI155" s="130">
        <v>0</v>
      </c>
      <c r="BJ155" s="130">
        <v>7</v>
      </c>
      <c r="BK155" s="98">
        <f t="shared" si="83"/>
        <v>17</v>
      </c>
      <c r="BL155" s="130">
        <v>0</v>
      </c>
      <c r="BM155" s="130">
        <v>16</v>
      </c>
      <c r="BN155" s="130">
        <v>1</v>
      </c>
      <c r="BO155" s="98">
        <f t="shared" si="84"/>
        <v>18</v>
      </c>
      <c r="BP155" s="130">
        <v>0</v>
      </c>
      <c r="BQ155" s="130">
        <v>18</v>
      </c>
      <c r="BR155" s="130">
        <v>0</v>
      </c>
      <c r="BS155" s="98">
        <f t="shared" si="85"/>
        <v>0</v>
      </c>
      <c r="BT155" s="130">
        <v>0</v>
      </c>
      <c r="BU155" s="130">
        <v>0</v>
      </c>
      <c r="BV155" s="130">
        <v>0</v>
      </c>
      <c r="BW155" s="130">
        <v>0</v>
      </c>
      <c r="BX155" s="98">
        <f t="shared" si="86"/>
        <v>3</v>
      </c>
      <c r="BY155" s="130">
        <v>0</v>
      </c>
      <c r="BZ155" s="130">
        <v>2</v>
      </c>
      <c r="CA155" s="130">
        <v>1</v>
      </c>
      <c r="CB155" s="98">
        <f t="shared" si="87"/>
        <v>2</v>
      </c>
      <c r="CC155" s="130">
        <v>0</v>
      </c>
      <c r="CD155" s="130">
        <v>2</v>
      </c>
      <c r="CE155" s="130">
        <v>0</v>
      </c>
    </row>
    <row r="156" spans="1:83" ht="12.75" x14ac:dyDescent="0.2">
      <c r="A156" s="90">
        <v>828</v>
      </c>
      <c r="B156" s="479" t="s">
        <v>142</v>
      </c>
      <c r="C156" s="98">
        <f t="shared" si="74"/>
        <v>104</v>
      </c>
      <c r="D156" s="98">
        <f t="shared" si="88"/>
        <v>0</v>
      </c>
      <c r="E156" s="130">
        <v>0</v>
      </c>
      <c r="F156" s="130">
        <v>0</v>
      </c>
      <c r="G156" s="98">
        <f t="shared" si="89"/>
        <v>2</v>
      </c>
      <c r="H156" s="130">
        <v>0</v>
      </c>
      <c r="I156" s="130">
        <v>2</v>
      </c>
      <c r="J156" s="98">
        <f t="shared" si="72"/>
        <v>6</v>
      </c>
      <c r="K156" s="130">
        <v>0</v>
      </c>
      <c r="L156" s="130">
        <v>1</v>
      </c>
      <c r="M156" s="130">
        <v>0</v>
      </c>
      <c r="N156" s="130">
        <v>5</v>
      </c>
      <c r="O156" s="98">
        <f t="shared" si="90"/>
        <v>2</v>
      </c>
      <c r="P156" s="130">
        <v>0</v>
      </c>
      <c r="Q156" s="130">
        <v>2</v>
      </c>
      <c r="R156" s="130">
        <v>0</v>
      </c>
      <c r="S156" s="130">
        <v>0</v>
      </c>
      <c r="T156" s="98">
        <f t="shared" si="91"/>
        <v>3</v>
      </c>
      <c r="U156" s="130">
        <v>0</v>
      </c>
      <c r="V156" s="130">
        <v>3</v>
      </c>
      <c r="W156" s="130">
        <v>0</v>
      </c>
      <c r="X156" s="130">
        <v>0</v>
      </c>
      <c r="Y156" s="98">
        <f t="shared" si="77"/>
        <v>23</v>
      </c>
      <c r="Z156" s="130">
        <v>0</v>
      </c>
      <c r="AA156" s="130">
        <v>11</v>
      </c>
      <c r="AB156" s="130">
        <v>9</v>
      </c>
      <c r="AC156" s="130">
        <v>0</v>
      </c>
      <c r="AD156" s="130">
        <v>3</v>
      </c>
      <c r="AE156" s="98">
        <f t="shared" si="78"/>
        <v>37</v>
      </c>
      <c r="AF156" s="130">
        <v>0</v>
      </c>
      <c r="AG156" s="130">
        <v>0</v>
      </c>
      <c r="AH156" s="130">
        <v>5</v>
      </c>
      <c r="AI156" s="130">
        <v>5</v>
      </c>
      <c r="AJ156" s="130">
        <v>3</v>
      </c>
      <c r="AK156" s="130">
        <v>2</v>
      </c>
      <c r="AL156" s="130">
        <v>0</v>
      </c>
      <c r="AM156" s="130">
        <v>0</v>
      </c>
      <c r="AN156" s="130">
        <v>0</v>
      </c>
      <c r="AO156" s="130">
        <v>0</v>
      </c>
      <c r="AP156" s="130">
        <v>15</v>
      </c>
      <c r="AQ156" s="130">
        <v>7</v>
      </c>
      <c r="AR156" s="130">
        <v>0</v>
      </c>
      <c r="AS156" s="130">
        <v>0</v>
      </c>
      <c r="AT156" s="98">
        <f t="shared" si="79"/>
        <v>5</v>
      </c>
      <c r="AU156" s="130">
        <v>0</v>
      </c>
      <c r="AV156" s="130">
        <v>4</v>
      </c>
      <c r="AW156" s="130">
        <v>1</v>
      </c>
      <c r="AX156" s="98">
        <f t="shared" si="80"/>
        <v>3</v>
      </c>
      <c r="AY156" s="130">
        <v>2</v>
      </c>
      <c r="AZ156" s="130">
        <v>1</v>
      </c>
      <c r="BA156" s="130">
        <v>0</v>
      </c>
      <c r="BB156" s="130">
        <v>0</v>
      </c>
      <c r="BC156" s="98">
        <f t="shared" si="81"/>
        <v>6</v>
      </c>
      <c r="BD156" s="130">
        <v>0</v>
      </c>
      <c r="BE156" s="130">
        <v>6</v>
      </c>
      <c r="BF156" s="98">
        <f t="shared" si="82"/>
        <v>5</v>
      </c>
      <c r="BG156" s="130">
        <v>0</v>
      </c>
      <c r="BH156" s="130">
        <v>3</v>
      </c>
      <c r="BI156" s="130">
        <v>0</v>
      </c>
      <c r="BJ156" s="130">
        <v>2</v>
      </c>
      <c r="BK156" s="98">
        <f t="shared" si="83"/>
        <v>1</v>
      </c>
      <c r="BL156" s="130">
        <v>0</v>
      </c>
      <c r="BM156" s="130">
        <v>1</v>
      </c>
      <c r="BN156" s="130">
        <v>0</v>
      </c>
      <c r="BO156" s="98">
        <f t="shared" si="84"/>
        <v>0</v>
      </c>
      <c r="BP156" s="130">
        <v>0</v>
      </c>
      <c r="BQ156" s="130">
        <v>0</v>
      </c>
      <c r="BR156" s="130">
        <v>0</v>
      </c>
      <c r="BS156" s="98">
        <f t="shared" si="85"/>
        <v>10</v>
      </c>
      <c r="BT156" s="130">
        <v>0</v>
      </c>
      <c r="BU156" s="130">
        <v>4</v>
      </c>
      <c r="BV156" s="130">
        <v>2</v>
      </c>
      <c r="BW156" s="130">
        <v>4</v>
      </c>
      <c r="BX156" s="98">
        <f t="shared" si="86"/>
        <v>1</v>
      </c>
      <c r="BY156" s="130">
        <v>0</v>
      </c>
      <c r="BZ156" s="130">
        <v>1</v>
      </c>
      <c r="CA156" s="130">
        <v>0</v>
      </c>
      <c r="CB156" s="98">
        <f t="shared" si="87"/>
        <v>0</v>
      </c>
      <c r="CC156" s="130">
        <v>0</v>
      </c>
      <c r="CD156" s="130">
        <v>0</v>
      </c>
      <c r="CE156" s="130">
        <v>0</v>
      </c>
    </row>
    <row r="157" spans="1:83" ht="12.75" x14ac:dyDescent="0.2">
      <c r="A157" s="90">
        <v>829</v>
      </c>
      <c r="B157" s="479" t="s">
        <v>165</v>
      </c>
      <c r="C157" s="98">
        <f t="shared" si="74"/>
        <v>3</v>
      </c>
      <c r="D157" s="98">
        <f t="shared" si="88"/>
        <v>0</v>
      </c>
      <c r="E157" s="130">
        <v>0</v>
      </c>
      <c r="F157" s="130">
        <v>0</v>
      </c>
      <c r="G157" s="98">
        <f t="shared" si="89"/>
        <v>0</v>
      </c>
      <c r="H157" s="130">
        <v>0</v>
      </c>
      <c r="I157" s="130">
        <v>0</v>
      </c>
      <c r="J157" s="98">
        <f t="shared" si="72"/>
        <v>0</v>
      </c>
      <c r="K157" s="130">
        <v>0</v>
      </c>
      <c r="L157" s="130">
        <v>0</v>
      </c>
      <c r="M157" s="130">
        <v>0</v>
      </c>
      <c r="N157" s="130">
        <v>0</v>
      </c>
      <c r="O157" s="98">
        <f t="shared" si="90"/>
        <v>0</v>
      </c>
      <c r="P157" s="130">
        <v>0</v>
      </c>
      <c r="Q157" s="130">
        <v>0</v>
      </c>
      <c r="R157" s="130">
        <v>0</v>
      </c>
      <c r="S157" s="130">
        <v>0</v>
      </c>
      <c r="T157" s="98">
        <f t="shared" si="91"/>
        <v>0</v>
      </c>
      <c r="U157" s="130">
        <v>0</v>
      </c>
      <c r="V157" s="130">
        <v>0</v>
      </c>
      <c r="W157" s="130">
        <v>0</v>
      </c>
      <c r="X157" s="130">
        <v>0</v>
      </c>
      <c r="Y157" s="98">
        <f t="shared" si="77"/>
        <v>0</v>
      </c>
      <c r="Z157" s="130">
        <v>0</v>
      </c>
      <c r="AA157" s="130">
        <v>0</v>
      </c>
      <c r="AB157" s="130">
        <v>0</v>
      </c>
      <c r="AC157" s="130">
        <v>0</v>
      </c>
      <c r="AD157" s="130">
        <v>0</v>
      </c>
      <c r="AE157" s="98">
        <f t="shared" si="78"/>
        <v>0</v>
      </c>
      <c r="AF157" s="130">
        <v>0</v>
      </c>
      <c r="AG157" s="130">
        <v>0</v>
      </c>
      <c r="AH157" s="130">
        <v>0</v>
      </c>
      <c r="AI157" s="130">
        <v>0</v>
      </c>
      <c r="AJ157" s="130">
        <v>0</v>
      </c>
      <c r="AK157" s="130">
        <v>0</v>
      </c>
      <c r="AL157" s="130">
        <v>0</v>
      </c>
      <c r="AM157" s="130">
        <v>0</v>
      </c>
      <c r="AN157" s="130">
        <v>0</v>
      </c>
      <c r="AO157" s="130">
        <v>0</v>
      </c>
      <c r="AP157" s="130">
        <v>0</v>
      </c>
      <c r="AQ157" s="130">
        <v>0</v>
      </c>
      <c r="AR157" s="130">
        <v>0</v>
      </c>
      <c r="AS157" s="130">
        <v>0</v>
      </c>
      <c r="AT157" s="98">
        <f t="shared" si="79"/>
        <v>0</v>
      </c>
      <c r="AU157" s="130">
        <v>0</v>
      </c>
      <c r="AV157" s="130">
        <v>0</v>
      </c>
      <c r="AW157" s="130">
        <v>0</v>
      </c>
      <c r="AX157" s="98">
        <f t="shared" si="80"/>
        <v>3</v>
      </c>
      <c r="AY157" s="130">
        <v>0</v>
      </c>
      <c r="AZ157" s="130">
        <v>0</v>
      </c>
      <c r="BA157" s="130">
        <v>3</v>
      </c>
      <c r="BB157" s="130">
        <v>0</v>
      </c>
      <c r="BC157" s="98">
        <f t="shared" si="81"/>
        <v>0</v>
      </c>
      <c r="BD157" s="130">
        <v>0</v>
      </c>
      <c r="BE157" s="130">
        <v>0</v>
      </c>
      <c r="BF157" s="98">
        <f t="shared" si="82"/>
        <v>0</v>
      </c>
      <c r="BG157" s="130">
        <v>0</v>
      </c>
      <c r="BH157" s="130">
        <v>0</v>
      </c>
      <c r="BI157" s="130">
        <v>0</v>
      </c>
      <c r="BJ157" s="130">
        <v>0</v>
      </c>
      <c r="BK157" s="98">
        <f t="shared" si="83"/>
        <v>0</v>
      </c>
      <c r="BL157" s="130">
        <v>0</v>
      </c>
      <c r="BM157" s="130">
        <v>0</v>
      </c>
      <c r="BN157" s="130">
        <v>0</v>
      </c>
      <c r="BO157" s="98">
        <f t="shared" si="84"/>
        <v>0</v>
      </c>
      <c r="BP157" s="130">
        <v>0</v>
      </c>
      <c r="BQ157" s="130">
        <v>0</v>
      </c>
      <c r="BR157" s="130">
        <v>0</v>
      </c>
      <c r="BS157" s="98">
        <f t="shared" si="85"/>
        <v>0</v>
      </c>
      <c r="BT157" s="130">
        <v>0</v>
      </c>
      <c r="BU157" s="130">
        <v>0</v>
      </c>
      <c r="BV157" s="130">
        <v>0</v>
      </c>
      <c r="BW157" s="130">
        <v>0</v>
      </c>
      <c r="BX157" s="98">
        <f t="shared" si="86"/>
        <v>0</v>
      </c>
      <c r="BY157" s="130">
        <v>0</v>
      </c>
      <c r="BZ157" s="130">
        <v>0</v>
      </c>
      <c r="CA157" s="130">
        <v>0</v>
      </c>
      <c r="CB157" s="98">
        <f t="shared" si="87"/>
        <v>0</v>
      </c>
      <c r="CC157" s="130">
        <v>0</v>
      </c>
      <c r="CD157" s="130">
        <v>0</v>
      </c>
      <c r="CE157" s="130">
        <v>0</v>
      </c>
    </row>
    <row r="158" spans="1:83" ht="12.75" x14ac:dyDescent="0.2">
      <c r="A158" s="90">
        <v>831</v>
      </c>
      <c r="B158" s="479" t="s">
        <v>92</v>
      </c>
      <c r="C158" s="98">
        <f t="shared" si="74"/>
        <v>2598</v>
      </c>
      <c r="D158" s="98">
        <f t="shared" si="88"/>
        <v>60</v>
      </c>
      <c r="E158" s="130">
        <v>0</v>
      </c>
      <c r="F158" s="130">
        <v>60</v>
      </c>
      <c r="G158" s="98">
        <f t="shared" si="89"/>
        <v>89</v>
      </c>
      <c r="H158" s="130">
        <v>33</v>
      </c>
      <c r="I158" s="130">
        <v>56</v>
      </c>
      <c r="J158" s="98">
        <f t="shared" si="72"/>
        <v>46</v>
      </c>
      <c r="K158" s="130">
        <v>0</v>
      </c>
      <c r="L158" s="130">
        <v>10</v>
      </c>
      <c r="M158" s="130">
        <v>1</v>
      </c>
      <c r="N158" s="130">
        <v>35</v>
      </c>
      <c r="O158" s="98">
        <f t="shared" si="90"/>
        <v>19</v>
      </c>
      <c r="P158" s="130">
        <v>0</v>
      </c>
      <c r="Q158" s="130">
        <v>11</v>
      </c>
      <c r="R158" s="130">
        <v>4</v>
      </c>
      <c r="S158" s="130">
        <v>4</v>
      </c>
      <c r="T158" s="98">
        <f t="shared" si="91"/>
        <v>35</v>
      </c>
      <c r="U158" s="130">
        <v>0</v>
      </c>
      <c r="V158" s="130">
        <v>28</v>
      </c>
      <c r="W158" s="130">
        <v>3</v>
      </c>
      <c r="X158" s="130">
        <v>4</v>
      </c>
      <c r="Y158" s="98">
        <f t="shared" si="77"/>
        <v>143</v>
      </c>
      <c r="Z158" s="130">
        <v>0</v>
      </c>
      <c r="AA158" s="130">
        <v>31</v>
      </c>
      <c r="AB158" s="130">
        <v>27</v>
      </c>
      <c r="AC158" s="130">
        <v>54</v>
      </c>
      <c r="AD158" s="130">
        <v>31</v>
      </c>
      <c r="AE158" s="98">
        <f t="shared" si="78"/>
        <v>1499</v>
      </c>
      <c r="AF158" s="130">
        <v>0</v>
      </c>
      <c r="AG158" s="130">
        <v>0</v>
      </c>
      <c r="AH158" s="130">
        <v>131</v>
      </c>
      <c r="AI158" s="130">
        <v>933</v>
      </c>
      <c r="AJ158" s="130">
        <v>209</v>
      </c>
      <c r="AK158" s="130">
        <v>151</v>
      </c>
      <c r="AL158" s="130">
        <v>3</v>
      </c>
      <c r="AM158" s="130">
        <v>0</v>
      </c>
      <c r="AN158" s="130">
        <v>2</v>
      </c>
      <c r="AO158" s="130">
        <v>4</v>
      </c>
      <c r="AP158" s="130">
        <v>0</v>
      </c>
      <c r="AQ158" s="130">
        <v>66</v>
      </c>
      <c r="AR158" s="130">
        <v>0</v>
      </c>
      <c r="AS158" s="130">
        <v>0</v>
      </c>
      <c r="AT158" s="98">
        <f t="shared" si="79"/>
        <v>92</v>
      </c>
      <c r="AU158" s="130">
        <v>0</v>
      </c>
      <c r="AV158" s="130">
        <v>44</v>
      </c>
      <c r="AW158" s="130">
        <v>48</v>
      </c>
      <c r="AX158" s="98">
        <f t="shared" si="80"/>
        <v>55</v>
      </c>
      <c r="AY158" s="130">
        <v>15</v>
      </c>
      <c r="AZ158" s="130">
        <v>16</v>
      </c>
      <c r="BA158" s="130">
        <v>21</v>
      </c>
      <c r="BB158" s="130">
        <v>3</v>
      </c>
      <c r="BC158" s="98">
        <f t="shared" si="81"/>
        <v>47</v>
      </c>
      <c r="BD158" s="130">
        <v>0</v>
      </c>
      <c r="BE158" s="130">
        <v>47</v>
      </c>
      <c r="BF158" s="98">
        <f t="shared" si="82"/>
        <v>76</v>
      </c>
      <c r="BG158" s="130">
        <v>0</v>
      </c>
      <c r="BH158" s="130">
        <v>32</v>
      </c>
      <c r="BI158" s="130">
        <v>11</v>
      </c>
      <c r="BJ158" s="130">
        <v>33</v>
      </c>
      <c r="BK158" s="98">
        <f t="shared" si="83"/>
        <v>339</v>
      </c>
      <c r="BL158" s="130">
        <v>0</v>
      </c>
      <c r="BM158" s="130">
        <v>325</v>
      </c>
      <c r="BN158" s="130">
        <v>14</v>
      </c>
      <c r="BO158" s="98">
        <f t="shared" si="84"/>
        <v>29</v>
      </c>
      <c r="BP158" s="130">
        <v>0</v>
      </c>
      <c r="BQ158" s="130">
        <v>27</v>
      </c>
      <c r="BR158" s="130">
        <v>2</v>
      </c>
      <c r="BS158" s="98">
        <f t="shared" si="85"/>
        <v>31</v>
      </c>
      <c r="BT158" s="130">
        <v>0</v>
      </c>
      <c r="BU158" s="130">
        <v>11</v>
      </c>
      <c r="BV158" s="130">
        <v>6</v>
      </c>
      <c r="BW158" s="130">
        <v>14</v>
      </c>
      <c r="BX158" s="98">
        <f t="shared" si="86"/>
        <v>4</v>
      </c>
      <c r="BY158" s="130">
        <v>0</v>
      </c>
      <c r="BZ158" s="130">
        <v>3</v>
      </c>
      <c r="CA158" s="130">
        <v>1</v>
      </c>
      <c r="CB158" s="98">
        <f t="shared" si="87"/>
        <v>34</v>
      </c>
      <c r="CC158" s="130">
        <v>0</v>
      </c>
      <c r="CD158" s="130">
        <v>32</v>
      </c>
      <c r="CE158" s="130">
        <v>2</v>
      </c>
    </row>
    <row r="159" spans="1:83" ht="21" x14ac:dyDescent="0.2">
      <c r="A159" s="90">
        <v>832</v>
      </c>
      <c r="B159" s="479" t="s">
        <v>247</v>
      </c>
      <c r="C159" s="98">
        <f t="shared" si="74"/>
        <v>36</v>
      </c>
      <c r="D159" s="98">
        <f t="shared" si="88"/>
        <v>1</v>
      </c>
      <c r="E159" s="130">
        <v>0</v>
      </c>
      <c r="F159" s="130">
        <v>1</v>
      </c>
      <c r="G159" s="98">
        <f t="shared" si="89"/>
        <v>0</v>
      </c>
      <c r="H159" s="130">
        <v>0</v>
      </c>
      <c r="I159" s="130">
        <v>0</v>
      </c>
      <c r="J159" s="98">
        <f t="shared" si="72"/>
        <v>1</v>
      </c>
      <c r="K159" s="130">
        <v>0</v>
      </c>
      <c r="L159" s="130">
        <v>0</v>
      </c>
      <c r="M159" s="130">
        <v>1</v>
      </c>
      <c r="N159" s="130">
        <v>0</v>
      </c>
      <c r="O159" s="98">
        <f t="shared" si="90"/>
        <v>2</v>
      </c>
      <c r="P159" s="130">
        <v>0</v>
      </c>
      <c r="Q159" s="130">
        <v>2</v>
      </c>
      <c r="R159" s="130">
        <v>0</v>
      </c>
      <c r="S159" s="130">
        <v>0</v>
      </c>
      <c r="T159" s="98">
        <f t="shared" si="91"/>
        <v>1</v>
      </c>
      <c r="U159" s="130">
        <v>0</v>
      </c>
      <c r="V159" s="130">
        <v>0</v>
      </c>
      <c r="W159" s="130">
        <v>1</v>
      </c>
      <c r="X159" s="130">
        <v>0</v>
      </c>
      <c r="Y159" s="98">
        <f t="shared" si="77"/>
        <v>5</v>
      </c>
      <c r="Z159" s="130">
        <v>0</v>
      </c>
      <c r="AA159" s="130">
        <v>1</v>
      </c>
      <c r="AB159" s="130">
        <v>0</v>
      </c>
      <c r="AC159" s="130">
        <v>3</v>
      </c>
      <c r="AD159" s="130">
        <v>1</v>
      </c>
      <c r="AE159" s="98">
        <f t="shared" si="78"/>
        <v>8</v>
      </c>
      <c r="AF159" s="130">
        <v>0</v>
      </c>
      <c r="AG159" s="130">
        <v>0</v>
      </c>
      <c r="AH159" s="130">
        <v>0</v>
      </c>
      <c r="AI159" s="130">
        <v>1</v>
      </c>
      <c r="AJ159" s="130">
        <v>2</v>
      </c>
      <c r="AK159" s="130">
        <v>3</v>
      </c>
      <c r="AL159" s="130">
        <v>0</v>
      </c>
      <c r="AM159" s="130">
        <v>0</v>
      </c>
      <c r="AN159" s="130">
        <v>0</v>
      </c>
      <c r="AO159" s="130">
        <v>1</v>
      </c>
      <c r="AP159" s="130">
        <v>0</v>
      </c>
      <c r="AQ159" s="130">
        <v>1</v>
      </c>
      <c r="AR159" s="130">
        <v>0</v>
      </c>
      <c r="AS159" s="130">
        <v>0</v>
      </c>
      <c r="AT159" s="98">
        <f t="shared" si="79"/>
        <v>3</v>
      </c>
      <c r="AU159" s="130">
        <v>0</v>
      </c>
      <c r="AV159" s="130">
        <v>2</v>
      </c>
      <c r="AW159" s="130">
        <v>1</v>
      </c>
      <c r="AX159" s="98">
        <f t="shared" si="80"/>
        <v>2</v>
      </c>
      <c r="AY159" s="130">
        <v>0</v>
      </c>
      <c r="AZ159" s="130">
        <v>0</v>
      </c>
      <c r="BA159" s="130">
        <v>2</v>
      </c>
      <c r="BB159" s="130">
        <v>0</v>
      </c>
      <c r="BC159" s="98">
        <f t="shared" si="81"/>
        <v>4</v>
      </c>
      <c r="BD159" s="130">
        <v>0</v>
      </c>
      <c r="BE159" s="130">
        <v>4</v>
      </c>
      <c r="BF159" s="98">
        <f t="shared" si="82"/>
        <v>3</v>
      </c>
      <c r="BG159" s="130">
        <v>0</v>
      </c>
      <c r="BH159" s="130">
        <v>0</v>
      </c>
      <c r="BI159" s="130">
        <v>0</v>
      </c>
      <c r="BJ159" s="130">
        <v>3</v>
      </c>
      <c r="BK159" s="98">
        <f t="shared" si="83"/>
        <v>2</v>
      </c>
      <c r="BL159" s="130">
        <v>0</v>
      </c>
      <c r="BM159" s="130">
        <v>2</v>
      </c>
      <c r="BN159" s="130">
        <v>0</v>
      </c>
      <c r="BO159" s="98">
        <f t="shared" si="84"/>
        <v>2</v>
      </c>
      <c r="BP159" s="130">
        <v>0</v>
      </c>
      <c r="BQ159" s="130">
        <v>2</v>
      </c>
      <c r="BR159" s="130">
        <v>0</v>
      </c>
      <c r="BS159" s="98">
        <f t="shared" si="85"/>
        <v>2</v>
      </c>
      <c r="BT159" s="130">
        <v>0</v>
      </c>
      <c r="BU159" s="130">
        <v>0</v>
      </c>
      <c r="BV159" s="130">
        <v>1</v>
      </c>
      <c r="BW159" s="130">
        <v>1</v>
      </c>
      <c r="BX159" s="98">
        <f t="shared" si="86"/>
        <v>0</v>
      </c>
      <c r="BY159" s="130">
        <v>0</v>
      </c>
      <c r="BZ159" s="130">
        <v>0</v>
      </c>
      <c r="CA159" s="130">
        <v>0</v>
      </c>
      <c r="CB159" s="98">
        <f t="shared" si="87"/>
        <v>0</v>
      </c>
      <c r="CC159" s="130">
        <v>0</v>
      </c>
      <c r="CD159" s="130">
        <v>0</v>
      </c>
      <c r="CE159" s="130">
        <v>0</v>
      </c>
    </row>
    <row r="160" spans="1:83" ht="12.75" x14ac:dyDescent="0.2">
      <c r="A160" s="90">
        <v>833</v>
      </c>
      <c r="B160" s="479" t="s">
        <v>143</v>
      </c>
      <c r="C160" s="98">
        <f t="shared" si="74"/>
        <v>120</v>
      </c>
      <c r="D160" s="98">
        <f t="shared" si="88"/>
        <v>0</v>
      </c>
      <c r="E160" s="130">
        <v>0</v>
      </c>
      <c r="F160" s="130">
        <v>0</v>
      </c>
      <c r="G160" s="98">
        <f t="shared" si="89"/>
        <v>2</v>
      </c>
      <c r="H160" s="130">
        <v>0</v>
      </c>
      <c r="I160" s="130">
        <v>2</v>
      </c>
      <c r="J160" s="98">
        <f t="shared" si="72"/>
        <v>4</v>
      </c>
      <c r="K160" s="130">
        <v>0</v>
      </c>
      <c r="L160" s="130">
        <v>2</v>
      </c>
      <c r="M160" s="130">
        <v>0</v>
      </c>
      <c r="N160" s="130">
        <v>2</v>
      </c>
      <c r="O160" s="98">
        <f t="shared" si="90"/>
        <v>0</v>
      </c>
      <c r="P160" s="130">
        <v>0</v>
      </c>
      <c r="Q160" s="130">
        <v>0</v>
      </c>
      <c r="R160" s="130">
        <v>0</v>
      </c>
      <c r="S160" s="130">
        <v>0</v>
      </c>
      <c r="T160" s="98">
        <f t="shared" si="91"/>
        <v>4</v>
      </c>
      <c r="U160" s="130">
        <v>0</v>
      </c>
      <c r="V160" s="130">
        <v>2</v>
      </c>
      <c r="W160" s="130">
        <v>0</v>
      </c>
      <c r="X160" s="130">
        <v>2</v>
      </c>
      <c r="Y160" s="98">
        <f t="shared" si="77"/>
        <v>12</v>
      </c>
      <c r="Z160" s="130">
        <v>0</v>
      </c>
      <c r="AA160" s="130">
        <v>1</v>
      </c>
      <c r="AB160" s="130">
        <v>4</v>
      </c>
      <c r="AC160" s="130">
        <v>5</v>
      </c>
      <c r="AD160" s="130">
        <v>2</v>
      </c>
      <c r="AE160" s="98">
        <f t="shared" si="78"/>
        <v>42</v>
      </c>
      <c r="AF160" s="130">
        <v>0</v>
      </c>
      <c r="AG160" s="130">
        <v>0</v>
      </c>
      <c r="AH160" s="130">
        <v>12</v>
      </c>
      <c r="AI160" s="130">
        <v>12</v>
      </c>
      <c r="AJ160" s="130">
        <v>6</v>
      </c>
      <c r="AK160" s="130">
        <v>11</v>
      </c>
      <c r="AL160" s="130">
        <v>0</v>
      </c>
      <c r="AM160" s="130">
        <v>0</v>
      </c>
      <c r="AN160" s="130">
        <v>0</v>
      </c>
      <c r="AO160" s="130">
        <v>0</v>
      </c>
      <c r="AP160" s="130">
        <v>0</v>
      </c>
      <c r="AQ160" s="130">
        <v>1</v>
      </c>
      <c r="AR160" s="130">
        <v>0</v>
      </c>
      <c r="AS160" s="130">
        <v>0</v>
      </c>
      <c r="AT160" s="98">
        <f t="shared" si="79"/>
        <v>3</v>
      </c>
      <c r="AU160" s="130">
        <v>0</v>
      </c>
      <c r="AV160" s="130">
        <v>3</v>
      </c>
      <c r="AW160" s="130">
        <v>0</v>
      </c>
      <c r="AX160" s="98">
        <f t="shared" si="80"/>
        <v>14</v>
      </c>
      <c r="AY160" s="130">
        <v>7</v>
      </c>
      <c r="AZ160" s="130">
        <v>3</v>
      </c>
      <c r="BA160" s="130">
        <v>2</v>
      </c>
      <c r="BB160" s="130">
        <v>2</v>
      </c>
      <c r="BC160" s="98">
        <f t="shared" si="81"/>
        <v>5</v>
      </c>
      <c r="BD160" s="130">
        <v>0</v>
      </c>
      <c r="BE160" s="130">
        <v>5</v>
      </c>
      <c r="BF160" s="98">
        <f t="shared" si="82"/>
        <v>8</v>
      </c>
      <c r="BG160" s="130">
        <v>0</v>
      </c>
      <c r="BH160" s="130">
        <v>7</v>
      </c>
      <c r="BI160" s="130">
        <v>0</v>
      </c>
      <c r="BJ160" s="130">
        <v>1</v>
      </c>
      <c r="BK160" s="98">
        <f t="shared" si="83"/>
        <v>12</v>
      </c>
      <c r="BL160" s="130">
        <v>0</v>
      </c>
      <c r="BM160" s="130">
        <v>3</v>
      </c>
      <c r="BN160" s="130">
        <v>9</v>
      </c>
      <c r="BO160" s="98">
        <f t="shared" si="84"/>
        <v>5</v>
      </c>
      <c r="BP160" s="130">
        <v>0</v>
      </c>
      <c r="BQ160" s="130">
        <v>3</v>
      </c>
      <c r="BR160" s="130">
        <v>2</v>
      </c>
      <c r="BS160" s="98">
        <f t="shared" si="85"/>
        <v>6</v>
      </c>
      <c r="BT160" s="130">
        <v>0</v>
      </c>
      <c r="BU160" s="130">
        <v>3</v>
      </c>
      <c r="BV160" s="130">
        <v>1</v>
      </c>
      <c r="BW160" s="130">
        <v>2</v>
      </c>
      <c r="BX160" s="98">
        <f t="shared" si="86"/>
        <v>1</v>
      </c>
      <c r="BY160" s="130">
        <v>0</v>
      </c>
      <c r="BZ160" s="130">
        <v>1</v>
      </c>
      <c r="CA160" s="130">
        <v>0</v>
      </c>
      <c r="CB160" s="98">
        <f t="shared" si="87"/>
        <v>2</v>
      </c>
      <c r="CC160" s="130">
        <v>0</v>
      </c>
      <c r="CD160" s="130">
        <v>2</v>
      </c>
      <c r="CE160" s="130">
        <v>0</v>
      </c>
    </row>
    <row r="161" spans="1:83" ht="12.75" x14ac:dyDescent="0.2">
      <c r="A161" s="90">
        <v>834</v>
      </c>
      <c r="B161" s="479" t="s">
        <v>302</v>
      </c>
      <c r="C161" s="98">
        <f t="shared" si="74"/>
        <v>715</v>
      </c>
      <c r="D161" s="98">
        <f t="shared" si="88"/>
        <v>7</v>
      </c>
      <c r="E161" s="130">
        <v>0</v>
      </c>
      <c r="F161" s="130">
        <v>7</v>
      </c>
      <c r="G161" s="98">
        <f t="shared" si="89"/>
        <v>3</v>
      </c>
      <c r="H161" s="130">
        <v>0</v>
      </c>
      <c r="I161" s="130">
        <v>3</v>
      </c>
      <c r="J161" s="98">
        <f t="shared" si="72"/>
        <v>11</v>
      </c>
      <c r="K161" s="130">
        <v>0</v>
      </c>
      <c r="L161" s="130">
        <v>9</v>
      </c>
      <c r="M161" s="130">
        <v>0</v>
      </c>
      <c r="N161" s="130">
        <v>2</v>
      </c>
      <c r="O161" s="98">
        <f t="shared" si="90"/>
        <v>14</v>
      </c>
      <c r="P161" s="130">
        <v>0</v>
      </c>
      <c r="Q161" s="130">
        <v>9</v>
      </c>
      <c r="R161" s="130">
        <v>0</v>
      </c>
      <c r="S161" s="130">
        <v>5</v>
      </c>
      <c r="T161" s="98">
        <f t="shared" si="91"/>
        <v>17</v>
      </c>
      <c r="U161" s="130">
        <v>0</v>
      </c>
      <c r="V161" s="130">
        <v>11</v>
      </c>
      <c r="W161" s="130">
        <v>3</v>
      </c>
      <c r="X161" s="130">
        <v>3</v>
      </c>
      <c r="Y161" s="98">
        <f t="shared" si="77"/>
        <v>92</v>
      </c>
      <c r="Z161" s="130">
        <v>0</v>
      </c>
      <c r="AA161" s="130">
        <v>5</v>
      </c>
      <c r="AB161" s="130">
        <v>21</v>
      </c>
      <c r="AC161" s="130">
        <v>56</v>
      </c>
      <c r="AD161" s="130">
        <v>10</v>
      </c>
      <c r="AE161" s="98">
        <f t="shared" si="78"/>
        <v>247</v>
      </c>
      <c r="AF161" s="130">
        <v>0</v>
      </c>
      <c r="AG161" s="130">
        <v>0</v>
      </c>
      <c r="AH161" s="130">
        <v>116</v>
      </c>
      <c r="AI161" s="130">
        <v>59</v>
      </c>
      <c r="AJ161" s="130">
        <v>15</v>
      </c>
      <c r="AK161" s="130">
        <v>52</v>
      </c>
      <c r="AL161" s="130">
        <v>0</v>
      </c>
      <c r="AM161" s="130">
        <v>0</v>
      </c>
      <c r="AN161" s="130">
        <v>0</v>
      </c>
      <c r="AO161" s="130">
        <v>5</v>
      </c>
      <c r="AP161" s="130">
        <v>0</v>
      </c>
      <c r="AQ161" s="130">
        <v>0</v>
      </c>
      <c r="AR161" s="130">
        <v>0</v>
      </c>
      <c r="AS161" s="130">
        <v>0</v>
      </c>
      <c r="AT161" s="98">
        <f t="shared" si="79"/>
        <v>34</v>
      </c>
      <c r="AU161" s="130">
        <v>0</v>
      </c>
      <c r="AV161" s="130">
        <v>11</v>
      </c>
      <c r="AW161" s="130">
        <v>23</v>
      </c>
      <c r="AX161" s="98">
        <f t="shared" si="80"/>
        <v>31</v>
      </c>
      <c r="AY161" s="130">
        <v>10</v>
      </c>
      <c r="AZ161" s="130">
        <v>5</v>
      </c>
      <c r="BA161" s="130">
        <v>7</v>
      </c>
      <c r="BB161" s="130">
        <v>9</v>
      </c>
      <c r="BC161" s="98">
        <f t="shared" si="81"/>
        <v>13</v>
      </c>
      <c r="BD161" s="130">
        <v>0</v>
      </c>
      <c r="BE161" s="130">
        <v>13</v>
      </c>
      <c r="BF161" s="98">
        <f t="shared" si="82"/>
        <v>58</v>
      </c>
      <c r="BG161" s="130">
        <v>0</v>
      </c>
      <c r="BH161" s="130">
        <v>23</v>
      </c>
      <c r="BI161" s="130">
        <v>18</v>
      </c>
      <c r="BJ161" s="130">
        <v>17</v>
      </c>
      <c r="BK161" s="98">
        <f t="shared" si="83"/>
        <v>101</v>
      </c>
      <c r="BL161" s="130">
        <v>0</v>
      </c>
      <c r="BM161" s="130">
        <v>57</v>
      </c>
      <c r="BN161" s="130">
        <v>44</v>
      </c>
      <c r="BO161" s="98">
        <f t="shared" si="84"/>
        <v>51</v>
      </c>
      <c r="BP161" s="130">
        <v>0</v>
      </c>
      <c r="BQ161" s="130">
        <v>35</v>
      </c>
      <c r="BR161" s="130">
        <v>16</v>
      </c>
      <c r="BS161" s="98">
        <f t="shared" si="85"/>
        <v>33</v>
      </c>
      <c r="BT161" s="130">
        <v>1</v>
      </c>
      <c r="BU161" s="130">
        <v>16</v>
      </c>
      <c r="BV161" s="130">
        <v>8</v>
      </c>
      <c r="BW161" s="130">
        <v>8</v>
      </c>
      <c r="BX161" s="98">
        <f t="shared" si="86"/>
        <v>1</v>
      </c>
      <c r="BY161" s="130">
        <v>0</v>
      </c>
      <c r="BZ161" s="130">
        <v>1</v>
      </c>
      <c r="CA161" s="130">
        <v>0</v>
      </c>
      <c r="CB161" s="98">
        <f t="shared" si="87"/>
        <v>2</v>
      </c>
      <c r="CC161" s="130">
        <v>0</v>
      </c>
      <c r="CD161" s="130">
        <v>1</v>
      </c>
      <c r="CE161" s="130">
        <v>1</v>
      </c>
    </row>
    <row r="162" spans="1:83" ht="12.75" x14ac:dyDescent="0.2">
      <c r="A162" s="90">
        <v>836</v>
      </c>
      <c r="B162" s="479" t="s">
        <v>144</v>
      </c>
      <c r="C162" s="98">
        <f t="shared" si="74"/>
        <v>338</v>
      </c>
      <c r="D162" s="98">
        <f t="shared" si="88"/>
        <v>18</v>
      </c>
      <c r="E162" s="130">
        <v>0</v>
      </c>
      <c r="F162" s="130">
        <v>18</v>
      </c>
      <c r="G162" s="98">
        <f t="shared" si="89"/>
        <v>2</v>
      </c>
      <c r="H162" s="130">
        <v>0</v>
      </c>
      <c r="I162" s="130">
        <v>2</v>
      </c>
      <c r="J162" s="98">
        <f t="shared" si="72"/>
        <v>16</v>
      </c>
      <c r="K162" s="130">
        <v>0</v>
      </c>
      <c r="L162" s="130">
        <v>15</v>
      </c>
      <c r="M162" s="130">
        <v>0</v>
      </c>
      <c r="N162" s="130">
        <v>1</v>
      </c>
      <c r="O162" s="98">
        <f t="shared" si="90"/>
        <v>14</v>
      </c>
      <c r="P162" s="130">
        <v>0</v>
      </c>
      <c r="Q162" s="130">
        <v>12</v>
      </c>
      <c r="R162" s="130">
        <v>1</v>
      </c>
      <c r="S162" s="130">
        <v>1</v>
      </c>
      <c r="T162" s="98">
        <f t="shared" si="91"/>
        <v>13</v>
      </c>
      <c r="U162" s="130">
        <v>0</v>
      </c>
      <c r="V162" s="130">
        <v>5</v>
      </c>
      <c r="W162" s="130">
        <v>5</v>
      </c>
      <c r="X162" s="130">
        <v>3</v>
      </c>
      <c r="Y162" s="98">
        <f t="shared" si="77"/>
        <v>23</v>
      </c>
      <c r="Z162" s="130">
        <v>0</v>
      </c>
      <c r="AA162" s="130">
        <v>2</v>
      </c>
      <c r="AB162" s="130">
        <v>1</v>
      </c>
      <c r="AC162" s="130">
        <v>13</v>
      </c>
      <c r="AD162" s="130">
        <v>7</v>
      </c>
      <c r="AE162" s="98">
        <f t="shared" si="78"/>
        <v>55</v>
      </c>
      <c r="AF162" s="130">
        <v>0</v>
      </c>
      <c r="AG162" s="130">
        <v>0</v>
      </c>
      <c r="AH162" s="130">
        <v>5</v>
      </c>
      <c r="AI162" s="130">
        <v>8</v>
      </c>
      <c r="AJ162" s="130">
        <v>1</v>
      </c>
      <c r="AK162" s="130">
        <v>9</v>
      </c>
      <c r="AL162" s="130">
        <v>0</v>
      </c>
      <c r="AM162" s="130">
        <v>0</v>
      </c>
      <c r="AN162" s="130">
        <v>0</v>
      </c>
      <c r="AO162" s="130">
        <v>32</v>
      </c>
      <c r="AP162" s="130">
        <v>0</v>
      </c>
      <c r="AQ162" s="130">
        <v>0</v>
      </c>
      <c r="AR162" s="130">
        <v>0</v>
      </c>
      <c r="AS162" s="130">
        <v>0</v>
      </c>
      <c r="AT162" s="98">
        <f t="shared" si="79"/>
        <v>33</v>
      </c>
      <c r="AU162" s="130">
        <v>0</v>
      </c>
      <c r="AV162" s="130">
        <v>15</v>
      </c>
      <c r="AW162" s="130">
        <v>18</v>
      </c>
      <c r="AX162" s="98">
        <f t="shared" si="80"/>
        <v>79</v>
      </c>
      <c r="AY162" s="130">
        <v>41</v>
      </c>
      <c r="AZ162" s="130">
        <v>13</v>
      </c>
      <c r="BA162" s="130">
        <v>18</v>
      </c>
      <c r="BB162" s="130">
        <v>7</v>
      </c>
      <c r="BC162" s="98">
        <f t="shared" si="81"/>
        <v>44</v>
      </c>
      <c r="BD162" s="130">
        <v>0</v>
      </c>
      <c r="BE162" s="130">
        <v>44</v>
      </c>
      <c r="BF162" s="98">
        <f t="shared" si="82"/>
        <v>17</v>
      </c>
      <c r="BG162" s="130">
        <v>0</v>
      </c>
      <c r="BH162" s="130">
        <v>5</v>
      </c>
      <c r="BI162" s="130">
        <v>1</v>
      </c>
      <c r="BJ162" s="130">
        <v>11</v>
      </c>
      <c r="BK162" s="98">
        <f t="shared" si="83"/>
        <v>14</v>
      </c>
      <c r="BL162" s="130">
        <v>0</v>
      </c>
      <c r="BM162" s="130">
        <v>5</v>
      </c>
      <c r="BN162" s="130">
        <v>9</v>
      </c>
      <c r="BO162" s="98">
        <f t="shared" si="84"/>
        <v>3</v>
      </c>
      <c r="BP162" s="130">
        <v>0</v>
      </c>
      <c r="BQ162" s="130">
        <v>3</v>
      </c>
      <c r="BR162" s="130">
        <v>0</v>
      </c>
      <c r="BS162" s="98">
        <f t="shared" si="85"/>
        <v>5</v>
      </c>
      <c r="BT162" s="130">
        <v>0</v>
      </c>
      <c r="BU162" s="130">
        <v>2</v>
      </c>
      <c r="BV162" s="130">
        <v>2</v>
      </c>
      <c r="BW162" s="130">
        <v>1</v>
      </c>
      <c r="BX162" s="98">
        <f t="shared" si="86"/>
        <v>0</v>
      </c>
      <c r="BY162" s="130">
        <v>0</v>
      </c>
      <c r="BZ162" s="130">
        <v>0</v>
      </c>
      <c r="CA162" s="130">
        <v>0</v>
      </c>
      <c r="CB162" s="98">
        <f t="shared" si="87"/>
        <v>2</v>
      </c>
      <c r="CC162" s="130">
        <v>0</v>
      </c>
      <c r="CD162" s="130">
        <v>2</v>
      </c>
      <c r="CE162" s="130">
        <v>0</v>
      </c>
    </row>
    <row r="163" spans="1:83" ht="12.75" x14ac:dyDescent="0.2">
      <c r="A163" s="90">
        <v>838</v>
      </c>
      <c r="B163" s="479" t="s">
        <v>145</v>
      </c>
      <c r="C163" s="98">
        <f t="shared" si="74"/>
        <v>331</v>
      </c>
      <c r="D163" s="98">
        <f t="shared" si="88"/>
        <v>6</v>
      </c>
      <c r="E163" s="130">
        <v>0</v>
      </c>
      <c r="F163" s="130">
        <v>6</v>
      </c>
      <c r="G163" s="98">
        <f t="shared" si="89"/>
        <v>2</v>
      </c>
      <c r="H163" s="130">
        <v>0</v>
      </c>
      <c r="I163" s="130">
        <v>2</v>
      </c>
      <c r="J163" s="98">
        <f t="shared" si="72"/>
        <v>5</v>
      </c>
      <c r="K163" s="130">
        <v>0</v>
      </c>
      <c r="L163" s="130">
        <v>3</v>
      </c>
      <c r="M163" s="130">
        <v>0</v>
      </c>
      <c r="N163" s="130">
        <v>2</v>
      </c>
      <c r="O163" s="98">
        <f t="shared" si="90"/>
        <v>1</v>
      </c>
      <c r="P163" s="130">
        <v>0</v>
      </c>
      <c r="Q163" s="130">
        <v>0</v>
      </c>
      <c r="R163" s="130">
        <v>0</v>
      </c>
      <c r="S163" s="130">
        <v>1</v>
      </c>
      <c r="T163" s="98">
        <f t="shared" si="91"/>
        <v>9</v>
      </c>
      <c r="U163" s="130">
        <v>0</v>
      </c>
      <c r="V163" s="130">
        <v>5</v>
      </c>
      <c r="W163" s="130">
        <v>3</v>
      </c>
      <c r="X163" s="130">
        <v>1</v>
      </c>
      <c r="Y163" s="98">
        <f t="shared" si="77"/>
        <v>25</v>
      </c>
      <c r="Z163" s="130">
        <v>0</v>
      </c>
      <c r="AA163" s="130">
        <v>12</v>
      </c>
      <c r="AB163" s="130">
        <v>2</v>
      </c>
      <c r="AC163" s="130">
        <v>2</v>
      </c>
      <c r="AD163" s="130">
        <v>9</v>
      </c>
      <c r="AE163" s="98">
        <f t="shared" si="78"/>
        <v>92</v>
      </c>
      <c r="AF163" s="130">
        <v>0</v>
      </c>
      <c r="AG163" s="130">
        <v>0</v>
      </c>
      <c r="AH163" s="130">
        <v>10</v>
      </c>
      <c r="AI163" s="130">
        <v>17</v>
      </c>
      <c r="AJ163" s="130">
        <v>6</v>
      </c>
      <c r="AK163" s="130">
        <v>8</v>
      </c>
      <c r="AL163" s="130">
        <v>0</v>
      </c>
      <c r="AM163" s="130">
        <v>0</v>
      </c>
      <c r="AN163" s="130">
        <v>50</v>
      </c>
      <c r="AO163" s="130">
        <v>1</v>
      </c>
      <c r="AP163" s="130">
        <v>0</v>
      </c>
      <c r="AQ163" s="130">
        <v>0</v>
      </c>
      <c r="AR163" s="130">
        <v>0</v>
      </c>
      <c r="AS163" s="130">
        <v>0</v>
      </c>
      <c r="AT163" s="98">
        <f t="shared" si="79"/>
        <v>8</v>
      </c>
      <c r="AU163" s="130">
        <v>0</v>
      </c>
      <c r="AV163" s="130">
        <v>4</v>
      </c>
      <c r="AW163" s="130">
        <v>4</v>
      </c>
      <c r="AX163" s="98">
        <f t="shared" si="80"/>
        <v>9</v>
      </c>
      <c r="AY163" s="130">
        <v>3</v>
      </c>
      <c r="AZ163" s="130">
        <v>3</v>
      </c>
      <c r="BA163" s="130">
        <v>3</v>
      </c>
      <c r="BB163" s="130">
        <v>0</v>
      </c>
      <c r="BC163" s="98">
        <f t="shared" si="81"/>
        <v>10</v>
      </c>
      <c r="BD163" s="130">
        <v>0</v>
      </c>
      <c r="BE163" s="130">
        <v>10</v>
      </c>
      <c r="BF163" s="98">
        <f t="shared" si="82"/>
        <v>34</v>
      </c>
      <c r="BG163" s="130">
        <v>0</v>
      </c>
      <c r="BH163" s="130">
        <v>18</v>
      </c>
      <c r="BI163" s="130">
        <v>2</v>
      </c>
      <c r="BJ163" s="130">
        <v>14</v>
      </c>
      <c r="BK163" s="98">
        <f t="shared" si="83"/>
        <v>65</v>
      </c>
      <c r="BL163" s="130">
        <v>0</v>
      </c>
      <c r="BM163" s="130">
        <v>21</v>
      </c>
      <c r="BN163" s="130">
        <v>44</v>
      </c>
      <c r="BO163" s="98">
        <f t="shared" si="84"/>
        <v>20</v>
      </c>
      <c r="BP163" s="130">
        <v>0</v>
      </c>
      <c r="BQ163" s="130">
        <v>11</v>
      </c>
      <c r="BR163" s="130">
        <v>9</v>
      </c>
      <c r="BS163" s="98">
        <f t="shared" si="85"/>
        <v>37</v>
      </c>
      <c r="BT163" s="130">
        <v>0</v>
      </c>
      <c r="BU163" s="130">
        <v>16</v>
      </c>
      <c r="BV163" s="130">
        <v>14</v>
      </c>
      <c r="BW163" s="130">
        <v>7</v>
      </c>
      <c r="BX163" s="98">
        <f t="shared" si="86"/>
        <v>4</v>
      </c>
      <c r="BY163" s="130">
        <v>0</v>
      </c>
      <c r="BZ163" s="130">
        <v>4</v>
      </c>
      <c r="CA163" s="130">
        <v>0</v>
      </c>
      <c r="CB163" s="98">
        <f t="shared" si="87"/>
        <v>4</v>
      </c>
      <c r="CC163" s="130">
        <v>0</v>
      </c>
      <c r="CD163" s="130">
        <v>4</v>
      </c>
      <c r="CE163" s="130">
        <v>0</v>
      </c>
    </row>
    <row r="164" spans="1:83" ht="12.75" x14ac:dyDescent="0.2">
      <c r="A164" s="90">
        <v>839</v>
      </c>
      <c r="B164" s="479" t="s">
        <v>148</v>
      </c>
      <c r="C164" s="98">
        <f t="shared" si="74"/>
        <v>91</v>
      </c>
      <c r="D164" s="98">
        <f t="shared" si="88"/>
        <v>0</v>
      </c>
      <c r="E164" s="130">
        <v>0</v>
      </c>
      <c r="F164" s="130">
        <v>0</v>
      </c>
      <c r="G164" s="98">
        <f t="shared" si="89"/>
        <v>0</v>
      </c>
      <c r="H164" s="130">
        <v>0</v>
      </c>
      <c r="I164" s="130">
        <v>0</v>
      </c>
      <c r="J164" s="98">
        <f t="shared" si="72"/>
        <v>0</v>
      </c>
      <c r="K164" s="130">
        <v>0</v>
      </c>
      <c r="L164" s="130">
        <v>0</v>
      </c>
      <c r="M164" s="130">
        <v>0</v>
      </c>
      <c r="N164" s="130">
        <v>0</v>
      </c>
      <c r="O164" s="98">
        <f t="shared" si="90"/>
        <v>0</v>
      </c>
      <c r="P164" s="130">
        <v>0</v>
      </c>
      <c r="Q164" s="130">
        <v>0</v>
      </c>
      <c r="R164" s="130">
        <v>0</v>
      </c>
      <c r="S164" s="130">
        <v>0</v>
      </c>
      <c r="T164" s="98">
        <f t="shared" si="91"/>
        <v>0</v>
      </c>
      <c r="U164" s="130">
        <v>0</v>
      </c>
      <c r="V164" s="130">
        <v>0</v>
      </c>
      <c r="W164" s="130">
        <v>0</v>
      </c>
      <c r="X164" s="130">
        <v>0</v>
      </c>
      <c r="Y164" s="98">
        <f t="shared" si="77"/>
        <v>82</v>
      </c>
      <c r="Z164" s="130">
        <v>0</v>
      </c>
      <c r="AA164" s="130">
        <v>0</v>
      </c>
      <c r="AB164" s="130">
        <v>0</v>
      </c>
      <c r="AC164" s="130">
        <v>80</v>
      </c>
      <c r="AD164" s="130">
        <v>2</v>
      </c>
      <c r="AE164" s="98">
        <f t="shared" si="78"/>
        <v>6</v>
      </c>
      <c r="AF164" s="130">
        <v>0</v>
      </c>
      <c r="AG164" s="130">
        <v>0</v>
      </c>
      <c r="AH164" s="130">
        <v>3</v>
      </c>
      <c r="AI164" s="130">
        <v>0</v>
      </c>
      <c r="AJ164" s="130">
        <v>2</v>
      </c>
      <c r="AK164" s="130">
        <v>0</v>
      </c>
      <c r="AL164" s="130">
        <v>0</v>
      </c>
      <c r="AM164" s="130">
        <v>0</v>
      </c>
      <c r="AN164" s="130">
        <v>0</v>
      </c>
      <c r="AO164" s="130">
        <v>1</v>
      </c>
      <c r="AP164" s="130">
        <v>0</v>
      </c>
      <c r="AQ164" s="130">
        <v>0</v>
      </c>
      <c r="AR164" s="130">
        <v>0</v>
      </c>
      <c r="AS164" s="130">
        <v>0</v>
      </c>
      <c r="AT164" s="98">
        <f t="shared" si="79"/>
        <v>0</v>
      </c>
      <c r="AU164" s="130">
        <v>0</v>
      </c>
      <c r="AV164" s="130">
        <v>0</v>
      </c>
      <c r="AW164" s="130">
        <v>0</v>
      </c>
      <c r="AX164" s="98">
        <f t="shared" si="80"/>
        <v>2</v>
      </c>
      <c r="AY164" s="130">
        <v>0</v>
      </c>
      <c r="AZ164" s="130">
        <v>1</v>
      </c>
      <c r="BA164" s="130">
        <v>1</v>
      </c>
      <c r="BB164" s="130">
        <v>0</v>
      </c>
      <c r="BC164" s="98">
        <f t="shared" si="81"/>
        <v>0</v>
      </c>
      <c r="BD164" s="130">
        <v>0</v>
      </c>
      <c r="BE164" s="130">
        <v>0</v>
      </c>
      <c r="BF164" s="98">
        <f t="shared" si="82"/>
        <v>0</v>
      </c>
      <c r="BG164" s="130">
        <v>0</v>
      </c>
      <c r="BH164" s="130">
        <v>0</v>
      </c>
      <c r="BI164" s="130">
        <v>0</v>
      </c>
      <c r="BJ164" s="130">
        <v>0</v>
      </c>
      <c r="BK164" s="98">
        <f t="shared" si="83"/>
        <v>0</v>
      </c>
      <c r="BL164" s="130">
        <v>0</v>
      </c>
      <c r="BM164" s="130">
        <v>0</v>
      </c>
      <c r="BN164" s="130">
        <v>0</v>
      </c>
      <c r="BO164" s="98">
        <f t="shared" si="84"/>
        <v>0</v>
      </c>
      <c r="BP164" s="130">
        <v>0</v>
      </c>
      <c r="BQ164" s="130">
        <v>0</v>
      </c>
      <c r="BR164" s="130">
        <v>0</v>
      </c>
      <c r="BS164" s="98">
        <f t="shared" si="85"/>
        <v>0</v>
      </c>
      <c r="BT164" s="130">
        <v>0</v>
      </c>
      <c r="BU164" s="130">
        <v>0</v>
      </c>
      <c r="BV164" s="130">
        <v>0</v>
      </c>
      <c r="BW164" s="130">
        <v>0</v>
      </c>
      <c r="BX164" s="98">
        <f t="shared" si="86"/>
        <v>1</v>
      </c>
      <c r="BY164" s="130">
        <v>0</v>
      </c>
      <c r="BZ164" s="130">
        <v>0</v>
      </c>
      <c r="CA164" s="130">
        <v>1</v>
      </c>
      <c r="CB164" s="98">
        <f t="shared" si="87"/>
        <v>0</v>
      </c>
      <c r="CC164" s="130">
        <v>0</v>
      </c>
      <c r="CD164" s="130">
        <v>0</v>
      </c>
      <c r="CE164" s="130">
        <v>0</v>
      </c>
    </row>
    <row r="165" spans="1:83" ht="12.75" x14ac:dyDescent="0.2">
      <c r="A165" s="90">
        <v>840</v>
      </c>
      <c r="B165" s="479" t="s">
        <v>149</v>
      </c>
      <c r="C165" s="98">
        <f t="shared" si="74"/>
        <v>4901</v>
      </c>
      <c r="D165" s="98">
        <f t="shared" si="88"/>
        <v>100</v>
      </c>
      <c r="E165" s="130">
        <v>0</v>
      </c>
      <c r="F165" s="130">
        <v>100</v>
      </c>
      <c r="G165" s="98">
        <f t="shared" si="89"/>
        <v>95</v>
      </c>
      <c r="H165" s="130">
        <v>0</v>
      </c>
      <c r="I165" s="130">
        <v>95</v>
      </c>
      <c r="J165" s="98">
        <f t="shared" si="72"/>
        <v>211</v>
      </c>
      <c r="K165" s="130">
        <v>0</v>
      </c>
      <c r="L165" s="130">
        <v>122</v>
      </c>
      <c r="M165" s="130">
        <v>10</v>
      </c>
      <c r="N165" s="130">
        <v>79</v>
      </c>
      <c r="O165" s="98">
        <f t="shared" si="90"/>
        <v>106</v>
      </c>
      <c r="P165" s="130">
        <v>0</v>
      </c>
      <c r="Q165" s="130">
        <v>58</v>
      </c>
      <c r="R165" s="130">
        <v>14</v>
      </c>
      <c r="S165" s="130">
        <v>34</v>
      </c>
      <c r="T165" s="98">
        <f t="shared" si="91"/>
        <v>104</v>
      </c>
      <c r="U165" s="130">
        <v>0</v>
      </c>
      <c r="V165" s="130">
        <v>56</v>
      </c>
      <c r="W165" s="130">
        <v>23</v>
      </c>
      <c r="X165" s="130">
        <v>25</v>
      </c>
      <c r="Y165" s="98">
        <f t="shared" si="77"/>
        <v>682</v>
      </c>
      <c r="Z165" s="130">
        <v>0</v>
      </c>
      <c r="AA165" s="130">
        <v>73</v>
      </c>
      <c r="AB165" s="130">
        <v>36</v>
      </c>
      <c r="AC165" s="130">
        <v>361</v>
      </c>
      <c r="AD165" s="130">
        <v>212</v>
      </c>
      <c r="AE165" s="98">
        <f t="shared" si="78"/>
        <v>1138</v>
      </c>
      <c r="AF165" s="130">
        <v>0</v>
      </c>
      <c r="AG165" s="130">
        <v>0</v>
      </c>
      <c r="AH165" s="130">
        <v>177</v>
      </c>
      <c r="AI165" s="130">
        <v>348</v>
      </c>
      <c r="AJ165" s="130">
        <v>289</v>
      </c>
      <c r="AK165" s="130">
        <v>271</v>
      </c>
      <c r="AL165" s="130">
        <v>11</v>
      </c>
      <c r="AM165" s="130">
        <v>0</v>
      </c>
      <c r="AN165" s="130">
        <v>3</v>
      </c>
      <c r="AO165" s="130">
        <v>31</v>
      </c>
      <c r="AP165" s="130">
        <v>0</v>
      </c>
      <c r="AQ165" s="130">
        <v>7</v>
      </c>
      <c r="AR165" s="130">
        <v>1</v>
      </c>
      <c r="AS165" s="130">
        <v>0</v>
      </c>
      <c r="AT165" s="98">
        <f t="shared" si="79"/>
        <v>192</v>
      </c>
      <c r="AU165" s="130">
        <v>0</v>
      </c>
      <c r="AV165" s="130">
        <v>112</v>
      </c>
      <c r="AW165" s="130">
        <v>80</v>
      </c>
      <c r="AX165" s="98">
        <f t="shared" si="80"/>
        <v>403</v>
      </c>
      <c r="AY165" s="130">
        <v>116</v>
      </c>
      <c r="AZ165" s="130">
        <v>102</v>
      </c>
      <c r="BA165" s="130">
        <v>133</v>
      </c>
      <c r="BB165" s="130">
        <v>52</v>
      </c>
      <c r="BC165" s="98">
        <f t="shared" si="81"/>
        <v>256</v>
      </c>
      <c r="BD165" s="130">
        <v>0</v>
      </c>
      <c r="BE165" s="130">
        <v>256</v>
      </c>
      <c r="BF165" s="98">
        <f t="shared" si="82"/>
        <v>520</v>
      </c>
      <c r="BG165" s="130">
        <v>0</v>
      </c>
      <c r="BH165" s="130">
        <v>272</v>
      </c>
      <c r="BI165" s="130">
        <v>66</v>
      </c>
      <c r="BJ165" s="130">
        <v>182</v>
      </c>
      <c r="BK165" s="98">
        <f t="shared" si="83"/>
        <v>427</v>
      </c>
      <c r="BL165" s="130">
        <v>0</v>
      </c>
      <c r="BM165" s="130">
        <v>287</v>
      </c>
      <c r="BN165" s="130">
        <v>140</v>
      </c>
      <c r="BO165" s="98">
        <f t="shared" si="84"/>
        <v>145</v>
      </c>
      <c r="BP165" s="130">
        <v>0</v>
      </c>
      <c r="BQ165" s="130">
        <v>124</v>
      </c>
      <c r="BR165" s="130">
        <v>21</v>
      </c>
      <c r="BS165" s="98">
        <f t="shared" si="85"/>
        <v>337</v>
      </c>
      <c r="BT165" s="130">
        <v>0</v>
      </c>
      <c r="BU165" s="130">
        <v>143</v>
      </c>
      <c r="BV165" s="130">
        <v>106</v>
      </c>
      <c r="BW165" s="130">
        <v>88</v>
      </c>
      <c r="BX165" s="98">
        <f t="shared" si="86"/>
        <v>97</v>
      </c>
      <c r="BY165" s="130">
        <v>0</v>
      </c>
      <c r="BZ165" s="130">
        <v>78</v>
      </c>
      <c r="CA165" s="130">
        <v>19</v>
      </c>
      <c r="CB165" s="98">
        <f t="shared" si="87"/>
        <v>88</v>
      </c>
      <c r="CC165" s="130">
        <v>0</v>
      </c>
      <c r="CD165" s="130">
        <v>71</v>
      </c>
      <c r="CE165" s="130">
        <v>17</v>
      </c>
    </row>
    <row r="166" spans="1:83" ht="12.75" x14ac:dyDescent="0.2">
      <c r="A166" s="90">
        <v>841</v>
      </c>
      <c r="B166" s="479" t="s">
        <v>150</v>
      </c>
      <c r="C166" s="98">
        <f t="shared" si="74"/>
        <v>192</v>
      </c>
      <c r="D166" s="98">
        <f t="shared" si="88"/>
        <v>3</v>
      </c>
      <c r="E166" s="130">
        <v>0</v>
      </c>
      <c r="F166" s="130">
        <v>3</v>
      </c>
      <c r="G166" s="98">
        <f t="shared" si="89"/>
        <v>3</v>
      </c>
      <c r="H166" s="130">
        <v>0</v>
      </c>
      <c r="I166" s="130">
        <v>3</v>
      </c>
      <c r="J166" s="98">
        <f t="shared" si="72"/>
        <v>18</v>
      </c>
      <c r="K166" s="130">
        <v>0</v>
      </c>
      <c r="L166" s="130">
        <v>6</v>
      </c>
      <c r="M166" s="130">
        <v>0</v>
      </c>
      <c r="N166" s="130">
        <v>12</v>
      </c>
      <c r="O166" s="98">
        <f t="shared" si="90"/>
        <v>3</v>
      </c>
      <c r="P166" s="130">
        <v>0</v>
      </c>
      <c r="Q166" s="130">
        <v>3</v>
      </c>
      <c r="R166" s="130">
        <v>0</v>
      </c>
      <c r="S166" s="130">
        <v>0</v>
      </c>
      <c r="T166" s="98">
        <f t="shared" si="91"/>
        <v>2</v>
      </c>
      <c r="U166" s="130">
        <v>0</v>
      </c>
      <c r="V166" s="130">
        <v>2</v>
      </c>
      <c r="W166" s="130">
        <v>0</v>
      </c>
      <c r="X166" s="130">
        <v>0</v>
      </c>
      <c r="Y166" s="98">
        <f t="shared" si="77"/>
        <v>24</v>
      </c>
      <c r="Z166" s="130">
        <v>0</v>
      </c>
      <c r="AA166" s="130">
        <v>3</v>
      </c>
      <c r="AB166" s="130">
        <v>1</v>
      </c>
      <c r="AC166" s="130">
        <v>15</v>
      </c>
      <c r="AD166" s="130">
        <v>5</v>
      </c>
      <c r="AE166" s="98">
        <f t="shared" si="78"/>
        <v>81</v>
      </c>
      <c r="AF166" s="130">
        <v>0</v>
      </c>
      <c r="AG166" s="130">
        <v>0</v>
      </c>
      <c r="AH166" s="130">
        <v>15</v>
      </c>
      <c r="AI166" s="130">
        <v>18</v>
      </c>
      <c r="AJ166" s="130">
        <v>23</v>
      </c>
      <c r="AK166" s="130">
        <v>22</v>
      </c>
      <c r="AL166" s="130">
        <v>0</v>
      </c>
      <c r="AM166" s="130">
        <v>0</v>
      </c>
      <c r="AN166" s="130">
        <v>0</v>
      </c>
      <c r="AO166" s="130">
        <v>3</v>
      </c>
      <c r="AP166" s="130">
        <v>0</v>
      </c>
      <c r="AQ166" s="130">
        <v>0</v>
      </c>
      <c r="AR166" s="130">
        <v>0</v>
      </c>
      <c r="AS166" s="130">
        <v>0</v>
      </c>
      <c r="AT166" s="98">
        <f t="shared" si="79"/>
        <v>6</v>
      </c>
      <c r="AU166" s="130">
        <v>0</v>
      </c>
      <c r="AV166" s="130">
        <v>3</v>
      </c>
      <c r="AW166" s="130">
        <v>3</v>
      </c>
      <c r="AX166" s="98">
        <f t="shared" si="80"/>
        <v>8</v>
      </c>
      <c r="AY166" s="130">
        <v>2</v>
      </c>
      <c r="AZ166" s="130">
        <v>0</v>
      </c>
      <c r="BA166" s="130">
        <v>6</v>
      </c>
      <c r="BB166" s="130">
        <v>0</v>
      </c>
      <c r="BC166" s="98">
        <f t="shared" si="81"/>
        <v>11</v>
      </c>
      <c r="BD166" s="130">
        <v>0</v>
      </c>
      <c r="BE166" s="130">
        <v>11</v>
      </c>
      <c r="BF166" s="98">
        <f t="shared" si="82"/>
        <v>14</v>
      </c>
      <c r="BG166" s="130">
        <v>0</v>
      </c>
      <c r="BH166" s="130">
        <v>10</v>
      </c>
      <c r="BI166" s="130">
        <v>3</v>
      </c>
      <c r="BJ166" s="130">
        <v>1</v>
      </c>
      <c r="BK166" s="98">
        <f t="shared" si="83"/>
        <v>10</v>
      </c>
      <c r="BL166" s="130">
        <v>0</v>
      </c>
      <c r="BM166" s="130">
        <v>7</v>
      </c>
      <c r="BN166" s="130">
        <v>3</v>
      </c>
      <c r="BO166" s="98">
        <f t="shared" si="84"/>
        <v>5</v>
      </c>
      <c r="BP166" s="130">
        <v>0</v>
      </c>
      <c r="BQ166" s="130">
        <v>3</v>
      </c>
      <c r="BR166" s="130">
        <v>2</v>
      </c>
      <c r="BS166" s="98">
        <f t="shared" si="85"/>
        <v>3</v>
      </c>
      <c r="BT166" s="130">
        <v>0</v>
      </c>
      <c r="BU166" s="130">
        <v>2</v>
      </c>
      <c r="BV166" s="130">
        <v>0</v>
      </c>
      <c r="BW166" s="130">
        <v>1</v>
      </c>
      <c r="BX166" s="98">
        <f t="shared" si="86"/>
        <v>0</v>
      </c>
      <c r="BY166" s="130">
        <v>0</v>
      </c>
      <c r="BZ166" s="130">
        <v>0</v>
      </c>
      <c r="CA166" s="130">
        <v>0</v>
      </c>
      <c r="CB166" s="98">
        <f t="shared" si="87"/>
        <v>1</v>
      </c>
      <c r="CC166" s="130">
        <v>0</v>
      </c>
      <c r="CD166" s="130">
        <v>1</v>
      </c>
      <c r="CE166" s="130">
        <v>0</v>
      </c>
    </row>
    <row r="167" spans="1:83" ht="12.75" x14ac:dyDescent="0.2">
      <c r="A167" s="90">
        <v>845</v>
      </c>
      <c r="B167" s="479" t="s">
        <v>47</v>
      </c>
      <c r="C167" s="98">
        <f t="shared" si="74"/>
        <v>53</v>
      </c>
      <c r="D167" s="98">
        <f t="shared" si="88"/>
        <v>1</v>
      </c>
      <c r="E167" s="130">
        <v>0</v>
      </c>
      <c r="F167" s="130">
        <v>1</v>
      </c>
      <c r="G167" s="98">
        <f t="shared" si="89"/>
        <v>0</v>
      </c>
      <c r="H167" s="130">
        <v>0</v>
      </c>
      <c r="I167" s="130">
        <v>0</v>
      </c>
      <c r="J167" s="98">
        <f t="shared" si="72"/>
        <v>1</v>
      </c>
      <c r="K167" s="130">
        <v>0</v>
      </c>
      <c r="L167" s="130">
        <v>0</v>
      </c>
      <c r="M167" s="130">
        <v>0</v>
      </c>
      <c r="N167" s="130">
        <v>1</v>
      </c>
      <c r="O167" s="98">
        <f t="shared" si="90"/>
        <v>0</v>
      </c>
      <c r="P167" s="130">
        <v>0</v>
      </c>
      <c r="Q167" s="130">
        <v>0</v>
      </c>
      <c r="R167" s="130">
        <v>0</v>
      </c>
      <c r="S167" s="130">
        <v>0</v>
      </c>
      <c r="T167" s="98">
        <f t="shared" si="91"/>
        <v>0</v>
      </c>
      <c r="U167" s="130">
        <v>0</v>
      </c>
      <c r="V167" s="130">
        <v>0</v>
      </c>
      <c r="W167" s="130">
        <v>0</v>
      </c>
      <c r="X167" s="130">
        <v>0</v>
      </c>
      <c r="Y167" s="98">
        <f t="shared" si="77"/>
        <v>6</v>
      </c>
      <c r="Z167" s="130">
        <v>0</v>
      </c>
      <c r="AA167" s="130">
        <v>5</v>
      </c>
      <c r="AB167" s="130">
        <v>0</v>
      </c>
      <c r="AC167" s="130">
        <v>0</v>
      </c>
      <c r="AD167" s="130">
        <v>1</v>
      </c>
      <c r="AE167" s="98">
        <f t="shared" si="78"/>
        <v>32</v>
      </c>
      <c r="AF167" s="130">
        <v>0</v>
      </c>
      <c r="AG167" s="130">
        <v>0</v>
      </c>
      <c r="AH167" s="130">
        <v>2</v>
      </c>
      <c r="AI167" s="130">
        <v>0</v>
      </c>
      <c r="AJ167" s="130">
        <v>0</v>
      </c>
      <c r="AK167" s="130">
        <v>0</v>
      </c>
      <c r="AL167" s="130">
        <v>0</v>
      </c>
      <c r="AM167" s="130">
        <v>0</v>
      </c>
      <c r="AN167" s="130">
        <v>0</v>
      </c>
      <c r="AO167" s="130">
        <v>30</v>
      </c>
      <c r="AP167" s="130">
        <v>0</v>
      </c>
      <c r="AQ167" s="130">
        <v>0</v>
      </c>
      <c r="AR167" s="130">
        <v>0</v>
      </c>
      <c r="AS167" s="130">
        <v>0</v>
      </c>
      <c r="AT167" s="98">
        <f t="shared" si="79"/>
        <v>0</v>
      </c>
      <c r="AU167" s="130">
        <v>0</v>
      </c>
      <c r="AV167" s="130">
        <v>0</v>
      </c>
      <c r="AW167" s="130">
        <v>0</v>
      </c>
      <c r="AX167" s="98">
        <f t="shared" si="80"/>
        <v>2</v>
      </c>
      <c r="AY167" s="130">
        <v>2</v>
      </c>
      <c r="AZ167" s="130">
        <v>0</v>
      </c>
      <c r="BA167" s="130">
        <v>0</v>
      </c>
      <c r="BB167" s="130">
        <v>0</v>
      </c>
      <c r="BC167" s="98">
        <f t="shared" si="81"/>
        <v>0</v>
      </c>
      <c r="BD167" s="130">
        <v>0</v>
      </c>
      <c r="BE167" s="130">
        <v>0</v>
      </c>
      <c r="BF167" s="98">
        <f t="shared" si="82"/>
        <v>2</v>
      </c>
      <c r="BG167" s="130">
        <v>0</v>
      </c>
      <c r="BH167" s="130">
        <v>1</v>
      </c>
      <c r="BI167" s="130">
        <v>0</v>
      </c>
      <c r="BJ167" s="130">
        <v>1</v>
      </c>
      <c r="BK167" s="98">
        <f t="shared" si="83"/>
        <v>4</v>
      </c>
      <c r="BL167" s="130">
        <v>0</v>
      </c>
      <c r="BM167" s="130">
        <v>4</v>
      </c>
      <c r="BN167" s="130">
        <v>0</v>
      </c>
      <c r="BO167" s="98">
        <f t="shared" si="84"/>
        <v>0</v>
      </c>
      <c r="BP167" s="130">
        <v>0</v>
      </c>
      <c r="BQ167" s="130">
        <v>0</v>
      </c>
      <c r="BR167" s="130">
        <v>0</v>
      </c>
      <c r="BS167" s="98">
        <f t="shared" si="85"/>
        <v>1</v>
      </c>
      <c r="BT167" s="130">
        <v>0</v>
      </c>
      <c r="BU167" s="130">
        <v>0</v>
      </c>
      <c r="BV167" s="130">
        <v>0</v>
      </c>
      <c r="BW167" s="130">
        <v>1</v>
      </c>
      <c r="BX167" s="98">
        <f t="shared" si="86"/>
        <v>0</v>
      </c>
      <c r="BY167" s="130">
        <v>0</v>
      </c>
      <c r="BZ167" s="130">
        <v>0</v>
      </c>
      <c r="CA167" s="130">
        <v>0</v>
      </c>
      <c r="CB167" s="98">
        <f t="shared" si="87"/>
        <v>4</v>
      </c>
      <c r="CC167" s="130">
        <v>0</v>
      </c>
      <c r="CD167" s="130">
        <v>4</v>
      </c>
      <c r="CE167" s="130">
        <v>0</v>
      </c>
    </row>
    <row r="168" spans="1:83" ht="12.75" x14ac:dyDescent="0.2">
      <c r="A168" s="90">
        <v>846</v>
      </c>
      <c r="B168" s="479" t="s">
        <v>93</v>
      </c>
      <c r="C168" s="98">
        <f t="shared" si="74"/>
        <v>6907</v>
      </c>
      <c r="D168" s="98">
        <f t="shared" si="88"/>
        <v>60</v>
      </c>
      <c r="E168" s="130">
        <v>2</v>
      </c>
      <c r="F168" s="130">
        <v>58</v>
      </c>
      <c r="G168" s="98">
        <f t="shared" si="89"/>
        <v>158</v>
      </c>
      <c r="H168" s="130">
        <v>0</v>
      </c>
      <c r="I168" s="130">
        <v>158</v>
      </c>
      <c r="J168" s="98">
        <f t="shared" si="72"/>
        <v>464</v>
      </c>
      <c r="K168" s="130">
        <v>0</v>
      </c>
      <c r="L168" s="130">
        <v>402</v>
      </c>
      <c r="M168" s="130">
        <v>3</v>
      </c>
      <c r="N168" s="130">
        <v>59</v>
      </c>
      <c r="O168" s="98">
        <f t="shared" si="90"/>
        <v>140</v>
      </c>
      <c r="P168" s="130">
        <v>0</v>
      </c>
      <c r="Q168" s="130">
        <v>92</v>
      </c>
      <c r="R168" s="130">
        <v>18</v>
      </c>
      <c r="S168" s="130">
        <v>30</v>
      </c>
      <c r="T168" s="98">
        <f t="shared" si="91"/>
        <v>148</v>
      </c>
      <c r="U168" s="130">
        <v>0</v>
      </c>
      <c r="V168" s="130">
        <v>78</v>
      </c>
      <c r="W168" s="130">
        <v>24</v>
      </c>
      <c r="X168" s="130">
        <v>46</v>
      </c>
      <c r="Y168" s="98">
        <f t="shared" si="77"/>
        <v>839</v>
      </c>
      <c r="Z168" s="130">
        <v>0</v>
      </c>
      <c r="AA168" s="130">
        <v>180</v>
      </c>
      <c r="AB168" s="130">
        <v>47</v>
      </c>
      <c r="AC168" s="130">
        <v>382</v>
      </c>
      <c r="AD168" s="130">
        <v>230</v>
      </c>
      <c r="AE168" s="98">
        <f t="shared" si="78"/>
        <v>2149</v>
      </c>
      <c r="AF168" s="130">
        <v>0</v>
      </c>
      <c r="AG168" s="130">
        <v>0</v>
      </c>
      <c r="AH168" s="130">
        <v>292</v>
      </c>
      <c r="AI168" s="130">
        <v>328</v>
      </c>
      <c r="AJ168" s="130">
        <v>841</v>
      </c>
      <c r="AK168" s="130">
        <v>439</v>
      </c>
      <c r="AL168" s="130">
        <v>19</v>
      </c>
      <c r="AM168" s="130">
        <v>23</v>
      </c>
      <c r="AN168" s="130">
        <v>8</v>
      </c>
      <c r="AO168" s="130">
        <v>45</v>
      </c>
      <c r="AP168" s="130">
        <v>0</v>
      </c>
      <c r="AQ168" s="130">
        <v>154</v>
      </c>
      <c r="AR168" s="130">
        <v>0</v>
      </c>
      <c r="AS168" s="130">
        <v>0</v>
      </c>
      <c r="AT168" s="98">
        <f t="shared" si="79"/>
        <v>231</v>
      </c>
      <c r="AU168" s="130">
        <v>0</v>
      </c>
      <c r="AV168" s="130">
        <v>130</v>
      </c>
      <c r="AW168" s="130">
        <v>101</v>
      </c>
      <c r="AX168" s="98">
        <f t="shared" si="80"/>
        <v>412</v>
      </c>
      <c r="AY168" s="130">
        <v>75</v>
      </c>
      <c r="AZ168" s="130">
        <v>70</v>
      </c>
      <c r="BA168" s="130">
        <v>160</v>
      </c>
      <c r="BB168" s="130">
        <v>107</v>
      </c>
      <c r="BC168" s="98">
        <f t="shared" si="81"/>
        <v>158</v>
      </c>
      <c r="BD168" s="130">
        <v>0</v>
      </c>
      <c r="BE168" s="130">
        <v>158</v>
      </c>
      <c r="BF168" s="98">
        <f t="shared" si="82"/>
        <v>625</v>
      </c>
      <c r="BG168" s="130">
        <v>0</v>
      </c>
      <c r="BH168" s="130">
        <v>409</v>
      </c>
      <c r="BI168" s="130">
        <v>67</v>
      </c>
      <c r="BJ168" s="130">
        <v>149</v>
      </c>
      <c r="BK168" s="98">
        <f t="shared" si="83"/>
        <v>366</v>
      </c>
      <c r="BL168" s="130">
        <v>0</v>
      </c>
      <c r="BM168" s="130">
        <v>202</v>
      </c>
      <c r="BN168" s="130">
        <v>164</v>
      </c>
      <c r="BO168" s="98">
        <f t="shared" si="84"/>
        <v>253</v>
      </c>
      <c r="BP168" s="130">
        <v>0</v>
      </c>
      <c r="BQ168" s="130">
        <v>203</v>
      </c>
      <c r="BR168" s="130">
        <v>50</v>
      </c>
      <c r="BS168" s="98">
        <f t="shared" si="85"/>
        <v>731</v>
      </c>
      <c r="BT168" s="130">
        <v>0</v>
      </c>
      <c r="BU168" s="130">
        <v>382</v>
      </c>
      <c r="BV168" s="130">
        <v>245</v>
      </c>
      <c r="BW168" s="130">
        <v>104</v>
      </c>
      <c r="BX168" s="98">
        <f t="shared" si="86"/>
        <v>51</v>
      </c>
      <c r="BY168" s="130">
        <v>1</v>
      </c>
      <c r="BZ168" s="130">
        <v>38</v>
      </c>
      <c r="CA168" s="130">
        <v>12</v>
      </c>
      <c r="CB168" s="98">
        <f t="shared" si="87"/>
        <v>122</v>
      </c>
      <c r="CC168" s="130">
        <v>0</v>
      </c>
      <c r="CD168" s="130">
        <v>113</v>
      </c>
      <c r="CE168" s="130">
        <v>9</v>
      </c>
    </row>
    <row r="169" spans="1:83" ht="12.75" x14ac:dyDescent="0.2">
      <c r="A169" s="89">
        <v>847</v>
      </c>
      <c r="B169" s="479" t="s">
        <v>94</v>
      </c>
      <c r="C169" s="98">
        <f t="shared" si="74"/>
        <v>10371</v>
      </c>
      <c r="D169" s="98">
        <f t="shared" si="88"/>
        <v>243</v>
      </c>
      <c r="E169" s="130">
        <v>0</v>
      </c>
      <c r="F169" s="130">
        <v>243</v>
      </c>
      <c r="G169" s="98">
        <f t="shared" si="89"/>
        <v>238</v>
      </c>
      <c r="H169" s="130">
        <v>0</v>
      </c>
      <c r="I169" s="130">
        <v>238</v>
      </c>
      <c r="J169" s="98">
        <f t="shared" si="72"/>
        <v>307</v>
      </c>
      <c r="K169" s="130">
        <v>0</v>
      </c>
      <c r="L169" s="130">
        <v>126</v>
      </c>
      <c r="M169" s="130">
        <v>29</v>
      </c>
      <c r="N169" s="130">
        <v>152</v>
      </c>
      <c r="O169" s="98">
        <f t="shared" si="90"/>
        <v>192</v>
      </c>
      <c r="P169" s="130">
        <v>0</v>
      </c>
      <c r="Q169" s="130">
        <v>123</v>
      </c>
      <c r="R169" s="130">
        <v>22</v>
      </c>
      <c r="S169" s="130">
        <v>47</v>
      </c>
      <c r="T169" s="98">
        <f t="shared" si="91"/>
        <v>295</v>
      </c>
      <c r="U169" s="130">
        <v>0</v>
      </c>
      <c r="V169" s="130">
        <v>219</v>
      </c>
      <c r="W169" s="130">
        <v>30</v>
      </c>
      <c r="X169" s="130">
        <v>46</v>
      </c>
      <c r="Y169" s="98">
        <f t="shared" si="77"/>
        <v>1482</v>
      </c>
      <c r="Z169" s="130">
        <v>0</v>
      </c>
      <c r="AA169" s="130">
        <v>335</v>
      </c>
      <c r="AB169" s="130">
        <v>82</v>
      </c>
      <c r="AC169" s="130">
        <v>764</v>
      </c>
      <c r="AD169" s="130">
        <v>301</v>
      </c>
      <c r="AE169" s="98">
        <f t="shared" si="78"/>
        <v>2239</v>
      </c>
      <c r="AF169" s="130">
        <v>0</v>
      </c>
      <c r="AG169" s="130">
        <v>0</v>
      </c>
      <c r="AH169" s="130">
        <v>456</v>
      </c>
      <c r="AI169" s="130">
        <v>414</v>
      </c>
      <c r="AJ169" s="130">
        <v>771</v>
      </c>
      <c r="AK169" s="130">
        <v>349</v>
      </c>
      <c r="AL169" s="130">
        <v>19</v>
      </c>
      <c r="AM169" s="130">
        <v>28</v>
      </c>
      <c r="AN169" s="130">
        <v>10</v>
      </c>
      <c r="AO169" s="130">
        <v>48</v>
      </c>
      <c r="AP169" s="130">
        <v>1</v>
      </c>
      <c r="AQ169" s="130">
        <v>143</v>
      </c>
      <c r="AR169" s="130">
        <v>0</v>
      </c>
      <c r="AS169" s="130">
        <v>0</v>
      </c>
      <c r="AT169" s="98">
        <f t="shared" si="79"/>
        <v>503</v>
      </c>
      <c r="AU169" s="130">
        <v>0</v>
      </c>
      <c r="AV169" s="130">
        <v>317</v>
      </c>
      <c r="AW169" s="130">
        <v>186</v>
      </c>
      <c r="AX169" s="98">
        <f t="shared" si="80"/>
        <v>1014</v>
      </c>
      <c r="AY169" s="130">
        <v>411</v>
      </c>
      <c r="AZ169" s="130">
        <v>168</v>
      </c>
      <c r="BA169" s="130">
        <v>320</v>
      </c>
      <c r="BB169" s="130">
        <v>115</v>
      </c>
      <c r="BC169" s="98">
        <f t="shared" si="81"/>
        <v>427</v>
      </c>
      <c r="BD169" s="130">
        <v>0</v>
      </c>
      <c r="BE169" s="130">
        <v>427</v>
      </c>
      <c r="BF169" s="98">
        <f t="shared" si="82"/>
        <v>1320</v>
      </c>
      <c r="BG169" s="130">
        <v>0</v>
      </c>
      <c r="BH169" s="130">
        <v>843</v>
      </c>
      <c r="BI169" s="130">
        <v>137</v>
      </c>
      <c r="BJ169" s="130">
        <v>340</v>
      </c>
      <c r="BK169" s="98">
        <f t="shared" si="83"/>
        <v>922</v>
      </c>
      <c r="BL169" s="130">
        <v>0</v>
      </c>
      <c r="BM169" s="130">
        <v>640</v>
      </c>
      <c r="BN169" s="130">
        <v>282</v>
      </c>
      <c r="BO169" s="98">
        <f t="shared" si="84"/>
        <v>348</v>
      </c>
      <c r="BP169" s="130">
        <v>0</v>
      </c>
      <c r="BQ169" s="130">
        <v>325</v>
      </c>
      <c r="BR169" s="130">
        <v>23</v>
      </c>
      <c r="BS169" s="98">
        <f t="shared" si="85"/>
        <v>485</v>
      </c>
      <c r="BT169" s="130">
        <v>0</v>
      </c>
      <c r="BU169" s="130">
        <v>162</v>
      </c>
      <c r="BV169" s="130">
        <v>102</v>
      </c>
      <c r="BW169" s="130">
        <v>221</v>
      </c>
      <c r="BX169" s="98">
        <f t="shared" si="86"/>
        <v>182</v>
      </c>
      <c r="BY169" s="130">
        <v>0</v>
      </c>
      <c r="BZ169" s="130">
        <v>139</v>
      </c>
      <c r="CA169" s="130">
        <v>43</v>
      </c>
      <c r="CB169" s="98">
        <f t="shared" si="87"/>
        <v>174</v>
      </c>
      <c r="CC169" s="130">
        <v>0</v>
      </c>
      <c r="CD169" s="130">
        <v>143</v>
      </c>
      <c r="CE169" s="130">
        <v>31</v>
      </c>
    </row>
    <row r="170" spans="1:83" ht="12.75" x14ac:dyDescent="0.2">
      <c r="A170" s="92">
        <v>848</v>
      </c>
      <c r="B170" s="479" t="s">
        <v>303</v>
      </c>
      <c r="C170" s="98">
        <f t="shared" si="74"/>
        <v>4518</v>
      </c>
      <c r="D170" s="98">
        <f t="shared" si="88"/>
        <v>117</v>
      </c>
      <c r="E170" s="130">
        <v>0</v>
      </c>
      <c r="F170" s="130">
        <v>117</v>
      </c>
      <c r="G170" s="98">
        <f t="shared" si="89"/>
        <v>42</v>
      </c>
      <c r="H170" s="130">
        <v>0</v>
      </c>
      <c r="I170" s="130">
        <v>42</v>
      </c>
      <c r="J170" s="98">
        <f t="shared" si="72"/>
        <v>133</v>
      </c>
      <c r="K170" s="130">
        <v>0</v>
      </c>
      <c r="L170" s="130">
        <v>50</v>
      </c>
      <c r="M170" s="130">
        <v>25</v>
      </c>
      <c r="N170" s="130">
        <v>58</v>
      </c>
      <c r="O170" s="98">
        <f t="shared" si="90"/>
        <v>61</v>
      </c>
      <c r="P170" s="130">
        <v>0</v>
      </c>
      <c r="Q170" s="130">
        <v>33</v>
      </c>
      <c r="R170" s="130">
        <v>9</v>
      </c>
      <c r="S170" s="130">
        <v>19</v>
      </c>
      <c r="T170" s="98">
        <f t="shared" si="91"/>
        <v>125</v>
      </c>
      <c r="U170" s="130">
        <v>0</v>
      </c>
      <c r="V170" s="130">
        <v>88</v>
      </c>
      <c r="W170" s="130">
        <v>17</v>
      </c>
      <c r="X170" s="130">
        <v>20</v>
      </c>
      <c r="Y170" s="98">
        <f t="shared" si="77"/>
        <v>693</v>
      </c>
      <c r="Z170" s="130">
        <v>0</v>
      </c>
      <c r="AA170" s="130">
        <v>117</v>
      </c>
      <c r="AB170" s="130">
        <v>28</v>
      </c>
      <c r="AC170" s="130">
        <v>373</v>
      </c>
      <c r="AD170" s="130">
        <v>175</v>
      </c>
      <c r="AE170" s="98">
        <f t="shared" si="78"/>
        <v>551</v>
      </c>
      <c r="AF170" s="130">
        <v>0</v>
      </c>
      <c r="AG170" s="130">
        <v>0</v>
      </c>
      <c r="AH170" s="130">
        <v>107</v>
      </c>
      <c r="AI170" s="130">
        <v>123</v>
      </c>
      <c r="AJ170" s="130">
        <v>162</v>
      </c>
      <c r="AK170" s="130">
        <v>126</v>
      </c>
      <c r="AL170" s="130">
        <v>2</v>
      </c>
      <c r="AM170" s="130">
        <v>8</v>
      </c>
      <c r="AN170" s="130">
        <v>0</v>
      </c>
      <c r="AO170" s="130">
        <v>6</v>
      </c>
      <c r="AP170" s="130">
        <v>0</v>
      </c>
      <c r="AQ170" s="130">
        <v>17</v>
      </c>
      <c r="AR170" s="130">
        <v>0</v>
      </c>
      <c r="AS170" s="130">
        <v>0</v>
      </c>
      <c r="AT170" s="98">
        <f t="shared" si="79"/>
        <v>263</v>
      </c>
      <c r="AU170" s="130">
        <v>0</v>
      </c>
      <c r="AV170" s="130">
        <v>160</v>
      </c>
      <c r="AW170" s="130">
        <v>103</v>
      </c>
      <c r="AX170" s="98">
        <f t="shared" si="80"/>
        <v>642</v>
      </c>
      <c r="AY170" s="130">
        <v>299</v>
      </c>
      <c r="AZ170" s="130">
        <v>55</v>
      </c>
      <c r="BA170" s="130">
        <v>218</v>
      </c>
      <c r="BB170" s="130">
        <v>70</v>
      </c>
      <c r="BC170" s="98">
        <f t="shared" si="81"/>
        <v>189</v>
      </c>
      <c r="BD170" s="130">
        <v>0</v>
      </c>
      <c r="BE170" s="130">
        <v>189</v>
      </c>
      <c r="BF170" s="98">
        <f t="shared" si="82"/>
        <v>705</v>
      </c>
      <c r="BG170" s="130">
        <v>0</v>
      </c>
      <c r="BH170" s="130">
        <v>376</v>
      </c>
      <c r="BI170" s="130">
        <v>39</v>
      </c>
      <c r="BJ170" s="130">
        <v>290</v>
      </c>
      <c r="BK170" s="98">
        <f t="shared" si="83"/>
        <v>493</v>
      </c>
      <c r="BL170" s="130">
        <v>0</v>
      </c>
      <c r="BM170" s="130">
        <v>336</v>
      </c>
      <c r="BN170" s="130">
        <v>157</v>
      </c>
      <c r="BO170" s="98">
        <f t="shared" si="84"/>
        <v>184</v>
      </c>
      <c r="BP170" s="130">
        <v>0</v>
      </c>
      <c r="BQ170" s="130">
        <v>177</v>
      </c>
      <c r="BR170" s="130">
        <v>7</v>
      </c>
      <c r="BS170" s="98">
        <f t="shared" si="85"/>
        <v>154</v>
      </c>
      <c r="BT170" s="130">
        <v>0</v>
      </c>
      <c r="BU170" s="130">
        <v>70</v>
      </c>
      <c r="BV170" s="130">
        <v>37</v>
      </c>
      <c r="BW170" s="130">
        <v>47</v>
      </c>
      <c r="BX170" s="98">
        <f t="shared" si="86"/>
        <v>94</v>
      </c>
      <c r="BY170" s="130">
        <v>0</v>
      </c>
      <c r="BZ170" s="130">
        <v>60</v>
      </c>
      <c r="CA170" s="130">
        <v>34</v>
      </c>
      <c r="CB170" s="98">
        <f t="shared" si="87"/>
        <v>72</v>
      </c>
      <c r="CC170" s="130">
        <v>0</v>
      </c>
      <c r="CD170" s="130">
        <v>53</v>
      </c>
      <c r="CE170" s="130">
        <v>19</v>
      </c>
    </row>
    <row r="171" spans="1:83" ht="12.75" x14ac:dyDescent="0.2">
      <c r="A171" s="92">
        <v>849</v>
      </c>
      <c r="B171" s="479" t="s">
        <v>166</v>
      </c>
      <c r="C171" s="98">
        <f t="shared" si="74"/>
        <v>205</v>
      </c>
      <c r="D171" s="98">
        <f t="shared" si="88"/>
        <v>1</v>
      </c>
      <c r="E171" s="130">
        <v>0</v>
      </c>
      <c r="F171" s="130">
        <v>1</v>
      </c>
      <c r="G171" s="98">
        <f t="shared" si="89"/>
        <v>0</v>
      </c>
      <c r="H171" s="130">
        <v>0</v>
      </c>
      <c r="I171" s="130">
        <v>0</v>
      </c>
      <c r="J171" s="98">
        <f t="shared" si="72"/>
        <v>1</v>
      </c>
      <c r="K171" s="130">
        <v>0</v>
      </c>
      <c r="L171" s="130">
        <v>0</v>
      </c>
      <c r="M171" s="130">
        <v>0</v>
      </c>
      <c r="N171" s="130">
        <v>1</v>
      </c>
      <c r="O171" s="98">
        <f t="shared" si="90"/>
        <v>1</v>
      </c>
      <c r="P171" s="130">
        <v>0</v>
      </c>
      <c r="Q171" s="130">
        <v>0</v>
      </c>
      <c r="R171" s="130">
        <v>0</v>
      </c>
      <c r="S171" s="130">
        <v>1</v>
      </c>
      <c r="T171" s="98">
        <f t="shared" si="91"/>
        <v>0</v>
      </c>
      <c r="U171" s="130">
        <v>0</v>
      </c>
      <c r="V171" s="130">
        <v>0</v>
      </c>
      <c r="W171" s="130">
        <v>0</v>
      </c>
      <c r="X171" s="130">
        <v>0</v>
      </c>
      <c r="Y171" s="98">
        <f t="shared" si="77"/>
        <v>15</v>
      </c>
      <c r="Z171" s="130">
        <v>0</v>
      </c>
      <c r="AA171" s="130">
        <v>3</v>
      </c>
      <c r="AB171" s="130">
        <v>1</v>
      </c>
      <c r="AC171" s="130">
        <v>8</v>
      </c>
      <c r="AD171" s="130">
        <v>3</v>
      </c>
      <c r="AE171" s="98">
        <f t="shared" si="78"/>
        <v>12</v>
      </c>
      <c r="AF171" s="130">
        <v>0</v>
      </c>
      <c r="AG171" s="130">
        <v>0</v>
      </c>
      <c r="AH171" s="130">
        <v>2</v>
      </c>
      <c r="AI171" s="130">
        <v>3</v>
      </c>
      <c r="AJ171" s="130">
        <v>3</v>
      </c>
      <c r="AK171" s="130">
        <v>4</v>
      </c>
      <c r="AL171" s="130">
        <v>0</v>
      </c>
      <c r="AM171" s="130">
        <v>0</v>
      </c>
      <c r="AN171" s="130">
        <v>0</v>
      </c>
      <c r="AO171" s="130">
        <v>0</v>
      </c>
      <c r="AP171" s="130">
        <v>0</v>
      </c>
      <c r="AQ171" s="130">
        <v>0</v>
      </c>
      <c r="AR171" s="130">
        <v>0</v>
      </c>
      <c r="AS171" s="130">
        <v>0</v>
      </c>
      <c r="AT171" s="98">
        <f t="shared" si="79"/>
        <v>115</v>
      </c>
      <c r="AU171" s="130">
        <v>0</v>
      </c>
      <c r="AV171" s="130">
        <v>114</v>
      </c>
      <c r="AW171" s="130">
        <v>1</v>
      </c>
      <c r="AX171" s="98">
        <f t="shared" si="80"/>
        <v>13</v>
      </c>
      <c r="AY171" s="130">
        <v>0</v>
      </c>
      <c r="AZ171" s="130">
        <v>1</v>
      </c>
      <c r="BA171" s="130">
        <v>12</v>
      </c>
      <c r="BB171" s="130">
        <v>0</v>
      </c>
      <c r="BC171" s="98">
        <f t="shared" si="81"/>
        <v>2</v>
      </c>
      <c r="BD171" s="130">
        <v>0</v>
      </c>
      <c r="BE171" s="130">
        <v>2</v>
      </c>
      <c r="BF171" s="98">
        <f t="shared" si="82"/>
        <v>25</v>
      </c>
      <c r="BG171" s="130">
        <v>0</v>
      </c>
      <c r="BH171" s="130">
        <v>1</v>
      </c>
      <c r="BI171" s="130">
        <v>1</v>
      </c>
      <c r="BJ171" s="130">
        <v>23</v>
      </c>
      <c r="BK171" s="98">
        <f t="shared" si="83"/>
        <v>8</v>
      </c>
      <c r="BL171" s="130">
        <v>0</v>
      </c>
      <c r="BM171" s="130">
        <v>7</v>
      </c>
      <c r="BN171" s="130">
        <v>1</v>
      </c>
      <c r="BO171" s="98">
        <f t="shared" si="84"/>
        <v>9</v>
      </c>
      <c r="BP171" s="130">
        <v>0</v>
      </c>
      <c r="BQ171" s="130">
        <v>5</v>
      </c>
      <c r="BR171" s="130">
        <v>4</v>
      </c>
      <c r="BS171" s="98">
        <f t="shared" si="85"/>
        <v>3</v>
      </c>
      <c r="BT171" s="130">
        <v>0</v>
      </c>
      <c r="BU171" s="130">
        <v>2</v>
      </c>
      <c r="BV171" s="130">
        <v>0</v>
      </c>
      <c r="BW171" s="130">
        <v>1</v>
      </c>
      <c r="BX171" s="98">
        <f t="shared" si="86"/>
        <v>0</v>
      </c>
      <c r="BY171" s="130">
        <v>0</v>
      </c>
      <c r="BZ171" s="130">
        <v>0</v>
      </c>
      <c r="CA171" s="130">
        <v>0</v>
      </c>
      <c r="CB171" s="98">
        <f t="shared" si="87"/>
        <v>0</v>
      </c>
      <c r="CC171" s="130">
        <v>0</v>
      </c>
      <c r="CD171" s="130">
        <v>0</v>
      </c>
      <c r="CE171" s="130">
        <v>0</v>
      </c>
    </row>
    <row r="172" spans="1:83" ht="12.75" x14ac:dyDescent="0.2">
      <c r="A172" s="89">
        <v>851</v>
      </c>
      <c r="B172" s="479" t="s">
        <v>53</v>
      </c>
      <c r="C172" s="98">
        <f t="shared" si="74"/>
        <v>251</v>
      </c>
      <c r="D172" s="98">
        <f t="shared" si="88"/>
        <v>3</v>
      </c>
      <c r="E172" s="130">
        <v>0</v>
      </c>
      <c r="F172" s="130">
        <v>3</v>
      </c>
      <c r="G172" s="98">
        <f t="shared" si="89"/>
        <v>0</v>
      </c>
      <c r="H172" s="130">
        <v>0</v>
      </c>
      <c r="I172" s="130">
        <v>0</v>
      </c>
      <c r="J172" s="98">
        <f t="shared" si="72"/>
        <v>0</v>
      </c>
      <c r="K172" s="130">
        <v>0</v>
      </c>
      <c r="L172" s="130">
        <v>0</v>
      </c>
      <c r="M172" s="130">
        <v>0</v>
      </c>
      <c r="N172" s="130">
        <v>0</v>
      </c>
      <c r="O172" s="98">
        <f t="shared" si="90"/>
        <v>1</v>
      </c>
      <c r="P172" s="130">
        <v>0</v>
      </c>
      <c r="Q172" s="130">
        <v>0</v>
      </c>
      <c r="R172" s="130">
        <v>0</v>
      </c>
      <c r="S172" s="130">
        <v>1</v>
      </c>
      <c r="T172" s="98">
        <f t="shared" si="91"/>
        <v>0</v>
      </c>
      <c r="U172" s="130">
        <v>0</v>
      </c>
      <c r="V172" s="130">
        <v>0</v>
      </c>
      <c r="W172" s="130">
        <v>0</v>
      </c>
      <c r="X172" s="130">
        <v>0</v>
      </c>
      <c r="Y172" s="98">
        <f t="shared" si="77"/>
        <v>5</v>
      </c>
      <c r="Z172" s="130">
        <v>0</v>
      </c>
      <c r="AA172" s="130">
        <v>1</v>
      </c>
      <c r="AB172" s="130">
        <v>0</v>
      </c>
      <c r="AC172" s="130">
        <v>1</v>
      </c>
      <c r="AD172" s="130">
        <v>3</v>
      </c>
      <c r="AE172" s="98">
        <f t="shared" si="78"/>
        <v>12</v>
      </c>
      <c r="AF172" s="130">
        <v>0</v>
      </c>
      <c r="AG172" s="130">
        <v>0</v>
      </c>
      <c r="AH172" s="130">
        <v>1</v>
      </c>
      <c r="AI172" s="130">
        <v>0</v>
      </c>
      <c r="AJ172" s="130">
        <v>0</v>
      </c>
      <c r="AK172" s="130">
        <v>2</v>
      </c>
      <c r="AL172" s="130">
        <v>0</v>
      </c>
      <c r="AM172" s="130">
        <v>0</v>
      </c>
      <c r="AN172" s="130">
        <v>0</v>
      </c>
      <c r="AO172" s="130">
        <v>9</v>
      </c>
      <c r="AP172" s="130">
        <v>0</v>
      </c>
      <c r="AQ172" s="130">
        <v>0</v>
      </c>
      <c r="AR172" s="130">
        <v>0</v>
      </c>
      <c r="AS172" s="130">
        <v>0</v>
      </c>
      <c r="AT172" s="98">
        <f t="shared" si="79"/>
        <v>8</v>
      </c>
      <c r="AU172" s="130">
        <v>0</v>
      </c>
      <c r="AV172" s="130">
        <v>3</v>
      </c>
      <c r="AW172" s="130">
        <v>5</v>
      </c>
      <c r="AX172" s="98">
        <f t="shared" si="80"/>
        <v>21</v>
      </c>
      <c r="AY172" s="130">
        <v>15</v>
      </c>
      <c r="AZ172" s="130">
        <v>2</v>
      </c>
      <c r="BA172" s="130">
        <v>1</v>
      </c>
      <c r="BB172" s="130">
        <v>3</v>
      </c>
      <c r="BC172" s="98">
        <f t="shared" si="81"/>
        <v>16</v>
      </c>
      <c r="BD172" s="130">
        <v>0</v>
      </c>
      <c r="BE172" s="130">
        <v>16</v>
      </c>
      <c r="BF172" s="98">
        <f t="shared" si="82"/>
        <v>20</v>
      </c>
      <c r="BG172" s="130">
        <v>0</v>
      </c>
      <c r="BH172" s="130">
        <v>11</v>
      </c>
      <c r="BI172" s="130">
        <v>6</v>
      </c>
      <c r="BJ172" s="130">
        <v>3</v>
      </c>
      <c r="BK172" s="98">
        <f t="shared" si="83"/>
        <v>156</v>
      </c>
      <c r="BL172" s="130">
        <v>0</v>
      </c>
      <c r="BM172" s="130">
        <v>53</v>
      </c>
      <c r="BN172" s="130">
        <v>103</v>
      </c>
      <c r="BO172" s="98">
        <f t="shared" si="84"/>
        <v>3</v>
      </c>
      <c r="BP172" s="130">
        <v>0</v>
      </c>
      <c r="BQ172" s="130">
        <v>3</v>
      </c>
      <c r="BR172" s="130">
        <v>0</v>
      </c>
      <c r="BS172" s="98">
        <f t="shared" si="85"/>
        <v>3</v>
      </c>
      <c r="BT172" s="130">
        <v>0</v>
      </c>
      <c r="BU172" s="130">
        <v>1</v>
      </c>
      <c r="BV172" s="130">
        <v>2</v>
      </c>
      <c r="BW172" s="130">
        <v>0</v>
      </c>
      <c r="BX172" s="98">
        <f t="shared" si="86"/>
        <v>2</v>
      </c>
      <c r="BY172" s="130">
        <v>0</v>
      </c>
      <c r="BZ172" s="130">
        <v>0</v>
      </c>
      <c r="CA172" s="130">
        <v>2</v>
      </c>
      <c r="CB172" s="98">
        <f t="shared" si="87"/>
        <v>1</v>
      </c>
      <c r="CC172" s="130">
        <v>0</v>
      </c>
      <c r="CD172" s="130">
        <v>1</v>
      </c>
      <c r="CE172" s="130">
        <v>0</v>
      </c>
    </row>
    <row r="173" spans="1:83" ht="12.75" x14ac:dyDescent="0.2">
      <c r="A173" s="92">
        <v>852</v>
      </c>
      <c r="B173" s="479" t="s">
        <v>95</v>
      </c>
      <c r="C173" s="98">
        <f t="shared" si="74"/>
        <v>136</v>
      </c>
      <c r="D173" s="98">
        <f t="shared" si="88"/>
        <v>4</v>
      </c>
      <c r="E173" s="130">
        <v>0</v>
      </c>
      <c r="F173" s="130">
        <v>4</v>
      </c>
      <c r="G173" s="98">
        <f t="shared" si="89"/>
        <v>4</v>
      </c>
      <c r="H173" s="130">
        <v>0</v>
      </c>
      <c r="I173" s="130">
        <v>4</v>
      </c>
      <c r="J173" s="98">
        <f t="shared" si="72"/>
        <v>1</v>
      </c>
      <c r="K173" s="130">
        <v>0</v>
      </c>
      <c r="L173" s="130">
        <v>1</v>
      </c>
      <c r="M173" s="130">
        <v>0</v>
      </c>
      <c r="N173" s="130">
        <v>0</v>
      </c>
      <c r="O173" s="98">
        <f t="shared" si="90"/>
        <v>1</v>
      </c>
      <c r="P173" s="130">
        <v>0</v>
      </c>
      <c r="Q173" s="130">
        <v>0</v>
      </c>
      <c r="R173" s="130">
        <v>0</v>
      </c>
      <c r="S173" s="130">
        <v>1</v>
      </c>
      <c r="T173" s="98">
        <f t="shared" si="91"/>
        <v>2</v>
      </c>
      <c r="U173" s="130">
        <v>0</v>
      </c>
      <c r="V173" s="130">
        <v>2</v>
      </c>
      <c r="W173" s="130">
        <v>0</v>
      </c>
      <c r="X173" s="130">
        <v>0</v>
      </c>
      <c r="Y173" s="98">
        <f t="shared" si="77"/>
        <v>5</v>
      </c>
      <c r="Z173" s="130">
        <v>0</v>
      </c>
      <c r="AA173" s="130">
        <v>2</v>
      </c>
      <c r="AB173" s="130">
        <v>0</v>
      </c>
      <c r="AC173" s="130">
        <v>2</v>
      </c>
      <c r="AD173" s="130">
        <v>1</v>
      </c>
      <c r="AE173" s="98">
        <f t="shared" si="78"/>
        <v>62</v>
      </c>
      <c r="AF173" s="130">
        <v>0</v>
      </c>
      <c r="AG173" s="130">
        <v>0</v>
      </c>
      <c r="AH173" s="130">
        <v>9</v>
      </c>
      <c r="AI173" s="130">
        <v>2</v>
      </c>
      <c r="AJ173" s="130">
        <v>4</v>
      </c>
      <c r="AK173" s="130">
        <v>3</v>
      </c>
      <c r="AL173" s="130">
        <v>0</v>
      </c>
      <c r="AM173" s="130">
        <v>0</v>
      </c>
      <c r="AN173" s="130">
        <v>0</v>
      </c>
      <c r="AO173" s="130">
        <v>44</v>
      </c>
      <c r="AP173" s="130">
        <v>0</v>
      </c>
      <c r="AQ173" s="130">
        <v>0</v>
      </c>
      <c r="AR173" s="130">
        <v>0</v>
      </c>
      <c r="AS173" s="130">
        <v>0</v>
      </c>
      <c r="AT173" s="98">
        <f t="shared" si="79"/>
        <v>13</v>
      </c>
      <c r="AU173" s="130">
        <v>0</v>
      </c>
      <c r="AV173" s="130">
        <v>10</v>
      </c>
      <c r="AW173" s="130">
        <v>3</v>
      </c>
      <c r="AX173" s="98">
        <f t="shared" si="80"/>
        <v>17</v>
      </c>
      <c r="AY173" s="130">
        <v>9</v>
      </c>
      <c r="AZ173" s="130">
        <v>1</v>
      </c>
      <c r="BA173" s="130">
        <v>7</v>
      </c>
      <c r="BB173" s="130">
        <v>0</v>
      </c>
      <c r="BC173" s="98">
        <f t="shared" si="81"/>
        <v>7</v>
      </c>
      <c r="BD173" s="130">
        <v>0</v>
      </c>
      <c r="BE173" s="130">
        <v>7</v>
      </c>
      <c r="BF173" s="98">
        <f t="shared" si="82"/>
        <v>2</v>
      </c>
      <c r="BG173" s="130">
        <v>0</v>
      </c>
      <c r="BH173" s="130">
        <v>1</v>
      </c>
      <c r="BI173" s="130">
        <v>0</v>
      </c>
      <c r="BJ173" s="130">
        <v>1</v>
      </c>
      <c r="BK173" s="98">
        <f t="shared" si="83"/>
        <v>5</v>
      </c>
      <c r="BL173" s="130">
        <v>0</v>
      </c>
      <c r="BM173" s="130">
        <v>4</v>
      </c>
      <c r="BN173" s="130">
        <v>1</v>
      </c>
      <c r="BO173" s="98">
        <f t="shared" si="84"/>
        <v>4</v>
      </c>
      <c r="BP173" s="130">
        <v>0</v>
      </c>
      <c r="BQ173" s="130">
        <v>4</v>
      </c>
      <c r="BR173" s="130">
        <v>0</v>
      </c>
      <c r="BS173" s="98">
        <f t="shared" si="85"/>
        <v>7</v>
      </c>
      <c r="BT173" s="130">
        <v>0</v>
      </c>
      <c r="BU173" s="130">
        <v>6</v>
      </c>
      <c r="BV173" s="130">
        <v>0</v>
      </c>
      <c r="BW173" s="130">
        <v>1</v>
      </c>
      <c r="BX173" s="98">
        <f t="shared" si="86"/>
        <v>0</v>
      </c>
      <c r="BY173" s="130">
        <v>0</v>
      </c>
      <c r="BZ173" s="130">
        <v>0</v>
      </c>
      <c r="CA173" s="130">
        <v>0</v>
      </c>
      <c r="CB173" s="98">
        <f t="shared" si="87"/>
        <v>2</v>
      </c>
      <c r="CC173" s="130">
        <v>0</v>
      </c>
      <c r="CD173" s="130">
        <v>2</v>
      </c>
      <c r="CE173" s="130">
        <v>0</v>
      </c>
    </row>
    <row r="174" spans="1:83" ht="12.75" x14ac:dyDescent="0.2">
      <c r="A174" s="92">
        <v>853</v>
      </c>
      <c r="B174" s="479" t="s">
        <v>66</v>
      </c>
      <c r="C174" s="98">
        <f t="shared" si="74"/>
        <v>288</v>
      </c>
      <c r="D174" s="98">
        <f t="shared" si="88"/>
        <v>1</v>
      </c>
      <c r="E174" s="130">
        <v>0</v>
      </c>
      <c r="F174" s="130">
        <v>1</v>
      </c>
      <c r="G174" s="98">
        <f t="shared" si="89"/>
        <v>1</v>
      </c>
      <c r="H174" s="130">
        <v>0</v>
      </c>
      <c r="I174" s="130">
        <v>1</v>
      </c>
      <c r="J174" s="98">
        <f t="shared" si="72"/>
        <v>6</v>
      </c>
      <c r="K174" s="130">
        <v>0</v>
      </c>
      <c r="L174" s="130">
        <v>4</v>
      </c>
      <c r="M174" s="130">
        <v>1</v>
      </c>
      <c r="N174" s="130">
        <v>1</v>
      </c>
      <c r="O174" s="98">
        <f t="shared" si="90"/>
        <v>2</v>
      </c>
      <c r="P174" s="130">
        <v>0</v>
      </c>
      <c r="Q174" s="130">
        <v>1</v>
      </c>
      <c r="R174" s="130">
        <v>0</v>
      </c>
      <c r="S174" s="130">
        <v>1</v>
      </c>
      <c r="T174" s="98">
        <f t="shared" si="91"/>
        <v>3</v>
      </c>
      <c r="U174" s="130">
        <v>0</v>
      </c>
      <c r="V174" s="130">
        <v>2</v>
      </c>
      <c r="W174" s="130">
        <v>0</v>
      </c>
      <c r="X174" s="130">
        <v>1</v>
      </c>
      <c r="Y174" s="98">
        <f t="shared" si="77"/>
        <v>153</v>
      </c>
      <c r="Z174" s="130">
        <v>0</v>
      </c>
      <c r="AA174" s="130">
        <v>60</v>
      </c>
      <c r="AB174" s="130">
        <v>10</v>
      </c>
      <c r="AC174" s="130">
        <v>56</v>
      </c>
      <c r="AD174" s="130">
        <v>27</v>
      </c>
      <c r="AE174" s="98">
        <f t="shared" si="78"/>
        <v>44</v>
      </c>
      <c r="AF174" s="130">
        <v>0</v>
      </c>
      <c r="AG174" s="130">
        <v>0</v>
      </c>
      <c r="AH174" s="130">
        <v>16</v>
      </c>
      <c r="AI174" s="130">
        <v>10</v>
      </c>
      <c r="AJ174" s="130">
        <v>12</v>
      </c>
      <c r="AK174" s="130">
        <v>6</v>
      </c>
      <c r="AL174" s="130">
        <v>0</v>
      </c>
      <c r="AM174" s="130">
        <v>0</v>
      </c>
      <c r="AN174" s="130">
        <v>0</v>
      </c>
      <c r="AO174" s="130">
        <v>0</v>
      </c>
      <c r="AP174" s="130">
        <v>0</v>
      </c>
      <c r="AQ174" s="130">
        <v>0</v>
      </c>
      <c r="AR174" s="130">
        <v>0</v>
      </c>
      <c r="AS174" s="130">
        <v>0</v>
      </c>
      <c r="AT174" s="98">
        <f t="shared" si="79"/>
        <v>5</v>
      </c>
      <c r="AU174" s="130">
        <v>0</v>
      </c>
      <c r="AV174" s="130">
        <v>4</v>
      </c>
      <c r="AW174" s="130">
        <v>1</v>
      </c>
      <c r="AX174" s="98">
        <f t="shared" si="80"/>
        <v>0</v>
      </c>
      <c r="AY174" s="130">
        <v>0</v>
      </c>
      <c r="AZ174" s="130">
        <v>0</v>
      </c>
      <c r="BA174" s="130">
        <v>0</v>
      </c>
      <c r="BB174" s="130">
        <v>0</v>
      </c>
      <c r="BC174" s="98">
        <f t="shared" si="81"/>
        <v>5</v>
      </c>
      <c r="BD174" s="130">
        <v>0</v>
      </c>
      <c r="BE174" s="130">
        <v>5</v>
      </c>
      <c r="BF174" s="98">
        <f t="shared" si="82"/>
        <v>15</v>
      </c>
      <c r="BG174" s="130">
        <v>0</v>
      </c>
      <c r="BH174" s="130">
        <v>3</v>
      </c>
      <c r="BI174" s="130">
        <v>2</v>
      </c>
      <c r="BJ174" s="130">
        <v>10</v>
      </c>
      <c r="BK174" s="98">
        <f t="shared" si="83"/>
        <v>25</v>
      </c>
      <c r="BL174" s="130">
        <v>0</v>
      </c>
      <c r="BM174" s="130">
        <v>11</v>
      </c>
      <c r="BN174" s="130">
        <v>14</v>
      </c>
      <c r="BO174" s="98">
        <f t="shared" si="84"/>
        <v>6</v>
      </c>
      <c r="BP174" s="130">
        <v>0</v>
      </c>
      <c r="BQ174" s="130">
        <v>4</v>
      </c>
      <c r="BR174" s="130">
        <v>2</v>
      </c>
      <c r="BS174" s="98">
        <f t="shared" si="85"/>
        <v>16</v>
      </c>
      <c r="BT174" s="130">
        <v>0</v>
      </c>
      <c r="BU174" s="130">
        <v>7</v>
      </c>
      <c r="BV174" s="130">
        <v>1</v>
      </c>
      <c r="BW174" s="130">
        <v>8</v>
      </c>
      <c r="BX174" s="98">
        <f t="shared" si="86"/>
        <v>6</v>
      </c>
      <c r="BY174" s="130">
        <v>0</v>
      </c>
      <c r="BZ174" s="130">
        <v>5</v>
      </c>
      <c r="CA174" s="130">
        <v>1</v>
      </c>
      <c r="CB174" s="98">
        <f t="shared" si="87"/>
        <v>0</v>
      </c>
      <c r="CC174" s="130">
        <v>0</v>
      </c>
      <c r="CD174" s="130">
        <v>0</v>
      </c>
      <c r="CE174" s="130">
        <v>0</v>
      </c>
    </row>
    <row r="175" spans="1:83" ht="12.75" x14ac:dyDescent="0.2">
      <c r="A175" s="89">
        <v>854</v>
      </c>
      <c r="B175" s="479" t="s">
        <v>49</v>
      </c>
      <c r="C175" s="98">
        <f t="shared" si="74"/>
        <v>264</v>
      </c>
      <c r="D175" s="98">
        <f t="shared" si="88"/>
        <v>2</v>
      </c>
      <c r="E175" s="130">
        <v>0</v>
      </c>
      <c r="F175" s="130">
        <v>2</v>
      </c>
      <c r="G175" s="98">
        <f t="shared" si="89"/>
        <v>1</v>
      </c>
      <c r="H175" s="130">
        <v>0</v>
      </c>
      <c r="I175" s="130">
        <v>1</v>
      </c>
      <c r="J175" s="98">
        <f t="shared" si="72"/>
        <v>8</v>
      </c>
      <c r="K175" s="130">
        <v>0</v>
      </c>
      <c r="L175" s="130">
        <v>4</v>
      </c>
      <c r="M175" s="130">
        <v>0</v>
      </c>
      <c r="N175" s="130">
        <v>4</v>
      </c>
      <c r="O175" s="98">
        <f t="shared" si="90"/>
        <v>3</v>
      </c>
      <c r="P175" s="130">
        <v>0</v>
      </c>
      <c r="Q175" s="130">
        <v>2</v>
      </c>
      <c r="R175" s="130">
        <v>1</v>
      </c>
      <c r="S175" s="130">
        <v>0</v>
      </c>
      <c r="T175" s="98">
        <f t="shared" si="91"/>
        <v>4</v>
      </c>
      <c r="U175" s="130">
        <v>0</v>
      </c>
      <c r="V175" s="130">
        <v>4</v>
      </c>
      <c r="W175" s="130">
        <v>0</v>
      </c>
      <c r="X175" s="130">
        <v>0</v>
      </c>
      <c r="Y175" s="98">
        <f t="shared" si="77"/>
        <v>25</v>
      </c>
      <c r="Z175" s="130">
        <v>0</v>
      </c>
      <c r="AA175" s="130">
        <v>4</v>
      </c>
      <c r="AB175" s="130">
        <v>1</v>
      </c>
      <c r="AC175" s="130">
        <v>8</v>
      </c>
      <c r="AD175" s="130">
        <v>12</v>
      </c>
      <c r="AE175" s="98">
        <f t="shared" si="78"/>
        <v>58</v>
      </c>
      <c r="AF175" s="130">
        <v>0</v>
      </c>
      <c r="AG175" s="130">
        <v>0</v>
      </c>
      <c r="AH175" s="130">
        <v>12</v>
      </c>
      <c r="AI175" s="130">
        <v>25</v>
      </c>
      <c r="AJ175" s="130">
        <v>5</v>
      </c>
      <c r="AK175" s="130">
        <v>9</v>
      </c>
      <c r="AL175" s="130">
        <v>0</v>
      </c>
      <c r="AM175" s="130">
        <v>0</v>
      </c>
      <c r="AN175" s="130">
        <v>1</v>
      </c>
      <c r="AO175" s="130">
        <v>6</v>
      </c>
      <c r="AP175" s="130">
        <v>0</v>
      </c>
      <c r="AQ175" s="130">
        <v>0</v>
      </c>
      <c r="AR175" s="130">
        <v>0</v>
      </c>
      <c r="AS175" s="130">
        <v>0</v>
      </c>
      <c r="AT175" s="98">
        <f t="shared" si="79"/>
        <v>4</v>
      </c>
      <c r="AU175" s="130">
        <v>0</v>
      </c>
      <c r="AV175" s="130">
        <v>1</v>
      </c>
      <c r="AW175" s="130">
        <v>3</v>
      </c>
      <c r="AX175" s="98">
        <f t="shared" si="80"/>
        <v>11</v>
      </c>
      <c r="AY175" s="130">
        <v>5</v>
      </c>
      <c r="AZ175" s="130">
        <v>0</v>
      </c>
      <c r="BA175" s="130">
        <v>3</v>
      </c>
      <c r="BB175" s="130">
        <v>3</v>
      </c>
      <c r="BC175" s="98">
        <f t="shared" si="81"/>
        <v>11</v>
      </c>
      <c r="BD175" s="130">
        <v>0</v>
      </c>
      <c r="BE175" s="130">
        <v>11</v>
      </c>
      <c r="BF175" s="98">
        <f t="shared" si="82"/>
        <v>16</v>
      </c>
      <c r="BG175" s="130">
        <v>0</v>
      </c>
      <c r="BH175" s="130">
        <v>13</v>
      </c>
      <c r="BI175" s="130">
        <v>1</v>
      </c>
      <c r="BJ175" s="130">
        <v>2</v>
      </c>
      <c r="BK175" s="98">
        <f t="shared" si="83"/>
        <v>76</v>
      </c>
      <c r="BL175" s="130">
        <v>0</v>
      </c>
      <c r="BM175" s="130">
        <v>29</v>
      </c>
      <c r="BN175" s="130">
        <v>47</v>
      </c>
      <c r="BO175" s="98">
        <f t="shared" si="84"/>
        <v>23</v>
      </c>
      <c r="BP175" s="130">
        <v>0</v>
      </c>
      <c r="BQ175" s="130">
        <v>9</v>
      </c>
      <c r="BR175" s="130">
        <v>14</v>
      </c>
      <c r="BS175" s="98">
        <f t="shared" si="85"/>
        <v>12</v>
      </c>
      <c r="BT175" s="130">
        <v>0</v>
      </c>
      <c r="BU175" s="130">
        <v>4</v>
      </c>
      <c r="BV175" s="130">
        <v>8</v>
      </c>
      <c r="BW175" s="130">
        <v>0</v>
      </c>
      <c r="BX175" s="98">
        <f t="shared" si="86"/>
        <v>9</v>
      </c>
      <c r="BY175" s="130">
        <v>0</v>
      </c>
      <c r="BZ175" s="130">
        <v>1</v>
      </c>
      <c r="CA175" s="130">
        <v>8</v>
      </c>
      <c r="CB175" s="98">
        <f t="shared" si="87"/>
        <v>1</v>
      </c>
      <c r="CC175" s="130">
        <v>0</v>
      </c>
      <c r="CD175" s="130">
        <v>1</v>
      </c>
      <c r="CE175" s="130">
        <v>0</v>
      </c>
    </row>
    <row r="176" spans="1:83" ht="12.75" x14ac:dyDescent="0.2">
      <c r="A176" s="89">
        <v>855</v>
      </c>
      <c r="B176" s="479" t="s">
        <v>50</v>
      </c>
      <c r="C176" s="98">
        <f t="shared" si="74"/>
        <v>797</v>
      </c>
      <c r="D176" s="98">
        <f t="shared" si="88"/>
        <v>14</v>
      </c>
      <c r="E176" s="130">
        <v>0</v>
      </c>
      <c r="F176" s="130">
        <v>14</v>
      </c>
      <c r="G176" s="98">
        <f t="shared" si="89"/>
        <v>2</v>
      </c>
      <c r="H176" s="130">
        <v>0</v>
      </c>
      <c r="I176" s="130">
        <v>2</v>
      </c>
      <c r="J176" s="98">
        <f t="shared" si="72"/>
        <v>10</v>
      </c>
      <c r="K176" s="130">
        <v>0</v>
      </c>
      <c r="L176" s="130">
        <v>4</v>
      </c>
      <c r="M176" s="130">
        <v>3</v>
      </c>
      <c r="N176" s="130">
        <v>3</v>
      </c>
      <c r="O176" s="98">
        <f t="shared" si="90"/>
        <v>15</v>
      </c>
      <c r="P176" s="130">
        <v>0</v>
      </c>
      <c r="Q176" s="130">
        <v>6</v>
      </c>
      <c r="R176" s="130">
        <v>3</v>
      </c>
      <c r="S176" s="130">
        <v>6</v>
      </c>
      <c r="T176" s="98">
        <f t="shared" si="91"/>
        <v>16</v>
      </c>
      <c r="U176" s="130">
        <v>0</v>
      </c>
      <c r="V176" s="130">
        <v>11</v>
      </c>
      <c r="W176" s="130">
        <v>1</v>
      </c>
      <c r="X176" s="130">
        <v>4</v>
      </c>
      <c r="Y176" s="98">
        <f t="shared" si="77"/>
        <v>85</v>
      </c>
      <c r="Z176" s="130">
        <v>0</v>
      </c>
      <c r="AA176" s="130">
        <v>7</v>
      </c>
      <c r="AB176" s="130">
        <v>1</v>
      </c>
      <c r="AC176" s="130">
        <v>37</v>
      </c>
      <c r="AD176" s="130">
        <v>40</v>
      </c>
      <c r="AE176" s="98">
        <f t="shared" si="78"/>
        <v>143</v>
      </c>
      <c r="AF176" s="130">
        <v>0</v>
      </c>
      <c r="AG176" s="130">
        <v>0</v>
      </c>
      <c r="AH176" s="130">
        <v>46</v>
      </c>
      <c r="AI176" s="130">
        <v>57</v>
      </c>
      <c r="AJ176" s="130">
        <v>11</v>
      </c>
      <c r="AK176" s="130">
        <v>24</v>
      </c>
      <c r="AL176" s="130">
        <v>0</v>
      </c>
      <c r="AM176" s="130">
        <v>0</v>
      </c>
      <c r="AN176" s="130">
        <v>0</v>
      </c>
      <c r="AO176" s="130">
        <v>5</v>
      </c>
      <c r="AP176" s="130">
        <v>0</v>
      </c>
      <c r="AQ176" s="130">
        <v>0</v>
      </c>
      <c r="AR176" s="130">
        <v>0</v>
      </c>
      <c r="AS176" s="130">
        <v>0</v>
      </c>
      <c r="AT176" s="98">
        <f t="shared" si="79"/>
        <v>24</v>
      </c>
      <c r="AU176" s="130">
        <v>0</v>
      </c>
      <c r="AV176" s="130">
        <v>13</v>
      </c>
      <c r="AW176" s="130">
        <v>11</v>
      </c>
      <c r="AX176" s="98">
        <f t="shared" si="80"/>
        <v>34</v>
      </c>
      <c r="AY176" s="130">
        <v>9</v>
      </c>
      <c r="AZ176" s="130">
        <v>7</v>
      </c>
      <c r="BA176" s="130">
        <v>17</v>
      </c>
      <c r="BB176" s="130">
        <v>1</v>
      </c>
      <c r="BC176" s="98">
        <f t="shared" si="81"/>
        <v>43</v>
      </c>
      <c r="BD176" s="130">
        <v>0</v>
      </c>
      <c r="BE176" s="130">
        <v>43</v>
      </c>
      <c r="BF176" s="98">
        <f t="shared" si="82"/>
        <v>117</v>
      </c>
      <c r="BG176" s="130">
        <v>0</v>
      </c>
      <c r="BH176" s="130">
        <v>39</v>
      </c>
      <c r="BI176" s="130">
        <v>3</v>
      </c>
      <c r="BJ176" s="130">
        <v>75</v>
      </c>
      <c r="BK176" s="98">
        <f t="shared" si="83"/>
        <v>213</v>
      </c>
      <c r="BL176" s="130">
        <v>0</v>
      </c>
      <c r="BM176" s="130">
        <v>112</v>
      </c>
      <c r="BN176" s="130">
        <v>101</v>
      </c>
      <c r="BO176" s="98">
        <f t="shared" si="84"/>
        <v>31</v>
      </c>
      <c r="BP176" s="130">
        <v>0</v>
      </c>
      <c r="BQ176" s="130">
        <v>22</v>
      </c>
      <c r="BR176" s="130">
        <v>9</v>
      </c>
      <c r="BS176" s="98">
        <f t="shared" si="85"/>
        <v>41</v>
      </c>
      <c r="BT176" s="130">
        <v>0</v>
      </c>
      <c r="BU176" s="130">
        <v>10</v>
      </c>
      <c r="BV176" s="130">
        <v>24</v>
      </c>
      <c r="BW176" s="130">
        <v>7</v>
      </c>
      <c r="BX176" s="98">
        <f t="shared" si="86"/>
        <v>5</v>
      </c>
      <c r="BY176" s="130">
        <v>0</v>
      </c>
      <c r="BZ176" s="130">
        <v>2</v>
      </c>
      <c r="CA176" s="130">
        <v>3</v>
      </c>
      <c r="CB176" s="98">
        <f t="shared" si="87"/>
        <v>4</v>
      </c>
      <c r="CC176" s="130">
        <v>0</v>
      </c>
      <c r="CD176" s="130">
        <v>4</v>
      </c>
      <c r="CE176" s="130">
        <v>0</v>
      </c>
    </row>
    <row r="177" spans="1:83" ht="12.75" x14ac:dyDescent="0.2">
      <c r="A177" s="89">
        <v>856</v>
      </c>
      <c r="B177" s="479" t="s">
        <v>304</v>
      </c>
      <c r="C177" s="98">
        <f t="shared" si="74"/>
        <v>7543</v>
      </c>
      <c r="D177" s="98">
        <f t="shared" si="88"/>
        <v>158</v>
      </c>
      <c r="E177" s="130">
        <v>1</v>
      </c>
      <c r="F177" s="130">
        <v>157</v>
      </c>
      <c r="G177" s="98">
        <f t="shared" si="89"/>
        <v>119</v>
      </c>
      <c r="H177" s="130">
        <v>1</v>
      </c>
      <c r="I177" s="130">
        <v>118</v>
      </c>
      <c r="J177" s="98">
        <f t="shared" si="72"/>
        <v>333</v>
      </c>
      <c r="K177" s="130">
        <v>0</v>
      </c>
      <c r="L177" s="130">
        <v>237</v>
      </c>
      <c r="M177" s="130">
        <v>15</v>
      </c>
      <c r="N177" s="130">
        <v>81</v>
      </c>
      <c r="O177" s="98">
        <f t="shared" si="90"/>
        <v>130</v>
      </c>
      <c r="P177" s="130">
        <v>0</v>
      </c>
      <c r="Q177" s="130">
        <v>88</v>
      </c>
      <c r="R177" s="130">
        <v>13</v>
      </c>
      <c r="S177" s="130">
        <v>29</v>
      </c>
      <c r="T177" s="98">
        <f t="shared" si="91"/>
        <v>268</v>
      </c>
      <c r="U177" s="130">
        <v>2</v>
      </c>
      <c r="V177" s="130">
        <v>201</v>
      </c>
      <c r="W177" s="130">
        <v>26</v>
      </c>
      <c r="X177" s="130">
        <v>39</v>
      </c>
      <c r="Y177" s="98">
        <f t="shared" si="77"/>
        <v>819</v>
      </c>
      <c r="Z177" s="130">
        <v>0</v>
      </c>
      <c r="AA177" s="130">
        <v>216</v>
      </c>
      <c r="AB177" s="130">
        <v>64</v>
      </c>
      <c r="AC177" s="130">
        <v>361</v>
      </c>
      <c r="AD177" s="130">
        <v>178</v>
      </c>
      <c r="AE177" s="98">
        <f t="shared" si="78"/>
        <v>2316</v>
      </c>
      <c r="AF177" s="130">
        <v>0</v>
      </c>
      <c r="AG177" s="130">
        <v>0</v>
      </c>
      <c r="AH177" s="130">
        <v>399</v>
      </c>
      <c r="AI177" s="130">
        <v>282</v>
      </c>
      <c r="AJ177" s="130">
        <v>614</v>
      </c>
      <c r="AK177" s="130">
        <v>503</v>
      </c>
      <c r="AL177" s="130">
        <v>10</v>
      </c>
      <c r="AM177" s="130">
        <v>0</v>
      </c>
      <c r="AN177" s="130">
        <v>3</v>
      </c>
      <c r="AO177" s="130">
        <v>480</v>
      </c>
      <c r="AP177" s="130">
        <v>0</v>
      </c>
      <c r="AQ177" s="130">
        <v>25</v>
      </c>
      <c r="AR177" s="130">
        <v>0</v>
      </c>
      <c r="AS177" s="130">
        <v>0</v>
      </c>
      <c r="AT177" s="98">
        <f t="shared" si="79"/>
        <v>594</v>
      </c>
      <c r="AU177" s="130">
        <v>0</v>
      </c>
      <c r="AV177" s="130">
        <v>480</v>
      </c>
      <c r="AW177" s="130">
        <v>114</v>
      </c>
      <c r="AX177" s="98">
        <f t="shared" si="80"/>
        <v>630</v>
      </c>
      <c r="AY177" s="130">
        <v>243</v>
      </c>
      <c r="AZ177" s="130">
        <v>128</v>
      </c>
      <c r="BA177" s="130">
        <v>192</v>
      </c>
      <c r="BB177" s="130">
        <v>67</v>
      </c>
      <c r="BC177" s="98">
        <f t="shared" si="81"/>
        <v>233</v>
      </c>
      <c r="BD177" s="130">
        <v>0</v>
      </c>
      <c r="BE177" s="130">
        <v>233</v>
      </c>
      <c r="BF177" s="98">
        <f t="shared" si="82"/>
        <v>664</v>
      </c>
      <c r="BG177" s="130">
        <v>1</v>
      </c>
      <c r="BH177" s="130">
        <v>412</v>
      </c>
      <c r="BI177" s="130">
        <v>33</v>
      </c>
      <c r="BJ177" s="130">
        <v>218</v>
      </c>
      <c r="BK177" s="98">
        <f t="shared" si="83"/>
        <v>508</v>
      </c>
      <c r="BL177" s="130">
        <v>0</v>
      </c>
      <c r="BM177" s="130">
        <v>360</v>
      </c>
      <c r="BN177" s="130">
        <v>148</v>
      </c>
      <c r="BO177" s="98">
        <f t="shared" si="84"/>
        <v>249</v>
      </c>
      <c r="BP177" s="130">
        <v>0</v>
      </c>
      <c r="BQ177" s="130">
        <v>232</v>
      </c>
      <c r="BR177" s="130">
        <v>17</v>
      </c>
      <c r="BS177" s="98">
        <f t="shared" si="85"/>
        <v>373</v>
      </c>
      <c r="BT177" s="130">
        <v>0</v>
      </c>
      <c r="BU177" s="130">
        <v>192</v>
      </c>
      <c r="BV177" s="130">
        <v>78</v>
      </c>
      <c r="BW177" s="130">
        <v>103</v>
      </c>
      <c r="BX177" s="98">
        <f t="shared" si="86"/>
        <v>42</v>
      </c>
      <c r="BY177" s="130">
        <v>0</v>
      </c>
      <c r="BZ177" s="130">
        <v>30</v>
      </c>
      <c r="CA177" s="130">
        <v>12</v>
      </c>
      <c r="CB177" s="98">
        <f t="shared" si="87"/>
        <v>107</v>
      </c>
      <c r="CC177" s="130">
        <v>1</v>
      </c>
      <c r="CD177" s="130">
        <v>98</v>
      </c>
      <c r="CE177" s="130">
        <v>8</v>
      </c>
    </row>
    <row r="178" spans="1:83" ht="12.75" x14ac:dyDescent="0.2">
      <c r="A178" s="89">
        <v>857</v>
      </c>
      <c r="B178" s="479" t="s">
        <v>305</v>
      </c>
      <c r="C178" s="98">
        <f t="shared" si="74"/>
        <v>78</v>
      </c>
      <c r="D178" s="98">
        <f t="shared" si="88"/>
        <v>9</v>
      </c>
      <c r="E178" s="130">
        <v>0</v>
      </c>
      <c r="F178" s="130">
        <v>9</v>
      </c>
      <c r="G178" s="98">
        <f t="shared" si="89"/>
        <v>2</v>
      </c>
      <c r="H178" s="130">
        <v>0</v>
      </c>
      <c r="I178" s="130">
        <v>2</v>
      </c>
      <c r="J178" s="98">
        <f t="shared" si="72"/>
        <v>2</v>
      </c>
      <c r="K178" s="130">
        <v>0</v>
      </c>
      <c r="L178" s="130">
        <v>2</v>
      </c>
      <c r="M178" s="130">
        <v>0</v>
      </c>
      <c r="N178" s="130">
        <v>0</v>
      </c>
      <c r="O178" s="98">
        <f t="shared" si="90"/>
        <v>0</v>
      </c>
      <c r="P178" s="130">
        <v>0</v>
      </c>
      <c r="Q178" s="130">
        <v>0</v>
      </c>
      <c r="R178" s="130">
        <v>0</v>
      </c>
      <c r="S178" s="130">
        <v>0</v>
      </c>
      <c r="T178" s="98">
        <f t="shared" si="91"/>
        <v>3</v>
      </c>
      <c r="U178" s="130">
        <v>0</v>
      </c>
      <c r="V178" s="130">
        <v>3</v>
      </c>
      <c r="W178" s="130">
        <v>0</v>
      </c>
      <c r="X178" s="130">
        <v>0</v>
      </c>
      <c r="Y178" s="98">
        <f t="shared" si="77"/>
        <v>8</v>
      </c>
      <c r="Z178" s="130">
        <v>0</v>
      </c>
      <c r="AA178" s="130">
        <v>5</v>
      </c>
      <c r="AB178" s="130">
        <v>1</v>
      </c>
      <c r="AC178" s="130">
        <v>0</v>
      </c>
      <c r="AD178" s="130">
        <v>2</v>
      </c>
      <c r="AE178" s="98">
        <f t="shared" si="78"/>
        <v>15</v>
      </c>
      <c r="AF178" s="130">
        <v>0</v>
      </c>
      <c r="AG178" s="130">
        <v>0</v>
      </c>
      <c r="AH178" s="130">
        <v>1</v>
      </c>
      <c r="AI178" s="130">
        <v>4</v>
      </c>
      <c r="AJ178" s="130">
        <v>7</v>
      </c>
      <c r="AK178" s="130">
        <v>1</v>
      </c>
      <c r="AL178" s="130">
        <v>0</v>
      </c>
      <c r="AM178" s="130">
        <v>0</v>
      </c>
      <c r="AN178" s="130">
        <v>0</v>
      </c>
      <c r="AO178" s="130">
        <v>2</v>
      </c>
      <c r="AP178" s="130">
        <v>0</v>
      </c>
      <c r="AQ178" s="130">
        <v>0</v>
      </c>
      <c r="AR178" s="130">
        <v>0</v>
      </c>
      <c r="AS178" s="130">
        <v>0</v>
      </c>
      <c r="AT178" s="98">
        <f t="shared" si="79"/>
        <v>10</v>
      </c>
      <c r="AU178" s="130">
        <v>0</v>
      </c>
      <c r="AV178" s="130">
        <v>5</v>
      </c>
      <c r="AW178" s="130">
        <v>5</v>
      </c>
      <c r="AX178" s="98">
        <f t="shared" si="80"/>
        <v>14</v>
      </c>
      <c r="AY178" s="130">
        <v>10</v>
      </c>
      <c r="AZ178" s="130">
        <v>1</v>
      </c>
      <c r="BA178" s="130">
        <v>2</v>
      </c>
      <c r="BB178" s="130">
        <v>1</v>
      </c>
      <c r="BC178" s="98">
        <f t="shared" si="81"/>
        <v>2</v>
      </c>
      <c r="BD178" s="130">
        <v>0</v>
      </c>
      <c r="BE178" s="130">
        <v>2</v>
      </c>
      <c r="BF178" s="98">
        <f t="shared" si="82"/>
        <v>4</v>
      </c>
      <c r="BG178" s="130">
        <v>0</v>
      </c>
      <c r="BH178" s="130">
        <v>1</v>
      </c>
      <c r="BI178" s="130">
        <v>2</v>
      </c>
      <c r="BJ178" s="130">
        <v>1</v>
      </c>
      <c r="BK178" s="98">
        <f t="shared" si="83"/>
        <v>3</v>
      </c>
      <c r="BL178" s="130">
        <v>0</v>
      </c>
      <c r="BM178" s="130">
        <v>3</v>
      </c>
      <c r="BN178" s="130">
        <v>0</v>
      </c>
      <c r="BO178" s="98">
        <f t="shared" si="84"/>
        <v>0</v>
      </c>
      <c r="BP178" s="130">
        <v>0</v>
      </c>
      <c r="BQ178" s="130">
        <v>0</v>
      </c>
      <c r="BR178" s="130">
        <v>0</v>
      </c>
      <c r="BS178" s="98">
        <f t="shared" si="85"/>
        <v>4</v>
      </c>
      <c r="BT178" s="130">
        <v>0</v>
      </c>
      <c r="BU178" s="130">
        <v>2</v>
      </c>
      <c r="BV178" s="130">
        <v>0</v>
      </c>
      <c r="BW178" s="130">
        <v>2</v>
      </c>
      <c r="BX178" s="98">
        <f t="shared" si="86"/>
        <v>2</v>
      </c>
      <c r="BY178" s="130">
        <v>0</v>
      </c>
      <c r="BZ178" s="130">
        <v>2</v>
      </c>
      <c r="CA178" s="130">
        <v>0</v>
      </c>
      <c r="CB178" s="98">
        <f t="shared" si="87"/>
        <v>0</v>
      </c>
      <c r="CC178" s="130">
        <v>0</v>
      </c>
      <c r="CD178" s="130">
        <v>0</v>
      </c>
      <c r="CE178" s="130">
        <v>0</v>
      </c>
    </row>
    <row r="179" spans="1:83" ht="12.75" x14ac:dyDescent="0.2">
      <c r="A179" s="90">
        <v>858</v>
      </c>
      <c r="B179" s="479" t="s">
        <v>181</v>
      </c>
      <c r="C179" s="98">
        <f t="shared" si="74"/>
        <v>18</v>
      </c>
      <c r="D179" s="98">
        <f t="shared" si="88"/>
        <v>0</v>
      </c>
      <c r="E179" s="130">
        <v>0</v>
      </c>
      <c r="F179" s="130">
        <v>0</v>
      </c>
      <c r="G179" s="98">
        <f t="shared" si="89"/>
        <v>0</v>
      </c>
      <c r="H179" s="130">
        <v>0</v>
      </c>
      <c r="I179" s="130">
        <v>0</v>
      </c>
      <c r="J179" s="98">
        <f>SUM(K179:N179)</f>
        <v>0</v>
      </c>
      <c r="K179" s="130">
        <v>0</v>
      </c>
      <c r="L179" s="130">
        <v>0</v>
      </c>
      <c r="M179" s="130">
        <v>0</v>
      </c>
      <c r="N179" s="130">
        <v>0</v>
      </c>
      <c r="O179" s="98">
        <f t="shared" si="90"/>
        <v>0</v>
      </c>
      <c r="P179" s="130">
        <v>0</v>
      </c>
      <c r="Q179" s="130">
        <v>0</v>
      </c>
      <c r="R179" s="130">
        <v>0</v>
      </c>
      <c r="S179" s="130">
        <v>0</v>
      </c>
      <c r="T179" s="98">
        <f t="shared" si="91"/>
        <v>0</v>
      </c>
      <c r="U179" s="130">
        <v>0</v>
      </c>
      <c r="V179" s="130">
        <v>0</v>
      </c>
      <c r="W179" s="130">
        <v>0</v>
      </c>
      <c r="X179" s="130">
        <v>0</v>
      </c>
      <c r="Y179" s="98">
        <f t="shared" si="77"/>
        <v>1</v>
      </c>
      <c r="Z179" s="130">
        <v>0</v>
      </c>
      <c r="AA179" s="130">
        <v>0</v>
      </c>
      <c r="AB179" s="130">
        <v>0</v>
      </c>
      <c r="AC179" s="130">
        <v>0</v>
      </c>
      <c r="AD179" s="130">
        <v>1</v>
      </c>
      <c r="AE179" s="98">
        <f t="shared" si="78"/>
        <v>5</v>
      </c>
      <c r="AF179" s="130">
        <v>0</v>
      </c>
      <c r="AG179" s="130">
        <v>1</v>
      </c>
      <c r="AH179" s="130">
        <v>0</v>
      </c>
      <c r="AI179" s="130">
        <v>0</v>
      </c>
      <c r="AJ179" s="130">
        <v>1</v>
      </c>
      <c r="AK179" s="130">
        <v>1</v>
      </c>
      <c r="AL179" s="130">
        <v>0</v>
      </c>
      <c r="AM179" s="130">
        <v>0</v>
      </c>
      <c r="AN179" s="130">
        <v>0</v>
      </c>
      <c r="AO179" s="130">
        <v>0</v>
      </c>
      <c r="AP179" s="130">
        <v>0</v>
      </c>
      <c r="AQ179" s="130">
        <v>2</v>
      </c>
      <c r="AR179" s="130">
        <v>0</v>
      </c>
      <c r="AS179" s="130">
        <v>0</v>
      </c>
      <c r="AT179" s="98">
        <f t="shared" si="79"/>
        <v>0</v>
      </c>
      <c r="AU179" s="130">
        <v>0</v>
      </c>
      <c r="AV179" s="130">
        <v>0</v>
      </c>
      <c r="AW179" s="130">
        <v>0</v>
      </c>
      <c r="AX179" s="98">
        <f t="shared" si="80"/>
        <v>4</v>
      </c>
      <c r="AY179" s="130">
        <v>2</v>
      </c>
      <c r="AZ179" s="130">
        <v>0</v>
      </c>
      <c r="BA179" s="130">
        <v>2</v>
      </c>
      <c r="BB179" s="130">
        <v>0</v>
      </c>
      <c r="BC179" s="98">
        <f t="shared" si="81"/>
        <v>1</v>
      </c>
      <c r="BD179" s="130">
        <v>0</v>
      </c>
      <c r="BE179" s="130">
        <v>1</v>
      </c>
      <c r="BF179" s="98">
        <f t="shared" si="82"/>
        <v>0</v>
      </c>
      <c r="BG179" s="130">
        <v>0</v>
      </c>
      <c r="BH179" s="130">
        <v>0</v>
      </c>
      <c r="BI179" s="130">
        <v>0</v>
      </c>
      <c r="BJ179" s="130">
        <v>0</v>
      </c>
      <c r="BK179" s="98">
        <f t="shared" si="83"/>
        <v>7</v>
      </c>
      <c r="BL179" s="130">
        <v>0</v>
      </c>
      <c r="BM179" s="130">
        <v>7</v>
      </c>
      <c r="BN179" s="130">
        <v>0</v>
      </c>
      <c r="BO179" s="98">
        <f t="shared" si="84"/>
        <v>0</v>
      </c>
      <c r="BP179" s="130">
        <v>0</v>
      </c>
      <c r="BQ179" s="130">
        <v>0</v>
      </c>
      <c r="BR179" s="130">
        <v>0</v>
      </c>
      <c r="BS179" s="98">
        <f t="shared" si="85"/>
        <v>0</v>
      </c>
      <c r="BT179" s="130">
        <v>0</v>
      </c>
      <c r="BU179" s="130">
        <v>0</v>
      </c>
      <c r="BV179" s="130">
        <v>0</v>
      </c>
      <c r="BW179" s="130">
        <v>0</v>
      </c>
      <c r="BX179" s="98">
        <f t="shared" si="86"/>
        <v>0</v>
      </c>
      <c r="BY179" s="130">
        <v>0</v>
      </c>
      <c r="BZ179" s="130">
        <v>0</v>
      </c>
      <c r="CA179" s="130">
        <v>0</v>
      </c>
      <c r="CB179" s="98">
        <f t="shared" si="87"/>
        <v>0</v>
      </c>
      <c r="CC179" s="130">
        <v>0</v>
      </c>
      <c r="CD179" s="130">
        <v>0</v>
      </c>
      <c r="CE179" s="130">
        <v>0</v>
      </c>
    </row>
    <row r="180" spans="1:83" ht="21" x14ac:dyDescent="0.2">
      <c r="A180" s="91">
        <v>859</v>
      </c>
      <c r="B180" s="479" t="s">
        <v>385</v>
      </c>
      <c r="C180" s="98">
        <f t="shared" si="74"/>
        <v>11</v>
      </c>
      <c r="D180" s="98">
        <f t="shared" si="88"/>
        <v>0</v>
      </c>
      <c r="E180" s="130">
        <v>0</v>
      </c>
      <c r="F180" s="130">
        <v>0</v>
      </c>
      <c r="G180" s="98">
        <f t="shared" si="89"/>
        <v>0</v>
      </c>
      <c r="H180" s="130">
        <v>0</v>
      </c>
      <c r="I180" s="130">
        <v>0</v>
      </c>
      <c r="J180" s="98">
        <f>SUM(K180:N180)</f>
        <v>0</v>
      </c>
      <c r="K180" s="130">
        <v>0</v>
      </c>
      <c r="L180" s="130">
        <v>0</v>
      </c>
      <c r="M180" s="130">
        <v>0</v>
      </c>
      <c r="N180" s="130">
        <v>0</v>
      </c>
      <c r="O180" s="98">
        <f t="shared" si="90"/>
        <v>0</v>
      </c>
      <c r="P180" s="130">
        <v>0</v>
      </c>
      <c r="Q180" s="130">
        <v>0</v>
      </c>
      <c r="R180" s="130">
        <v>0</v>
      </c>
      <c r="S180" s="130">
        <v>0</v>
      </c>
      <c r="T180" s="98">
        <f t="shared" si="91"/>
        <v>1</v>
      </c>
      <c r="U180" s="130">
        <v>0</v>
      </c>
      <c r="V180" s="130">
        <v>1</v>
      </c>
      <c r="W180" s="130">
        <v>0</v>
      </c>
      <c r="X180" s="130">
        <v>0</v>
      </c>
      <c r="Y180" s="98">
        <f t="shared" si="77"/>
        <v>0</v>
      </c>
      <c r="Z180" s="130">
        <v>0</v>
      </c>
      <c r="AA180" s="130">
        <v>0</v>
      </c>
      <c r="AB180" s="130">
        <v>0</v>
      </c>
      <c r="AC180" s="130">
        <v>0</v>
      </c>
      <c r="AD180" s="130">
        <v>0</v>
      </c>
      <c r="AE180" s="98">
        <f t="shared" si="78"/>
        <v>8</v>
      </c>
      <c r="AF180" s="130">
        <v>0</v>
      </c>
      <c r="AG180" s="130">
        <v>0</v>
      </c>
      <c r="AH180" s="130">
        <v>1</v>
      </c>
      <c r="AI180" s="130">
        <v>0</v>
      </c>
      <c r="AJ180" s="130">
        <v>0</v>
      </c>
      <c r="AK180" s="130">
        <v>0</v>
      </c>
      <c r="AL180" s="130">
        <v>0</v>
      </c>
      <c r="AM180" s="130">
        <v>0</v>
      </c>
      <c r="AN180" s="130">
        <v>0</v>
      </c>
      <c r="AO180" s="130">
        <v>7</v>
      </c>
      <c r="AP180" s="130">
        <v>0</v>
      </c>
      <c r="AQ180" s="130">
        <v>0</v>
      </c>
      <c r="AR180" s="130">
        <v>0</v>
      </c>
      <c r="AS180" s="130">
        <v>0</v>
      </c>
      <c r="AT180" s="98">
        <f t="shared" si="79"/>
        <v>0</v>
      </c>
      <c r="AU180" s="130">
        <v>0</v>
      </c>
      <c r="AV180" s="130">
        <v>0</v>
      </c>
      <c r="AW180" s="130">
        <v>0</v>
      </c>
      <c r="AX180" s="98">
        <f t="shared" si="80"/>
        <v>0</v>
      </c>
      <c r="AY180" s="130">
        <v>0</v>
      </c>
      <c r="AZ180" s="130">
        <v>0</v>
      </c>
      <c r="BA180" s="130">
        <v>0</v>
      </c>
      <c r="BB180" s="130">
        <v>0</v>
      </c>
      <c r="BC180" s="98">
        <f t="shared" si="81"/>
        <v>0</v>
      </c>
      <c r="BD180" s="130">
        <v>0</v>
      </c>
      <c r="BE180" s="130">
        <v>0</v>
      </c>
      <c r="BF180" s="98">
        <f t="shared" si="82"/>
        <v>0</v>
      </c>
      <c r="BG180" s="130">
        <v>0</v>
      </c>
      <c r="BH180" s="130">
        <v>0</v>
      </c>
      <c r="BI180" s="130">
        <v>0</v>
      </c>
      <c r="BJ180" s="130">
        <v>0</v>
      </c>
      <c r="BK180" s="98">
        <f t="shared" si="83"/>
        <v>2</v>
      </c>
      <c r="BL180" s="130">
        <v>0</v>
      </c>
      <c r="BM180" s="130">
        <v>2</v>
      </c>
      <c r="BN180" s="130">
        <v>0</v>
      </c>
      <c r="BO180" s="98">
        <f t="shared" si="84"/>
        <v>0</v>
      </c>
      <c r="BP180" s="130">
        <v>0</v>
      </c>
      <c r="BQ180" s="130">
        <v>0</v>
      </c>
      <c r="BR180" s="130">
        <v>0</v>
      </c>
      <c r="BS180" s="98">
        <f t="shared" si="85"/>
        <v>0</v>
      </c>
      <c r="BT180" s="130">
        <v>0</v>
      </c>
      <c r="BU180" s="130">
        <v>0</v>
      </c>
      <c r="BV180" s="130">
        <v>0</v>
      </c>
      <c r="BW180" s="130">
        <v>0</v>
      </c>
      <c r="BX180" s="98">
        <f t="shared" si="86"/>
        <v>0</v>
      </c>
      <c r="BY180" s="130">
        <v>0</v>
      </c>
      <c r="BZ180" s="130">
        <v>0</v>
      </c>
      <c r="CA180" s="130">
        <v>0</v>
      </c>
      <c r="CB180" s="98">
        <f t="shared" si="87"/>
        <v>0</v>
      </c>
      <c r="CC180" s="130">
        <v>0</v>
      </c>
      <c r="CD180" s="130">
        <v>0</v>
      </c>
      <c r="CE180" s="130">
        <v>0</v>
      </c>
    </row>
    <row r="181" spans="1:83" ht="12.75" x14ac:dyDescent="0.2">
      <c r="A181" s="91">
        <v>861</v>
      </c>
      <c r="B181" s="479" t="s">
        <v>596</v>
      </c>
      <c r="C181" s="98">
        <f t="shared" si="74"/>
        <v>39</v>
      </c>
      <c r="D181" s="98">
        <f t="shared" si="88"/>
        <v>2</v>
      </c>
      <c r="E181" s="130">
        <v>0</v>
      </c>
      <c r="F181" s="130">
        <v>2</v>
      </c>
      <c r="G181" s="98">
        <f t="shared" si="89"/>
        <v>2</v>
      </c>
      <c r="H181" s="130">
        <v>0</v>
      </c>
      <c r="I181" s="130">
        <v>2</v>
      </c>
      <c r="J181" s="98">
        <f>SUM(K181:N181)</f>
        <v>1</v>
      </c>
      <c r="K181" s="130">
        <v>0</v>
      </c>
      <c r="L181" s="130">
        <v>0</v>
      </c>
      <c r="M181" s="130">
        <v>0</v>
      </c>
      <c r="N181" s="130">
        <v>1</v>
      </c>
      <c r="O181" s="98">
        <f t="shared" si="90"/>
        <v>0</v>
      </c>
      <c r="P181" s="130">
        <v>0</v>
      </c>
      <c r="Q181" s="130">
        <v>0</v>
      </c>
      <c r="R181" s="130">
        <v>0</v>
      </c>
      <c r="S181" s="130">
        <v>0</v>
      </c>
      <c r="T181" s="98">
        <f t="shared" si="91"/>
        <v>1</v>
      </c>
      <c r="U181" s="130">
        <v>0</v>
      </c>
      <c r="V181" s="130">
        <v>1</v>
      </c>
      <c r="W181" s="130">
        <v>0</v>
      </c>
      <c r="X181" s="130">
        <v>0</v>
      </c>
      <c r="Y181" s="98">
        <f t="shared" si="77"/>
        <v>0</v>
      </c>
      <c r="Z181" s="130">
        <v>0</v>
      </c>
      <c r="AA181" s="130">
        <v>0</v>
      </c>
      <c r="AB181" s="130">
        <v>0</v>
      </c>
      <c r="AC181" s="130">
        <v>0</v>
      </c>
      <c r="AD181" s="130">
        <v>0</v>
      </c>
      <c r="AE181" s="98">
        <f t="shared" si="78"/>
        <v>19</v>
      </c>
      <c r="AF181" s="130">
        <v>0</v>
      </c>
      <c r="AG181" s="130">
        <v>0</v>
      </c>
      <c r="AH181" s="130">
        <v>2</v>
      </c>
      <c r="AI181" s="130">
        <v>1</v>
      </c>
      <c r="AJ181" s="130">
        <v>3</v>
      </c>
      <c r="AK181" s="130">
        <v>2</v>
      </c>
      <c r="AL181" s="130">
        <v>0</v>
      </c>
      <c r="AM181" s="130">
        <v>0</v>
      </c>
      <c r="AN181" s="130">
        <v>1</v>
      </c>
      <c r="AO181" s="130">
        <v>0</v>
      </c>
      <c r="AP181" s="130">
        <v>0</v>
      </c>
      <c r="AQ181" s="130">
        <v>9</v>
      </c>
      <c r="AR181" s="130">
        <v>1</v>
      </c>
      <c r="AS181" s="130">
        <v>0</v>
      </c>
      <c r="AT181" s="98">
        <f t="shared" si="79"/>
        <v>0</v>
      </c>
      <c r="AU181" s="130">
        <v>0</v>
      </c>
      <c r="AV181" s="130">
        <v>0</v>
      </c>
      <c r="AW181" s="130">
        <v>0</v>
      </c>
      <c r="AX181" s="98">
        <f t="shared" si="80"/>
        <v>7</v>
      </c>
      <c r="AY181" s="130">
        <v>4</v>
      </c>
      <c r="AZ181" s="130">
        <v>0</v>
      </c>
      <c r="BA181" s="130">
        <v>3</v>
      </c>
      <c r="BB181" s="130">
        <v>0</v>
      </c>
      <c r="BC181" s="98">
        <f t="shared" si="81"/>
        <v>3</v>
      </c>
      <c r="BD181" s="130">
        <v>0</v>
      </c>
      <c r="BE181" s="130">
        <v>3</v>
      </c>
      <c r="BF181" s="98">
        <f t="shared" si="82"/>
        <v>3</v>
      </c>
      <c r="BG181" s="130">
        <v>0</v>
      </c>
      <c r="BH181" s="130">
        <v>3</v>
      </c>
      <c r="BI181" s="130">
        <v>0</v>
      </c>
      <c r="BJ181" s="130">
        <v>0</v>
      </c>
      <c r="BK181" s="98">
        <f t="shared" si="83"/>
        <v>0</v>
      </c>
      <c r="BL181" s="130">
        <v>0</v>
      </c>
      <c r="BM181" s="130">
        <v>0</v>
      </c>
      <c r="BN181" s="130">
        <v>0</v>
      </c>
      <c r="BO181" s="98">
        <f t="shared" si="84"/>
        <v>0</v>
      </c>
      <c r="BP181" s="130">
        <v>0</v>
      </c>
      <c r="BQ181" s="130">
        <v>0</v>
      </c>
      <c r="BR181" s="130">
        <v>0</v>
      </c>
      <c r="BS181" s="98">
        <f t="shared" si="85"/>
        <v>1</v>
      </c>
      <c r="BT181" s="130">
        <v>0</v>
      </c>
      <c r="BU181" s="130">
        <v>0</v>
      </c>
      <c r="BV181" s="130">
        <v>0</v>
      </c>
      <c r="BW181" s="130">
        <v>1</v>
      </c>
      <c r="BX181" s="98">
        <f t="shared" si="86"/>
        <v>0</v>
      </c>
      <c r="BY181" s="130">
        <v>0</v>
      </c>
      <c r="BZ181" s="130">
        <v>0</v>
      </c>
      <c r="CA181" s="130">
        <v>0</v>
      </c>
      <c r="CB181" s="98">
        <f t="shared" si="87"/>
        <v>0</v>
      </c>
      <c r="CC181" s="130">
        <v>0</v>
      </c>
      <c r="CD181" s="130">
        <v>0</v>
      </c>
      <c r="CE181" s="130">
        <v>0</v>
      </c>
    </row>
    <row r="182" spans="1:83" ht="12.75" x14ac:dyDescent="0.2">
      <c r="A182" s="91">
        <v>862</v>
      </c>
      <c r="B182" s="479" t="s">
        <v>672</v>
      </c>
      <c r="C182" s="98">
        <f t="shared" si="74"/>
        <v>29</v>
      </c>
      <c r="D182" s="98">
        <f t="shared" si="88"/>
        <v>0</v>
      </c>
      <c r="E182" s="130">
        <v>0</v>
      </c>
      <c r="F182" s="130">
        <v>0</v>
      </c>
      <c r="G182" s="98">
        <f t="shared" si="89"/>
        <v>0</v>
      </c>
      <c r="H182" s="130">
        <v>0</v>
      </c>
      <c r="I182" s="130">
        <v>0</v>
      </c>
      <c r="J182" s="98">
        <f>SUM(K182:N182)</f>
        <v>1</v>
      </c>
      <c r="K182" s="130">
        <v>0</v>
      </c>
      <c r="L182" s="130">
        <v>0</v>
      </c>
      <c r="M182" s="130">
        <v>0</v>
      </c>
      <c r="N182" s="130">
        <v>1</v>
      </c>
      <c r="O182" s="98">
        <f t="shared" si="90"/>
        <v>0</v>
      </c>
      <c r="P182" s="130">
        <v>0</v>
      </c>
      <c r="Q182" s="130">
        <v>0</v>
      </c>
      <c r="R182" s="130">
        <v>0</v>
      </c>
      <c r="S182" s="130">
        <v>0</v>
      </c>
      <c r="T182" s="98">
        <f t="shared" si="91"/>
        <v>3</v>
      </c>
      <c r="U182" s="130">
        <v>0</v>
      </c>
      <c r="V182" s="130">
        <v>1</v>
      </c>
      <c r="W182" s="130">
        <v>0</v>
      </c>
      <c r="X182" s="130">
        <v>2</v>
      </c>
      <c r="Y182" s="98">
        <f t="shared" si="77"/>
        <v>2</v>
      </c>
      <c r="Z182" s="130">
        <v>0</v>
      </c>
      <c r="AA182" s="130">
        <v>1</v>
      </c>
      <c r="AB182" s="130">
        <v>0</v>
      </c>
      <c r="AC182" s="130">
        <v>0</v>
      </c>
      <c r="AD182" s="130">
        <v>1</v>
      </c>
      <c r="AE182" s="98">
        <f t="shared" si="78"/>
        <v>19</v>
      </c>
      <c r="AF182" s="130">
        <v>0</v>
      </c>
      <c r="AG182" s="130">
        <v>0</v>
      </c>
      <c r="AH182" s="130">
        <v>0</v>
      </c>
      <c r="AI182" s="130">
        <v>0</v>
      </c>
      <c r="AJ182" s="130">
        <v>2</v>
      </c>
      <c r="AK182" s="130">
        <v>0</v>
      </c>
      <c r="AL182" s="130">
        <v>0</v>
      </c>
      <c r="AM182" s="130">
        <v>0</v>
      </c>
      <c r="AN182" s="130">
        <v>0</v>
      </c>
      <c r="AO182" s="130">
        <v>0</v>
      </c>
      <c r="AP182" s="130">
        <v>0</v>
      </c>
      <c r="AQ182" s="130">
        <v>17</v>
      </c>
      <c r="AR182" s="130">
        <v>0</v>
      </c>
      <c r="AS182" s="130">
        <v>0</v>
      </c>
      <c r="AT182" s="98">
        <f t="shared" si="79"/>
        <v>2</v>
      </c>
      <c r="AU182" s="130">
        <v>0</v>
      </c>
      <c r="AV182" s="130">
        <v>2</v>
      </c>
      <c r="AW182" s="130">
        <v>0</v>
      </c>
      <c r="AX182" s="98">
        <f t="shared" si="80"/>
        <v>1</v>
      </c>
      <c r="AY182" s="130">
        <v>0</v>
      </c>
      <c r="AZ182" s="130">
        <v>1</v>
      </c>
      <c r="BA182" s="130">
        <v>0</v>
      </c>
      <c r="BB182" s="130">
        <v>0</v>
      </c>
      <c r="BC182" s="98">
        <f t="shared" si="81"/>
        <v>0</v>
      </c>
      <c r="BD182" s="130">
        <v>0</v>
      </c>
      <c r="BE182" s="130">
        <v>0</v>
      </c>
      <c r="BF182" s="98">
        <f t="shared" si="82"/>
        <v>1</v>
      </c>
      <c r="BG182" s="130">
        <v>0</v>
      </c>
      <c r="BH182" s="130">
        <v>1</v>
      </c>
      <c r="BI182" s="130">
        <v>0</v>
      </c>
      <c r="BJ182" s="130">
        <v>0</v>
      </c>
      <c r="BK182" s="98">
        <f t="shared" si="83"/>
        <v>0</v>
      </c>
      <c r="BL182" s="130">
        <v>0</v>
      </c>
      <c r="BM182" s="130">
        <v>0</v>
      </c>
      <c r="BN182" s="130">
        <v>0</v>
      </c>
      <c r="BO182" s="98">
        <f t="shared" si="84"/>
        <v>0</v>
      </c>
      <c r="BP182" s="130">
        <v>0</v>
      </c>
      <c r="BQ182" s="130">
        <v>0</v>
      </c>
      <c r="BR182" s="130">
        <v>0</v>
      </c>
      <c r="BS182" s="98">
        <f t="shared" si="85"/>
        <v>0</v>
      </c>
      <c r="BT182" s="130">
        <v>0</v>
      </c>
      <c r="BU182" s="130">
        <v>0</v>
      </c>
      <c r="BV182" s="130">
        <v>0</v>
      </c>
      <c r="BW182" s="130">
        <v>0</v>
      </c>
      <c r="BX182" s="98">
        <f t="shared" si="86"/>
        <v>0</v>
      </c>
      <c r="BY182" s="130">
        <v>0</v>
      </c>
      <c r="BZ182" s="130">
        <v>0</v>
      </c>
      <c r="CA182" s="130">
        <v>0</v>
      </c>
      <c r="CB182" s="98">
        <f t="shared" si="87"/>
        <v>0</v>
      </c>
      <c r="CC182" s="130">
        <v>0</v>
      </c>
      <c r="CD182" s="130">
        <v>0</v>
      </c>
      <c r="CE182" s="130">
        <v>0</v>
      </c>
    </row>
    <row r="183" spans="1:83" ht="12.75" x14ac:dyDescent="0.2">
      <c r="A183" s="89">
        <v>899</v>
      </c>
      <c r="B183" s="479" t="s">
        <v>190</v>
      </c>
      <c r="C183" s="98">
        <f t="shared" si="74"/>
        <v>378</v>
      </c>
      <c r="D183" s="98">
        <f t="shared" si="88"/>
        <v>6</v>
      </c>
      <c r="E183" s="130">
        <v>0</v>
      </c>
      <c r="F183" s="130">
        <v>6</v>
      </c>
      <c r="G183" s="98">
        <f t="shared" si="89"/>
        <v>11</v>
      </c>
      <c r="H183" s="130">
        <v>0</v>
      </c>
      <c r="I183" s="130">
        <v>11</v>
      </c>
      <c r="J183" s="98">
        <f>SUM(K183:N183)</f>
        <v>7</v>
      </c>
      <c r="K183" s="130">
        <v>0</v>
      </c>
      <c r="L183" s="130">
        <v>2</v>
      </c>
      <c r="M183" s="130">
        <v>0</v>
      </c>
      <c r="N183" s="130">
        <v>5</v>
      </c>
      <c r="O183" s="98">
        <f t="shared" si="90"/>
        <v>2</v>
      </c>
      <c r="P183" s="130">
        <v>0</v>
      </c>
      <c r="Q183" s="130">
        <v>0</v>
      </c>
      <c r="R183" s="130">
        <v>1</v>
      </c>
      <c r="S183" s="130">
        <v>1</v>
      </c>
      <c r="T183" s="98">
        <f t="shared" si="91"/>
        <v>17</v>
      </c>
      <c r="U183" s="130">
        <v>0</v>
      </c>
      <c r="V183" s="130">
        <v>15</v>
      </c>
      <c r="W183" s="130">
        <v>0</v>
      </c>
      <c r="X183" s="130">
        <v>2</v>
      </c>
      <c r="Y183" s="98">
        <f t="shared" si="77"/>
        <v>61</v>
      </c>
      <c r="Z183" s="130">
        <v>0</v>
      </c>
      <c r="AA183" s="130">
        <v>15</v>
      </c>
      <c r="AB183" s="130">
        <v>5</v>
      </c>
      <c r="AC183" s="130">
        <v>31</v>
      </c>
      <c r="AD183" s="130">
        <v>10</v>
      </c>
      <c r="AE183" s="98">
        <f t="shared" si="78"/>
        <v>134</v>
      </c>
      <c r="AF183" s="130">
        <v>0</v>
      </c>
      <c r="AG183" s="130">
        <v>0</v>
      </c>
      <c r="AH183" s="130">
        <v>25</v>
      </c>
      <c r="AI183" s="130">
        <v>11</v>
      </c>
      <c r="AJ183" s="130">
        <v>42</v>
      </c>
      <c r="AK183" s="130">
        <v>42</v>
      </c>
      <c r="AL183" s="130">
        <v>0</v>
      </c>
      <c r="AM183" s="130">
        <v>0</v>
      </c>
      <c r="AN183" s="130">
        <v>1</v>
      </c>
      <c r="AO183" s="130">
        <v>5</v>
      </c>
      <c r="AP183" s="130">
        <v>0</v>
      </c>
      <c r="AQ183" s="130">
        <v>8</v>
      </c>
      <c r="AR183" s="130">
        <v>0</v>
      </c>
      <c r="AS183" s="130">
        <v>0</v>
      </c>
      <c r="AT183" s="98">
        <f t="shared" si="79"/>
        <v>14</v>
      </c>
      <c r="AU183" s="130">
        <v>0</v>
      </c>
      <c r="AV183" s="130">
        <v>9</v>
      </c>
      <c r="AW183" s="130">
        <v>5</v>
      </c>
      <c r="AX183" s="98">
        <f t="shared" si="80"/>
        <v>19</v>
      </c>
      <c r="AY183" s="130">
        <v>4</v>
      </c>
      <c r="AZ183" s="130">
        <v>9</v>
      </c>
      <c r="BA183" s="130">
        <v>4</v>
      </c>
      <c r="BB183" s="130">
        <v>2</v>
      </c>
      <c r="BC183" s="98">
        <f t="shared" si="81"/>
        <v>12</v>
      </c>
      <c r="BD183" s="130">
        <v>0</v>
      </c>
      <c r="BE183" s="130">
        <v>12</v>
      </c>
      <c r="BF183" s="98">
        <f t="shared" si="82"/>
        <v>36</v>
      </c>
      <c r="BG183" s="130">
        <v>0</v>
      </c>
      <c r="BH183" s="130">
        <v>23</v>
      </c>
      <c r="BI183" s="130">
        <v>1</v>
      </c>
      <c r="BJ183" s="130">
        <v>12</v>
      </c>
      <c r="BK183" s="98">
        <f t="shared" si="83"/>
        <v>31</v>
      </c>
      <c r="BL183" s="130">
        <v>0</v>
      </c>
      <c r="BM183" s="130">
        <v>16</v>
      </c>
      <c r="BN183" s="130">
        <v>15</v>
      </c>
      <c r="BO183" s="98">
        <f t="shared" si="84"/>
        <v>10</v>
      </c>
      <c r="BP183" s="130">
        <v>0</v>
      </c>
      <c r="BQ183" s="130">
        <v>10</v>
      </c>
      <c r="BR183" s="130">
        <v>0</v>
      </c>
      <c r="BS183" s="98">
        <f t="shared" si="85"/>
        <v>12</v>
      </c>
      <c r="BT183" s="130">
        <v>0</v>
      </c>
      <c r="BU183" s="130">
        <v>1</v>
      </c>
      <c r="BV183" s="130">
        <v>9</v>
      </c>
      <c r="BW183" s="130">
        <v>2</v>
      </c>
      <c r="BX183" s="98">
        <f t="shared" si="86"/>
        <v>4</v>
      </c>
      <c r="BY183" s="130">
        <v>0</v>
      </c>
      <c r="BZ183" s="130">
        <v>4</v>
      </c>
      <c r="CA183" s="130">
        <v>0</v>
      </c>
      <c r="CB183" s="98">
        <f t="shared" si="87"/>
        <v>2</v>
      </c>
      <c r="CC183" s="130">
        <v>0</v>
      </c>
      <c r="CD183" s="130">
        <v>1</v>
      </c>
      <c r="CE183" s="130">
        <v>1</v>
      </c>
    </row>
    <row r="184" spans="1:83" ht="10.5" customHeight="1" x14ac:dyDescent="0.2">
      <c r="A184" s="93"/>
      <c r="B184" s="478" t="s">
        <v>214</v>
      </c>
      <c r="C184" s="98">
        <f>SUM(C185:C189)</f>
        <v>2451</v>
      </c>
      <c r="D184" s="98">
        <f t="shared" ref="D184:BO184" si="92">SUM(D185:D189)</f>
        <v>15</v>
      </c>
      <c r="E184" s="98">
        <f t="shared" si="92"/>
        <v>0</v>
      </c>
      <c r="F184" s="98">
        <f t="shared" si="92"/>
        <v>15</v>
      </c>
      <c r="G184" s="98">
        <f t="shared" si="92"/>
        <v>34</v>
      </c>
      <c r="H184" s="98">
        <f t="shared" si="92"/>
        <v>1</v>
      </c>
      <c r="I184" s="98">
        <f t="shared" si="92"/>
        <v>33</v>
      </c>
      <c r="J184" s="98">
        <f t="shared" si="92"/>
        <v>94</v>
      </c>
      <c r="K184" s="98">
        <f t="shared" si="92"/>
        <v>0</v>
      </c>
      <c r="L184" s="98">
        <f t="shared" si="92"/>
        <v>57</v>
      </c>
      <c r="M184" s="98">
        <f t="shared" si="92"/>
        <v>6</v>
      </c>
      <c r="N184" s="98">
        <f t="shared" si="92"/>
        <v>31</v>
      </c>
      <c r="O184" s="98">
        <f t="shared" si="92"/>
        <v>45</v>
      </c>
      <c r="P184" s="98">
        <f t="shared" si="92"/>
        <v>0</v>
      </c>
      <c r="Q184" s="98">
        <f t="shared" si="92"/>
        <v>24</v>
      </c>
      <c r="R184" s="98">
        <f t="shared" si="92"/>
        <v>4</v>
      </c>
      <c r="S184" s="98">
        <f t="shared" si="92"/>
        <v>17</v>
      </c>
      <c r="T184" s="98">
        <f t="shared" si="92"/>
        <v>52</v>
      </c>
      <c r="U184" s="98">
        <f t="shared" si="92"/>
        <v>1</v>
      </c>
      <c r="V184" s="98">
        <f t="shared" si="92"/>
        <v>30</v>
      </c>
      <c r="W184" s="98">
        <f t="shared" si="92"/>
        <v>9</v>
      </c>
      <c r="X184" s="98">
        <f t="shared" si="92"/>
        <v>12</v>
      </c>
      <c r="Y184" s="98">
        <f t="shared" si="92"/>
        <v>272</v>
      </c>
      <c r="Z184" s="98">
        <f t="shared" si="92"/>
        <v>0</v>
      </c>
      <c r="AA184" s="98">
        <f t="shared" si="92"/>
        <v>70</v>
      </c>
      <c r="AB184" s="98">
        <f t="shared" si="92"/>
        <v>13</v>
      </c>
      <c r="AC184" s="98">
        <f t="shared" si="92"/>
        <v>153</v>
      </c>
      <c r="AD184" s="98">
        <f t="shared" si="92"/>
        <v>36</v>
      </c>
      <c r="AE184" s="98">
        <f t="shared" si="92"/>
        <v>955</v>
      </c>
      <c r="AF184" s="98">
        <f t="shared" si="92"/>
        <v>2</v>
      </c>
      <c r="AG184" s="98">
        <f t="shared" si="92"/>
        <v>0</v>
      </c>
      <c r="AH184" s="98">
        <f t="shared" si="92"/>
        <v>217</v>
      </c>
      <c r="AI184" s="98">
        <f t="shared" si="92"/>
        <v>60</v>
      </c>
      <c r="AJ184" s="98">
        <f t="shared" si="92"/>
        <v>433</v>
      </c>
      <c r="AK184" s="98">
        <f t="shared" si="92"/>
        <v>153</v>
      </c>
      <c r="AL184" s="98">
        <f t="shared" si="92"/>
        <v>1</v>
      </c>
      <c r="AM184" s="98">
        <f t="shared" si="92"/>
        <v>0</v>
      </c>
      <c r="AN184" s="98">
        <f t="shared" si="92"/>
        <v>75</v>
      </c>
      <c r="AO184" s="98">
        <f t="shared" si="92"/>
        <v>12</v>
      </c>
      <c r="AP184" s="98">
        <f t="shared" si="92"/>
        <v>0</v>
      </c>
      <c r="AQ184" s="98">
        <f t="shared" si="92"/>
        <v>2</v>
      </c>
      <c r="AR184" s="98">
        <f t="shared" si="92"/>
        <v>0</v>
      </c>
      <c r="AS184" s="98">
        <f t="shared" si="92"/>
        <v>0</v>
      </c>
      <c r="AT184" s="98">
        <f t="shared" si="92"/>
        <v>113</v>
      </c>
      <c r="AU184" s="98">
        <f t="shared" si="92"/>
        <v>0</v>
      </c>
      <c r="AV184" s="98">
        <f t="shared" si="92"/>
        <v>98</v>
      </c>
      <c r="AW184" s="98">
        <f t="shared" si="92"/>
        <v>15</v>
      </c>
      <c r="AX184" s="98">
        <f t="shared" si="92"/>
        <v>213</v>
      </c>
      <c r="AY184" s="98">
        <f t="shared" si="92"/>
        <v>106</v>
      </c>
      <c r="AZ184" s="98">
        <f t="shared" si="92"/>
        <v>46</v>
      </c>
      <c r="BA184" s="98">
        <f t="shared" si="92"/>
        <v>45</v>
      </c>
      <c r="BB184" s="98">
        <f t="shared" si="92"/>
        <v>16</v>
      </c>
      <c r="BC184" s="98">
        <f t="shared" si="92"/>
        <v>85</v>
      </c>
      <c r="BD184" s="98">
        <f t="shared" si="92"/>
        <v>0</v>
      </c>
      <c r="BE184" s="98">
        <f t="shared" si="92"/>
        <v>85</v>
      </c>
      <c r="BF184" s="98">
        <f t="shared" si="92"/>
        <v>184</v>
      </c>
      <c r="BG184" s="98">
        <f t="shared" si="92"/>
        <v>0</v>
      </c>
      <c r="BH184" s="98">
        <f t="shared" si="92"/>
        <v>105</v>
      </c>
      <c r="BI184" s="98">
        <f t="shared" si="92"/>
        <v>12</v>
      </c>
      <c r="BJ184" s="98">
        <f t="shared" si="92"/>
        <v>67</v>
      </c>
      <c r="BK184" s="98">
        <f t="shared" si="92"/>
        <v>181</v>
      </c>
      <c r="BL184" s="98">
        <f t="shared" si="92"/>
        <v>0</v>
      </c>
      <c r="BM184" s="98">
        <f t="shared" si="92"/>
        <v>155</v>
      </c>
      <c r="BN184" s="98">
        <f t="shared" si="92"/>
        <v>26</v>
      </c>
      <c r="BO184" s="98">
        <f t="shared" si="92"/>
        <v>60</v>
      </c>
      <c r="BP184" s="98">
        <f t="shared" ref="BP184:CE184" si="93">SUM(BP185:BP189)</f>
        <v>2</v>
      </c>
      <c r="BQ184" s="98">
        <f t="shared" si="93"/>
        <v>47</v>
      </c>
      <c r="BR184" s="98">
        <f t="shared" si="93"/>
        <v>11</v>
      </c>
      <c r="BS184" s="98">
        <f t="shared" si="93"/>
        <v>97</v>
      </c>
      <c r="BT184" s="98">
        <f t="shared" si="93"/>
        <v>0</v>
      </c>
      <c r="BU184" s="98">
        <f t="shared" si="93"/>
        <v>66</v>
      </c>
      <c r="BV184" s="98">
        <f t="shared" si="93"/>
        <v>15</v>
      </c>
      <c r="BW184" s="98">
        <f t="shared" si="93"/>
        <v>16</v>
      </c>
      <c r="BX184" s="98">
        <f t="shared" si="93"/>
        <v>23</v>
      </c>
      <c r="BY184" s="98">
        <f t="shared" si="93"/>
        <v>0</v>
      </c>
      <c r="BZ184" s="98">
        <f t="shared" si="93"/>
        <v>20</v>
      </c>
      <c r="CA184" s="98">
        <f t="shared" si="93"/>
        <v>3</v>
      </c>
      <c r="CB184" s="98">
        <f t="shared" si="93"/>
        <v>28</v>
      </c>
      <c r="CC184" s="98">
        <f t="shared" si="93"/>
        <v>0</v>
      </c>
      <c r="CD184" s="98">
        <f t="shared" si="93"/>
        <v>23</v>
      </c>
      <c r="CE184" s="98">
        <f t="shared" si="93"/>
        <v>5</v>
      </c>
    </row>
    <row r="185" spans="1:83" ht="12.75" x14ac:dyDescent="0.2">
      <c r="A185" s="89">
        <v>901</v>
      </c>
      <c r="B185" s="479" t="s">
        <v>96</v>
      </c>
      <c r="C185" s="98">
        <f t="shared" si="74"/>
        <v>1540</v>
      </c>
      <c r="D185" s="98">
        <f>SUM(E185:F185)</f>
        <v>9</v>
      </c>
      <c r="E185" s="130">
        <v>0</v>
      </c>
      <c r="F185" s="130">
        <v>9</v>
      </c>
      <c r="G185" s="98">
        <f>SUM(H185:I185)</f>
        <v>8</v>
      </c>
      <c r="H185" s="130">
        <v>0</v>
      </c>
      <c r="I185" s="130">
        <v>8</v>
      </c>
      <c r="J185" s="98">
        <f>SUM(K185:N185)</f>
        <v>54</v>
      </c>
      <c r="K185" s="130">
        <v>0</v>
      </c>
      <c r="L185" s="130">
        <v>26</v>
      </c>
      <c r="M185" s="130">
        <v>2</v>
      </c>
      <c r="N185" s="130">
        <v>26</v>
      </c>
      <c r="O185" s="98">
        <f t="shared" ref="O185:O196" si="94">SUM(P185:S185)</f>
        <v>22</v>
      </c>
      <c r="P185" s="130">
        <v>0</v>
      </c>
      <c r="Q185" s="130">
        <v>7</v>
      </c>
      <c r="R185" s="130">
        <v>2</v>
      </c>
      <c r="S185" s="130">
        <v>13</v>
      </c>
      <c r="T185" s="98">
        <f t="shared" si="91"/>
        <v>28</v>
      </c>
      <c r="U185" s="130">
        <v>1</v>
      </c>
      <c r="V185" s="130">
        <v>14</v>
      </c>
      <c r="W185" s="130">
        <v>8</v>
      </c>
      <c r="X185" s="130">
        <v>5</v>
      </c>
      <c r="Y185" s="98">
        <f>SUM(Z185:AD185)</f>
        <v>161</v>
      </c>
      <c r="Z185" s="130">
        <v>0</v>
      </c>
      <c r="AA185" s="130">
        <v>31</v>
      </c>
      <c r="AB185" s="130">
        <v>6</v>
      </c>
      <c r="AC185" s="130">
        <v>97</v>
      </c>
      <c r="AD185" s="130">
        <v>27</v>
      </c>
      <c r="AE185" s="98">
        <f>SUM(AF185:AS185)</f>
        <v>726</v>
      </c>
      <c r="AF185" s="130">
        <v>0</v>
      </c>
      <c r="AG185" s="130">
        <v>0</v>
      </c>
      <c r="AH185" s="130">
        <v>175</v>
      </c>
      <c r="AI185" s="130">
        <v>47</v>
      </c>
      <c r="AJ185" s="130">
        <v>346</v>
      </c>
      <c r="AK185" s="130">
        <v>128</v>
      </c>
      <c r="AL185" s="130">
        <v>1</v>
      </c>
      <c r="AM185" s="130">
        <v>0</v>
      </c>
      <c r="AN185" s="130">
        <v>17</v>
      </c>
      <c r="AO185" s="130">
        <v>11</v>
      </c>
      <c r="AP185" s="130">
        <v>0</v>
      </c>
      <c r="AQ185" s="130">
        <v>1</v>
      </c>
      <c r="AR185" s="130">
        <v>0</v>
      </c>
      <c r="AS185" s="130">
        <v>0</v>
      </c>
      <c r="AT185" s="98">
        <f t="shared" si="79"/>
        <v>69</v>
      </c>
      <c r="AU185" s="130">
        <v>0</v>
      </c>
      <c r="AV185" s="130">
        <v>58</v>
      </c>
      <c r="AW185" s="130">
        <v>11</v>
      </c>
      <c r="AX185" s="98">
        <f t="shared" si="80"/>
        <v>124</v>
      </c>
      <c r="AY185" s="130">
        <v>67</v>
      </c>
      <c r="AZ185" s="130">
        <v>22</v>
      </c>
      <c r="BA185" s="130">
        <v>26</v>
      </c>
      <c r="BB185" s="130">
        <v>9</v>
      </c>
      <c r="BC185" s="98">
        <f t="shared" si="81"/>
        <v>32</v>
      </c>
      <c r="BD185" s="130">
        <v>0</v>
      </c>
      <c r="BE185" s="130">
        <v>32</v>
      </c>
      <c r="BF185" s="98">
        <f t="shared" si="82"/>
        <v>86</v>
      </c>
      <c r="BG185" s="130">
        <v>0</v>
      </c>
      <c r="BH185" s="130">
        <v>50</v>
      </c>
      <c r="BI185" s="130">
        <v>5</v>
      </c>
      <c r="BJ185" s="130">
        <v>31</v>
      </c>
      <c r="BK185" s="98">
        <f t="shared" si="83"/>
        <v>120</v>
      </c>
      <c r="BL185" s="130">
        <v>0</v>
      </c>
      <c r="BM185" s="130">
        <v>104</v>
      </c>
      <c r="BN185" s="130">
        <v>16</v>
      </c>
      <c r="BO185" s="98">
        <f t="shared" si="84"/>
        <v>26</v>
      </c>
      <c r="BP185" s="130">
        <v>2</v>
      </c>
      <c r="BQ185" s="130">
        <v>17</v>
      </c>
      <c r="BR185" s="130">
        <v>7</v>
      </c>
      <c r="BS185" s="98">
        <f t="shared" si="85"/>
        <v>53</v>
      </c>
      <c r="BT185" s="130">
        <v>0</v>
      </c>
      <c r="BU185" s="130">
        <v>36</v>
      </c>
      <c r="BV185" s="130">
        <v>10</v>
      </c>
      <c r="BW185" s="130">
        <v>7</v>
      </c>
      <c r="BX185" s="98">
        <f t="shared" si="86"/>
        <v>7</v>
      </c>
      <c r="BY185" s="130">
        <v>0</v>
      </c>
      <c r="BZ185" s="130">
        <v>7</v>
      </c>
      <c r="CA185" s="130">
        <v>0</v>
      </c>
      <c r="CB185" s="98">
        <f>SUM(CC185:CE185)</f>
        <v>15</v>
      </c>
      <c r="CC185" s="130">
        <v>0</v>
      </c>
      <c r="CD185" s="130">
        <v>13</v>
      </c>
      <c r="CE185" s="130">
        <v>2</v>
      </c>
    </row>
    <row r="186" spans="1:83" ht="12.75" x14ac:dyDescent="0.2">
      <c r="A186" s="89">
        <v>905</v>
      </c>
      <c r="B186" s="479" t="s">
        <v>97</v>
      </c>
      <c r="C186" s="98">
        <f t="shared" si="74"/>
        <v>339</v>
      </c>
      <c r="D186" s="98">
        <f>SUM(E186:F186)</f>
        <v>1</v>
      </c>
      <c r="E186" s="130">
        <v>0</v>
      </c>
      <c r="F186" s="130">
        <v>1</v>
      </c>
      <c r="G186" s="98">
        <f>SUM(H186:I186)</f>
        <v>6</v>
      </c>
      <c r="H186" s="130">
        <v>1</v>
      </c>
      <c r="I186" s="130">
        <v>5</v>
      </c>
      <c r="J186" s="98">
        <f t="shared" ref="J186:J196" si="95">SUM(K186:N186)</f>
        <v>14</v>
      </c>
      <c r="K186" s="130">
        <v>0</v>
      </c>
      <c r="L186" s="130">
        <v>8</v>
      </c>
      <c r="M186" s="130">
        <v>4</v>
      </c>
      <c r="N186" s="130">
        <v>2</v>
      </c>
      <c r="O186" s="98">
        <f t="shared" si="94"/>
        <v>14</v>
      </c>
      <c r="P186" s="130">
        <v>0</v>
      </c>
      <c r="Q186" s="130">
        <v>9</v>
      </c>
      <c r="R186" s="130">
        <v>2</v>
      </c>
      <c r="S186" s="130">
        <v>3</v>
      </c>
      <c r="T186" s="98">
        <f t="shared" si="91"/>
        <v>9</v>
      </c>
      <c r="U186" s="130">
        <v>0</v>
      </c>
      <c r="V186" s="130">
        <v>3</v>
      </c>
      <c r="W186" s="130">
        <v>1</v>
      </c>
      <c r="X186" s="130">
        <v>5</v>
      </c>
      <c r="Y186" s="98">
        <f>SUM(Z186:AD186)</f>
        <v>32</v>
      </c>
      <c r="Z186" s="130">
        <v>0</v>
      </c>
      <c r="AA186" s="130">
        <v>14</v>
      </c>
      <c r="AB186" s="130">
        <v>0</v>
      </c>
      <c r="AC186" s="130">
        <v>13</v>
      </c>
      <c r="AD186" s="130">
        <v>5</v>
      </c>
      <c r="AE186" s="98">
        <f>SUM(AF186:AS186)</f>
        <v>91</v>
      </c>
      <c r="AF186" s="130">
        <v>2</v>
      </c>
      <c r="AG186" s="130">
        <v>0</v>
      </c>
      <c r="AH186" s="130">
        <v>18</v>
      </c>
      <c r="AI186" s="130">
        <v>4</v>
      </c>
      <c r="AJ186" s="130">
        <v>21</v>
      </c>
      <c r="AK186" s="130">
        <v>12</v>
      </c>
      <c r="AL186" s="130">
        <v>0</v>
      </c>
      <c r="AM186" s="130">
        <v>0</v>
      </c>
      <c r="AN186" s="130">
        <v>33</v>
      </c>
      <c r="AO186" s="130">
        <v>1</v>
      </c>
      <c r="AP186" s="130">
        <v>0</v>
      </c>
      <c r="AQ186" s="130">
        <v>0</v>
      </c>
      <c r="AR186" s="130">
        <v>0</v>
      </c>
      <c r="AS186" s="130">
        <v>0</v>
      </c>
      <c r="AT186" s="98">
        <f t="shared" si="79"/>
        <v>11</v>
      </c>
      <c r="AU186" s="130">
        <v>0</v>
      </c>
      <c r="AV186" s="130">
        <v>11</v>
      </c>
      <c r="AW186" s="130">
        <v>0</v>
      </c>
      <c r="AX186" s="98">
        <f t="shared" si="80"/>
        <v>40</v>
      </c>
      <c r="AY186" s="130">
        <v>15</v>
      </c>
      <c r="AZ186" s="130">
        <v>15</v>
      </c>
      <c r="BA186" s="130">
        <v>7</v>
      </c>
      <c r="BB186" s="130">
        <v>3</v>
      </c>
      <c r="BC186" s="98">
        <f t="shared" si="81"/>
        <v>13</v>
      </c>
      <c r="BD186" s="130">
        <v>0</v>
      </c>
      <c r="BE186" s="130">
        <v>13</v>
      </c>
      <c r="BF186" s="98">
        <f t="shared" si="82"/>
        <v>30</v>
      </c>
      <c r="BG186" s="130">
        <v>0</v>
      </c>
      <c r="BH186" s="130">
        <v>14</v>
      </c>
      <c r="BI186" s="130">
        <v>1</v>
      </c>
      <c r="BJ186" s="130">
        <v>15</v>
      </c>
      <c r="BK186" s="98">
        <f t="shared" si="83"/>
        <v>24</v>
      </c>
      <c r="BL186" s="130">
        <v>0</v>
      </c>
      <c r="BM186" s="130">
        <v>19</v>
      </c>
      <c r="BN186" s="130">
        <v>5</v>
      </c>
      <c r="BO186" s="98">
        <f t="shared" si="84"/>
        <v>24</v>
      </c>
      <c r="BP186" s="130">
        <v>0</v>
      </c>
      <c r="BQ186" s="130">
        <v>23</v>
      </c>
      <c r="BR186" s="130">
        <v>1</v>
      </c>
      <c r="BS186" s="98">
        <f t="shared" si="85"/>
        <v>20</v>
      </c>
      <c r="BT186" s="130">
        <v>0</v>
      </c>
      <c r="BU186" s="130">
        <v>14</v>
      </c>
      <c r="BV186" s="130">
        <v>2</v>
      </c>
      <c r="BW186" s="130">
        <v>4</v>
      </c>
      <c r="BX186" s="98">
        <f t="shared" si="86"/>
        <v>3</v>
      </c>
      <c r="BY186" s="130">
        <v>0</v>
      </c>
      <c r="BZ186" s="130">
        <v>0</v>
      </c>
      <c r="CA186" s="130">
        <v>3</v>
      </c>
      <c r="CB186" s="98">
        <f>SUM(CC186:CE186)</f>
        <v>7</v>
      </c>
      <c r="CC186" s="130">
        <v>0</v>
      </c>
      <c r="CD186" s="130">
        <v>7</v>
      </c>
      <c r="CE186" s="130">
        <v>0</v>
      </c>
    </row>
    <row r="187" spans="1:83" ht="12.75" x14ac:dyDescent="0.2">
      <c r="A187" s="89">
        <v>910</v>
      </c>
      <c r="B187" s="479" t="s">
        <v>337</v>
      </c>
      <c r="C187" s="98">
        <f t="shared" si="74"/>
        <v>260</v>
      </c>
      <c r="D187" s="98">
        <f>SUM(E187:F187)</f>
        <v>4</v>
      </c>
      <c r="E187" s="130">
        <v>0</v>
      </c>
      <c r="F187" s="130">
        <v>4</v>
      </c>
      <c r="G187" s="98">
        <f>SUM(H187:I187)</f>
        <v>13</v>
      </c>
      <c r="H187" s="130">
        <v>0</v>
      </c>
      <c r="I187" s="130">
        <v>13</v>
      </c>
      <c r="J187" s="98">
        <f t="shared" si="95"/>
        <v>18</v>
      </c>
      <c r="K187" s="130">
        <v>0</v>
      </c>
      <c r="L187" s="130">
        <v>16</v>
      </c>
      <c r="M187" s="130">
        <v>0</v>
      </c>
      <c r="N187" s="130">
        <v>2</v>
      </c>
      <c r="O187" s="98">
        <f t="shared" si="94"/>
        <v>0</v>
      </c>
      <c r="P187" s="130">
        <v>0</v>
      </c>
      <c r="Q187" s="130">
        <v>0</v>
      </c>
      <c r="R187" s="130">
        <v>0</v>
      </c>
      <c r="S187" s="130">
        <v>0</v>
      </c>
      <c r="T187" s="98">
        <f t="shared" si="91"/>
        <v>7</v>
      </c>
      <c r="U187" s="130">
        <v>0</v>
      </c>
      <c r="V187" s="130">
        <v>7</v>
      </c>
      <c r="W187" s="130">
        <v>0</v>
      </c>
      <c r="X187" s="130">
        <v>0</v>
      </c>
      <c r="Y187" s="98">
        <f>SUM(Z187:AD187)</f>
        <v>34</v>
      </c>
      <c r="Z187" s="130">
        <v>0</v>
      </c>
      <c r="AA187" s="130">
        <v>5</v>
      </c>
      <c r="AB187" s="130">
        <v>2</v>
      </c>
      <c r="AC187" s="130">
        <v>26</v>
      </c>
      <c r="AD187" s="130">
        <v>1</v>
      </c>
      <c r="AE187" s="98">
        <f>SUM(AF187:AS187)</f>
        <v>64</v>
      </c>
      <c r="AF187" s="130">
        <v>0</v>
      </c>
      <c r="AG187" s="130">
        <v>0</v>
      </c>
      <c r="AH187" s="130">
        <v>10</v>
      </c>
      <c r="AI187" s="130">
        <v>7</v>
      </c>
      <c r="AJ187" s="130">
        <v>33</v>
      </c>
      <c r="AK187" s="130">
        <v>3</v>
      </c>
      <c r="AL187" s="130">
        <v>0</v>
      </c>
      <c r="AM187" s="130">
        <v>0</v>
      </c>
      <c r="AN187" s="130">
        <v>11</v>
      </c>
      <c r="AO187" s="130">
        <v>0</v>
      </c>
      <c r="AP187" s="130">
        <v>0</v>
      </c>
      <c r="AQ187" s="130">
        <v>0</v>
      </c>
      <c r="AR187" s="130">
        <v>0</v>
      </c>
      <c r="AS187" s="130">
        <v>0</v>
      </c>
      <c r="AT187" s="98">
        <f t="shared" si="79"/>
        <v>15</v>
      </c>
      <c r="AU187" s="130">
        <v>0</v>
      </c>
      <c r="AV187" s="130">
        <v>13</v>
      </c>
      <c r="AW187" s="130">
        <v>2</v>
      </c>
      <c r="AX187" s="98">
        <f t="shared" si="80"/>
        <v>21</v>
      </c>
      <c r="AY187" s="130">
        <v>8</v>
      </c>
      <c r="AZ187" s="130">
        <v>4</v>
      </c>
      <c r="BA187" s="130">
        <v>6</v>
      </c>
      <c r="BB187" s="130">
        <v>3</v>
      </c>
      <c r="BC187" s="98">
        <f t="shared" si="81"/>
        <v>15</v>
      </c>
      <c r="BD187" s="130">
        <v>0</v>
      </c>
      <c r="BE187" s="130">
        <v>15</v>
      </c>
      <c r="BF187" s="98">
        <f t="shared" si="82"/>
        <v>36</v>
      </c>
      <c r="BG187" s="130">
        <v>0</v>
      </c>
      <c r="BH187" s="130">
        <v>27</v>
      </c>
      <c r="BI187" s="130">
        <v>1</v>
      </c>
      <c r="BJ187" s="130">
        <v>8</v>
      </c>
      <c r="BK187" s="98">
        <f t="shared" si="83"/>
        <v>15</v>
      </c>
      <c r="BL187" s="130">
        <v>0</v>
      </c>
      <c r="BM187" s="130">
        <v>12</v>
      </c>
      <c r="BN187" s="130">
        <v>3</v>
      </c>
      <c r="BO187" s="98">
        <f t="shared" si="84"/>
        <v>3</v>
      </c>
      <c r="BP187" s="130">
        <v>0</v>
      </c>
      <c r="BQ187" s="130">
        <v>3</v>
      </c>
      <c r="BR187" s="130">
        <v>0</v>
      </c>
      <c r="BS187" s="98">
        <f t="shared" si="85"/>
        <v>8</v>
      </c>
      <c r="BT187" s="130">
        <v>0</v>
      </c>
      <c r="BU187" s="130">
        <v>4</v>
      </c>
      <c r="BV187" s="130">
        <v>3</v>
      </c>
      <c r="BW187" s="130">
        <v>1</v>
      </c>
      <c r="BX187" s="98">
        <f t="shared" si="86"/>
        <v>6</v>
      </c>
      <c r="BY187" s="130">
        <v>0</v>
      </c>
      <c r="BZ187" s="130">
        <v>6</v>
      </c>
      <c r="CA187" s="130">
        <v>0</v>
      </c>
      <c r="CB187" s="98">
        <f>SUM(CC187:CE187)</f>
        <v>1</v>
      </c>
      <c r="CC187" s="130">
        <v>0</v>
      </c>
      <c r="CD187" s="130">
        <v>0</v>
      </c>
      <c r="CE187" s="130">
        <v>1</v>
      </c>
    </row>
    <row r="188" spans="1:83" ht="12.75" x14ac:dyDescent="0.2">
      <c r="A188" s="89">
        <v>911</v>
      </c>
      <c r="B188" s="479" t="s">
        <v>338</v>
      </c>
      <c r="C188" s="98">
        <f t="shared" si="74"/>
        <v>250</v>
      </c>
      <c r="D188" s="98">
        <f>SUM(E188:F188)</f>
        <v>1</v>
      </c>
      <c r="E188" s="130">
        <v>0</v>
      </c>
      <c r="F188" s="130">
        <v>1</v>
      </c>
      <c r="G188" s="98">
        <f>SUM(H188:I188)</f>
        <v>7</v>
      </c>
      <c r="H188" s="130">
        <v>0</v>
      </c>
      <c r="I188" s="130">
        <v>7</v>
      </c>
      <c r="J188" s="98">
        <f t="shared" si="95"/>
        <v>7</v>
      </c>
      <c r="K188" s="130">
        <v>0</v>
      </c>
      <c r="L188" s="130">
        <v>6</v>
      </c>
      <c r="M188" s="130">
        <v>0</v>
      </c>
      <c r="N188" s="130">
        <v>1</v>
      </c>
      <c r="O188" s="98">
        <f t="shared" si="94"/>
        <v>8</v>
      </c>
      <c r="P188" s="130">
        <v>0</v>
      </c>
      <c r="Q188" s="130">
        <v>7</v>
      </c>
      <c r="R188" s="130">
        <v>0</v>
      </c>
      <c r="S188" s="130">
        <v>1</v>
      </c>
      <c r="T188" s="98">
        <f t="shared" si="91"/>
        <v>7</v>
      </c>
      <c r="U188" s="130">
        <v>0</v>
      </c>
      <c r="V188" s="130">
        <v>5</v>
      </c>
      <c r="W188" s="130">
        <v>0</v>
      </c>
      <c r="X188" s="130">
        <v>2</v>
      </c>
      <c r="Y188" s="98">
        <f>SUM(Z188:AD188)</f>
        <v>37</v>
      </c>
      <c r="Z188" s="130">
        <v>0</v>
      </c>
      <c r="AA188" s="130">
        <v>18</v>
      </c>
      <c r="AB188" s="130">
        <v>4</v>
      </c>
      <c r="AC188" s="130">
        <v>14</v>
      </c>
      <c r="AD188" s="130">
        <v>1</v>
      </c>
      <c r="AE188" s="98">
        <f>SUM(AF188:AS188)</f>
        <v>53</v>
      </c>
      <c r="AF188" s="130">
        <v>0</v>
      </c>
      <c r="AG188" s="130">
        <v>0</v>
      </c>
      <c r="AH188" s="130">
        <v>12</v>
      </c>
      <c r="AI188" s="130">
        <v>0</v>
      </c>
      <c r="AJ188" s="130">
        <v>22</v>
      </c>
      <c r="AK188" s="130">
        <v>7</v>
      </c>
      <c r="AL188" s="130">
        <v>0</v>
      </c>
      <c r="AM188" s="130">
        <v>0</v>
      </c>
      <c r="AN188" s="130">
        <v>12</v>
      </c>
      <c r="AO188" s="130">
        <v>0</v>
      </c>
      <c r="AP188" s="130">
        <v>0</v>
      </c>
      <c r="AQ188" s="130">
        <v>0</v>
      </c>
      <c r="AR188" s="130">
        <v>0</v>
      </c>
      <c r="AS188" s="130">
        <v>0</v>
      </c>
      <c r="AT188" s="98">
        <f t="shared" si="79"/>
        <v>12</v>
      </c>
      <c r="AU188" s="130">
        <v>0</v>
      </c>
      <c r="AV188" s="130">
        <v>11</v>
      </c>
      <c r="AW188" s="130">
        <v>1</v>
      </c>
      <c r="AX188" s="98">
        <f t="shared" si="80"/>
        <v>22</v>
      </c>
      <c r="AY188" s="130">
        <v>15</v>
      </c>
      <c r="AZ188" s="130">
        <v>4</v>
      </c>
      <c r="BA188" s="130">
        <v>2</v>
      </c>
      <c r="BB188" s="130">
        <v>1</v>
      </c>
      <c r="BC188" s="98">
        <f t="shared" si="81"/>
        <v>24</v>
      </c>
      <c r="BD188" s="130">
        <v>0</v>
      </c>
      <c r="BE188" s="130">
        <v>24</v>
      </c>
      <c r="BF188" s="98">
        <f t="shared" si="82"/>
        <v>24</v>
      </c>
      <c r="BG188" s="130">
        <v>0</v>
      </c>
      <c r="BH188" s="130">
        <v>9</v>
      </c>
      <c r="BI188" s="130">
        <v>3</v>
      </c>
      <c r="BJ188" s="130">
        <v>12</v>
      </c>
      <c r="BK188" s="98">
        <f t="shared" si="83"/>
        <v>19</v>
      </c>
      <c r="BL188" s="130">
        <v>0</v>
      </c>
      <c r="BM188" s="130">
        <v>18</v>
      </c>
      <c r="BN188" s="130">
        <v>1</v>
      </c>
      <c r="BO188" s="98">
        <f t="shared" si="84"/>
        <v>5</v>
      </c>
      <c r="BP188" s="130">
        <v>0</v>
      </c>
      <c r="BQ188" s="130">
        <v>4</v>
      </c>
      <c r="BR188" s="130">
        <v>1</v>
      </c>
      <c r="BS188" s="98">
        <f t="shared" si="85"/>
        <v>13</v>
      </c>
      <c r="BT188" s="130">
        <v>0</v>
      </c>
      <c r="BU188" s="130">
        <v>9</v>
      </c>
      <c r="BV188" s="130">
        <v>0</v>
      </c>
      <c r="BW188" s="130">
        <v>4</v>
      </c>
      <c r="BX188" s="98">
        <f t="shared" si="86"/>
        <v>6</v>
      </c>
      <c r="BY188" s="130">
        <v>0</v>
      </c>
      <c r="BZ188" s="130">
        <v>6</v>
      </c>
      <c r="CA188" s="130">
        <v>0</v>
      </c>
      <c r="CB188" s="98">
        <f>SUM(CC188:CE188)</f>
        <v>5</v>
      </c>
      <c r="CC188" s="130">
        <v>0</v>
      </c>
      <c r="CD188" s="130">
        <v>3</v>
      </c>
      <c r="CE188" s="130">
        <v>2</v>
      </c>
    </row>
    <row r="189" spans="1:83" ht="12.75" x14ac:dyDescent="0.2">
      <c r="A189" s="89">
        <v>999</v>
      </c>
      <c r="B189" s="479" t="s">
        <v>191</v>
      </c>
      <c r="C189" s="98">
        <f t="shared" si="74"/>
        <v>62</v>
      </c>
      <c r="D189" s="98">
        <f>SUM(E189:F189)</f>
        <v>0</v>
      </c>
      <c r="E189" s="130">
        <v>0</v>
      </c>
      <c r="F189" s="130">
        <v>0</v>
      </c>
      <c r="G189" s="98">
        <f>SUM(H189:I189)</f>
        <v>0</v>
      </c>
      <c r="H189" s="130">
        <v>0</v>
      </c>
      <c r="I189" s="130">
        <v>0</v>
      </c>
      <c r="J189" s="98">
        <f t="shared" si="95"/>
        <v>1</v>
      </c>
      <c r="K189" s="130">
        <v>0</v>
      </c>
      <c r="L189" s="130">
        <v>1</v>
      </c>
      <c r="M189" s="130">
        <v>0</v>
      </c>
      <c r="N189" s="130">
        <v>0</v>
      </c>
      <c r="O189" s="98">
        <f t="shared" si="94"/>
        <v>1</v>
      </c>
      <c r="P189" s="130">
        <v>0</v>
      </c>
      <c r="Q189" s="130">
        <v>1</v>
      </c>
      <c r="R189" s="130">
        <v>0</v>
      </c>
      <c r="S189" s="130">
        <v>0</v>
      </c>
      <c r="T189" s="98">
        <f t="shared" si="91"/>
        <v>1</v>
      </c>
      <c r="U189" s="130">
        <v>0</v>
      </c>
      <c r="V189" s="130">
        <v>1</v>
      </c>
      <c r="W189" s="130">
        <v>0</v>
      </c>
      <c r="X189" s="130">
        <v>0</v>
      </c>
      <c r="Y189" s="98">
        <f>SUM(Z189:AD189)</f>
        <v>8</v>
      </c>
      <c r="Z189" s="130">
        <v>0</v>
      </c>
      <c r="AA189" s="130">
        <v>2</v>
      </c>
      <c r="AB189" s="130">
        <v>1</v>
      </c>
      <c r="AC189" s="130">
        <v>3</v>
      </c>
      <c r="AD189" s="130">
        <v>2</v>
      </c>
      <c r="AE189" s="98">
        <f>SUM(AF189:AS189)</f>
        <v>21</v>
      </c>
      <c r="AF189" s="130">
        <v>0</v>
      </c>
      <c r="AG189" s="130">
        <v>0</v>
      </c>
      <c r="AH189" s="130">
        <v>2</v>
      </c>
      <c r="AI189" s="130">
        <v>2</v>
      </c>
      <c r="AJ189" s="130">
        <v>11</v>
      </c>
      <c r="AK189" s="130">
        <v>3</v>
      </c>
      <c r="AL189" s="130">
        <v>0</v>
      </c>
      <c r="AM189" s="130">
        <v>0</v>
      </c>
      <c r="AN189" s="130">
        <v>2</v>
      </c>
      <c r="AO189" s="130">
        <v>0</v>
      </c>
      <c r="AP189" s="130">
        <v>0</v>
      </c>
      <c r="AQ189" s="130">
        <v>1</v>
      </c>
      <c r="AR189" s="130">
        <v>0</v>
      </c>
      <c r="AS189" s="130">
        <v>0</v>
      </c>
      <c r="AT189" s="98">
        <f t="shared" si="79"/>
        <v>6</v>
      </c>
      <c r="AU189" s="130">
        <v>0</v>
      </c>
      <c r="AV189" s="130">
        <v>5</v>
      </c>
      <c r="AW189" s="130">
        <v>1</v>
      </c>
      <c r="AX189" s="98">
        <f t="shared" si="80"/>
        <v>6</v>
      </c>
      <c r="AY189" s="130">
        <v>1</v>
      </c>
      <c r="AZ189" s="130">
        <v>1</v>
      </c>
      <c r="BA189" s="130">
        <v>4</v>
      </c>
      <c r="BB189" s="130">
        <v>0</v>
      </c>
      <c r="BC189" s="98">
        <f t="shared" si="81"/>
        <v>1</v>
      </c>
      <c r="BD189" s="130">
        <v>0</v>
      </c>
      <c r="BE189" s="130">
        <v>1</v>
      </c>
      <c r="BF189" s="98">
        <f t="shared" si="82"/>
        <v>8</v>
      </c>
      <c r="BG189" s="130">
        <v>0</v>
      </c>
      <c r="BH189" s="130">
        <v>5</v>
      </c>
      <c r="BI189" s="130">
        <v>2</v>
      </c>
      <c r="BJ189" s="130">
        <v>1</v>
      </c>
      <c r="BK189" s="98">
        <f t="shared" si="83"/>
        <v>3</v>
      </c>
      <c r="BL189" s="130">
        <v>0</v>
      </c>
      <c r="BM189" s="130">
        <v>2</v>
      </c>
      <c r="BN189" s="130">
        <v>1</v>
      </c>
      <c r="BO189" s="98">
        <f t="shared" si="84"/>
        <v>2</v>
      </c>
      <c r="BP189" s="130">
        <v>0</v>
      </c>
      <c r="BQ189" s="130">
        <v>0</v>
      </c>
      <c r="BR189" s="130">
        <v>2</v>
      </c>
      <c r="BS189" s="98">
        <f t="shared" si="85"/>
        <v>3</v>
      </c>
      <c r="BT189" s="130">
        <v>0</v>
      </c>
      <c r="BU189" s="130">
        <v>3</v>
      </c>
      <c r="BV189" s="130">
        <v>0</v>
      </c>
      <c r="BW189" s="130">
        <v>0</v>
      </c>
      <c r="BX189" s="98">
        <f t="shared" si="86"/>
        <v>1</v>
      </c>
      <c r="BY189" s="130">
        <v>0</v>
      </c>
      <c r="BZ189" s="130">
        <v>1</v>
      </c>
      <c r="CA189" s="130">
        <v>0</v>
      </c>
      <c r="CB189" s="98">
        <f>SUM(CC189:CE189)</f>
        <v>0</v>
      </c>
      <c r="CC189" s="130">
        <v>0</v>
      </c>
      <c r="CD189" s="130">
        <v>0</v>
      </c>
      <c r="CE189" s="130">
        <v>0</v>
      </c>
    </row>
    <row r="190" spans="1:83" ht="12.75" x14ac:dyDescent="0.2">
      <c r="A190" s="88"/>
      <c r="B190" s="478" t="s">
        <v>146</v>
      </c>
      <c r="C190" s="98">
        <f>SUM(C191:C196)</f>
        <v>33043</v>
      </c>
      <c r="D190" s="98">
        <f t="shared" ref="D190:BO190" si="96">SUM(D191:D196)</f>
        <v>580</v>
      </c>
      <c r="E190" s="98">
        <f t="shared" si="96"/>
        <v>0</v>
      </c>
      <c r="F190" s="98">
        <f t="shared" si="96"/>
        <v>580</v>
      </c>
      <c r="G190" s="98">
        <f t="shared" si="96"/>
        <v>1111</v>
      </c>
      <c r="H190" s="98">
        <f t="shared" si="96"/>
        <v>5</v>
      </c>
      <c r="I190" s="98">
        <f t="shared" si="96"/>
        <v>1106</v>
      </c>
      <c r="J190" s="98">
        <f t="shared" si="96"/>
        <v>957</v>
      </c>
      <c r="K190" s="98">
        <f t="shared" si="96"/>
        <v>3</v>
      </c>
      <c r="L190" s="98">
        <f t="shared" si="96"/>
        <v>538</v>
      </c>
      <c r="M190" s="98">
        <f t="shared" si="96"/>
        <v>69</v>
      </c>
      <c r="N190" s="98">
        <f t="shared" si="96"/>
        <v>347</v>
      </c>
      <c r="O190" s="98">
        <f t="shared" si="96"/>
        <v>471</v>
      </c>
      <c r="P190" s="98">
        <f t="shared" si="96"/>
        <v>1</v>
      </c>
      <c r="Q190" s="98">
        <f t="shared" si="96"/>
        <v>307</v>
      </c>
      <c r="R190" s="98">
        <f t="shared" si="96"/>
        <v>44</v>
      </c>
      <c r="S190" s="98">
        <f t="shared" si="96"/>
        <v>119</v>
      </c>
      <c r="T190" s="98">
        <f t="shared" si="96"/>
        <v>2159</v>
      </c>
      <c r="U190" s="98">
        <f t="shared" si="96"/>
        <v>1316</v>
      </c>
      <c r="V190" s="98">
        <f t="shared" si="96"/>
        <v>674</v>
      </c>
      <c r="W190" s="98">
        <f t="shared" si="96"/>
        <v>76</v>
      </c>
      <c r="X190" s="98">
        <f t="shared" si="96"/>
        <v>93</v>
      </c>
      <c r="Y190" s="98">
        <f t="shared" si="96"/>
        <v>3982</v>
      </c>
      <c r="Z190" s="98">
        <f t="shared" si="96"/>
        <v>42</v>
      </c>
      <c r="AA190" s="98">
        <f t="shared" si="96"/>
        <v>1109</v>
      </c>
      <c r="AB190" s="98">
        <f t="shared" si="96"/>
        <v>618</v>
      </c>
      <c r="AC190" s="98">
        <f t="shared" si="96"/>
        <v>1627</v>
      </c>
      <c r="AD190" s="98">
        <f t="shared" si="96"/>
        <v>586</v>
      </c>
      <c r="AE190" s="98">
        <f t="shared" si="96"/>
        <v>10897</v>
      </c>
      <c r="AF190" s="98">
        <f t="shared" si="96"/>
        <v>157</v>
      </c>
      <c r="AG190" s="98">
        <f t="shared" si="96"/>
        <v>1</v>
      </c>
      <c r="AH190" s="98">
        <f t="shared" si="96"/>
        <v>487</v>
      </c>
      <c r="AI190" s="98">
        <f t="shared" si="96"/>
        <v>492</v>
      </c>
      <c r="AJ190" s="98">
        <f t="shared" si="96"/>
        <v>952</v>
      </c>
      <c r="AK190" s="98">
        <f t="shared" si="96"/>
        <v>954</v>
      </c>
      <c r="AL190" s="98">
        <f t="shared" si="96"/>
        <v>59</v>
      </c>
      <c r="AM190" s="98">
        <f t="shared" si="96"/>
        <v>22</v>
      </c>
      <c r="AN190" s="98">
        <f t="shared" si="96"/>
        <v>6814</v>
      </c>
      <c r="AO190" s="98">
        <f t="shared" si="96"/>
        <v>639</v>
      </c>
      <c r="AP190" s="98">
        <f t="shared" si="96"/>
        <v>206</v>
      </c>
      <c r="AQ190" s="98">
        <f t="shared" si="96"/>
        <v>101</v>
      </c>
      <c r="AR190" s="98">
        <f t="shared" si="96"/>
        <v>13</v>
      </c>
      <c r="AS190" s="98">
        <f t="shared" si="96"/>
        <v>0</v>
      </c>
      <c r="AT190" s="98">
        <f t="shared" si="96"/>
        <v>1058</v>
      </c>
      <c r="AU190" s="98">
        <f t="shared" si="96"/>
        <v>4</v>
      </c>
      <c r="AV190" s="98">
        <f t="shared" si="96"/>
        <v>917</v>
      </c>
      <c r="AW190" s="98">
        <f t="shared" si="96"/>
        <v>137</v>
      </c>
      <c r="AX190" s="98">
        <f t="shared" si="96"/>
        <v>2105</v>
      </c>
      <c r="AY190" s="98">
        <f t="shared" si="96"/>
        <v>449</v>
      </c>
      <c r="AZ190" s="98">
        <f t="shared" si="96"/>
        <v>732</v>
      </c>
      <c r="BA190" s="98">
        <f t="shared" si="96"/>
        <v>676</v>
      </c>
      <c r="BB190" s="98">
        <f t="shared" si="96"/>
        <v>248</v>
      </c>
      <c r="BC190" s="98">
        <f t="shared" si="96"/>
        <v>1034</v>
      </c>
      <c r="BD190" s="98">
        <f t="shared" si="96"/>
        <v>1</v>
      </c>
      <c r="BE190" s="98">
        <f t="shared" si="96"/>
        <v>1033</v>
      </c>
      <c r="BF190" s="98">
        <f t="shared" si="96"/>
        <v>2894</v>
      </c>
      <c r="BG190" s="98">
        <f t="shared" si="96"/>
        <v>0</v>
      </c>
      <c r="BH190" s="98">
        <f t="shared" si="96"/>
        <v>1657</v>
      </c>
      <c r="BI190" s="98">
        <f t="shared" si="96"/>
        <v>268</v>
      </c>
      <c r="BJ190" s="98">
        <f t="shared" si="96"/>
        <v>969</v>
      </c>
      <c r="BK190" s="98">
        <f t="shared" si="96"/>
        <v>1842</v>
      </c>
      <c r="BL190" s="98">
        <f t="shared" si="96"/>
        <v>0</v>
      </c>
      <c r="BM190" s="98">
        <f t="shared" si="96"/>
        <v>1360</v>
      </c>
      <c r="BN190" s="98">
        <f t="shared" si="96"/>
        <v>482</v>
      </c>
      <c r="BO190" s="98">
        <f t="shared" si="96"/>
        <v>1009</v>
      </c>
      <c r="BP190" s="98">
        <f t="shared" ref="BP190:CE190" si="97">SUM(BP191:BP196)</f>
        <v>0</v>
      </c>
      <c r="BQ190" s="98">
        <f t="shared" si="97"/>
        <v>892</v>
      </c>
      <c r="BR190" s="98">
        <f t="shared" si="97"/>
        <v>117</v>
      </c>
      <c r="BS190" s="98">
        <f t="shared" si="97"/>
        <v>2244</v>
      </c>
      <c r="BT190" s="98">
        <f t="shared" si="97"/>
        <v>0</v>
      </c>
      <c r="BU190" s="98">
        <f t="shared" si="97"/>
        <v>1030</v>
      </c>
      <c r="BV190" s="98">
        <f t="shared" si="97"/>
        <v>456</v>
      </c>
      <c r="BW190" s="98">
        <f t="shared" si="97"/>
        <v>758</v>
      </c>
      <c r="BX190" s="98">
        <f t="shared" si="97"/>
        <v>431</v>
      </c>
      <c r="BY190" s="98">
        <f t="shared" si="97"/>
        <v>0</v>
      </c>
      <c r="BZ190" s="98">
        <f t="shared" si="97"/>
        <v>302</v>
      </c>
      <c r="CA190" s="98">
        <f t="shared" si="97"/>
        <v>129</v>
      </c>
      <c r="CB190" s="98">
        <f t="shared" si="97"/>
        <v>269</v>
      </c>
      <c r="CC190" s="98">
        <f t="shared" si="97"/>
        <v>0</v>
      </c>
      <c r="CD190" s="98">
        <f t="shared" si="97"/>
        <v>245</v>
      </c>
      <c r="CE190" s="98">
        <f t="shared" si="97"/>
        <v>24</v>
      </c>
    </row>
    <row r="191" spans="1:83" ht="12.75" x14ac:dyDescent="0.2">
      <c r="A191" s="89">
        <v>1001</v>
      </c>
      <c r="B191" s="479" t="s">
        <v>98</v>
      </c>
      <c r="C191" s="98">
        <f t="shared" si="74"/>
        <v>7237</v>
      </c>
      <c r="D191" s="98">
        <f t="shared" ref="D191:D196" si="98">SUM(E191:F191)</f>
        <v>45</v>
      </c>
      <c r="E191" s="130">
        <v>0</v>
      </c>
      <c r="F191" s="130">
        <v>45</v>
      </c>
      <c r="G191" s="98">
        <f t="shared" ref="G191:G196" si="99">SUM(H191:I191)</f>
        <v>149</v>
      </c>
      <c r="H191" s="130">
        <v>0</v>
      </c>
      <c r="I191" s="130">
        <v>149</v>
      </c>
      <c r="J191" s="98">
        <f t="shared" si="95"/>
        <v>314</v>
      </c>
      <c r="K191" s="130">
        <v>0</v>
      </c>
      <c r="L191" s="130">
        <v>201</v>
      </c>
      <c r="M191" s="130">
        <v>10</v>
      </c>
      <c r="N191" s="130">
        <v>103</v>
      </c>
      <c r="O191" s="98">
        <f t="shared" si="94"/>
        <v>143</v>
      </c>
      <c r="P191" s="130">
        <v>0</v>
      </c>
      <c r="Q191" s="130">
        <v>108</v>
      </c>
      <c r="R191" s="130">
        <v>8</v>
      </c>
      <c r="S191" s="130">
        <v>27</v>
      </c>
      <c r="T191" s="98">
        <f t="shared" ref="T191:T196" si="100">SUM(U191:X191)</f>
        <v>198</v>
      </c>
      <c r="U191" s="130">
        <v>0</v>
      </c>
      <c r="V191" s="130">
        <v>176</v>
      </c>
      <c r="W191" s="130">
        <v>13</v>
      </c>
      <c r="X191" s="130">
        <v>9</v>
      </c>
      <c r="Y191" s="98">
        <f t="shared" ref="Y191:Y196" si="101">SUM(Z191:AD191)</f>
        <v>840</v>
      </c>
      <c r="Z191" s="130">
        <v>1</v>
      </c>
      <c r="AA191" s="130">
        <v>148</v>
      </c>
      <c r="AB191" s="130">
        <v>132</v>
      </c>
      <c r="AC191" s="130">
        <v>458</v>
      </c>
      <c r="AD191" s="130">
        <v>101</v>
      </c>
      <c r="AE191" s="98">
        <f t="shared" ref="AE191:AE196" si="102">SUM(AF191:AS191)</f>
        <v>2631</v>
      </c>
      <c r="AF191" s="130">
        <v>0</v>
      </c>
      <c r="AG191" s="130">
        <v>0</v>
      </c>
      <c r="AH191" s="130">
        <v>18</v>
      </c>
      <c r="AI191" s="130">
        <v>14</v>
      </c>
      <c r="AJ191" s="130">
        <v>11</v>
      </c>
      <c r="AK191" s="130">
        <v>166</v>
      </c>
      <c r="AL191" s="130">
        <v>1</v>
      </c>
      <c r="AM191" s="130">
        <v>1</v>
      </c>
      <c r="AN191" s="130">
        <v>2410</v>
      </c>
      <c r="AO191" s="130">
        <v>3</v>
      </c>
      <c r="AP191" s="130">
        <v>3</v>
      </c>
      <c r="AQ191" s="130">
        <v>3</v>
      </c>
      <c r="AR191" s="130">
        <v>1</v>
      </c>
      <c r="AS191" s="130">
        <v>0</v>
      </c>
      <c r="AT191" s="98">
        <f t="shared" si="79"/>
        <v>290</v>
      </c>
      <c r="AU191" s="130">
        <v>0</v>
      </c>
      <c r="AV191" s="130">
        <v>254</v>
      </c>
      <c r="AW191" s="130">
        <v>36</v>
      </c>
      <c r="AX191" s="98">
        <f t="shared" si="80"/>
        <v>368</v>
      </c>
      <c r="AY191" s="130">
        <v>130</v>
      </c>
      <c r="AZ191" s="130">
        <v>112</v>
      </c>
      <c r="BA191" s="130">
        <v>91</v>
      </c>
      <c r="BB191" s="130">
        <v>35</v>
      </c>
      <c r="BC191" s="98">
        <f t="shared" si="81"/>
        <v>182</v>
      </c>
      <c r="BD191" s="130">
        <v>0</v>
      </c>
      <c r="BE191" s="130">
        <v>182</v>
      </c>
      <c r="BF191" s="98">
        <f t="shared" si="82"/>
        <v>606</v>
      </c>
      <c r="BG191" s="130">
        <v>0</v>
      </c>
      <c r="BH191" s="130">
        <v>339</v>
      </c>
      <c r="BI191" s="130">
        <v>53</v>
      </c>
      <c r="BJ191" s="130">
        <v>214</v>
      </c>
      <c r="BK191" s="98">
        <f t="shared" si="83"/>
        <v>699</v>
      </c>
      <c r="BL191" s="130">
        <v>0</v>
      </c>
      <c r="BM191" s="130">
        <v>608</v>
      </c>
      <c r="BN191" s="130">
        <v>91</v>
      </c>
      <c r="BO191" s="98">
        <f t="shared" si="84"/>
        <v>207</v>
      </c>
      <c r="BP191" s="130">
        <v>0</v>
      </c>
      <c r="BQ191" s="130">
        <v>173</v>
      </c>
      <c r="BR191" s="130">
        <v>34</v>
      </c>
      <c r="BS191" s="98">
        <f t="shared" si="85"/>
        <v>456</v>
      </c>
      <c r="BT191" s="130">
        <v>0</v>
      </c>
      <c r="BU191" s="130">
        <v>221</v>
      </c>
      <c r="BV191" s="130">
        <v>84</v>
      </c>
      <c r="BW191" s="130">
        <v>151</v>
      </c>
      <c r="BX191" s="98">
        <f t="shared" si="86"/>
        <v>42</v>
      </c>
      <c r="BY191" s="130">
        <v>0</v>
      </c>
      <c r="BZ191" s="130">
        <v>37</v>
      </c>
      <c r="CA191" s="130">
        <v>5</v>
      </c>
      <c r="CB191" s="98">
        <f t="shared" ref="CB191:CB196" si="103">SUM(CC191:CE191)</f>
        <v>67</v>
      </c>
      <c r="CC191" s="130">
        <v>0</v>
      </c>
      <c r="CD191" s="130">
        <v>63</v>
      </c>
      <c r="CE191" s="130">
        <v>4</v>
      </c>
    </row>
    <row r="192" spans="1:83" ht="12.75" x14ac:dyDescent="0.2">
      <c r="A192" s="89">
        <v>1002</v>
      </c>
      <c r="B192" s="479" t="s">
        <v>99</v>
      </c>
      <c r="C192" s="98">
        <f t="shared" si="74"/>
        <v>7809</v>
      </c>
      <c r="D192" s="98">
        <f t="shared" si="98"/>
        <v>76</v>
      </c>
      <c r="E192" s="130">
        <v>0</v>
      </c>
      <c r="F192" s="130">
        <v>76</v>
      </c>
      <c r="G192" s="98">
        <f t="shared" si="99"/>
        <v>133</v>
      </c>
      <c r="H192" s="130">
        <v>0</v>
      </c>
      <c r="I192" s="130">
        <v>133</v>
      </c>
      <c r="J192" s="98">
        <f t="shared" si="95"/>
        <v>150</v>
      </c>
      <c r="K192" s="130">
        <v>0</v>
      </c>
      <c r="L192" s="130">
        <v>105</v>
      </c>
      <c r="M192" s="130">
        <v>8</v>
      </c>
      <c r="N192" s="130">
        <v>37</v>
      </c>
      <c r="O192" s="98">
        <f t="shared" si="94"/>
        <v>105</v>
      </c>
      <c r="P192" s="130">
        <v>0</v>
      </c>
      <c r="Q192" s="130">
        <v>76</v>
      </c>
      <c r="R192" s="130">
        <v>3</v>
      </c>
      <c r="S192" s="130">
        <v>26</v>
      </c>
      <c r="T192" s="98">
        <f t="shared" si="100"/>
        <v>257</v>
      </c>
      <c r="U192" s="130">
        <v>0</v>
      </c>
      <c r="V192" s="130">
        <v>190</v>
      </c>
      <c r="W192" s="130">
        <v>27</v>
      </c>
      <c r="X192" s="130">
        <v>40</v>
      </c>
      <c r="Y192" s="98">
        <f t="shared" si="101"/>
        <v>1031</v>
      </c>
      <c r="Z192" s="130">
        <v>0</v>
      </c>
      <c r="AA192" s="130">
        <v>591</v>
      </c>
      <c r="AB192" s="130">
        <v>196</v>
      </c>
      <c r="AC192" s="130">
        <v>17</v>
      </c>
      <c r="AD192" s="130">
        <v>227</v>
      </c>
      <c r="AE192" s="98">
        <f t="shared" si="102"/>
        <v>2911</v>
      </c>
      <c r="AF192" s="130">
        <v>39</v>
      </c>
      <c r="AG192" s="130">
        <v>0</v>
      </c>
      <c r="AH192" s="130">
        <v>12</v>
      </c>
      <c r="AI192" s="130">
        <v>1</v>
      </c>
      <c r="AJ192" s="130">
        <v>16</v>
      </c>
      <c r="AK192" s="130">
        <v>16</v>
      </c>
      <c r="AL192" s="130">
        <v>0</v>
      </c>
      <c r="AM192" s="130">
        <v>0</v>
      </c>
      <c r="AN192" s="130">
        <v>2823</v>
      </c>
      <c r="AO192" s="130">
        <v>1</v>
      </c>
      <c r="AP192" s="130">
        <v>0</v>
      </c>
      <c r="AQ192" s="130">
        <v>2</v>
      </c>
      <c r="AR192" s="130">
        <v>1</v>
      </c>
      <c r="AS192" s="130">
        <v>0</v>
      </c>
      <c r="AT192" s="98">
        <f t="shared" si="79"/>
        <v>314</v>
      </c>
      <c r="AU192" s="130">
        <v>0</v>
      </c>
      <c r="AV192" s="130">
        <v>312</v>
      </c>
      <c r="AW192" s="130">
        <v>2</v>
      </c>
      <c r="AX192" s="98">
        <f t="shared" si="80"/>
        <v>532</v>
      </c>
      <c r="AY192" s="130">
        <v>81</v>
      </c>
      <c r="AZ192" s="130">
        <v>197</v>
      </c>
      <c r="BA192" s="130">
        <v>194</v>
      </c>
      <c r="BB192" s="130">
        <v>60</v>
      </c>
      <c r="BC192" s="98">
        <f t="shared" si="81"/>
        <v>344</v>
      </c>
      <c r="BD192" s="130">
        <v>1</v>
      </c>
      <c r="BE192" s="130">
        <v>343</v>
      </c>
      <c r="BF192" s="98">
        <f t="shared" si="82"/>
        <v>784</v>
      </c>
      <c r="BG192" s="130">
        <v>0</v>
      </c>
      <c r="BH192" s="130">
        <v>391</v>
      </c>
      <c r="BI192" s="130">
        <v>44</v>
      </c>
      <c r="BJ192" s="130">
        <v>349</v>
      </c>
      <c r="BK192" s="98">
        <f t="shared" si="83"/>
        <v>276</v>
      </c>
      <c r="BL192" s="130">
        <v>0</v>
      </c>
      <c r="BM192" s="130">
        <v>214</v>
      </c>
      <c r="BN192" s="130">
        <v>62</v>
      </c>
      <c r="BO192" s="98">
        <f t="shared" si="84"/>
        <v>322</v>
      </c>
      <c r="BP192" s="130">
        <v>0</v>
      </c>
      <c r="BQ192" s="130">
        <v>275</v>
      </c>
      <c r="BR192" s="130">
        <v>47</v>
      </c>
      <c r="BS192" s="98">
        <f t="shared" si="85"/>
        <v>436</v>
      </c>
      <c r="BT192" s="130">
        <v>0</v>
      </c>
      <c r="BU192" s="130">
        <v>214</v>
      </c>
      <c r="BV192" s="130">
        <v>90</v>
      </c>
      <c r="BW192" s="130">
        <v>132</v>
      </c>
      <c r="BX192" s="98">
        <f t="shared" si="86"/>
        <v>84</v>
      </c>
      <c r="BY192" s="130">
        <v>0</v>
      </c>
      <c r="BZ192" s="130">
        <v>83</v>
      </c>
      <c r="CA192" s="130">
        <v>1</v>
      </c>
      <c r="CB192" s="98">
        <f t="shared" si="103"/>
        <v>54</v>
      </c>
      <c r="CC192" s="130">
        <v>0</v>
      </c>
      <c r="CD192" s="130">
        <v>50</v>
      </c>
      <c r="CE192" s="130">
        <v>4</v>
      </c>
    </row>
    <row r="193" spans="1:83" ht="12.75" x14ac:dyDescent="0.2">
      <c r="A193" s="89">
        <v>1006</v>
      </c>
      <c r="B193" s="479" t="s">
        <v>152</v>
      </c>
      <c r="C193" s="98">
        <f t="shared" si="74"/>
        <v>121</v>
      </c>
      <c r="D193" s="98">
        <f t="shared" si="98"/>
        <v>0</v>
      </c>
      <c r="E193" s="130">
        <v>0</v>
      </c>
      <c r="F193" s="130">
        <v>0</v>
      </c>
      <c r="G193" s="98">
        <f t="shared" si="99"/>
        <v>2</v>
      </c>
      <c r="H193" s="130">
        <v>1</v>
      </c>
      <c r="I193" s="130">
        <v>1</v>
      </c>
      <c r="J193" s="98">
        <f t="shared" si="95"/>
        <v>1</v>
      </c>
      <c r="K193" s="130">
        <v>0</v>
      </c>
      <c r="L193" s="130">
        <v>0</v>
      </c>
      <c r="M193" s="130">
        <v>0</v>
      </c>
      <c r="N193" s="130">
        <v>1</v>
      </c>
      <c r="O193" s="98">
        <f t="shared" si="94"/>
        <v>3</v>
      </c>
      <c r="P193" s="130">
        <v>0</v>
      </c>
      <c r="Q193" s="130">
        <v>3</v>
      </c>
      <c r="R193" s="130">
        <v>0</v>
      </c>
      <c r="S193" s="130">
        <v>0</v>
      </c>
      <c r="T193" s="98">
        <f t="shared" si="100"/>
        <v>12</v>
      </c>
      <c r="U193" s="130">
        <v>0</v>
      </c>
      <c r="V193" s="130">
        <v>10</v>
      </c>
      <c r="W193" s="130">
        <v>1</v>
      </c>
      <c r="X193" s="130">
        <v>1</v>
      </c>
      <c r="Y193" s="98">
        <f t="shared" si="101"/>
        <v>13</v>
      </c>
      <c r="Z193" s="130">
        <v>0</v>
      </c>
      <c r="AA193" s="130">
        <v>0</v>
      </c>
      <c r="AB193" s="130">
        <v>4</v>
      </c>
      <c r="AC193" s="130">
        <v>6</v>
      </c>
      <c r="AD193" s="130">
        <v>3</v>
      </c>
      <c r="AE193" s="98">
        <f t="shared" si="102"/>
        <v>28</v>
      </c>
      <c r="AF193" s="130">
        <v>0</v>
      </c>
      <c r="AG193" s="130">
        <v>0</v>
      </c>
      <c r="AH193" s="130">
        <v>6</v>
      </c>
      <c r="AI193" s="130">
        <v>3</v>
      </c>
      <c r="AJ193" s="130">
        <v>3</v>
      </c>
      <c r="AK193" s="130">
        <v>3</v>
      </c>
      <c r="AL193" s="130">
        <v>0</v>
      </c>
      <c r="AM193" s="130">
        <v>0</v>
      </c>
      <c r="AN193" s="130">
        <v>1</v>
      </c>
      <c r="AO193" s="130">
        <v>1</v>
      </c>
      <c r="AP193" s="130">
        <v>0</v>
      </c>
      <c r="AQ193" s="130">
        <v>10</v>
      </c>
      <c r="AR193" s="130">
        <v>1</v>
      </c>
      <c r="AS193" s="130">
        <v>0</v>
      </c>
      <c r="AT193" s="98">
        <f t="shared" si="79"/>
        <v>5</v>
      </c>
      <c r="AU193" s="130">
        <v>0</v>
      </c>
      <c r="AV193" s="130">
        <v>5</v>
      </c>
      <c r="AW193" s="130">
        <v>0</v>
      </c>
      <c r="AX193" s="98">
        <f t="shared" si="80"/>
        <v>1</v>
      </c>
      <c r="AY193" s="130">
        <v>0</v>
      </c>
      <c r="AZ193" s="130">
        <v>0</v>
      </c>
      <c r="BA193" s="130">
        <v>1</v>
      </c>
      <c r="BB193" s="130">
        <v>0</v>
      </c>
      <c r="BC193" s="98">
        <f t="shared" si="81"/>
        <v>10</v>
      </c>
      <c r="BD193" s="130">
        <v>0</v>
      </c>
      <c r="BE193" s="130">
        <v>10</v>
      </c>
      <c r="BF193" s="98">
        <f t="shared" si="82"/>
        <v>19</v>
      </c>
      <c r="BG193" s="130">
        <v>0</v>
      </c>
      <c r="BH193" s="130">
        <v>7</v>
      </c>
      <c r="BI193" s="130">
        <v>3</v>
      </c>
      <c r="BJ193" s="130">
        <v>9</v>
      </c>
      <c r="BK193" s="98">
        <f t="shared" si="83"/>
        <v>21</v>
      </c>
      <c r="BL193" s="130">
        <v>0</v>
      </c>
      <c r="BM193" s="130">
        <v>16</v>
      </c>
      <c r="BN193" s="130">
        <v>5</v>
      </c>
      <c r="BO193" s="98">
        <f t="shared" si="84"/>
        <v>3</v>
      </c>
      <c r="BP193" s="130">
        <v>0</v>
      </c>
      <c r="BQ193" s="130">
        <v>2</v>
      </c>
      <c r="BR193" s="130">
        <v>1</v>
      </c>
      <c r="BS193" s="98">
        <f t="shared" si="85"/>
        <v>3</v>
      </c>
      <c r="BT193" s="130">
        <v>0</v>
      </c>
      <c r="BU193" s="130">
        <v>1</v>
      </c>
      <c r="BV193" s="130">
        <v>0</v>
      </c>
      <c r="BW193" s="130">
        <v>2</v>
      </c>
      <c r="BX193" s="98">
        <f t="shared" si="86"/>
        <v>0</v>
      </c>
      <c r="BY193" s="130">
        <v>0</v>
      </c>
      <c r="BZ193" s="130">
        <v>0</v>
      </c>
      <c r="CA193" s="130">
        <v>0</v>
      </c>
      <c r="CB193" s="98">
        <f t="shared" si="103"/>
        <v>0</v>
      </c>
      <c r="CC193" s="130">
        <v>0</v>
      </c>
      <c r="CD193" s="130">
        <v>0</v>
      </c>
      <c r="CE193" s="130">
        <v>0</v>
      </c>
    </row>
    <row r="194" spans="1:83" ht="12.75" x14ac:dyDescent="0.2">
      <c r="A194" s="89">
        <v>1014</v>
      </c>
      <c r="B194" s="479" t="s">
        <v>100</v>
      </c>
      <c r="C194" s="98">
        <f t="shared" si="74"/>
        <v>2775</v>
      </c>
      <c r="D194" s="98">
        <f t="shared" si="98"/>
        <v>16</v>
      </c>
      <c r="E194" s="130">
        <v>0</v>
      </c>
      <c r="F194" s="130">
        <v>16</v>
      </c>
      <c r="G194" s="98">
        <f t="shared" si="99"/>
        <v>32</v>
      </c>
      <c r="H194" s="130">
        <v>0</v>
      </c>
      <c r="I194" s="130">
        <v>32</v>
      </c>
      <c r="J194" s="98">
        <f t="shared" si="95"/>
        <v>60</v>
      </c>
      <c r="K194" s="130">
        <v>0</v>
      </c>
      <c r="L194" s="130">
        <v>24</v>
      </c>
      <c r="M194" s="130">
        <v>1</v>
      </c>
      <c r="N194" s="130">
        <v>35</v>
      </c>
      <c r="O194" s="98">
        <f t="shared" si="94"/>
        <v>25</v>
      </c>
      <c r="P194" s="130">
        <v>0</v>
      </c>
      <c r="Q194" s="130">
        <v>12</v>
      </c>
      <c r="R194" s="130">
        <v>9</v>
      </c>
      <c r="S194" s="130">
        <v>4</v>
      </c>
      <c r="T194" s="98">
        <f t="shared" si="100"/>
        <v>52</v>
      </c>
      <c r="U194" s="130">
        <v>0</v>
      </c>
      <c r="V194" s="130">
        <v>45</v>
      </c>
      <c r="W194" s="130">
        <v>3</v>
      </c>
      <c r="X194" s="130">
        <v>4</v>
      </c>
      <c r="Y194" s="98">
        <f t="shared" si="101"/>
        <v>404</v>
      </c>
      <c r="Z194" s="130">
        <v>0</v>
      </c>
      <c r="AA194" s="130">
        <v>213</v>
      </c>
      <c r="AB194" s="130">
        <v>42</v>
      </c>
      <c r="AC194" s="130">
        <v>113</v>
      </c>
      <c r="AD194" s="130">
        <v>36</v>
      </c>
      <c r="AE194" s="98">
        <f t="shared" si="102"/>
        <v>1061</v>
      </c>
      <c r="AF194" s="130">
        <v>0</v>
      </c>
      <c r="AG194" s="130">
        <v>0</v>
      </c>
      <c r="AH194" s="130">
        <v>2</v>
      </c>
      <c r="AI194" s="130">
        <v>4</v>
      </c>
      <c r="AJ194" s="130">
        <v>2</v>
      </c>
      <c r="AK194" s="130">
        <v>22</v>
      </c>
      <c r="AL194" s="130">
        <v>0</v>
      </c>
      <c r="AM194" s="130">
        <v>0</v>
      </c>
      <c r="AN194" s="130">
        <v>1026</v>
      </c>
      <c r="AO194" s="130">
        <v>0</v>
      </c>
      <c r="AP194" s="130">
        <v>2</v>
      </c>
      <c r="AQ194" s="130">
        <v>0</v>
      </c>
      <c r="AR194" s="130">
        <v>3</v>
      </c>
      <c r="AS194" s="130">
        <v>0</v>
      </c>
      <c r="AT194" s="98">
        <f t="shared" si="79"/>
        <v>108</v>
      </c>
      <c r="AU194" s="130">
        <v>0</v>
      </c>
      <c r="AV194" s="130">
        <v>101</v>
      </c>
      <c r="AW194" s="130">
        <v>7</v>
      </c>
      <c r="AX194" s="98">
        <f t="shared" si="80"/>
        <v>199</v>
      </c>
      <c r="AY194" s="130">
        <v>134</v>
      </c>
      <c r="AZ194" s="130">
        <v>29</v>
      </c>
      <c r="BA194" s="130">
        <v>29</v>
      </c>
      <c r="BB194" s="130">
        <v>7</v>
      </c>
      <c r="BC194" s="98">
        <f t="shared" si="81"/>
        <v>88</v>
      </c>
      <c r="BD194" s="130">
        <v>0</v>
      </c>
      <c r="BE194" s="130">
        <v>88</v>
      </c>
      <c r="BF194" s="98">
        <f t="shared" si="82"/>
        <v>143</v>
      </c>
      <c r="BG194" s="130">
        <v>0</v>
      </c>
      <c r="BH194" s="130">
        <v>97</v>
      </c>
      <c r="BI194" s="130">
        <v>12</v>
      </c>
      <c r="BJ194" s="130">
        <v>34</v>
      </c>
      <c r="BK194" s="98">
        <f t="shared" si="83"/>
        <v>157</v>
      </c>
      <c r="BL194" s="130">
        <v>0</v>
      </c>
      <c r="BM194" s="130">
        <v>90</v>
      </c>
      <c r="BN194" s="130">
        <v>67</v>
      </c>
      <c r="BO194" s="98">
        <f t="shared" si="84"/>
        <v>115</v>
      </c>
      <c r="BP194" s="130">
        <v>0</v>
      </c>
      <c r="BQ194" s="130">
        <v>115</v>
      </c>
      <c r="BR194" s="130">
        <v>0</v>
      </c>
      <c r="BS194" s="98">
        <f t="shared" si="85"/>
        <v>258</v>
      </c>
      <c r="BT194" s="130">
        <v>0</v>
      </c>
      <c r="BU194" s="130">
        <v>81</v>
      </c>
      <c r="BV194" s="130">
        <v>35</v>
      </c>
      <c r="BW194" s="130">
        <v>142</v>
      </c>
      <c r="BX194" s="98">
        <f t="shared" si="86"/>
        <v>40</v>
      </c>
      <c r="BY194" s="130">
        <v>0</v>
      </c>
      <c r="BZ194" s="130">
        <v>40</v>
      </c>
      <c r="CA194" s="130">
        <v>0</v>
      </c>
      <c r="CB194" s="98">
        <f t="shared" si="103"/>
        <v>17</v>
      </c>
      <c r="CC194" s="130">
        <v>0</v>
      </c>
      <c r="CD194" s="130">
        <v>15</v>
      </c>
      <c r="CE194" s="130">
        <v>2</v>
      </c>
    </row>
    <row r="195" spans="1:83" ht="12.75" x14ac:dyDescent="0.2">
      <c r="A195" s="89">
        <v>1018</v>
      </c>
      <c r="B195" s="479" t="s">
        <v>63</v>
      </c>
      <c r="C195" s="98">
        <f t="shared" si="74"/>
        <v>423</v>
      </c>
      <c r="D195" s="98">
        <f t="shared" si="98"/>
        <v>1</v>
      </c>
      <c r="E195" s="130">
        <v>0</v>
      </c>
      <c r="F195" s="130">
        <v>1</v>
      </c>
      <c r="G195" s="98">
        <f t="shared" si="99"/>
        <v>3</v>
      </c>
      <c r="H195" s="130">
        <v>0</v>
      </c>
      <c r="I195" s="130">
        <v>3</v>
      </c>
      <c r="J195" s="98">
        <f t="shared" si="95"/>
        <v>3</v>
      </c>
      <c r="K195" s="130">
        <v>0</v>
      </c>
      <c r="L195" s="130">
        <v>0</v>
      </c>
      <c r="M195" s="130">
        <v>2</v>
      </c>
      <c r="N195" s="130">
        <v>1</v>
      </c>
      <c r="O195" s="98">
        <f t="shared" si="94"/>
        <v>2</v>
      </c>
      <c r="P195" s="130">
        <v>1</v>
      </c>
      <c r="Q195" s="130">
        <v>0</v>
      </c>
      <c r="R195" s="130">
        <v>0</v>
      </c>
      <c r="S195" s="130">
        <v>1</v>
      </c>
      <c r="T195" s="98">
        <f t="shared" si="100"/>
        <v>13</v>
      </c>
      <c r="U195" s="130">
        <v>0</v>
      </c>
      <c r="V195" s="130">
        <v>3</v>
      </c>
      <c r="W195" s="130">
        <v>5</v>
      </c>
      <c r="X195" s="130">
        <v>5</v>
      </c>
      <c r="Y195" s="98">
        <f t="shared" si="101"/>
        <v>11</v>
      </c>
      <c r="Z195" s="130">
        <v>0</v>
      </c>
      <c r="AA195" s="130">
        <v>2</v>
      </c>
      <c r="AB195" s="130">
        <v>0</v>
      </c>
      <c r="AC195" s="130">
        <v>8</v>
      </c>
      <c r="AD195" s="130">
        <v>1</v>
      </c>
      <c r="AE195" s="98">
        <f t="shared" si="102"/>
        <v>53</v>
      </c>
      <c r="AF195" s="130">
        <v>0</v>
      </c>
      <c r="AG195" s="130">
        <v>0</v>
      </c>
      <c r="AH195" s="130">
        <v>2</v>
      </c>
      <c r="AI195" s="130">
        <v>5</v>
      </c>
      <c r="AJ195" s="130">
        <v>3</v>
      </c>
      <c r="AK195" s="130">
        <v>4</v>
      </c>
      <c r="AL195" s="130">
        <v>39</v>
      </c>
      <c r="AM195" s="130">
        <v>0</v>
      </c>
      <c r="AN195" s="130">
        <v>0</v>
      </c>
      <c r="AO195" s="130">
        <v>0</v>
      </c>
      <c r="AP195" s="130">
        <v>0</v>
      </c>
      <c r="AQ195" s="130">
        <v>0</v>
      </c>
      <c r="AR195" s="130">
        <v>0</v>
      </c>
      <c r="AS195" s="130">
        <v>0</v>
      </c>
      <c r="AT195" s="98">
        <f t="shared" si="79"/>
        <v>8</v>
      </c>
      <c r="AU195" s="130">
        <v>0</v>
      </c>
      <c r="AV195" s="130">
        <v>5</v>
      </c>
      <c r="AW195" s="130">
        <v>3</v>
      </c>
      <c r="AX195" s="98">
        <f t="shared" si="80"/>
        <v>219</v>
      </c>
      <c r="AY195" s="130">
        <v>1</v>
      </c>
      <c r="AZ195" s="130">
        <v>205</v>
      </c>
      <c r="BA195" s="130">
        <v>10</v>
      </c>
      <c r="BB195" s="130">
        <v>3</v>
      </c>
      <c r="BC195" s="98">
        <f t="shared" si="81"/>
        <v>2</v>
      </c>
      <c r="BD195" s="130">
        <v>0</v>
      </c>
      <c r="BE195" s="130">
        <v>2</v>
      </c>
      <c r="BF195" s="98">
        <f t="shared" si="82"/>
        <v>14</v>
      </c>
      <c r="BG195" s="130">
        <v>0</v>
      </c>
      <c r="BH195" s="130">
        <v>9</v>
      </c>
      <c r="BI195" s="130">
        <v>0</v>
      </c>
      <c r="BJ195" s="130">
        <v>5</v>
      </c>
      <c r="BK195" s="98">
        <f t="shared" si="83"/>
        <v>60</v>
      </c>
      <c r="BL195" s="130">
        <v>0</v>
      </c>
      <c r="BM195" s="130">
        <v>21</v>
      </c>
      <c r="BN195" s="130">
        <v>39</v>
      </c>
      <c r="BO195" s="98">
        <f t="shared" si="84"/>
        <v>7</v>
      </c>
      <c r="BP195" s="130">
        <v>0</v>
      </c>
      <c r="BQ195" s="130">
        <v>1</v>
      </c>
      <c r="BR195" s="130">
        <v>6</v>
      </c>
      <c r="BS195" s="98">
        <f t="shared" si="85"/>
        <v>2</v>
      </c>
      <c r="BT195" s="130">
        <v>0</v>
      </c>
      <c r="BU195" s="130">
        <v>1</v>
      </c>
      <c r="BV195" s="130">
        <v>0</v>
      </c>
      <c r="BW195" s="130">
        <v>1</v>
      </c>
      <c r="BX195" s="98">
        <f t="shared" si="86"/>
        <v>23</v>
      </c>
      <c r="BY195" s="130">
        <v>0</v>
      </c>
      <c r="BZ195" s="130">
        <v>12</v>
      </c>
      <c r="CA195" s="130">
        <v>11</v>
      </c>
      <c r="CB195" s="98">
        <f t="shared" si="103"/>
        <v>2</v>
      </c>
      <c r="CC195" s="130">
        <v>0</v>
      </c>
      <c r="CD195" s="130">
        <v>2</v>
      </c>
      <c r="CE195" s="130">
        <v>0</v>
      </c>
    </row>
    <row r="196" spans="1:83" ht="12.75" x14ac:dyDescent="0.2">
      <c r="A196" s="89">
        <v>1099</v>
      </c>
      <c r="B196" s="479" t="s">
        <v>410</v>
      </c>
      <c r="C196" s="98">
        <f t="shared" si="74"/>
        <v>14678</v>
      </c>
      <c r="D196" s="98">
        <f t="shared" si="98"/>
        <v>442</v>
      </c>
      <c r="E196" s="130">
        <v>0</v>
      </c>
      <c r="F196" s="130">
        <v>442</v>
      </c>
      <c r="G196" s="98">
        <f t="shared" si="99"/>
        <v>792</v>
      </c>
      <c r="H196" s="130">
        <v>4</v>
      </c>
      <c r="I196" s="130">
        <v>788</v>
      </c>
      <c r="J196" s="98">
        <f t="shared" si="95"/>
        <v>429</v>
      </c>
      <c r="K196" s="130">
        <v>3</v>
      </c>
      <c r="L196" s="130">
        <v>208</v>
      </c>
      <c r="M196" s="130">
        <v>48</v>
      </c>
      <c r="N196" s="130">
        <v>170</v>
      </c>
      <c r="O196" s="98">
        <f t="shared" si="94"/>
        <v>193</v>
      </c>
      <c r="P196" s="130">
        <v>0</v>
      </c>
      <c r="Q196" s="130">
        <v>108</v>
      </c>
      <c r="R196" s="130">
        <v>24</v>
      </c>
      <c r="S196" s="130">
        <v>61</v>
      </c>
      <c r="T196" s="98">
        <f t="shared" si="100"/>
        <v>1627</v>
      </c>
      <c r="U196" s="130">
        <v>1316</v>
      </c>
      <c r="V196" s="130">
        <v>250</v>
      </c>
      <c r="W196" s="130">
        <v>27</v>
      </c>
      <c r="X196" s="130">
        <v>34</v>
      </c>
      <c r="Y196" s="98">
        <f t="shared" si="101"/>
        <v>1683</v>
      </c>
      <c r="Z196" s="130">
        <v>41</v>
      </c>
      <c r="AA196" s="130">
        <v>155</v>
      </c>
      <c r="AB196" s="130">
        <v>244</v>
      </c>
      <c r="AC196" s="130">
        <v>1025</v>
      </c>
      <c r="AD196" s="130">
        <v>218</v>
      </c>
      <c r="AE196" s="98">
        <f t="shared" si="102"/>
        <v>4213</v>
      </c>
      <c r="AF196" s="130">
        <v>118</v>
      </c>
      <c r="AG196" s="130">
        <v>1</v>
      </c>
      <c r="AH196" s="130">
        <v>447</v>
      </c>
      <c r="AI196" s="130">
        <v>465</v>
      </c>
      <c r="AJ196" s="130">
        <v>917</v>
      </c>
      <c r="AK196" s="130">
        <v>743</v>
      </c>
      <c r="AL196" s="130">
        <v>19</v>
      </c>
      <c r="AM196" s="130">
        <v>21</v>
      </c>
      <c r="AN196" s="130">
        <v>554</v>
      </c>
      <c r="AO196" s="130">
        <v>634</v>
      </c>
      <c r="AP196" s="130">
        <v>201</v>
      </c>
      <c r="AQ196" s="130">
        <v>86</v>
      </c>
      <c r="AR196" s="130">
        <v>7</v>
      </c>
      <c r="AS196" s="130">
        <v>0</v>
      </c>
      <c r="AT196" s="98">
        <f t="shared" si="79"/>
        <v>333</v>
      </c>
      <c r="AU196" s="130">
        <v>4</v>
      </c>
      <c r="AV196" s="130">
        <v>240</v>
      </c>
      <c r="AW196" s="130">
        <v>89</v>
      </c>
      <c r="AX196" s="98">
        <f t="shared" si="80"/>
        <v>786</v>
      </c>
      <c r="AY196" s="130">
        <v>103</v>
      </c>
      <c r="AZ196" s="130">
        <v>189</v>
      </c>
      <c r="BA196" s="130">
        <v>351</v>
      </c>
      <c r="BB196" s="130">
        <v>143</v>
      </c>
      <c r="BC196" s="98">
        <f t="shared" si="81"/>
        <v>408</v>
      </c>
      <c r="BD196" s="130">
        <v>0</v>
      </c>
      <c r="BE196" s="130">
        <v>408</v>
      </c>
      <c r="BF196" s="98">
        <f t="shared" si="82"/>
        <v>1328</v>
      </c>
      <c r="BG196" s="130">
        <v>0</v>
      </c>
      <c r="BH196" s="130">
        <v>814</v>
      </c>
      <c r="BI196" s="130">
        <v>156</v>
      </c>
      <c r="BJ196" s="130">
        <v>358</v>
      </c>
      <c r="BK196" s="98">
        <f t="shared" si="83"/>
        <v>629</v>
      </c>
      <c r="BL196" s="130">
        <v>0</v>
      </c>
      <c r="BM196" s="130">
        <v>411</v>
      </c>
      <c r="BN196" s="130">
        <v>218</v>
      </c>
      <c r="BO196" s="98">
        <f t="shared" si="84"/>
        <v>355</v>
      </c>
      <c r="BP196" s="130">
        <v>0</v>
      </c>
      <c r="BQ196" s="130">
        <v>326</v>
      </c>
      <c r="BR196" s="130">
        <v>29</v>
      </c>
      <c r="BS196" s="98">
        <f t="shared" si="85"/>
        <v>1089</v>
      </c>
      <c r="BT196" s="130">
        <v>0</v>
      </c>
      <c r="BU196" s="130">
        <v>512</v>
      </c>
      <c r="BV196" s="130">
        <v>247</v>
      </c>
      <c r="BW196" s="130">
        <v>330</v>
      </c>
      <c r="BX196" s="98">
        <f t="shared" si="86"/>
        <v>242</v>
      </c>
      <c r="BY196" s="130">
        <v>0</v>
      </c>
      <c r="BZ196" s="130">
        <v>130</v>
      </c>
      <c r="CA196" s="130">
        <v>112</v>
      </c>
      <c r="CB196" s="98">
        <f t="shared" si="103"/>
        <v>129</v>
      </c>
      <c r="CC196" s="130">
        <v>0</v>
      </c>
      <c r="CD196" s="130">
        <v>115</v>
      </c>
      <c r="CE196" s="130">
        <v>14</v>
      </c>
    </row>
    <row r="197" spans="1:83" ht="12.75" x14ac:dyDescent="0.2">
      <c r="A197" s="99"/>
      <c r="B197" s="477" t="s">
        <v>582</v>
      </c>
      <c r="C197" s="101">
        <f>SUM(C198,C201,C205,C211,C218,C231,C234,C239,C250,C255,C258,C281,C339,C345,C350,C352,C371,C374)</f>
        <v>49829</v>
      </c>
      <c r="D197" s="101">
        <f>SUM(D198,D201,D205,D211,D218,D231,D234,D239,D250,D255,D258,D281,D339,D345,D350,D352,D371,D374)</f>
        <v>1767</v>
      </c>
      <c r="E197" s="101">
        <f>SUM(E198,E201,E205,E211,E218,E231,E234,E239,E250,E255,E258,E281,E339,E345,E350,E352,E371,E374)</f>
        <v>12</v>
      </c>
      <c r="F197" s="101">
        <f>SUM(F198,F201,F205,F211,F218,F231,F234,F239,F250,F255,F258,F281,F339,F345,F350,F352,F371,F374)</f>
        <v>1755</v>
      </c>
      <c r="G197" s="101">
        <f t="shared" ref="G197:BO197" si="104">SUM(G198,G201,G205,G211,G218,G231,G234,G239,G250,G255,G258,G281,G339,G345,G350,G352,G371,G374)</f>
        <v>1728</v>
      </c>
      <c r="H197" s="101">
        <f t="shared" si="104"/>
        <v>20</v>
      </c>
      <c r="I197" s="101">
        <f t="shared" si="104"/>
        <v>1708</v>
      </c>
      <c r="J197" s="101">
        <f t="shared" si="104"/>
        <v>1226</v>
      </c>
      <c r="K197" s="101">
        <f t="shared" si="104"/>
        <v>0</v>
      </c>
      <c r="L197" s="101">
        <f t="shared" si="104"/>
        <v>607</v>
      </c>
      <c r="M197" s="101">
        <f t="shared" si="104"/>
        <v>153</v>
      </c>
      <c r="N197" s="101">
        <f t="shared" si="104"/>
        <v>466</v>
      </c>
      <c r="O197" s="101">
        <f t="shared" si="104"/>
        <v>981</v>
      </c>
      <c r="P197" s="101">
        <f t="shared" si="104"/>
        <v>0</v>
      </c>
      <c r="Q197" s="101">
        <f t="shared" si="104"/>
        <v>671</v>
      </c>
      <c r="R197" s="101">
        <f t="shared" si="104"/>
        <v>61</v>
      </c>
      <c r="S197" s="101">
        <f t="shared" si="104"/>
        <v>249</v>
      </c>
      <c r="T197" s="101">
        <f t="shared" si="104"/>
        <v>962</v>
      </c>
      <c r="U197" s="101">
        <f t="shared" si="104"/>
        <v>8</v>
      </c>
      <c r="V197" s="101">
        <f t="shared" si="104"/>
        <v>614</v>
      </c>
      <c r="W197" s="101">
        <f t="shared" si="104"/>
        <v>155</v>
      </c>
      <c r="X197" s="101">
        <f t="shared" si="104"/>
        <v>185</v>
      </c>
      <c r="Y197" s="101">
        <f t="shared" si="104"/>
        <v>5071</v>
      </c>
      <c r="Z197" s="101">
        <f t="shared" si="104"/>
        <v>5</v>
      </c>
      <c r="AA197" s="101">
        <f t="shared" si="104"/>
        <v>1742</v>
      </c>
      <c r="AB197" s="101">
        <f t="shared" si="104"/>
        <v>532</v>
      </c>
      <c r="AC197" s="101">
        <f t="shared" si="104"/>
        <v>1892</v>
      </c>
      <c r="AD197" s="101">
        <f t="shared" si="104"/>
        <v>900</v>
      </c>
      <c r="AE197" s="101">
        <f t="shared" si="104"/>
        <v>16998</v>
      </c>
      <c r="AF197" s="101">
        <f t="shared" si="104"/>
        <v>2</v>
      </c>
      <c r="AG197" s="101">
        <f t="shared" si="104"/>
        <v>8</v>
      </c>
      <c r="AH197" s="101">
        <f t="shared" si="104"/>
        <v>2468</v>
      </c>
      <c r="AI197" s="101">
        <f t="shared" si="104"/>
        <v>3078</v>
      </c>
      <c r="AJ197" s="101">
        <f t="shared" si="104"/>
        <v>3534</v>
      </c>
      <c r="AK197" s="101">
        <f t="shared" si="104"/>
        <v>3072</v>
      </c>
      <c r="AL197" s="101">
        <f t="shared" si="104"/>
        <v>2432</v>
      </c>
      <c r="AM197" s="101">
        <f t="shared" si="104"/>
        <v>49</v>
      </c>
      <c r="AN197" s="101">
        <f t="shared" si="104"/>
        <v>65</v>
      </c>
      <c r="AO197" s="101">
        <f t="shared" si="104"/>
        <v>2050</v>
      </c>
      <c r="AP197" s="101">
        <f t="shared" si="104"/>
        <v>54</v>
      </c>
      <c r="AQ197" s="101">
        <f t="shared" si="104"/>
        <v>160</v>
      </c>
      <c r="AR197" s="101">
        <f t="shared" si="104"/>
        <v>25</v>
      </c>
      <c r="AS197" s="101">
        <f t="shared" si="104"/>
        <v>1</v>
      </c>
      <c r="AT197" s="101">
        <f t="shared" si="104"/>
        <v>1956</v>
      </c>
      <c r="AU197" s="101">
        <f t="shared" si="104"/>
        <v>0</v>
      </c>
      <c r="AV197" s="101">
        <f t="shared" si="104"/>
        <v>1481</v>
      </c>
      <c r="AW197" s="101">
        <f t="shared" si="104"/>
        <v>475</v>
      </c>
      <c r="AX197" s="101">
        <f t="shared" si="104"/>
        <v>4204</v>
      </c>
      <c r="AY197" s="101">
        <f t="shared" si="104"/>
        <v>1502</v>
      </c>
      <c r="AZ197" s="101">
        <f t="shared" si="104"/>
        <v>788</v>
      </c>
      <c r="BA197" s="101">
        <f t="shared" si="104"/>
        <v>1175</v>
      </c>
      <c r="BB197" s="101">
        <f t="shared" si="104"/>
        <v>739</v>
      </c>
      <c r="BC197" s="101">
        <f t="shared" si="104"/>
        <v>1798</v>
      </c>
      <c r="BD197" s="101">
        <f t="shared" si="104"/>
        <v>0</v>
      </c>
      <c r="BE197" s="101">
        <f t="shared" si="104"/>
        <v>1798</v>
      </c>
      <c r="BF197" s="101">
        <f t="shared" si="104"/>
        <v>5163</v>
      </c>
      <c r="BG197" s="101">
        <f t="shared" si="104"/>
        <v>1</v>
      </c>
      <c r="BH197" s="101">
        <f t="shared" si="104"/>
        <v>3411</v>
      </c>
      <c r="BI197" s="101">
        <f t="shared" si="104"/>
        <v>407</v>
      </c>
      <c r="BJ197" s="101">
        <f t="shared" si="104"/>
        <v>1344</v>
      </c>
      <c r="BK197" s="101">
        <f t="shared" si="104"/>
        <v>2898</v>
      </c>
      <c r="BL197" s="101">
        <f t="shared" si="104"/>
        <v>1</v>
      </c>
      <c r="BM197" s="101">
        <f t="shared" si="104"/>
        <v>2339</v>
      </c>
      <c r="BN197" s="101">
        <f t="shared" si="104"/>
        <v>558</v>
      </c>
      <c r="BO197" s="101">
        <f t="shared" si="104"/>
        <v>1370</v>
      </c>
      <c r="BP197" s="101">
        <f t="shared" ref="BP197:CE197" si="105">SUM(BP198,BP201,BP205,BP211,BP218,BP231,BP234,BP239,BP250,BP255,BP258,BP281,BP339,BP345,BP350,BP352,BP371,BP374)</f>
        <v>1</v>
      </c>
      <c r="BQ197" s="101">
        <f t="shared" si="105"/>
        <v>1241</v>
      </c>
      <c r="BR197" s="101">
        <f t="shared" si="105"/>
        <v>128</v>
      </c>
      <c r="BS197" s="101">
        <f t="shared" si="105"/>
        <v>2756</v>
      </c>
      <c r="BT197" s="101">
        <f t="shared" si="105"/>
        <v>0</v>
      </c>
      <c r="BU197" s="101">
        <f t="shared" si="105"/>
        <v>1313</v>
      </c>
      <c r="BV197" s="101">
        <f t="shared" si="105"/>
        <v>453</v>
      </c>
      <c r="BW197" s="101">
        <f t="shared" si="105"/>
        <v>990</v>
      </c>
      <c r="BX197" s="101">
        <f t="shared" si="105"/>
        <v>419</v>
      </c>
      <c r="BY197" s="101">
        <f t="shared" si="105"/>
        <v>0</v>
      </c>
      <c r="BZ197" s="101">
        <f t="shared" si="105"/>
        <v>314</v>
      </c>
      <c r="CA197" s="101">
        <f t="shared" si="105"/>
        <v>105</v>
      </c>
      <c r="CB197" s="101">
        <f t="shared" si="105"/>
        <v>532</v>
      </c>
      <c r="CC197" s="101">
        <f t="shared" si="105"/>
        <v>4</v>
      </c>
      <c r="CD197" s="101">
        <f t="shared" si="105"/>
        <v>474</v>
      </c>
      <c r="CE197" s="101">
        <f t="shared" si="105"/>
        <v>54</v>
      </c>
    </row>
    <row r="198" spans="1:83" ht="12.75" x14ac:dyDescent="0.2">
      <c r="A198" s="88"/>
      <c r="B198" s="478" t="s">
        <v>215</v>
      </c>
      <c r="C198" s="98">
        <f>SUM(C199:C200)</f>
        <v>1346</v>
      </c>
      <c r="D198" s="98">
        <f t="shared" ref="D198:BO198" si="106">SUM(D199:D200)</f>
        <v>8</v>
      </c>
      <c r="E198" s="98">
        <f t="shared" si="106"/>
        <v>0</v>
      </c>
      <c r="F198" s="98">
        <f t="shared" si="106"/>
        <v>8</v>
      </c>
      <c r="G198" s="98">
        <f t="shared" si="106"/>
        <v>20</v>
      </c>
      <c r="H198" s="98">
        <f t="shared" si="106"/>
        <v>0</v>
      </c>
      <c r="I198" s="98">
        <f t="shared" si="106"/>
        <v>20</v>
      </c>
      <c r="J198" s="98">
        <f t="shared" si="106"/>
        <v>23</v>
      </c>
      <c r="K198" s="98">
        <f t="shared" si="106"/>
        <v>0</v>
      </c>
      <c r="L198" s="98">
        <f t="shared" si="106"/>
        <v>16</v>
      </c>
      <c r="M198" s="98">
        <f t="shared" si="106"/>
        <v>0</v>
      </c>
      <c r="N198" s="98">
        <f t="shared" si="106"/>
        <v>7</v>
      </c>
      <c r="O198" s="98">
        <f t="shared" si="106"/>
        <v>2</v>
      </c>
      <c r="P198" s="98">
        <f t="shared" si="106"/>
        <v>0</v>
      </c>
      <c r="Q198" s="98">
        <f t="shared" si="106"/>
        <v>2</v>
      </c>
      <c r="R198" s="98">
        <f t="shared" si="106"/>
        <v>0</v>
      </c>
      <c r="S198" s="98">
        <f t="shared" si="106"/>
        <v>0</v>
      </c>
      <c r="T198" s="98">
        <f t="shared" si="106"/>
        <v>14</v>
      </c>
      <c r="U198" s="98">
        <f t="shared" si="106"/>
        <v>0</v>
      </c>
      <c r="V198" s="98">
        <f t="shared" si="106"/>
        <v>9</v>
      </c>
      <c r="W198" s="98">
        <f t="shared" si="106"/>
        <v>1</v>
      </c>
      <c r="X198" s="98">
        <f t="shared" si="106"/>
        <v>4</v>
      </c>
      <c r="Y198" s="98">
        <f t="shared" si="106"/>
        <v>81</v>
      </c>
      <c r="Z198" s="98">
        <f t="shared" si="106"/>
        <v>0</v>
      </c>
      <c r="AA198" s="98">
        <f t="shared" si="106"/>
        <v>56</v>
      </c>
      <c r="AB198" s="98">
        <f t="shared" si="106"/>
        <v>3</v>
      </c>
      <c r="AC198" s="98">
        <f t="shared" si="106"/>
        <v>19</v>
      </c>
      <c r="AD198" s="98">
        <f t="shared" si="106"/>
        <v>3</v>
      </c>
      <c r="AE198" s="98">
        <f t="shared" si="106"/>
        <v>801</v>
      </c>
      <c r="AF198" s="98">
        <f t="shared" si="106"/>
        <v>1</v>
      </c>
      <c r="AG198" s="98">
        <f t="shared" si="106"/>
        <v>0</v>
      </c>
      <c r="AH198" s="98">
        <f t="shared" si="106"/>
        <v>24</v>
      </c>
      <c r="AI198" s="98">
        <f t="shared" si="106"/>
        <v>26</v>
      </c>
      <c r="AJ198" s="98">
        <f t="shared" si="106"/>
        <v>91</v>
      </c>
      <c r="AK198" s="98">
        <f t="shared" si="106"/>
        <v>16</v>
      </c>
      <c r="AL198" s="98">
        <f t="shared" si="106"/>
        <v>2</v>
      </c>
      <c r="AM198" s="98">
        <f t="shared" si="106"/>
        <v>1</v>
      </c>
      <c r="AN198" s="98">
        <f t="shared" si="106"/>
        <v>0</v>
      </c>
      <c r="AO198" s="98">
        <f t="shared" si="106"/>
        <v>626</v>
      </c>
      <c r="AP198" s="98">
        <f t="shared" si="106"/>
        <v>0</v>
      </c>
      <c r="AQ198" s="98">
        <f t="shared" si="106"/>
        <v>14</v>
      </c>
      <c r="AR198" s="98">
        <f t="shared" si="106"/>
        <v>0</v>
      </c>
      <c r="AS198" s="98">
        <f t="shared" si="106"/>
        <v>0</v>
      </c>
      <c r="AT198" s="98">
        <f t="shared" si="106"/>
        <v>26</v>
      </c>
      <c r="AU198" s="98">
        <f t="shared" si="106"/>
        <v>0</v>
      </c>
      <c r="AV198" s="98">
        <f t="shared" si="106"/>
        <v>21</v>
      </c>
      <c r="AW198" s="98">
        <f t="shared" si="106"/>
        <v>5</v>
      </c>
      <c r="AX198" s="98">
        <f t="shared" si="106"/>
        <v>51</v>
      </c>
      <c r="AY198" s="98">
        <f t="shared" si="106"/>
        <v>39</v>
      </c>
      <c r="AZ198" s="98">
        <f t="shared" si="106"/>
        <v>5</v>
      </c>
      <c r="BA198" s="98">
        <f t="shared" si="106"/>
        <v>6</v>
      </c>
      <c r="BB198" s="98">
        <f t="shared" si="106"/>
        <v>1</v>
      </c>
      <c r="BC198" s="98">
        <f t="shared" si="106"/>
        <v>14</v>
      </c>
      <c r="BD198" s="98">
        <f t="shared" si="106"/>
        <v>0</v>
      </c>
      <c r="BE198" s="98">
        <f t="shared" si="106"/>
        <v>14</v>
      </c>
      <c r="BF198" s="98">
        <f t="shared" si="106"/>
        <v>177</v>
      </c>
      <c r="BG198" s="98">
        <f t="shared" si="106"/>
        <v>0</v>
      </c>
      <c r="BH198" s="98">
        <f t="shared" si="106"/>
        <v>144</v>
      </c>
      <c r="BI198" s="98">
        <f t="shared" si="106"/>
        <v>3</v>
      </c>
      <c r="BJ198" s="98">
        <f t="shared" si="106"/>
        <v>30</v>
      </c>
      <c r="BK198" s="98">
        <f t="shared" si="106"/>
        <v>34</v>
      </c>
      <c r="BL198" s="98">
        <f t="shared" si="106"/>
        <v>0</v>
      </c>
      <c r="BM198" s="98">
        <f t="shared" si="106"/>
        <v>32</v>
      </c>
      <c r="BN198" s="98">
        <f t="shared" si="106"/>
        <v>2</v>
      </c>
      <c r="BO198" s="98">
        <f t="shared" si="106"/>
        <v>57</v>
      </c>
      <c r="BP198" s="98">
        <f t="shared" ref="BP198:CE198" si="107">SUM(BP199:BP200)</f>
        <v>0</v>
      </c>
      <c r="BQ198" s="98">
        <f t="shared" si="107"/>
        <v>54</v>
      </c>
      <c r="BR198" s="98">
        <f t="shared" si="107"/>
        <v>3</v>
      </c>
      <c r="BS198" s="98">
        <f t="shared" si="107"/>
        <v>18</v>
      </c>
      <c r="BT198" s="98">
        <f t="shared" si="107"/>
        <v>0</v>
      </c>
      <c r="BU198" s="98">
        <f t="shared" si="107"/>
        <v>7</v>
      </c>
      <c r="BV198" s="98">
        <f t="shared" si="107"/>
        <v>2</v>
      </c>
      <c r="BW198" s="98">
        <f t="shared" si="107"/>
        <v>9</v>
      </c>
      <c r="BX198" s="98">
        <f t="shared" si="107"/>
        <v>5</v>
      </c>
      <c r="BY198" s="98">
        <f t="shared" si="107"/>
        <v>0</v>
      </c>
      <c r="BZ198" s="98">
        <f t="shared" si="107"/>
        <v>4</v>
      </c>
      <c r="CA198" s="98">
        <f t="shared" si="107"/>
        <v>1</v>
      </c>
      <c r="CB198" s="98">
        <f t="shared" si="107"/>
        <v>15</v>
      </c>
      <c r="CC198" s="98">
        <f t="shared" si="107"/>
        <v>0</v>
      </c>
      <c r="CD198" s="98">
        <f t="shared" si="107"/>
        <v>13</v>
      </c>
      <c r="CE198" s="98">
        <f t="shared" si="107"/>
        <v>2</v>
      </c>
    </row>
    <row r="199" spans="1:83" ht="12.75" x14ac:dyDescent="0.2">
      <c r="A199" s="92">
        <v>2002</v>
      </c>
      <c r="B199" s="479" t="s">
        <v>101</v>
      </c>
      <c r="C199" s="98">
        <f t="shared" ref="C199:C262" si="108">SUM(D199,G199,J199,O199,T199,Y199,AE199,AT199,AX199,BC199,BF199,BK199,BO199,BS199,BX199,CB199)</f>
        <v>1114</v>
      </c>
      <c r="D199" s="98">
        <f>SUM(E199:F199)</f>
        <v>7</v>
      </c>
      <c r="E199" s="130">
        <v>0</v>
      </c>
      <c r="F199" s="130">
        <v>7</v>
      </c>
      <c r="G199" s="98">
        <f>SUM(H199:I199)</f>
        <v>17</v>
      </c>
      <c r="H199" s="130">
        <v>0</v>
      </c>
      <c r="I199" s="130">
        <v>17</v>
      </c>
      <c r="J199" s="98">
        <f>SUM(K199:N199)</f>
        <v>21</v>
      </c>
      <c r="K199" s="130">
        <v>0</v>
      </c>
      <c r="L199" s="130">
        <v>15</v>
      </c>
      <c r="M199" s="130">
        <v>0</v>
      </c>
      <c r="N199" s="130">
        <v>6</v>
      </c>
      <c r="O199" s="98">
        <f t="shared" ref="O199:O262" si="109">SUM(P199:S199)</f>
        <v>1</v>
      </c>
      <c r="P199" s="130">
        <v>0</v>
      </c>
      <c r="Q199" s="130">
        <v>1</v>
      </c>
      <c r="R199" s="130">
        <v>0</v>
      </c>
      <c r="S199" s="130">
        <v>0</v>
      </c>
      <c r="T199" s="98">
        <f>SUM(U199:X199)</f>
        <v>10</v>
      </c>
      <c r="U199" s="130">
        <v>0</v>
      </c>
      <c r="V199" s="130">
        <v>5</v>
      </c>
      <c r="W199" s="130">
        <v>1</v>
      </c>
      <c r="X199" s="130">
        <v>4</v>
      </c>
      <c r="Y199" s="98">
        <f>SUM(Z199:AD199)</f>
        <v>65</v>
      </c>
      <c r="Z199" s="130">
        <v>0</v>
      </c>
      <c r="AA199" s="130">
        <v>44</v>
      </c>
      <c r="AB199" s="130">
        <v>1</v>
      </c>
      <c r="AC199" s="130">
        <v>19</v>
      </c>
      <c r="AD199" s="130">
        <v>1</v>
      </c>
      <c r="AE199" s="98">
        <f>SUM(AF199:AS199)</f>
        <v>679</v>
      </c>
      <c r="AF199" s="130">
        <v>0</v>
      </c>
      <c r="AG199" s="130">
        <v>0</v>
      </c>
      <c r="AH199" s="130">
        <v>20</v>
      </c>
      <c r="AI199" s="130">
        <v>20</v>
      </c>
      <c r="AJ199" s="130">
        <v>82</v>
      </c>
      <c r="AK199" s="130">
        <v>14</v>
      </c>
      <c r="AL199" s="130">
        <v>1</v>
      </c>
      <c r="AM199" s="130">
        <v>1</v>
      </c>
      <c r="AN199" s="130">
        <v>0</v>
      </c>
      <c r="AO199" s="130">
        <v>530</v>
      </c>
      <c r="AP199" s="130">
        <v>0</v>
      </c>
      <c r="AQ199" s="130">
        <v>11</v>
      </c>
      <c r="AR199" s="130">
        <v>0</v>
      </c>
      <c r="AS199" s="130">
        <v>0</v>
      </c>
      <c r="AT199" s="98">
        <f t="shared" si="79"/>
        <v>20</v>
      </c>
      <c r="AU199" s="130">
        <v>0</v>
      </c>
      <c r="AV199" s="130">
        <v>16</v>
      </c>
      <c r="AW199" s="130">
        <v>4</v>
      </c>
      <c r="AX199" s="98">
        <f t="shared" si="80"/>
        <v>40</v>
      </c>
      <c r="AY199" s="130">
        <v>30</v>
      </c>
      <c r="AZ199" s="130">
        <v>5</v>
      </c>
      <c r="BA199" s="130">
        <v>4</v>
      </c>
      <c r="BB199" s="130">
        <v>1</v>
      </c>
      <c r="BC199" s="98">
        <f t="shared" si="81"/>
        <v>13</v>
      </c>
      <c r="BD199" s="130">
        <v>0</v>
      </c>
      <c r="BE199" s="130">
        <v>13</v>
      </c>
      <c r="BF199" s="98">
        <f t="shared" si="82"/>
        <v>135</v>
      </c>
      <c r="BG199" s="130">
        <v>0</v>
      </c>
      <c r="BH199" s="130">
        <v>120</v>
      </c>
      <c r="BI199" s="130">
        <v>0</v>
      </c>
      <c r="BJ199" s="130">
        <v>15</v>
      </c>
      <c r="BK199" s="98">
        <f t="shared" si="83"/>
        <v>28</v>
      </c>
      <c r="BL199" s="130">
        <v>0</v>
      </c>
      <c r="BM199" s="130">
        <v>27</v>
      </c>
      <c r="BN199" s="130">
        <v>1</v>
      </c>
      <c r="BO199" s="98">
        <f t="shared" si="84"/>
        <v>50</v>
      </c>
      <c r="BP199" s="130">
        <v>0</v>
      </c>
      <c r="BQ199" s="130">
        <v>48</v>
      </c>
      <c r="BR199" s="130">
        <v>2</v>
      </c>
      <c r="BS199" s="98">
        <f t="shared" si="85"/>
        <v>13</v>
      </c>
      <c r="BT199" s="130">
        <v>0</v>
      </c>
      <c r="BU199" s="130">
        <v>6</v>
      </c>
      <c r="BV199" s="130">
        <v>1</v>
      </c>
      <c r="BW199" s="130">
        <v>6</v>
      </c>
      <c r="BX199" s="98">
        <f t="shared" si="86"/>
        <v>4</v>
      </c>
      <c r="BY199" s="130">
        <v>0</v>
      </c>
      <c r="BZ199" s="130">
        <v>3</v>
      </c>
      <c r="CA199" s="130">
        <v>1</v>
      </c>
      <c r="CB199" s="98">
        <f>SUM(CC199:CE199)</f>
        <v>11</v>
      </c>
      <c r="CC199" s="130">
        <v>0</v>
      </c>
      <c r="CD199" s="130">
        <v>9</v>
      </c>
      <c r="CE199" s="130">
        <v>2</v>
      </c>
    </row>
    <row r="200" spans="1:83" ht="12.75" x14ac:dyDescent="0.2">
      <c r="A200" s="92">
        <v>2003</v>
      </c>
      <c r="B200" s="479" t="s">
        <v>246</v>
      </c>
      <c r="C200" s="98">
        <f t="shared" si="108"/>
        <v>232</v>
      </c>
      <c r="D200" s="98">
        <f>SUM(E200:F200)</f>
        <v>1</v>
      </c>
      <c r="E200" s="130">
        <v>0</v>
      </c>
      <c r="F200" s="130">
        <v>1</v>
      </c>
      <c r="G200" s="98">
        <f>SUM(H200:I200)</f>
        <v>3</v>
      </c>
      <c r="H200" s="130">
        <v>0</v>
      </c>
      <c r="I200" s="130">
        <v>3</v>
      </c>
      <c r="J200" s="98">
        <f>SUM(K200:N200)</f>
        <v>2</v>
      </c>
      <c r="K200" s="130">
        <v>0</v>
      </c>
      <c r="L200" s="130">
        <v>1</v>
      </c>
      <c r="M200" s="130">
        <v>0</v>
      </c>
      <c r="N200" s="130">
        <v>1</v>
      </c>
      <c r="O200" s="98">
        <f t="shared" si="109"/>
        <v>1</v>
      </c>
      <c r="P200" s="130">
        <v>0</v>
      </c>
      <c r="Q200" s="130">
        <v>1</v>
      </c>
      <c r="R200" s="130">
        <v>0</v>
      </c>
      <c r="S200" s="130">
        <v>0</v>
      </c>
      <c r="T200" s="98">
        <f>SUM(U200:X200)</f>
        <v>4</v>
      </c>
      <c r="U200" s="130">
        <v>0</v>
      </c>
      <c r="V200" s="130">
        <v>4</v>
      </c>
      <c r="W200" s="130">
        <v>0</v>
      </c>
      <c r="X200" s="130">
        <v>0</v>
      </c>
      <c r="Y200" s="98">
        <f>SUM(Z200:AD200)</f>
        <v>16</v>
      </c>
      <c r="Z200" s="130">
        <v>0</v>
      </c>
      <c r="AA200" s="130">
        <v>12</v>
      </c>
      <c r="AB200" s="130">
        <v>2</v>
      </c>
      <c r="AC200" s="130">
        <v>0</v>
      </c>
      <c r="AD200" s="130">
        <v>2</v>
      </c>
      <c r="AE200" s="98">
        <f>SUM(AF200:AS200)</f>
        <v>122</v>
      </c>
      <c r="AF200" s="130">
        <v>1</v>
      </c>
      <c r="AG200" s="130">
        <v>0</v>
      </c>
      <c r="AH200" s="130">
        <v>4</v>
      </c>
      <c r="AI200" s="130">
        <v>6</v>
      </c>
      <c r="AJ200" s="130">
        <v>9</v>
      </c>
      <c r="AK200" s="130">
        <v>2</v>
      </c>
      <c r="AL200" s="130">
        <v>1</v>
      </c>
      <c r="AM200" s="130">
        <v>0</v>
      </c>
      <c r="AN200" s="130">
        <v>0</v>
      </c>
      <c r="AO200" s="130">
        <v>96</v>
      </c>
      <c r="AP200" s="130">
        <v>0</v>
      </c>
      <c r="AQ200" s="130">
        <v>3</v>
      </c>
      <c r="AR200" s="130">
        <v>0</v>
      </c>
      <c r="AS200" s="130">
        <v>0</v>
      </c>
      <c r="AT200" s="98">
        <f t="shared" si="79"/>
        <v>6</v>
      </c>
      <c r="AU200" s="130">
        <v>0</v>
      </c>
      <c r="AV200" s="130">
        <v>5</v>
      </c>
      <c r="AW200" s="130">
        <v>1</v>
      </c>
      <c r="AX200" s="98">
        <f t="shared" si="80"/>
        <v>11</v>
      </c>
      <c r="AY200" s="130">
        <v>9</v>
      </c>
      <c r="AZ200" s="130">
        <v>0</v>
      </c>
      <c r="BA200" s="130">
        <v>2</v>
      </c>
      <c r="BB200" s="130">
        <v>0</v>
      </c>
      <c r="BC200" s="98">
        <f t="shared" si="81"/>
        <v>1</v>
      </c>
      <c r="BD200" s="130">
        <v>0</v>
      </c>
      <c r="BE200" s="130">
        <v>1</v>
      </c>
      <c r="BF200" s="98">
        <f t="shared" si="82"/>
        <v>42</v>
      </c>
      <c r="BG200" s="130">
        <v>0</v>
      </c>
      <c r="BH200" s="130">
        <v>24</v>
      </c>
      <c r="BI200" s="130">
        <v>3</v>
      </c>
      <c r="BJ200" s="130">
        <v>15</v>
      </c>
      <c r="BK200" s="98">
        <f t="shared" si="83"/>
        <v>6</v>
      </c>
      <c r="BL200" s="130">
        <v>0</v>
      </c>
      <c r="BM200" s="130">
        <v>5</v>
      </c>
      <c r="BN200" s="130">
        <v>1</v>
      </c>
      <c r="BO200" s="98">
        <f t="shared" si="84"/>
        <v>7</v>
      </c>
      <c r="BP200" s="130">
        <v>0</v>
      </c>
      <c r="BQ200" s="130">
        <v>6</v>
      </c>
      <c r="BR200" s="130">
        <v>1</v>
      </c>
      <c r="BS200" s="98">
        <f t="shared" si="85"/>
        <v>5</v>
      </c>
      <c r="BT200" s="130">
        <v>0</v>
      </c>
      <c r="BU200" s="130">
        <v>1</v>
      </c>
      <c r="BV200" s="130">
        <v>1</v>
      </c>
      <c r="BW200" s="130">
        <v>3</v>
      </c>
      <c r="BX200" s="98">
        <f t="shared" si="86"/>
        <v>1</v>
      </c>
      <c r="BY200" s="130">
        <v>0</v>
      </c>
      <c r="BZ200" s="130">
        <v>1</v>
      </c>
      <c r="CA200" s="130">
        <v>0</v>
      </c>
      <c r="CB200" s="98">
        <f>SUM(CC200:CE200)</f>
        <v>4</v>
      </c>
      <c r="CC200" s="130">
        <v>0</v>
      </c>
      <c r="CD200" s="130">
        <v>4</v>
      </c>
      <c r="CE200" s="130">
        <v>0</v>
      </c>
    </row>
    <row r="201" spans="1:83" ht="12.75" x14ac:dyDescent="0.2">
      <c r="A201" s="88"/>
      <c r="B201" s="478" t="s">
        <v>350</v>
      </c>
      <c r="C201" s="98">
        <f>SUM(C202:C204)</f>
        <v>102</v>
      </c>
      <c r="D201" s="98">
        <f t="shared" ref="D201:BO201" si="110">SUM(D202:D204)</f>
        <v>2</v>
      </c>
      <c r="E201" s="98">
        <f t="shared" si="110"/>
        <v>0</v>
      </c>
      <c r="F201" s="98">
        <f t="shared" si="110"/>
        <v>2</v>
      </c>
      <c r="G201" s="98">
        <f t="shared" si="110"/>
        <v>0</v>
      </c>
      <c r="H201" s="98">
        <f t="shared" si="110"/>
        <v>0</v>
      </c>
      <c r="I201" s="98">
        <f t="shared" si="110"/>
        <v>0</v>
      </c>
      <c r="J201" s="98">
        <f t="shared" si="110"/>
        <v>2</v>
      </c>
      <c r="K201" s="98">
        <f t="shared" si="110"/>
        <v>0</v>
      </c>
      <c r="L201" s="98">
        <f t="shared" si="110"/>
        <v>2</v>
      </c>
      <c r="M201" s="98">
        <f t="shared" si="110"/>
        <v>0</v>
      </c>
      <c r="N201" s="98">
        <f t="shared" si="110"/>
        <v>0</v>
      </c>
      <c r="O201" s="98">
        <f t="shared" si="110"/>
        <v>2</v>
      </c>
      <c r="P201" s="98">
        <f t="shared" si="110"/>
        <v>0</v>
      </c>
      <c r="Q201" s="98">
        <f t="shared" si="110"/>
        <v>2</v>
      </c>
      <c r="R201" s="98">
        <f t="shared" si="110"/>
        <v>0</v>
      </c>
      <c r="S201" s="98">
        <f t="shared" si="110"/>
        <v>0</v>
      </c>
      <c r="T201" s="98">
        <f t="shared" si="110"/>
        <v>2</v>
      </c>
      <c r="U201" s="98">
        <f t="shared" si="110"/>
        <v>0</v>
      </c>
      <c r="V201" s="98">
        <f t="shared" si="110"/>
        <v>2</v>
      </c>
      <c r="W201" s="98">
        <f t="shared" si="110"/>
        <v>0</v>
      </c>
      <c r="X201" s="98">
        <f t="shared" si="110"/>
        <v>0</v>
      </c>
      <c r="Y201" s="98">
        <f t="shared" si="110"/>
        <v>7</v>
      </c>
      <c r="Z201" s="98">
        <f t="shared" si="110"/>
        <v>0</v>
      </c>
      <c r="AA201" s="98">
        <f t="shared" si="110"/>
        <v>2</v>
      </c>
      <c r="AB201" s="98">
        <f t="shared" si="110"/>
        <v>2</v>
      </c>
      <c r="AC201" s="98">
        <f t="shared" si="110"/>
        <v>0</v>
      </c>
      <c r="AD201" s="98">
        <f t="shared" si="110"/>
        <v>3</v>
      </c>
      <c r="AE201" s="98">
        <f t="shared" si="110"/>
        <v>39</v>
      </c>
      <c r="AF201" s="98">
        <f t="shared" si="110"/>
        <v>0</v>
      </c>
      <c r="AG201" s="98">
        <f t="shared" si="110"/>
        <v>0</v>
      </c>
      <c r="AH201" s="98">
        <f t="shared" si="110"/>
        <v>8</v>
      </c>
      <c r="AI201" s="98">
        <f t="shared" si="110"/>
        <v>5</v>
      </c>
      <c r="AJ201" s="98">
        <f t="shared" si="110"/>
        <v>2</v>
      </c>
      <c r="AK201" s="98">
        <f t="shared" si="110"/>
        <v>4</v>
      </c>
      <c r="AL201" s="98">
        <f t="shared" si="110"/>
        <v>0</v>
      </c>
      <c r="AM201" s="98">
        <f t="shared" si="110"/>
        <v>0</v>
      </c>
      <c r="AN201" s="98">
        <f t="shared" si="110"/>
        <v>0</v>
      </c>
      <c r="AO201" s="98">
        <f t="shared" si="110"/>
        <v>20</v>
      </c>
      <c r="AP201" s="98">
        <f t="shared" si="110"/>
        <v>0</v>
      </c>
      <c r="AQ201" s="98">
        <f t="shared" si="110"/>
        <v>0</v>
      </c>
      <c r="AR201" s="98">
        <f t="shared" si="110"/>
        <v>0</v>
      </c>
      <c r="AS201" s="98">
        <f t="shared" si="110"/>
        <v>0</v>
      </c>
      <c r="AT201" s="98">
        <f t="shared" si="110"/>
        <v>13</v>
      </c>
      <c r="AU201" s="98">
        <f t="shared" si="110"/>
        <v>0</v>
      </c>
      <c r="AV201" s="98">
        <f t="shared" si="110"/>
        <v>12</v>
      </c>
      <c r="AW201" s="98">
        <f t="shared" si="110"/>
        <v>1</v>
      </c>
      <c r="AX201" s="98">
        <f t="shared" si="110"/>
        <v>19</v>
      </c>
      <c r="AY201" s="98">
        <f t="shared" si="110"/>
        <v>6</v>
      </c>
      <c r="AZ201" s="98">
        <f t="shared" si="110"/>
        <v>12</v>
      </c>
      <c r="BA201" s="98">
        <f t="shared" si="110"/>
        <v>0</v>
      </c>
      <c r="BB201" s="98">
        <f t="shared" si="110"/>
        <v>1</v>
      </c>
      <c r="BC201" s="98">
        <f t="shared" si="110"/>
        <v>0</v>
      </c>
      <c r="BD201" s="98">
        <f t="shared" si="110"/>
        <v>0</v>
      </c>
      <c r="BE201" s="98">
        <f t="shared" si="110"/>
        <v>0</v>
      </c>
      <c r="BF201" s="98">
        <f t="shared" si="110"/>
        <v>5</v>
      </c>
      <c r="BG201" s="98">
        <f t="shared" si="110"/>
        <v>0</v>
      </c>
      <c r="BH201" s="98">
        <f t="shared" si="110"/>
        <v>5</v>
      </c>
      <c r="BI201" s="98">
        <f t="shared" si="110"/>
        <v>0</v>
      </c>
      <c r="BJ201" s="98">
        <f t="shared" si="110"/>
        <v>0</v>
      </c>
      <c r="BK201" s="98">
        <f t="shared" si="110"/>
        <v>4</v>
      </c>
      <c r="BL201" s="98">
        <f t="shared" si="110"/>
        <v>0</v>
      </c>
      <c r="BM201" s="98">
        <f t="shared" si="110"/>
        <v>3</v>
      </c>
      <c r="BN201" s="98">
        <f t="shared" si="110"/>
        <v>1</v>
      </c>
      <c r="BO201" s="98">
        <f t="shared" si="110"/>
        <v>2</v>
      </c>
      <c r="BP201" s="98">
        <f t="shared" ref="BP201:CE201" si="111">SUM(BP202:BP204)</f>
        <v>0</v>
      </c>
      <c r="BQ201" s="98">
        <f t="shared" si="111"/>
        <v>2</v>
      </c>
      <c r="BR201" s="98">
        <f t="shared" si="111"/>
        <v>0</v>
      </c>
      <c r="BS201" s="98">
        <f t="shared" si="111"/>
        <v>2</v>
      </c>
      <c r="BT201" s="98">
        <f t="shared" si="111"/>
        <v>0</v>
      </c>
      <c r="BU201" s="98">
        <f t="shared" si="111"/>
        <v>2</v>
      </c>
      <c r="BV201" s="98">
        <f t="shared" si="111"/>
        <v>0</v>
      </c>
      <c r="BW201" s="98">
        <f t="shared" si="111"/>
        <v>0</v>
      </c>
      <c r="BX201" s="98">
        <f t="shared" si="111"/>
        <v>1</v>
      </c>
      <c r="BY201" s="98">
        <f t="shared" si="111"/>
        <v>0</v>
      </c>
      <c r="BZ201" s="98">
        <f t="shared" si="111"/>
        <v>1</v>
      </c>
      <c r="CA201" s="98">
        <f t="shared" si="111"/>
        <v>0</v>
      </c>
      <c r="CB201" s="98">
        <f t="shared" si="111"/>
        <v>2</v>
      </c>
      <c r="CC201" s="98">
        <f t="shared" si="111"/>
        <v>0</v>
      </c>
      <c r="CD201" s="98">
        <f t="shared" si="111"/>
        <v>2</v>
      </c>
      <c r="CE201" s="98">
        <f t="shared" si="111"/>
        <v>0</v>
      </c>
    </row>
    <row r="202" spans="1:83" ht="12.75" x14ac:dyDescent="0.2">
      <c r="A202" s="89">
        <v>3001</v>
      </c>
      <c r="B202" s="479" t="s">
        <v>102</v>
      </c>
      <c r="C202" s="98">
        <f t="shared" si="108"/>
        <v>31</v>
      </c>
      <c r="D202" s="98">
        <f>SUM(E202:F202)</f>
        <v>0</v>
      </c>
      <c r="E202" s="130">
        <v>0</v>
      </c>
      <c r="F202" s="130">
        <v>0</v>
      </c>
      <c r="G202" s="98">
        <f t="shared" ref="G202:G210" si="112">SUM(H202:I202)</f>
        <v>0</v>
      </c>
      <c r="H202" s="130">
        <v>0</v>
      </c>
      <c r="I202" s="130">
        <v>0</v>
      </c>
      <c r="J202" s="98">
        <f>SUM(K202:N202)</f>
        <v>1</v>
      </c>
      <c r="K202" s="130">
        <v>0</v>
      </c>
      <c r="L202" s="130">
        <v>1</v>
      </c>
      <c r="M202" s="130">
        <v>0</v>
      </c>
      <c r="N202" s="130">
        <v>0</v>
      </c>
      <c r="O202" s="98">
        <f t="shared" si="109"/>
        <v>0</v>
      </c>
      <c r="P202" s="130">
        <v>0</v>
      </c>
      <c r="Q202" s="130">
        <v>0</v>
      </c>
      <c r="R202" s="130">
        <v>0</v>
      </c>
      <c r="S202" s="130">
        <v>0</v>
      </c>
      <c r="T202" s="98">
        <f>SUM(U202:X202)</f>
        <v>2</v>
      </c>
      <c r="U202" s="130">
        <v>0</v>
      </c>
      <c r="V202" s="130">
        <v>2</v>
      </c>
      <c r="W202" s="130">
        <v>0</v>
      </c>
      <c r="X202" s="130">
        <v>0</v>
      </c>
      <c r="Y202" s="98">
        <f>SUM(Z202:AD202)</f>
        <v>3</v>
      </c>
      <c r="Z202" s="130">
        <v>0</v>
      </c>
      <c r="AA202" s="130">
        <v>2</v>
      </c>
      <c r="AB202" s="130">
        <v>0</v>
      </c>
      <c r="AC202" s="130">
        <v>0</v>
      </c>
      <c r="AD202" s="130">
        <v>1</v>
      </c>
      <c r="AE202" s="98">
        <f>SUM(AF202:AS202)</f>
        <v>21</v>
      </c>
      <c r="AF202" s="130">
        <v>0</v>
      </c>
      <c r="AG202" s="130">
        <v>0</v>
      </c>
      <c r="AH202" s="130">
        <v>6</v>
      </c>
      <c r="AI202" s="130">
        <v>1</v>
      </c>
      <c r="AJ202" s="130">
        <v>2</v>
      </c>
      <c r="AK202" s="130">
        <v>1</v>
      </c>
      <c r="AL202" s="130">
        <v>0</v>
      </c>
      <c r="AM202" s="130">
        <v>0</v>
      </c>
      <c r="AN202" s="130">
        <v>0</v>
      </c>
      <c r="AO202" s="130">
        <v>11</v>
      </c>
      <c r="AP202" s="130">
        <v>0</v>
      </c>
      <c r="AQ202" s="130">
        <v>0</v>
      </c>
      <c r="AR202" s="130">
        <v>0</v>
      </c>
      <c r="AS202" s="130">
        <v>0</v>
      </c>
      <c r="AT202" s="98">
        <f t="shared" ref="AT202:AT265" si="113">SUM(AU202:AW202)</f>
        <v>0</v>
      </c>
      <c r="AU202" s="130">
        <v>0</v>
      </c>
      <c r="AV202" s="130">
        <v>0</v>
      </c>
      <c r="AW202" s="130">
        <v>0</v>
      </c>
      <c r="AX202" s="98">
        <f t="shared" ref="AX202:AX265" si="114">SUM(AY202:BB202)</f>
        <v>1</v>
      </c>
      <c r="AY202" s="130">
        <v>1</v>
      </c>
      <c r="AZ202" s="130">
        <v>0</v>
      </c>
      <c r="BA202" s="130">
        <v>0</v>
      </c>
      <c r="BB202" s="130">
        <v>0</v>
      </c>
      <c r="BC202" s="98">
        <f t="shared" ref="BC202:BC265" si="115">SUM(BD202:BE202)</f>
        <v>0</v>
      </c>
      <c r="BD202" s="130">
        <v>0</v>
      </c>
      <c r="BE202" s="130">
        <v>0</v>
      </c>
      <c r="BF202" s="98">
        <f t="shared" ref="BF202:BF265" si="116">SUM(BG202:BJ202)</f>
        <v>0</v>
      </c>
      <c r="BG202" s="130">
        <v>0</v>
      </c>
      <c r="BH202" s="130">
        <v>0</v>
      </c>
      <c r="BI202" s="130">
        <v>0</v>
      </c>
      <c r="BJ202" s="130">
        <v>0</v>
      </c>
      <c r="BK202" s="98">
        <f t="shared" ref="BK202:BK265" si="117">SUM(BL202:BN202)</f>
        <v>0</v>
      </c>
      <c r="BL202" s="130">
        <v>0</v>
      </c>
      <c r="BM202" s="130">
        <v>0</v>
      </c>
      <c r="BN202" s="130">
        <v>0</v>
      </c>
      <c r="BO202" s="98">
        <f t="shared" ref="BO202:BO265" si="118">SUM(BP202:BR202)</f>
        <v>1</v>
      </c>
      <c r="BP202" s="130">
        <v>0</v>
      </c>
      <c r="BQ202" s="130">
        <v>1</v>
      </c>
      <c r="BR202" s="130">
        <v>0</v>
      </c>
      <c r="BS202" s="98">
        <f t="shared" ref="BS202:BS265" si="119">SUM(BT202:BW202)</f>
        <v>0</v>
      </c>
      <c r="BT202" s="130">
        <v>0</v>
      </c>
      <c r="BU202" s="130">
        <v>0</v>
      </c>
      <c r="BV202" s="130">
        <v>0</v>
      </c>
      <c r="BW202" s="130">
        <v>0</v>
      </c>
      <c r="BX202" s="98">
        <f t="shared" ref="BX202:BX265" si="120">SUM(BY202:CA202)</f>
        <v>0</v>
      </c>
      <c r="BY202" s="130">
        <v>0</v>
      </c>
      <c r="BZ202" s="130">
        <v>0</v>
      </c>
      <c r="CA202" s="130">
        <v>0</v>
      </c>
      <c r="CB202" s="98">
        <f>SUM(CC202:CE202)</f>
        <v>2</v>
      </c>
      <c r="CC202" s="130">
        <v>0</v>
      </c>
      <c r="CD202" s="130">
        <v>2</v>
      </c>
      <c r="CE202" s="130">
        <v>0</v>
      </c>
    </row>
    <row r="203" spans="1:83" ht="21" x14ac:dyDescent="0.2">
      <c r="A203" s="89">
        <v>3002</v>
      </c>
      <c r="B203" s="479" t="s">
        <v>597</v>
      </c>
      <c r="C203" s="98">
        <f t="shared" si="108"/>
        <v>1</v>
      </c>
      <c r="D203" s="98">
        <f>SUM(E203:F203)</f>
        <v>0</v>
      </c>
      <c r="E203" s="130">
        <v>0</v>
      </c>
      <c r="F203" s="130">
        <v>0</v>
      </c>
      <c r="G203" s="98">
        <f>SUM(H203:I203)</f>
        <v>0</v>
      </c>
      <c r="H203" s="130">
        <v>0</v>
      </c>
      <c r="I203" s="130">
        <v>0</v>
      </c>
      <c r="J203" s="98">
        <f t="shared" ref="J203:J266" si="121">SUM(K203:N203)</f>
        <v>0</v>
      </c>
      <c r="K203" s="130">
        <v>0</v>
      </c>
      <c r="L203" s="130">
        <v>0</v>
      </c>
      <c r="M203" s="130">
        <v>0</v>
      </c>
      <c r="N203" s="130">
        <v>0</v>
      </c>
      <c r="O203" s="98">
        <f t="shared" si="109"/>
        <v>0</v>
      </c>
      <c r="P203" s="130">
        <v>0</v>
      </c>
      <c r="Q203" s="130">
        <v>0</v>
      </c>
      <c r="R203" s="130">
        <v>0</v>
      </c>
      <c r="S203" s="130">
        <v>0</v>
      </c>
      <c r="T203" s="98">
        <f t="shared" ref="T203:T249" si="122">SUM(U203:X203)</f>
        <v>0</v>
      </c>
      <c r="U203" s="130">
        <v>0</v>
      </c>
      <c r="V203" s="130">
        <v>0</v>
      </c>
      <c r="W203" s="130">
        <v>0</v>
      </c>
      <c r="X203" s="130">
        <v>0</v>
      </c>
      <c r="Y203" s="98">
        <f>SUM(Z203:AD203)</f>
        <v>0</v>
      </c>
      <c r="Z203" s="130">
        <v>0</v>
      </c>
      <c r="AA203" s="130">
        <v>0</v>
      </c>
      <c r="AB203" s="130">
        <v>0</v>
      </c>
      <c r="AC203" s="130">
        <v>0</v>
      </c>
      <c r="AD203" s="130">
        <v>0</v>
      </c>
      <c r="AE203" s="98">
        <f>SUM(AF203:AS203)</f>
        <v>0</v>
      </c>
      <c r="AF203" s="130">
        <v>0</v>
      </c>
      <c r="AG203" s="130">
        <v>0</v>
      </c>
      <c r="AH203" s="130">
        <v>0</v>
      </c>
      <c r="AI203" s="130">
        <v>0</v>
      </c>
      <c r="AJ203" s="130">
        <v>0</v>
      </c>
      <c r="AK203" s="130">
        <v>0</v>
      </c>
      <c r="AL203" s="130">
        <v>0</v>
      </c>
      <c r="AM203" s="130">
        <v>0</v>
      </c>
      <c r="AN203" s="130">
        <v>0</v>
      </c>
      <c r="AO203" s="130">
        <v>0</v>
      </c>
      <c r="AP203" s="130">
        <v>0</v>
      </c>
      <c r="AQ203" s="130">
        <v>0</v>
      </c>
      <c r="AR203" s="130">
        <v>0</v>
      </c>
      <c r="AS203" s="130">
        <v>0</v>
      </c>
      <c r="AT203" s="98">
        <f t="shared" si="113"/>
        <v>0</v>
      </c>
      <c r="AU203" s="130">
        <v>0</v>
      </c>
      <c r="AV203" s="130">
        <v>0</v>
      </c>
      <c r="AW203" s="130">
        <v>0</v>
      </c>
      <c r="AX203" s="98">
        <f t="shared" si="114"/>
        <v>0</v>
      </c>
      <c r="AY203" s="130">
        <v>0</v>
      </c>
      <c r="AZ203" s="130">
        <v>0</v>
      </c>
      <c r="BA203" s="130">
        <v>0</v>
      </c>
      <c r="BB203" s="130">
        <v>0</v>
      </c>
      <c r="BC203" s="98">
        <f t="shared" si="115"/>
        <v>0</v>
      </c>
      <c r="BD203" s="130">
        <v>0</v>
      </c>
      <c r="BE203" s="130">
        <v>0</v>
      </c>
      <c r="BF203" s="98">
        <f t="shared" si="116"/>
        <v>0</v>
      </c>
      <c r="BG203" s="130">
        <v>0</v>
      </c>
      <c r="BH203" s="130">
        <v>0</v>
      </c>
      <c r="BI203" s="130">
        <v>0</v>
      </c>
      <c r="BJ203" s="130">
        <v>0</v>
      </c>
      <c r="BK203" s="98">
        <f t="shared" si="117"/>
        <v>1</v>
      </c>
      <c r="BL203" s="130">
        <v>0</v>
      </c>
      <c r="BM203" s="130">
        <v>1</v>
      </c>
      <c r="BN203" s="130">
        <v>0</v>
      </c>
      <c r="BO203" s="98">
        <f t="shared" si="118"/>
        <v>0</v>
      </c>
      <c r="BP203" s="130">
        <v>0</v>
      </c>
      <c r="BQ203" s="130">
        <v>0</v>
      </c>
      <c r="BR203" s="130">
        <v>0</v>
      </c>
      <c r="BS203" s="98">
        <f t="shared" si="119"/>
        <v>0</v>
      </c>
      <c r="BT203" s="130">
        <v>0</v>
      </c>
      <c r="BU203" s="130">
        <v>0</v>
      </c>
      <c r="BV203" s="130">
        <v>0</v>
      </c>
      <c r="BW203" s="130">
        <v>0</v>
      </c>
      <c r="BX203" s="98">
        <f t="shared" si="120"/>
        <v>0</v>
      </c>
      <c r="BY203" s="130">
        <v>0</v>
      </c>
      <c r="BZ203" s="130">
        <v>0</v>
      </c>
      <c r="CA203" s="130">
        <v>0</v>
      </c>
      <c r="CB203" s="98">
        <f>SUM(CC203:CE203)</f>
        <v>0</v>
      </c>
      <c r="CC203" s="130">
        <v>0</v>
      </c>
      <c r="CD203" s="130">
        <v>0</v>
      </c>
      <c r="CE203" s="130">
        <v>0</v>
      </c>
    </row>
    <row r="204" spans="1:83" ht="12.75" x14ac:dyDescent="0.2">
      <c r="A204" s="89">
        <v>3099</v>
      </c>
      <c r="B204" s="479" t="s">
        <v>483</v>
      </c>
      <c r="C204" s="98">
        <f t="shared" si="108"/>
        <v>70</v>
      </c>
      <c r="D204" s="98">
        <f>SUM(E204:F204)</f>
        <v>2</v>
      </c>
      <c r="E204" s="130">
        <v>0</v>
      </c>
      <c r="F204" s="130">
        <v>2</v>
      </c>
      <c r="G204" s="98">
        <f>SUM(H204:I204)</f>
        <v>0</v>
      </c>
      <c r="H204" s="130">
        <v>0</v>
      </c>
      <c r="I204" s="130">
        <v>0</v>
      </c>
      <c r="J204" s="98">
        <f t="shared" si="121"/>
        <v>1</v>
      </c>
      <c r="K204" s="130">
        <v>0</v>
      </c>
      <c r="L204" s="130">
        <v>1</v>
      </c>
      <c r="M204" s="130">
        <v>0</v>
      </c>
      <c r="N204" s="130">
        <v>0</v>
      </c>
      <c r="O204" s="98">
        <f t="shared" si="109"/>
        <v>2</v>
      </c>
      <c r="P204" s="130">
        <v>0</v>
      </c>
      <c r="Q204" s="130">
        <v>2</v>
      </c>
      <c r="R204" s="130">
        <v>0</v>
      </c>
      <c r="S204" s="130">
        <v>0</v>
      </c>
      <c r="T204" s="98">
        <f t="shared" si="122"/>
        <v>0</v>
      </c>
      <c r="U204" s="130">
        <v>0</v>
      </c>
      <c r="V204" s="130">
        <v>0</v>
      </c>
      <c r="W204" s="130">
        <v>0</v>
      </c>
      <c r="X204" s="130">
        <v>0</v>
      </c>
      <c r="Y204" s="98">
        <f>SUM(Z204:AD204)</f>
        <v>4</v>
      </c>
      <c r="Z204" s="130">
        <v>0</v>
      </c>
      <c r="AA204" s="130">
        <v>0</v>
      </c>
      <c r="AB204" s="130">
        <v>2</v>
      </c>
      <c r="AC204" s="130">
        <v>0</v>
      </c>
      <c r="AD204" s="130">
        <v>2</v>
      </c>
      <c r="AE204" s="98">
        <f>SUM(AF204:AS204)</f>
        <v>18</v>
      </c>
      <c r="AF204" s="130">
        <v>0</v>
      </c>
      <c r="AG204" s="130">
        <v>0</v>
      </c>
      <c r="AH204" s="130">
        <v>2</v>
      </c>
      <c r="AI204" s="130">
        <v>4</v>
      </c>
      <c r="AJ204" s="130">
        <v>0</v>
      </c>
      <c r="AK204" s="130">
        <v>3</v>
      </c>
      <c r="AL204" s="130">
        <v>0</v>
      </c>
      <c r="AM204" s="130">
        <v>0</v>
      </c>
      <c r="AN204" s="130">
        <v>0</v>
      </c>
      <c r="AO204" s="130">
        <v>9</v>
      </c>
      <c r="AP204" s="130">
        <v>0</v>
      </c>
      <c r="AQ204" s="130">
        <v>0</v>
      </c>
      <c r="AR204" s="130">
        <v>0</v>
      </c>
      <c r="AS204" s="130">
        <v>0</v>
      </c>
      <c r="AT204" s="98">
        <f t="shared" si="113"/>
        <v>13</v>
      </c>
      <c r="AU204" s="130">
        <v>0</v>
      </c>
      <c r="AV204" s="130">
        <v>12</v>
      </c>
      <c r="AW204" s="130">
        <v>1</v>
      </c>
      <c r="AX204" s="98">
        <f t="shared" si="114"/>
        <v>18</v>
      </c>
      <c r="AY204" s="130">
        <v>5</v>
      </c>
      <c r="AZ204" s="130">
        <v>12</v>
      </c>
      <c r="BA204" s="130">
        <v>0</v>
      </c>
      <c r="BB204" s="130">
        <v>1</v>
      </c>
      <c r="BC204" s="98">
        <f t="shared" si="115"/>
        <v>0</v>
      </c>
      <c r="BD204" s="130">
        <v>0</v>
      </c>
      <c r="BE204" s="130">
        <v>0</v>
      </c>
      <c r="BF204" s="98">
        <f t="shared" si="116"/>
        <v>5</v>
      </c>
      <c r="BG204" s="130">
        <v>0</v>
      </c>
      <c r="BH204" s="130">
        <v>5</v>
      </c>
      <c r="BI204" s="130">
        <v>0</v>
      </c>
      <c r="BJ204" s="130">
        <v>0</v>
      </c>
      <c r="BK204" s="98">
        <f t="shared" si="117"/>
        <v>3</v>
      </c>
      <c r="BL204" s="130">
        <v>0</v>
      </c>
      <c r="BM204" s="130">
        <v>2</v>
      </c>
      <c r="BN204" s="130">
        <v>1</v>
      </c>
      <c r="BO204" s="98">
        <f t="shared" si="118"/>
        <v>1</v>
      </c>
      <c r="BP204" s="130">
        <v>0</v>
      </c>
      <c r="BQ204" s="130">
        <v>1</v>
      </c>
      <c r="BR204" s="130">
        <v>0</v>
      </c>
      <c r="BS204" s="98">
        <f t="shared" si="119"/>
        <v>2</v>
      </c>
      <c r="BT204" s="130">
        <v>0</v>
      </c>
      <c r="BU204" s="130">
        <v>2</v>
      </c>
      <c r="BV204" s="130">
        <v>0</v>
      </c>
      <c r="BW204" s="130">
        <v>0</v>
      </c>
      <c r="BX204" s="98">
        <f t="shared" si="120"/>
        <v>1</v>
      </c>
      <c r="BY204" s="130">
        <v>0</v>
      </c>
      <c r="BZ204" s="130">
        <v>1</v>
      </c>
      <c r="CA204" s="130">
        <v>0</v>
      </c>
      <c r="CB204" s="98">
        <f>SUM(CC204:CE204)</f>
        <v>0</v>
      </c>
      <c r="CC204" s="130">
        <v>0</v>
      </c>
      <c r="CD204" s="130">
        <v>0</v>
      </c>
      <c r="CE204" s="130">
        <v>0</v>
      </c>
    </row>
    <row r="205" spans="1:83" ht="26.25" customHeight="1" x14ac:dyDescent="0.2">
      <c r="A205" s="93"/>
      <c r="B205" s="478" t="s">
        <v>171</v>
      </c>
      <c r="C205" s="98">
        <f>SUM(C206:C210)</f>
        <v>1140</v>
      </c>
      <c r="D205" s="98">
        <f t="shared" ref="D205:BO205" si="123">SUM(D206:D210)</f>
        <v>17</v>
      </c>
      <c r="E205" s="98">
        <f t="shared" si="123"/>
        <v>0</v>
      </c>
      <c r="F205" s="98">
        <f t="shared" si="123"/>
        <v>17</v>
      </c>
      <c r="G205" s="98">
        <f t="shared" si="123"/>
        <v>10</v>
      </c>
      <c r="H205" s="98">
        <f t="shared" si="123"/>
        <v>0</v>
      </c>
      <c r="I205" s="98">
        <f t="shared" si="123"/>
        <v>10</v>
      </c>
      <c r="J205" s="98">
        <f t="shared" si="123"/>
        <v>29</v>
      </c>
      <c r="K205" s="98">
        <f t="shared" si="123"/>
        <v>0</v>
      </c>
      <c r="L205" s="98">
        <f t="shared" si="123"/>
        <v>21</v>
      </c>
      <c r="M205" s="98">
        <f t="shared" si="123"/>
        <v>2</v>
      </c>
      <c r="N205" s="98">
        <f t="shared" si="123"/>
        <v>6</v>
      </c>
      <c r="O205" s="98">
        <f t="shared" si="123"/>
        <v>8</v>
      </c>
      <c r="P205" s="98">
        <f t="shared" si="123"/>
        <v>0</v>
      </c>
      <c r="Q205" s="98">
        <f t="shared" si="123"/>
        <v>5</v>
      </c>
      <c r="R205" s="98">
        <f t="shared" si="123"/>
        <v>1</v>
      </c>
      <c r="S205" s="98">
        <f t="shared" si="123"/>
        <v>2</v>
      </c>
      <c r="T205" s="98">
        <f t="shared" si="123"/>
        <v>32</v>
      </c>
      <c r="U205" s="98">
        <f t="shared" si="123"/>
        <v>4</v>
      </c>
      <c r="V205" s="98">
        <f t="shared" si="123"/>
        <v>27</v>
      </c>
      <c r="W205" s="98">
        <f t="shared" si="123"/>
        <v>0</v>
      </c>
      <c r="X205" s="98">
        <f t="shared" si="123"/>
        <v>1</v>
      </c>
      <c r="Y205" s="98">
        <f t="shared" si="123"/>
        <v>97</v>
      </c>
      <c r="Z205" s="98">
        <f t="shared" si="123"/>
        <v>0</v>
      </c>
      <c r="AA205" s="98">
        <f t="shared" si="123"/>
        <v>39</v>
      </c>
      <c r="AB205" s="98">
        <f t="shared" si="123"/>
        <v>16</v>
      </c>
      <c r="AC205" s="98">
        <f t="shared" si="123"/>
        <v>29</v>
      </c>
      <c r="AD205" s="98">
        <f t="shared" si="123"/>
        <v>13</v>
      </c>
      <c r="AE205" s="98">
        <f t="shared" si="123"/>
        <v>361</v>
      </c>
      <c r="AF205" s="98">
        <f t="shared" si="123"/>
        <v>0</v>
      </c>
      <c r="AG205" s="98">
        <f t="shared" si="123"/>
        <v>0</v>
      </c>
      <c r="AH205" s="98">
        <f t="shared" si="123"/>
        <v>39</v>
      </c>
      <c r="AI205" s="98">
        <f t="shared" si="123"/>
        <v>29</v>
      </c>
      <c r="AJ205" s="98">
        <f t="shared" si="123"/>
        <v>160</v>
      </c>
      <c r="AK205" s="98">
        <f t="shared" si="123"/>
        <v>52</v>
      </c>
      <c r="AL205" s="98">
        <f t="shared" si="123"/>
        <v>0</v>
      </c>
      <c r="AM205" s="98">
        <f t="shared" si="123"/>
        <v>0</v>
      </c>
      <c r="AN205" s="98">
        <f t="shared" si="123"/>
        <v>0</v>
      </c>
      <c r="AO205" s="98">
        <f t="shared" si="123"/>
        <v>80</v>
      </c>
      <c r="AP205" s="98">
        <f t="shared" si="123"/>
        <v>0</v>
      </c>
      <c r="AQ205" s="98">
        <f t="shared" si="123"/>
        <v>1</v>
      </c>
      <c r="AR205" s="98">
        <f t="shared" si="123"/>
        <v>0</v>
      </c>
      <c r="AS205" s="98">
        <f t="shared" si="123"/>
        <v>0</v>
      </c>
      <c r="AT205" s="98">
        <f t="shared" si="123"/>
        <v>64</v>
      </c>
      <c r="AU205" s="98">
        <f t="shared" si="123"/>
        <v>0</v>
      </c>
      <c r="AV205" s="98">
        <f t="shared" si="123"/>
        <v>54</v>
      </c>
      <c r="AW205" s="98">
        <f t="shared" si="123"/>
        <v>10</v>
      </c>
      <c r="AX205" s="98">
        <f t="shared" si="123"/>
        <v>181</v>
      </c>
      <c r="AY205" s="98">
        <f t="shared" si="123"/>
        <v>105</v>
      </c>
      <c r="AZ205" s="98">
        <f t="shared" si="123"/>
        <v>26</v>
      </c>
      <c r="BA205" s="98">
        <f t="shared" si="123"/>
        <v>31</v>
      </c>
      <c r="BB205" s="98">
        <f t="shared" si="123"/>
        <v>19</v>
      </c>
      <c r="BC205" s="98">
        <f t="shared" si="123"/>
        <v>84</v>
      </c>
      <c r="BD205" s="98">
        <f t="shared" si="123"/>
        <v>0</v>
      </c>
      <c r="BE205" s="98">
        <f t="shared" si="123"/>
        <v>84</v>
      </c>
      <c r="BF205" s="98">
        <f t="shared" si="123"/>
        <v>90</v>
      </c>
      <c r="BG205" s="98">
        <f t="shared" si="123"/>
        <v>0</v>
      </c>
      <c r="BH205" s="98">
        <f t="shared" si="123"/>
        <v>75</v>
      </c>
      <c r="BI205" s="98">
        <f t="shared" si="123"/>
        <v>7</v>
      </c>
      <c r="BJ205" s="98">
        <f t="shared" si="123"/>
        <v>8</v>
      </c>
      <c r="BK205" s="98">
        <f t="shared" si="123"/>
        <v>53</v>
      </c>
      <c r="BL205" s="98">
        <f t="shared" si="123"/>
        <v>0</v>
      </c>
      <c r="BM205" s="98">
        <f t="shared" si="123"/>
        <v>42</v>
      </c>
      <c r="BN205" s="98">
        <f t="shared" si="123"/>
        <v>11</v>
      </c>
      <c r="BO205" s="98">
        <f t="shared" si="123"/>
        <v>21</v>
      </c>
      <c r="BP205" s="98">
        <f t="shared" ref="BP205:CE205" si="124">SUM(BP206:BP210)</f>
        <v>1</v>
      </c>
      <c r="BQ205" s="98">
        <f t="shared" si="124"/>
        <v>20</v>
      </c>
      <c r="BR205" s="98">
        <f t="shared" si="124"/>
        <v>0</v>
      </c>
      <c r="BS205" s="98">
        <f t="shared" si="124"/>
        <v>73</v>
      </c>
      <c r="BT205" s="98">
        <f t="shared" si="124"/>
        <v>0</v>
      </c>
      <c r="BU205" s="98">
        <f t="shared" si="124"/>
        <v>39</v>
      </c>
      <c r="BV205" s="98">
        <f t="shared" si="124"/>
        <v>4</v>
      </c>
      <c r="BW205" s="98">
        <f t="shared" si="124"/>
        <v>30</v>
      </c>
      <c r="BX205" s="98">
        <f t="shared" si="124"/>
        <v>2</v>
      </c>
      <c r="BY205" s="98">
        <f t="shared" si="124"/>
        <v>0</v>
      </c>
      <c r="BZ205" s="98">
        <f t="shared" si="124"/>
        <v>2</v>
      </c>
      <c r="CA205" s="98">
        <f t="shared" si="124"/>
        <v>0</v>
      </c>
      <c r="CB205" s="98">
        <f t="shared" si="124"/>
        <v>18</v>
      </c>
      <c r="CC205" s="98">
        <f t="shared" si="124"/>
        <v>0</v>
      </c>
      <c r="CD205" s="98">
        <f t="shared" si="124"/>
        <v>18</v>
      </c>
      <c r="CE205" s="98">
        <f t="shared" si="124"/>
        <v>0</v>
      </c>
    </row>
    <row r="206" spans="1:83" ht="12.75" x14ac:dyDescent="0.2">
      <c r="A206" s="92">
        <v>4003</v>
      </c>
      <c r="B206" s="479" t="s">
        <v>598</v>
      </c>
      <c r="C206" s="98">
        <f t="shared" si="108"/>
        <v>352</v>
      </c>
      <c r="D206" s="98">
        <f>SUM(E206:F206)</f>
        <v>0</v>
      </c>
      <c r="E206" s="130">
        <v>0</v>
      </c>
      <c r="F206" s="130">
        <v>0</v>
      </c>
      <c r="G206" s="98">
        <f t="shared" si="112"/>
        <v>7</v>
      </c>
      <c r="H206" s="130">
        <v>0</v>
      </c>
      <c r="I206" s="130">
        <v>7</v>
      </c>
      <c r="J206" s="98">
        <f t="shared" si="121"/>
        <v>13</v>
      </c>
      <c r="K206" s="130">
        <v>0</v>
      </c>
      <c r="L206" s="130">
        <v>10</v>
      </c>
      <c r="M206" s="130">
        <v>0</v>
      </c>
      <c r="N206" s="130">
        <v>3</v>
      </c>
      <c r="O206" s="98">
        <f t="shared" si="109"/>
        <v>0</v>
      </c>
      <c r="P206" s="130">
        <v>0</v>
      </c>
      <c r="Q206" s="130">
        <v>0</v>
      </c>
      <c r="R206" s="130">
        <v>0</v>
      </c>
      <c r="S206" s="130">
        <v>0</v>
      </c>
      <c r="T206" s="98">
        <f t="shared" si="122"/>
        <v>9</v>
      </c>
      <c r="U206" s="130">
        <v>4</v>
      </c>
      <c r="V206" s="130">
        <v>5</v>
      </c>
      <c r="W206" s="130">
        <v>0</v>
      </c>
      <c r="X206" s="130">
        <v>0</v>
      </c>
      <c r="Y206" s="98">
        <f>SUM(Z206:AD206)</f>
        <v>26</v>
      </c>
      <c r="Z206" s="130">
        <v>0</v>
      </c>
      <c r="AA206" s="130">
        <v>11</v>
      </c>
      <c r="AB206" s="130">
        <v>3</v>
      </c>
      <c r="AC206" s="130">
        <v>9</v>
      </c>
      <c r="AD206" s="130">
        <v>3</v>
      </c>
      <c r="AE206" s="98">
        <f>SUM(AF206:AS206)</f>
        <v>161</v>
      </c>
      <c r="AF206" s="130">
        <v>0</v>
      </c>
      <c r="AG206" s="130">
        <v>0</v>
      </c>
      <c r="AH206" s="130">
        <v>17</v>
      </c>
      <c r="AI206" s="130">
        <v>9</v>
      </c>
      <c r="AJ206" s="130">
        <v>76</v>
      </c>
      <c r="AK206" s="130">
        <v>20</v>
      </c>
      <c r="AL206" s="130">
        <v>0</v>
      </c>
      <c r="AM206" s="130">
        <v>0</v>
      </c>
      <c r="AN206" s="130">
        <v>0</v>
      </c>
      <c r="AO206" s="130">
        <v>38</v>
      </c>
      <c r="AP206" s="130">
        <v>0</v>
      </c>
      <c r="AQ206" s="130">
        <v>1</v>
      </c>
      <c r="AR206" s="130">
        <v>0</v>
      </c>
      <c r="AS206" s="130">
        <v>0</v>
      </c>
      <c r="AT206" s="98">
        <f t="shared" si="113"/>
        <v>9</v>
      </c>
      <c r="AU206" s="130">
        <v>0</v>
      </c>
      <c r="AV206" s="130">
        <v>5</v>
      </c>
      <c r="AW206" s="130">
        <v>4</v>
      </c>
      <c r="AX206" s="98">
        <f t="shared" si="114"/>
        <v>29</v>
      </c>
      <c r="AY206" s="130">
        <v>13</v>
      </c>
      <c r="AZ206" s="130">
        <v>5</v>
      </c>
      <c r="BA206" s="130">
        <v>9</v>
      </c>
      <c r="BB206" s="130">
        <v>2</v>
      </c>
      <c r="BC206" s="98">
        <f t="shared" si="115"/>
        <v>17</v>
      </c>
      <c r="BD206" s="130">
        <v>0</v>
      </c>
      <c r="BE206" s="130">
        <v>17</v>
      </c>
      <c r="BF206" s="98">
        <f t="shared" si="116"/>
        <v>31</v>
      </c>
      <c r="BG206" s="130">
        <v>0</v>
      </c>
      <c r="BH206" s="130">
        <v>25</v>
      </c>
      <c r="BI206" s="130">
        <v>2</v>
      </c>
      <c r="BJ206" s="130">
        <v>4</v>
      </c>
      <c r="BK206" s="98">
        <f t="shared" si="117"/>
        <v>6</v>
      </c>
      <c r="BL206" s="130">
        <v>0</v>
      </c>
      <c r="BM206" s="130">
        <v>6</v>
      </c>
      <c r="BN206" s="130">
        <v>0</v>
      </c>
      <c r="BO206" s="98">
        <f t="shared" si="118"/>
        <v>9</v>
      </c>
      <c r="BP206" s="130">
        <v>1</v>
      </c>
      <c r="BQ206" s="130">
        <v>8</v>
      </c>
      <c r="BR206" s="130">
        <v>0</v>
      </c>
      <c r="BS206" s="98">
        <f t="shared" si="119"/>
        <v>27</v>
      </c>
      <c r="BT206" s="130">
        <v>0</v>
      </c>
      <c r="BU206" s="130">
        <v>9</v>
      </c>
      <c r="BV206" s="130">
        <v>1</v>
      </c>
      <c r="BW206" s="130">
        <v>17</v>
      </c>
      <c r="BX206" s="98">
        <f t="shared" si="120"/>
        <v>1</v>
      </c>
      <c r="BY206" s="130">
        <v>0</v>
      </c>
      <c r="BZ206" s="130">
        <v>1</v>
      </c>
      <c r="CA206" s="130">
        <v>0</v>
      </c>
      <c r="CB206" s="98">
        <f>SUM(CC206:CE206)</f>
        <v>7</v>
      </c>
      <c r="CC206" s="130">
        <v>0</v>
      </c>
      <c r="CD206" s="130">
        <v>7</v>
      </c>
      <c r="CE206" s="130">
        <v>0</v>
      </c>
    </row>
    <row r="207" spans="1:83" ht="12.75" x14ac:dyDescent="0.2">
      <c r="A207" s="92">
        <v>4004</v>
      </c>
      <c r="B207" s="479" t="s">
        <v>622</v>
      </c>
      <c r="C207" s="98">
        <f t="shared" si="108"/>
        <v>60</v>
      </c>
      <c r="D207" s="98">
        <f>SUM(E207:F207)</f>
        <v>1</v>
      </c>
      <c r="E207" s="130">
        <v>0</v>
      </c>
      <c r="F207" s="130">
        <v>1</v>
      </c>
      <c r="G207" s="98">
        <f t="shared" si="112"/>
        <v>0</v>
      </c>
      <c r="H207" s="130">
        <v>0</v>
      </c>
      <c r="I207" s="130">
        <v>0</v>
      </c>
      <c r="J207" s="98">
        <f t="shared" si="121"/>
        <v>0</v>
      </c>
      <c r="K207" s="130">
        <v>0</v>
      </c>
      <c r="L207" s="130">
        <v>0</v>
      </c>
      <c r="M207" s="130">
        <v>0</v>
      </c>
      <c r="N207" s="130">
        <v>0</v>
      </c>
      <c r="O207" s="98">
        <f t="shared" si="109"/>
        <v>1</v>
      </c>
      <c r="P207" s="130">
        <v>0</v>
      </c>
      <c r="Q207" s="130">
        <v>0</v>
      </c>
      <c r="R207" s="130">
        <v>0</v>
      </c>
      <c r="S207" s="130">
        <v>1</v>
      </c>
      <c r="T207" s="98">
        <f t="shared" si="122"/>
        <v>7</v>
      </c>
      <c r="U207" s="130">
        <v>0</v>
      </c>
      <c r="V207" s="130">
        <v>6</v>
      </c>
      <c r="W207" s="130">
        <v>0</v>
      </c>
      <c r="X207" s="130">
        <v>1</v>
      </c>
      <c r="Y207" s="98">
        <f>SUM(Z207:AD207)</f>
        <v>11</v>
      </c>
      <c r="Z207" s="130">
        <v>0</v>
      </c>
      <c r="AA207" s="130">
        <v>6</v>
      </c>
      <c r="AB207" s="130">
        <v>0</v>
      </c>
      <c r="AC207" s="130">
        <v>3</v>
      </c>
      <c r="AD207" s="130">
        <v>2</v>
      </c>
      <c r="AE207" s="98">
        <f>SUM(AF207:AS207)</f>
        <v>11</v>
      </c>
      <c r="AF207" s="130">
        <v>0</v>
      </c>
      <c r="AG207" s="130">
        <v>0</v>
      </c>
      <c r="AH207" s="130">
        <v>1</v>
      </c>
      <c r="AI207" s="130">
        <v>1</v>
      </c>
      <c r="AJ207" s="130">
        <v>7</v>
      </c>
      <c r="AK207" s="130">
        <v>1</v>
      </c>
      <c r="AL207" s="130">
        <v>0</v>
      </c>
      <c r="AM207" s="130">
        <v>0</v>
      </c>
      <c r="AN207" s="130">
        <v>0</v>
      </c>
      <c r="AO207" s="130">
        <v>1</v>
      </c>
      <c r="AP207" s="130">
        <v>0</v>
      </c>
      <c r="AQ207" s="130">
        <v>0</v>
      </c>
      <c r="AR207" s="130">
        <v>0</v>
      </c>
      <c r="AS207" s="130">
        <v>0</v>
      </c>
      <c r="AT207" s="98">
        <f t="shared" si="113"/>
        <v>5</v>
      </c>
      <c r="AU207" s="130">
        <v>0</v>
      </c>
      <c r="AV207" s="130">
        <v>4</v>
      </c>
      <c r="AW207" s="130">
        <v>1</v>
      </c>
      <c r="AX207" s="98">
        <f t="shared" si="114"/>
        <v>12</v>
      </c>
      <c r="AY207" s="130">
        <v>7</v>
      </c>
      <c r="AZ207" s="130">
        <v>5</v>
      </c>
      <c r="BA207" s="130">
        <v>0</v>
      </c>
      <c r="BB207" s="130">
        <v>0</v>
      </c>
      <c r="BC207" s="98">
        <f t="shared" si="115"/>
        <v>6</v>
      </c>
      <c r="BD207" s="130">
        <v>0</v>
      </c>
      <c r="BE207" s="130">
        <v>6</v>
      </c>
      <c r="BF207" s="98">
        <f t="shared" si="116"/>
        <v>0</v>
      </c>
      <c r="BG207" s="130">
        <v>0</v>
      </c>
      <c r="BH207" s="130">
        <v>0</v>
      </c>
      <c r="BI207" s="130">
        <v>0</v>
      </c>
      <c r="BJ207" s="130">
        <v>0</v>
      </c>
      <c r="BK207" s="98">
        <f t="shared" si="117"/>
        <v>5</v>
      </c>
      <c r="BL207" s="130">
        <v>0</v>
      </c>
      <c r="BM207" s="130">
        <v>5</v>
      </c>
      <c r="BN207" s="130">
        <v>0</v>
      </c>
      <c r="BO207" s="98">
        <f t="shared" si="118"/>
        <v>1</v>
      </c>
      <c r="BP207" s="130">
        <v>0</v>
      </c>
      <c r="BQ207" s="130">
        <v>1</v>
      </c>
      <c r="BR207" s="130">
        <v>0</v>
      </c>
      <c r="BS207" s="98">
        <f t="shared" si="119"/>
        <v>0</v>
      </c>
      <c r="BT207" s="130">
        <v>0</v>
      </c>
      <c r="BU207" s="130">
        <v>0</v>
      </c>
      <c r="BV207" s="130">
        <v>0</v>
      </c>
      <c r="BW207" s="130">
        <v>0</v>
      </c>
      <c r="BX207" s="98">
        <f t="shared" si="120"/>
        <v>0</v>
      </c>
      <c r="BY207" s="130">
        <v>0</v>
      </c>
      <c r="BZ207" s="130">
        <v>0</v>
      </c>
      <c r="CA207" s="130">
        <v>0</v>
      </c>
      <c r="CB207" s="98">
        <f>SUM(CC207:CE207)</f>
        <v>0</v>
      </c>
      <c r="CC207" s="130">
        <v>0</v>
      </c>
      <c r="CD207" s="130">
        <v>0</v>
      </c>
      <c r="CE207" s="130">
        <v>0</v>
      </c>
    </row>
    <row r="208" spans="1:83" ht="12.75" x14ac:dyDescent="0.2">
      <c r="A208" s="92">
        <v>4005</v>
      </c>
      <c r="B208" s="479" t="s">
        <v>599</v>
      </c>
      <c r="C208" s="98">
        <f t="shared" si="108"/>
        <v>110</v>
      </c>
      <c r="D208" s="98">
        <f>SUM(E208:F208)</f>
        <v>2</v>
      </c>
      <c r="E208" s="130">
        <v>0</v>
      </c>
      <c r="F208" s="130">
        <v>2</v>
      </c>
      <c r="G208" s="98">
        <f t="shared" si="112"/>
        <v>0</v>
      </c>
      <c r="H208" s="130">
        <v>0</v>
      </c>
      <c r="I208" s="130">
        <v>0</v>
      </c>
      <c r="J208" s="98">
        <f t="shared" si="121"/>
        <v>3</v>
      </c>
      <c r="K208" s="130">
        <v>0</v>
      </c>
      <c r="L208" s="130">
        <v>1</v>
      </c>
      <c r="M208" s="130">
        <v>0</v>
      </c>
      <c r="N208" s="130">
        <v>2</v>
      </c>
      <c r="O208" s="98">
        <f t="shared" si="109"/>
        <v>0</v>
      </c>
      <c r="P208" s="130">
        <v>0</v>
      </c>
      <c r="Q208" s="130">
        <v>0</v>
      </c>
      <c r="R208" s="130">
        <v>0</v>
      </c>
      <c r="S208" s="130">
        <v>0</v>
      </c>
      <c r="T208" s="98">
        <f t="shared" si="122"/>
        <v>6</v>
      </c>
      <c r="U208" s="130">
        <v>0</v>
      </c>
      <c r="V208" s="130">
        <v>6</v>
      </c>
      <c r="W208" s="130">
        <v>0</v>
      </c>
      <c r="X208" s="130">
        <v>0</v>
      </c>
      <c r="Y208" s="98">
        <f>SUM(Z208:AD208)</f>
        <v>10</v>
      </c>
      <c r="Z208" s="130">
        <v>0</v>
      </c>
      <c r="AA208" s="130">
        <v>3</v>
      </c>
      <c r="AB208" s="130">
        <v>0</v>
      </c>
      <c r="AC208" s="130">
        <v>5</v>
      </c>
      <c r="AD208" s="130">
        <v>2</v>
      </c>
      <c r="AE208" s="98">
        <f>SUM(AF208:AS208)</f>
        <v>21</v>
      </c>
      <c r="AF208" s="130">
        <v>0</v>
      </c>
      <c r="AG208" s="130">
        <v>0</v>
      </c>
      <c r="AH208" s="130">
        <v>9</v>
      </c>
      <c r="AI208" s="130">
        <v>2</v>
      </c>
      <c r="AJ208" s="130">
        <v>5</v>
      </c>
      <c r="AK208" s="130">
        <v>3</v>
      </c>
      <c r="AL208" s="130">
        <v>0</v>
      </c>
      <c r="AM208" s="130">
        <v>0</v>
      </c>
      <c r="AN208" s="130">
        <v>0</v>
      </c>
      <c r="AO208" s="130">
        <v>2</v>
      </c>
      <c r="AP208" s="130">
        <v>0</v>
      </c>
      <c r="AQ208" s="130">
        <v>0</v>
      </c>
      <c r="AR208" s="130">
        <v>0</v>
      </c>
      <c r="AS208" s="130">
        <v>0</v>
      </c>
      <c r="AT208" s="98">
        <f t="shared" si="113"/>
        <v>12</v>
      </c>
      <c r="AU208" s="130">
        <v>0</v>
      </c>
      <c r="AV208" s="130">
        <v>11</v>
      </c>
      <c r="AW208" s="130">
        <v>1</v>
      </c>
      <c r="AX208" s="98">
        <f t="shared" si="114"/>
        <v>25</v>
      </c>
      <c r="AY208" s="130">
        <v>19</v>
      </c>
      <c r="AZ208" s="130">
        <v>1</v>
      </c>
      <c r="BA208" s="130">
        <v>5</v>
      </c>
      <c r="BB208" s="130">
        <v>0</v>
      </c>
      <c r="BC208" s="98">
        <f t="shared" si="115"/>
        <v>13</v>
      </c>
      <c r="BD208" s="130">
        <v>0</v>
      </c>
      <c r="BE208" s="130">
        <v>13</v>
      </c>
      <c r="BF208" s="98">
        <f t="shared" si="116"/>
        <v>2</v>
      </c>
      <c r="BG208" s="130">
        <v>0</v>
      </c>
      <c r="BH208" s="130">
        <v>2</v>
      </c>
      <c r="BI208" s="130">
        <v>0</v>
      </c>
      <c r="BJ208" s="130">
        <v>0</v>
      </c>
      <c r="BK208" s="98">
        <f t="shared" si="117"/>
        <v>10</v>
      </c>
      <c r="BL208" s="130">
        <v>0</v>
      </c>
      <c r="BM208" s="130">
        <v>8</v>
      </c>
      <c r="BN208" s="130">
        <v>2</v>
      </c>
      <c r="BO208" s="98">
        <f t="shared" si="118"/>
        <v>2</v>
      </c>
      <c r="BP208" s="130">
        <v>0</v>
      </c>
      <c r="BQ208" s="130">
        <v>2</v>
      </c>
      <c r="BR208" s="130">
        <v>0</v>
      </c>
      <c r="BS208" s="98">
        <f t="shared" si="119"/>
        <v>2</v>
      </c>
      <c r="BT208" s="130">
        <v>0</v>
      </c>
      <c r="BU208" s="130">
        <v>1</v>
      </c>
      <c r="BV208" s="130">
        <v>1</v>
      </c>
      <c r="BW208" s="130">
        <v>0</v>
      </c>
      <c r="BX208" s="98">
        <f t="shared" si="120"/>
        <v>0</v>
      </c>
      <c r="BY208" s="130">
        <v>0</v>
      </c>
      <c r="BZ208" s="130">
        <v>0</v>
      </c>
      <c r="CA208" s="130">
        <v>0</v>
      </c>
      <c r="CB208" s="98">
        <f>SUM(CC208:CE208)</f>
        <v>2</v>
      </c>
      <c r="CC208" s="130">
        <v>0</v>
      </c>
      <c r="CD208" s="130">
        <v>2</v>
      </c>
      <c r="CE208" s="130">
        <v>0</v>
      </c>
    </row>
    <row r="209" spans="1:83" ht="12.75" x14ac:dyDescent="0.2">
      <c r="A209" s="92">
        <v>4006</v>
      </c>
      <c r="B209" s="479" t="s">
        <v>600</v>
      </c>
      <c r="C209" s="98">
        <f t="shared" si="108"/>
        <v>4</v>
      </c>
      <c r="D209" s="98">
        <f>SUM(E209:F209)</f>
        <v>0</v>
      </c>
      <c r="E209" s="130">
        <v>0</v>
      </c>
      <c r="F209" s="130">
        <v>0</v>
      </c>
      <c r="G209" s="98">
        <f t="shared" si="112"/>
        <v>0</v>
      </c>
      <c r="H209" s="130">
        <v>0</v>
      </c>
      <c r="I209" s="130">
        <v>0</v>
      </c>
      <c r="J209" s="98">
        <f t="shared" si="121"/>
        <v>1</v>
      </c>
      <c r="K209" s="130">
        <v>0</v>
      </c>
      <c r="L209" s="130">
        <v>1</v>
      </c>
      <c r="M209" s="130">
        <v>0</v>
      </c>
      <c r="N209" s="130">
        <v>0</v>
      </c>
      <c r="O209" s="98">
        <f t="shared" si="109"/>
        <v>0</v>
      </c>
      <c r="P209" s="130">
        <v>0</v>
      </c>
      <c r="Q209" s="130">
        <v>0</v>
      </c>
      <c r="R209" s="130">
        <v>0</v>
      </c>
      <c r="S209" s="130">
        <v>0</v>
      </c>
      <c r="T209" s="98">
        <f t="shared" si="122"/>
        <v>0</v>
      </c>
      <c r="U209" s="130">
        <v>0</v>
      </c>
      <c r="V209" s="130">
        <v>0</v>
      </c>
      <c r="W209" s="130">
        <v>0</v>
      </c>
      <c r="X209" s="130">
        <v>0</v>
      </c>
      <c r="Y209" s="98">
        <f>SUM(Z209:AD209)</f>
        <v>0</v>
      </c>
      <c r="Z209" s="130">
        <v>0</v>
      </c>
      <c r="AA209" s="130">
        <v>0</v>
      </c>
      <c r="AB209" s="130">
        <v>0</v>
      </c>
      <c r="AC209" s="130">
        <v>0</v>
      </c>
      <c r="AD209" s="130">
        <v>0</v>
      </c>
      <c r="AE209" s="98">
        <f>SUM(AF209:AS209)</f>
        <v>2</v>
      </c>
      <c r="AF209" s="130">
        <v>0</v>
      </c>
      <c r="AG209" s="130">
        <v>0</v>
      </c>
      <c r="AH209" s="130">
        <v>1</v>
      </c>
      <c r="AI209" s="130">
        <v>0</v>
      </c>
      <c r="AJ209" s="130">
        <v>0</v>
      </c>
      <c r="AK209" s="130">
        <v>1</v>
      </c>
      <c r="AL209" s="130">
        <v>0</v>
      </c>
      <c r="AM209" s="130">
        <v>0</v>
      </c>
      <c r="AN209" s="130">
        <v>0</v>
      </c>
      <c r="AO209" s="130">
        <v>0</v>
      </c>
      <c r="AP209" s="130">
        <v>0</v>
      </c>
      <c r="AQ209" s="130">
        <v>0</v>
      </c>
      <c r="AR209" s="130">
        <v>0</v>
      </c>
      <c r="AS209" s="130">
        <v>0</v>
      </c>
      <c r="AT209" s="98">
        <f t="shared" si="113"/>
        <v>0</v>
      </c>
      <c r="AU209" s="130">
        <v>0</v>
      </c>
      <c r="AV209" s="130">
        <v>0</v>
      </c>
      <c r="AW209" s="130">
        <v>0</v>
      </c>
      <c r="AX209" s="98">
        <f t="shared" si="114"/>
        <v>1</v>
      </c>
      <c r="AY209" s="130">
        <v>0</v>
      </c>
      <c r="AZ209" s="130">
        <v>1</v>
      </c>
      <c r="BA209" s="130">
        <v>0</v>
      </c>
      <c r="BB209" s="130">
        <v>0</v>
      </c>
      <c r="BC209" s="98">
        <f t="shared" si="115"/>
        <v>0</v>
      </c>
      <c r="BD209" s="130">
        <v>0</v>
      </c>
      <c r="BE209" s="130">
        <v>0</v>
      </c>
      <c r="BF209" s="98">
        <f t="shared" si="116"/>
        <v>0</v>
      </c>
      <c r="BG209" s="130">
        <v>0</v>
      </c>
      <c r="BH209" s="130">
        <v>0</v>
      </c>
      <c r="BI209" s="130">
        <v>0</v>
      </c>
      <c r="BJ209" s="130">
        <v>0</v>
      </c>
      <c r="BK209" s="98">
        <f t="shared" si="117"/>
        <v>0</v>
      </c>
      <c r="BL209" s="130">
        <v>0</v>
      </c>
      <c r="BM209" s="130">
        <v>0</v>
      </c>
      <c r="BN209" s="130">
        <v>0</v>
      </c>
      <c r="BO209" s="98">
        <f t="shared" si="118"/>
        <v>0</v>
      </c>
      <c r="BP209" s="130">
        <v>0</v>
      </c>
      <c r="BQ209" s="130">
        <v>0</v>
      </c>
      <c r="BR209" s="130">
        <v>0</v>
      </c>
      <c r="BS209" s="98">
        <f t="shared" si="119"/>
        <v>0</v>
      </c>
      <c r="BT209" s="130">
        <v>0</v>
      </c>
      <c r="BU209" s="130">
        <v>0</v>
      </c>
      <c r="BV209" s="130">
        <v>0</v>
      </c>
      <c r="BW209" s="130">
        <v>0</v>
      </c>
      <c r="BX209" s="98">
        <f t="shared" si="120"/>
        <v>0</v>
      </c>
      <c r="BY209" s="130">
        <v>0</v>
      </c>
      <c r="BZ209" s="130">
        <v>0</v>
      </c>
      <c r="CA209" s="130">
        <v>0</v>
      </c>
      <c r="CB209" s="98">
        <f>SUM(CC209:CE209)</f>
        <v>0</v>
      </c>
      <c r="CC209" s="130">
        <v>0</v>
      </c>
      <c r="CD209" s="130">
        <v>0</v>
      </c>
      <c r="CE209" s="130">
        <v>0</v>
      </c>
    </row>
    <row r="210" spans="1:83" ht="12.75" x14ac:dyDescent="0.2">
      <c r="A210" s="89">
        <v>4099</v>
      </c>
      <c r="B210" s="479" t="s">
        <v>425</v>
      </c>
      <c r="C210" s="98">
        <f t="shared" si="108"/>
        <v>614</v>
      </c>
      <c r="D210" s="98">
        <f>SUM(E210:F210)</f>
        <v>14</v>
      </c>
      <c r="E210" s="130">
        <v>0</v>
      </c>
      <c r="F210" s="130">
        <v>14</v>
      </c>
      <c r="G210" s="98">
        <f t="shared" si="112"/>
        <v>3</v>
      </c>
      <c r="H210" s="130">
        <v>0</v>
      </c>
      <c r="I210" s="130">
        <v>3</v>
      </c>
      <c r="J210" s="98">
        <f t="shared" si="121"/>
        <v>12</v>
      </c>
      <c r="K210" s="130">
        <v>0</v>
      </c>
      <c r="L210" s="130">
        <v>9</v>
      </c>
      <c r="M210" s="130">
        <v>2</v>
      </c>
      <c r="N210" s="130">
        <v>1</v>
      </c>
      <c r="O210" s="98">
        <f t="shared" si="109"/>
        <v>7</v>
      </c>
      <c r="P210" s="130">
        <v>0</v>
      </c>
      <c r="Q210" s="130">
        <v>5</v>
      </c>
      <c r="R210" s="130">
        <v>1</v>
      </c>
      <c r="S210" s="130">
        <v>1</v>
      </c>
      <c r="T210" s="98">
        <f t="shared" si="122"/>
        <v>10</v>
      </c>
      <c r="U210" s="130">
        <v>0</v>
      </c>
      <c r="V210" s="130">
        <v>10</v>
      </c>
      <c r="W210" s="130">
        <v>0</v>
      </c>
      <c r="X210" s="130">
        <v>0</v>
      </c>
      <c r="Y210" s="98">
        <f>SUM(Z210:AD210)</f>
        <v>50</v>
      </c>
      <c r="Z210" s="130">
        <v>0</v>
      </c>
      <c r="AA210" s="130">
        <v>19</v>
      </c>
      <c r="AB210" s="130">
        <v>13</v>
      </c>
      <c r="AC210" s="130">
        <v>12</v>
      </c>
      <c r="AD210" s="130">
        <v>6</v>
      </c>
      <c r="AE210" s="98">
        <f>SUM(AF210:AS210)</f>
        <v>166</v>
      </c>
      <c r="AF210" s="130">
        <v>0</v>
      </c>
      <c r="AG210" s="130">
        <v>0</v>
      </c>
      <c r="AH210" s="130">
        <v>11</v>
      </c>
      <c r="AI210" s="130">
        <v>17</v>
      </c>
      <c r="AJ210" s="130">
        <v>72</v>
      </c>
      <c r="AK210" s="130">
        <v>27</v>
      </c>
      <c r="AL210" s="130">
        <v>0</v>
      </c>
      <c r="AM210" s="130">
        <v>0</v>
      </c>
      <c r="AN210" s="130">
        <v>0</v>
      </c>
      <c r="AO210" s="130">
        <v>39</v>
      </c>
      <c r="AP210" s="130">
        <v>0</v>
      </c>
      <c r="AQ210" s="130">
        <v>0</v>
      </c>
      <c r="AR210" s="130">
        <v>0</v>
      </c>
      <c r="AS210" s="130">
        <v>0</v>
      </c>
      <c r="AT210" s="98">
        <f t="shared" si="113"/>
        <v>38</v>
      </c>
      <c r="AU210" s="130">
        <v>0</v>
      </c>
      <c r="AV210" s="130">
        <v>34</v>
      </c>
      <c r="AW210" s="130">
        <v>4</v>
      </c>
      <c r="AX210" s="98">
        <f t="shared" si="114"/>
        <v>114</v>
      </c>
      <c r="AY210" s="130">
        <v>66</v>
      </c>
      <c r="AZ210" s="130">
        <v>14</v>
      </c>
      <c r="BA210" s="130">
        <v>17</v>
      </c>
      <c r="BB210" s="130">
        <v>17</v>
      </c>
      <c r="BC210" s="98">
        <f t="shared" si="115"/>
        <v>48</v>
      </c>
      <c r="BD210" s="130">
        <v>0</v>
      </c>
      <c r="BE210" s="130">
        <v>48</v>
      </c>
      <c r="BF210" s="98">
        <f t="shared" si="116"/>
        <v>57</v>
      </c>
      <c r="BG210" s="130">
        <v>0</v>
      </c>
      <c r="BH210" s="130">
        <v>48</v>
      </c>
      <c r="BI210" s="130">
        <v>5</v>
      </c>
      <c r="BJ210" s="130">
        <v>4</v>
      </c>
      <c r="BK210" s="98">
        <f t="shared" si="117"/>
        <v>32</v>
      </c>
      <c r="BL210" s="130">
        <v>0</v>
      </c>
      <c r="BM210" s="130">
        <v>23</v>
      </c>
      <c r="BN210" s="130">
        <v>9</v>
      </c>
      <c r="BO210" s="98">
        <f t="shared" si="118"/>
        <v>9</v>
      </c>
      <c r="BP210" s="130">
        <v>0</v>
      </c>
      <c r="BQ210" s="130">
        <v>9</v>
      </c>
      <c r="BR210" s="130">
        <v>0</v>
      </c>
      <c r="BS210" s="98">
        <f t="shared" si="119"/>
        <v>44</v>
      </c>
      <c r="BT210" s="130">
        <v>0</v>
      </c>
      <c r="BU210" s="130">
        <v>29</v>
      </c>
      <c r="BV210" s="130">
        <v>2</v>
      </c>
      <c r="BW210" s="130">
        <v>13</v>
      </c>
      <c r="BX210" s="98">
        <f t="shared" si="120"/>
        <v>1</v>
      </c>
      <c r="BY210" s="130">
        <v>0</v>
      </c>
      <c r="BZ210" s="130">
        <v>1</v>
      </c>
      <c r="CA210" s="130">
        <v>0</v>
      </c>
      <c r="CB210" s="98">
        <f>SUM(CC210:CE210)</f>
        <v>9</v>
      </c>
      <c r="CC210" s="130">
        <v>0</v>
      </c>
      <c r="CD210" s="130">
        <v>9</v>
      </c>
      <c r="CE210" s="130">
        <v>0</v>
      </c>
    </row>
    <row r="211" spans="1:83" ht="12.75" x14ac:dyDescent="0.2">
      <c r="A211" s="88"/>
      <c r="B211" s="478" t="s">
        <v>351</v>
      </c>
      <c r="C211" s="98">
        <f>SUM(C212:C217)</f>
        <v>319</v>
      </c>
      <c r="D211" s="98">
        <f t="shared" ref="D211:BO211" si="125">SUM(D212:D217)</f>
        <v>19</v>
      </c>
      <c r="E211" s="98">
        <f t="shared" si="125"/>
        <v>0</v>
      </c>
      <c r="F211" s="98">
        <f t="shared" si="125"/>
        <v>19</v>
      </c>
      <c r="G211" s="98">
        <f t="shared" si="125"/>
        <v>6</v>
      </c>
      <c r="H211" s="98">
        <f t="shared" si="125"/>
        <v>2</v>
      </c>
      <c r="I211" s="98">
        <f t="shared" si="125"/>
        <v>4</v>
      </c>
      <c r="J211" s="98">
        <f t="shared" si="125"/>
        <v>12</v>
      </c>
      <c r="K211" s="98">
        <f t="shared" si="125"/>
        <v>0</v>
      </c>
      <c r="L211" s="98">
        <f t="shared" si="125"/>
        <v>11</v>
      </c>
      <c r="M211" s="98">
        <f t="shared" si="125"/>
        <v>0</v>
      </c>
      <c r="N211" s="98">
        <f t="shared" si="125"/>
        <v>1</v>
      </c>
      <c r="O211" s="98">
        <f t="shared" si="125"/>
        <v>3</v>
      </c>
      <c r="P211" s="98">
        <f t="shared" si="125"/>
        <v>0</v>
      </c>
      <c r="Q211" s="98">
        <f t="shared" si="125"/>
        <v>3</v>
      </c>
      <c r="R211" s="98">
        <f t="shared" si="125"/>
        <v>0</v>
      </c>
      <c r="S211" s="98">
        <f t="shared" si="125"/>
        <v>0</v>
      </c>
      <c r="T211" s="98">
        <f t="shared" si="125"/>
        <v>15</v>
      </c>
      <c r="U211" s="98">
        <f t="shared" si="125"/>
        <v>0</v>
      </c>
      <c r="V211" s="98">
        <f t="shared" si="125"/>
        <v>14</v>
      </c>
      <c r="W211" s="98">
        <f t="shared" si="125"/>
        <v>0</v>
      </c>
      <c r="X211" s="98">
        <f t="shared" si="125"/>
        <v>1</v>
      </c>
      <c r="Y211" s="98">
        <f t="shared" si="125"/>
        <v>17</v>
      </c>
      <c r="Z211" s="98">
        <f t="shared" si="125"/>
        <v>0</v>
      </c>
      <c r="AA211" s="98">
        <f t="shared" si="125"/>
        <v>13</v>
      </c>
      <c r="AB211" s="98">
        <f t="shared" si="125"/>
        <v>1</v>
      </c>
      <c r="AC211" s="98">
        <f t="shared" si="125"/>
        <v>0</v>
      </c>
      <c r="AD211" s="98">
        <f t="shared" si="125"/>
        <v>3</v>
      </c>
      <c r="AE211" s="98">
        <f t="shared" si="125"/>
        <v>139</v>
      </c>
      <c r="AF211" s="98">
        <f t="shared" si="125"/>
        <v>0</v>
      </c>
      <c r="AG211" s="98">
        <f t="shared" si="125"/>
        <v>0</v>
      </c>
      <c r="AH211" s="98">
        <f t="shared" si="125"/>
        <v>0</v>
      </c>
      <c r="AI211" s="98">
        <f t="shared" si="125"/>
        <v>1</v>
      </c>
      <c r="AJ211" s="98">
        <f t="shared" si="125"/>
        <v>6</v>
      </c>
      <c r="AK211" s="98">
        <f t="shared" si="125"/>
        <v>4</v>
      </c>
      <c r="AL211" s="98">
        <f t="shared" si="125"/>
        <v>1</v>
      </c>
      <c r="AM211" s="98">
        <f t="shared" si="125"/>
        <v>0</v>
      </c>
      <c r="AN211" s="98">
        <f t="shared" si="125"/>
        <v>0</v>
      </c>
      <c r="AO211" s="98">
        <f t="shared" si="125"/>
        <v>127</v>
      </c>
      <c r="AP211" s="98">
        <f t="shared" si="125"/>
        <v>0</v>
      </c>
      <c r="AQ211" s="98">
        <f t="shared" si="125"/>
        <v>0</v>
      </c>
      <c r="AR211" s="98">
        <f t="shared" si="125"/>
        <v>0</v>
      </c>
      <c r="AS211" s="98">
        <f t="shared" si="125"/>
        <v>0</v>
      </c>
      <c r="AT211" s="98">
        <f t="shared" si="125"/>
        <v>8</v>
      </c>
      <c r="AU211" s="98">
        <f t="shared" si="125"/>
        <v>0</v>
      </c>
      <c r="AV211" s="98">
        <f t="shared" si="125"/>
        <v>6</v>
      </c>
      <c r="AW211" s="98">
        <f t="shared" si="125"/>
        <v>2</v>
      </c>
      <c r="AX211" s="98">
        <f t="shared" si="125"/>
        <v>14</v>
      </c>
      <c r="AY211" s="98">
        <f t="shared" si="125"/>
        <v>6</v>
      </c>
      <c r="AZ211" s="98">
        <f t="shared" si="125"/>
        <v>3</v>
      </c>
      <c r="BA211" s="98">
        <f t="shared" si="125"/>
        <v>4</v>
      </c>
      <c r="BB211" s="98">
        <f t="shared" si="125"/>
        <v>1</v>
      </c>
      <c r="BC211" s="98">
        <f t="shared" si="125"/>
        <v>6</v>
      </c>
      <c r="BD211" s="98">
        <f t="shared" si="125"/>
        <v>0</v>
      </c>
      <c r="BE211" s="98">
        <f t="shared" si="125"/>
        <v>6</v>
      </c>
      <c r="BF211" s="98">
        <f t="shared" si="125"/>
        <v>24</v>
      </c>
      <c r="BG211" s="98">
        <f t="shared" si="125"/>
        <v>0</v>
      </c>
      <c r="BH211" s="98">
        <f t="shared" si="125"/>
        <v>22</v>
      </c>
      <c r="BI211" s="98">
        <f t="shared" si="125"/>
        <v>0</v>
      </c>
      <c r="BJ211" s="98">
        <f t="shared" si="125"/>
        <v>2</v>
      </c>
      <c r="BK211" s="98">
        <f t="shared" si="125"/>
        <v>8</v>
      </c>
      <c r="BL211" s="98">
        <f t="shared" si="125"/>
        <v>0</v>
      </c>
      <c r="BM211" s="98">
        <f t="shared" si="125"/>
        <v>8</v>
      </c>
      <c r="BN211" s="98">
        <f t="shared" si="125"/>
        <v>0</v>
      </c>
      <c r="BO211" s="98">
        <f t="shared" si="125"/>
        <v>17</v>
      </c>
      <c r="BP211" s="98">
        <f t="shared" ref="BP211:CE211" si="126">SUM(BP212:BP217)</f>
        <v>0</v>
      </c>
      <c r="BQ211" s="98">
        <f t="shared" si="126"/>
        <v>17</v>
      </c>
      <c r="BR211" s="98">
        <f t="shared" si="126"/>
        <v>0</v>
      </c>
      <c r="BS211" s="98">
        <f t="shared" si="126"/>
        <v>11</v>
      </c>
      <c r="BT211" s="98">
        <f t="shared" si="126"/>
        <v>0</v>
      </c>
      <c r="BU211" s="98">
        <f t="shared" si="126"/>
        <v>5</v>
      </c>
      <c r="BV211" s="98">
        <f t="shared" si="126"/>
        <v>4</v>
      </c>
      <c r="BW211" s="98">
        <f t="shared" si="126"/>
        <v>2</v>
      </c>
      <c r="BX211" s="98">
        <f t="shared" si="126"/>
        <v>7</v>
      </c>
      <c r="BY211" s="98">
        <f t="shared" si="126"/>
        <v>0</v>
      </c>
      <c r="BZ211" s="98">
        <f t="shared" si="126"/>
        <v>7</v>
      </c>
      <c r="CA211" s="98">
        <f t="shared" si="126"/>
        <v>0</v>
      </c>
      <c r="CB211" s="98">
        <f t="shared" si="126"/>
        <v>13</v>
      </c>
      <c r="CC211" s="98">
        <f t="shared" si="126"/>
        <v>0</v>
      </c>
      <c r="CD211" s="98">
        <f t="shared" si="126"/>
        <v>12</v>
      </c>
      <c r="CE211" s="98">
        <f t="shared" si="126"/>
        <v>1</v>
      </c>
    </row>
    <row r="212" spans="1:83" ht="12.75" x14ac:dyDescent="0.2">
      <c r="A212" s="89">
        <v>5001</v>
      </c>
      <c r="B212" s="479" t="s">
        <v>456</v>
      </c>
      <c r="C212" s="98">
        <f t="shared" si="108"/>
        <v>216</v>
      </c>
      <c r="D212" s="128">
        <f t="shared" ref="D212:D217" si="127">SUM(E212:F212)</f>
        <v>12</v>
      </c>
      <c r="E212" s="130">
        <v>0</v>
      </c>
      <c r="F212" s="130">
        <v>12</v>
      </c>
      <c r="G212" s="98">
        <f t="shared" ref="G212:G254" si="128">SUM(H212:I212)</f>
        <v>3</v>
      </c>
      <c r="H212" s="130">
        <v>2</v>
      </c>
      <c r="I212" s="130">
        <v>1</v>
      </c>
      <c r="J212" s="98">
        <f t="shared" si="121"/>
        <v>7</v>
      </c>
      <c r="K212" s="130">
        <v>0</v>
      </c>
      <c r="L212" s="130">
        <v>7</v>
      </c>
      <c r="M212" s="130">
        <v>0</v>
      </c>
      <c r="N212" s="130">
        <v>0</v>
      </c>
      <c r="O212" s="98">
        <f t="shared" si="109"/>
        <v>3</v>
      </c>
      <c r="P212" s="130">
        <v>0</v>
      </c>
      <c r="Q212" s="130">
        <v>3</v>
      </c>
      <c r="R212" s="130">
        <v>0</v>
      </c>
      <c r="S212" s="130">
        <v>0</v>
      </c>
      <c r="T212" s="98">
        <f t="shared" si="122"/>
        <v>9</v>
      </c>
      <c r="U212" s="130">
        <v>0</v>
      </c>
      <c r="V212" s="130">
        <v>9</v>
      </c>
      <c r="W212" s="130">
        <v>0</v>
      </c>
      <c r="X212" s="130">
        <v>0</v>
      </c>
      <c r="Y212" s="98">
        <f t="shared" ref="Y212:Y217" si="129">SUM(Z212:AD212)</f>
        <v>15</v>
      </c>
      <c r="Z212" s="130">
        <v>0</v>
      </c>
      <c r="AA212" s="130">
        <v>12</v>
      </c>
      <c r="AB212" s="130">
        <v>1</v>
      </c>
      <c r="AC212" s="130">
        <v>0</v>
      </c>
      <c r="AD212" s="130">
        <v>2</v>
      </c>
      <c r="AE212" s="98">
        <f t="shared" ref="AE212:AE217" si="130">SUM(AF212:AS212)</f>
        <v>96</v>
      </c>
      <c r="AF212" s="130">
        <v>0</v>
      </c>
      <c r="AG212" s="130">
        <v>0</v>
      </c>
      <c r="AH212" s="130">
        <v>0</v>
      </c>
      <c r="AI212" s="130">
        <v>1</v>
      </c>
      <c r="AJ212" s="130">
        <v>5</v>
      </c>
      <c r="AK212" s="130">
        <v>0</v>
      </c>
      <c r="AL212" s="130">
        <v>1</v>
      </c>
      <c r="AM212" s="130">
        <v>0</v>
      </c>
      <c r="AN212" s="130">
        <v>0</v>
      </c>
      <c r="AO212" s="130">
        <v>89</v>
      </c>
      <c r="AP212" s="130">
        <v>0</v>
      </c>
      <c r="AQ212" s="130">
        <v>0</v>
      </c>
      <c r="AR212" s="130">
        <v>0</v>
      </c>
      <c r="AS212" s="130">
        <v>0</v>
      </c>
      <c r="AT212" s="98">
        <f t="shared" si="113"/>
        <v>6</v>
      </c>
      <c r="AU212" s="130">
        <v>0</v>
      </c>
      <c r="AV212" s="130">
        <v>4</v>
      </c>
      <c r="AW212" s="130">
        <v>2</v>
      </c>
      <c r="AX212" s="98">
        <f t="shared" si="114"/>
        <v>10</v>
      </c>
      <c r="AY212" s="130">
        <v>4</v>
      </c>
      <c r="AZ212" s="130">
        <v>2</v>
      </c>
      <c r="BA212" s="130">
        <v>3</v>
      </c>
      <c r="BB212" s="130">
        <v>1</v>
      </c>
      <c r="BC212" s="98">
        <f t="shared" si="115"/>
        <v>5</v>
      </c>
      <c r="BD212" s="130">
        <v>0</v>
      </c>
      <c r="BE212" s="130">
        <v>5</v>
      </c>
      <c r="BF212" s="98">
        <f t="shared" si="116"/>
        <v>12</v>
      </c>
      <c r="BG212" s="130">
        <v>0</v>
      </c>
      <c r="BH212" s="130">
        <v>11</v>
      </c>
      <c r="BI212" s="130">
        <v>0</v>
      </c>
      <c r="BJ212" s="130">
        <v>1</v>
      </c>
      <c r="BK212" s="98">
        <f t="shared" si="117"/>
        <v>6</v>
      </c>
      <c r="BL212" s="130">
        <v>0</v>
      </c>
      <c r="BM212" s="130">
        <v>6</v>
      </c>
      <c r="BN212" s="130">
        <v>0</v>
      </c>
      <c r="BO212" s="98">
        <f t="shared" si="118"/>
        <v>15</v>
      </c>
      <c r="BP212" s="130">
        <v>0</v>
      </c>
      <c r="BQ212" s="130">
        <v>15</v>
      </c>
      <c r="BR212" s="130">
        <v>0</v>
      </c>
      <c r="BS212" s="98">
        <f t="shared" si="119"/>
        <v>8</v>
      </c>
      <c r="BT212" s="130">
        <v>0</v>
      </c>
      <c r="BU212" s="130">
        <v>3</v>
      </c>
      <c r="BV212" s="130">
        <v>3</v>
      </c>
      <c r="BW212" s="130">
        <v>2</v>
      </c>
      <c r="BX212" s="98">
        <f t="shared" si="120"/>
        <v>4</v>
      </c>
      <c r="BY212" s="130">
        <v>0</v>
      </c>
      <c r="BZ212" s="130">
        <v>4</v>
      </c>
      <c r="CA212" s="130">
        <v>0</v>
      </c>
      <c r="CB212" s="98">
        <f t="shared" ref="CB212:CB217" si="131">SUM(CC212:CE212)</f>
        <v>5</v>
      </c>
      <c r="CC212" s="130">
        <v>0</v>
      </c>
      <c r="CD212" s="130">
        <v>4</v>
      </c>
      <c r="CE212" s="130">
        <v>1</v>
      </c>
    </row>
    <row r="213" spans="1:83" ht="12.75" x14ac:dyDescent="0.2">
      <c r="A213" s="89">
        <v>5002</v>
      </c>
      <c r="B213" s="479" t="s">
        <v>103</v>
      </c>
      <c r="C213" s="98">
        <f t="shared" si="108"/>
        <v>11</v>
      </c>
      <c r="D213" s="128">
        <f t="shared" si="127"/>
        <v>5</v>
      </c>
      <c r="E213" s="130">
        <v>0</v>
      </c>
      <c r="F213" s="130">
        <v>5</v>
      </c>
      <c r="G213" s="98">
        <f t="shared" si="128"/>
        <v>0</v>
      </c>
      <c r="H213" s="130">
        <v>0</v>
      </c>
      <c r="I213" s="130">
        <v>0</v>
      </c>
      <c r="J213" s="98">
        <f t="shared" si="121"/>
        <v>0</v>
      </c>
      <c r="K213" s="130">
        <v>0</v>
      </c>
      <c r="L213" s="130">
        <v>0</v>
      </c>
      <c r="M213" s="130">
        <v>0</v>
      </c>
      <c r="N213" s="130">
        <v>0</v>
      </c>
      <c r="O213" s="98">
        <f t="shared" si="109"/>
        <v>0</v>
      </c>
      <c r="P213" s="130">
        <v>0</v>
      </c>
      <c r="Q213" s="130">
        <v>0</v>
      </c>
      <c r="R213" s="130">
        <v>0</v>
      </c>
      <c r="S213" s="130">
        <v>0</v>
      </c>
      <c r="T213" s="98">
        <f t="shared" si="122"/>
        <v>0</v>
      </c>
      <c r="U213" s="130">
        <v>0</v>
      </c>
      <c r="V213" s="130">
        <v>0</v>
      </c>
      <c r="W213" s="130">
        <v>0</v>
      </c>
      <c r="X213" s="130">
        <v>0</v>
      </c>
      <c r="Y213" s="98">
        <f t="shared" si="129"/>
        <v>0</v>
      </c>
      <c r="Z213" s="130">
        <v>0</v>
      </c>
      <c r="AA213" s="130">
        <v>0</v>
      </c>
      <c r="AB213" s="130">
        <v>0</v>
      </c>
      <c r="AC213" s="130">
        <v>0</v>
      </c>
      <c r="AD213" s="130">
        <v>0</v>
      </c>
      <c r="AE213" s="98">
        <f t="shared" si="130"/>
        <v>3</v>
      </c>
      <c r="AF213" s="130">
        <v>0</v>
      </c>
      <c r="AG213" s="130">
        <v>0</v>
      </c>
      <c r="AH213" s="130">
        <v>0</v>
      </c>
      <c r="AI213" s="130">
        <v>0</v>
      </c>
      <c r="AJ213" s="130">
        <v>0</v>
      </c>
      <c r="AK213" s="130">
        <v>2</v>
      </c>
      <c r="AL213" s="130">
        <v>0</v>
      </c>
      <c r="AM213" s="130">
        <v>0</v>
      </c>
      <c r="AN213" s="130">
        <v>0</v>
      </c>
      <c r="AO213" s="130">
        <v>1</v>
      </c>
      <c r="AP213" s="130">
        <v>0</v>
      </c>
      <c r="AQ213" s="130">
        <v>0</v>
      </c>
      <c r="AR213" s="130">
        <v>0</v>
      </c>
      <c r="AS213" s="130">
        <v>0</v>
      </c>
      <c r="AT213" s="98">
        <f t="shared" si="113"/>
        <v>0</v>
      </c>
      <c r="AU213" s="130">
        <v>0</v>
      </c>
      <c r="AV213" s="130">
        <v>0</v>
      </c>
      <c r="AW213" s="130">
        <v>0</v>
      </c>
      <c r="AX213" s="98">
        <f t="shared" si="114"/>
        <v>0</v>
      </c>
      <c r="AY213" s="130">
        <v>0</v>
      </c>
      <c r="AZ213" s="130">
        <v>0</v>
      </c>
      <c r="BA213" s="130">
        <v>0</v>
      </c>
      <c r="BB213" s="130">
        <v>0</v>
      </c>
      <c r="BC213" s="98">
        <f t="shared" si="115"/>
        <v>0</v>
      </c>
      <c r="BD213" s="130">
        <v>0</v>
      </c>
      <c r="BE213" s="130">
        <v>0</v>
      </c>
      <c r="BF213" s="98">
        <f t="shared" si="116"/>
        <v>1</v>
      </c>
      <c r="BG213" s="130">
        <v>0</v>
      </c>
      <c r="BH213" s="130">
        <v>1</v>
      </c>
      <c r="BI213" s="130">
        <v>0</v>
      </c>
      <c r="BJ213" s="130">
        <v>0</v>
      </c>
      <c r="BK213" s="98">
        <f t="shared" si="117"/>
        <v>0</v>
      </c>
      <c r="BL213" s="130">
        <v>0</v>
      </c>
      <c r="BM213" s="130">
        <v>0</v>
      </c>
      <c r="BN213" s="130">
        <v>0</v>
      </c>
      <c r="BO213" s="98">
        <f t="shared" si="118"/>
        <v>0</v>
      </c>
      <c r="BP213" s="130">
        <v>0</v>
      </c>
      <c r="BQ213" s="130">
        <v>0</v>
      </c>
      <c r="BR213" s="130">
        <v>0</v>
      </c>
      <c r="BS213" s="98">
        <f t="shared" si="119"/>
        <v>1</v>
      </c>
      <c r="BT213" s="130">
        <v>0</v>
      </c>
      <c r="BU213" s="130">
        <v>1</v>
      </c>
      <c r="BV213" s="130">
        <v>0</v>
      </c>
      <c r="BW213" s="130">
        <v>0</v>
      </c>
      <c r="BX213" s="98">
        <f t="shared" si="120"/>
        <v>0</v>
      </c>
      <c r="BY213" s="130">
        <v>0</v>
      </c>
      <c r="BZ213" s="130">
        <v>0</v>
      </c>
      <c r="CA213" s="130">
        <v>0</v>
      </c>
      <c r="CB213" s="98">
        <f t="shared" si="131"/>
        <v>1</v>
      </c>
      <c r="CC213" s="130">
        <v>0</v>
      </c>
      <c r="CD213" s="130">
        <v>1</v>
      </c>
      <c r="CE213" s="130">
        <v>0</v>
      </c>
    </row>
    <row r="214" spans="1:83" ht="12.75" x14ac:dyDescent="0.2">
      <c r="A214" s="89">
        <v>5003</v>
      </c>
      <c r="B214" s="479" t="s">
        <v>7</v>
      </c>
      <c r="C214" s="98">
        <f t="shared" si="108"/>
        <v>54</v>
      </c>
      <c r="D214" s="128">
        <f t="shared" si="127"/>
        <v>2</v>
      </c>
      <c r="E214" s="130">
        <v>0</v>
      </c>
      <c r="F214" s="130">
        <v>2</v>
      </c>
      <c r="G214" s="98">
        <f t="shared" si="128"/>
        <v>1</v>
      </c>
      <c r="H214" s="130">
        <v>0</v>
      </c>
      <c r="I214" s="130">
        <v>1</v>
      </c>
      <c r="J214" s="98">
        <f t="shared" si="121"/>
        <v>3</v>
      </c>
      <c r="K214" s="130">
        <v>0</v>
      </c>
      <c r="L214" s="130">
        <v>2</v>
      </c>
      <c r="M214" s="130">
        <v>0</v>
      </c>
      <c r="N214" s="130">
        <v>1</v>
      </c>
      <c r="O214" s="98">
        <f t="shared" si="109"/>
        <v>0</v>
      </c>
      <c r="P214" s="130">
        <v>0</v>
      </c>
      <c r="Q214" s="130">
        <v>0</v>
      </c>
      <c r="R214" s="130">
        <v>0</v>
      </c>
      <c r="S214" s="130">
        <v>0</v>
      </c>
      <c r="T214" s="98">
        <f t="shared" si="122"/>
        <v>0</v>
      </c>
      <c r="U214" s="130">
        <v>0</v>
      </c>
      <c r="V214" s="130">
        <v>0</v>
      </c>
      <c r="W214" s="130">
        <v>0</v>
      </c>
      <c r="X214" s="130">
        <v>0</v>
      </c>
      <c r="Y214" s="98">
        <f t="shared" si="129"/>
        <v>1</v>
      </c>
      <c r="Z214" s="130">
        <v>0</v>
      </c>
      <c r="AA214" s="130">
        <v>1</v>
      </c>
      <c r="AB214" s="130">
        <v>0</v>
      </c>
      <c r="AC214" s="130">
        <v>0</v>
      </c>
      <c r="AD214" s="130">
        <v>0</v>
      </c>
      <c r="AE214" s="98">
        <f t="shared" si="130"/>
        <v>29</v>
      </c>
      <c r="AF214" s="130">
        <v>0</v>
      </c>
      <c r="AG214" s="130">
        <v>0</v>
      </c>
      <c r="AH214" s="130">
        <v>0</v>
      </c>
      <c r="AI214" s="130">
        <v>0</v>
      </c>
      <c r="AJ214" s="130">
        <v>0</v>
      </c>
      <c r="AK214" s="130">
        <v>2</v>
      </c>
      <c r="AL214" s="130">
        <v>0</v>
      </c>
      <c r="AM214" s="130">
        <v>0</v>
      </c>
      <c r="AN214" s="130">
        <v>0</v>
      </c>
      <c r="AO214" s="130">
        <v>27</v>
      </c>
      <c r="AP214" s="130">
        <v>0</v>
      </c>
      <c r="AQ214" s="130">
        <v>0</v>
      </c>
      <c r="AR214" s="130">
        <v>0</v>
      </c>
      <c r="AS214" s="130">
        <v>0</v>
      </c>
      <c r="AT214" s="98">
        <f t="shared" si="113"/>
        <v>0</v>
      </c>
      <c r="AU214" s="130">
        <v>0</v>
      </c>
      <c r="AV214" s="130">
        <v>0</v>
      </c>
      <c r="AW214" s="130">
        <v>0</v>
      </c>
      <c r="AX214" s="98">
        <f t="shared" si="114"/>
        <v>3</v>
      </c>
      <c r="AY214" s="130">
        <v>2</v>
      </c>
      <c r="AZ214" s="130">
        <v>0</v>
      </c>
      <c r="BA214" s="130">
        <v>1</v>
      </c>
      <c r="BB214" s="130">
        <v>0</v>
      </c>
      <c r="BC214" s="98">
        <f t="shared" si="115"/>
        <v>0</v>
      </c>
      <c r="BD214" s="130">
        <v>0</v>
      </c>
      <c r="BE214" s="130">
        <v>0</v>
      </c>
      <c r="BF214" s="98">
        <f t="shared" si="116"/>
        <v>7</v>
      </c>
      <c r="BG214" s="130">
        <v>0</v>
      </c>
      <c r="BH214" s="130">
        <v>6</v>
      </c>
      <c r="BI214" s="130">
        <v>0</v>
      </c>
      <c r="BJ214" s="130">
        <v>1</v>
      </c>
      <c r="BK214" s="98">
        <f t="shared" si="117"/>
        <v>2</v>
      </c>
      <c r="BL214" s="130">
        <v>0</v>
      </c>
      <c r="BM214" s="130">
        <v>2</v>
      </c>
      <c r="BN214" s="130">
        <v>0</v>
      </c>
      <c r="BO214" s="98">
        <f t="shared" si="118"/>
        <v>0</v>
      </c>
      <c r="BP214" s="130">
        <v>0</v>
      </c>
      <c r="BQ214" s="130">
        <v>0</v>
      </c>
      <c r="BR214" s="130">
        <v>0</v>
      </c>
      <c r="BS214" s="98">
        <f t="shared" si="119"/>
        <v>1</v>
      </c>
      <c r="BT214" s="130">
        <v>0</v>
      </c>
      <c r="BU214" s="130">
        <v>1</v>
      </c>
      <c r="BV214" s="130">
        <v>0</v>
      </c>
      <c r="BW214" s="130">
        <v>0</v>
      </c>
      <c r="BX214" s="98">
        <f t="shared" si="120"/>
        <v>3</v>
      </c>
      <c r="BY214" s="130">
        <v>0</v>
      </c>
      <c r="BZ214" s="130">
        <v>3</v>
      </c>
      <c r="CA214" s="130">
        <v>0</v>
      </c>
      <c r="CB214" s="98">
        <f t="shared" si="131"/>
        <v>2</v>
      </c>
      <c r="CC214" s="130">
        <v>0</v>
      </c>
      <c r="CD214" s="130">
        <v>2</v>
      </c>
      <c r="CE214" s="130">
        <v>0</v>
      </c>
    </row>
    <row r="215" spans="1:83" ht="12.75" x14ac:dyDescent="0.2">
      <c r="A215" s="90">
        <v>5004</v>
      </c>
      <c r="B215" s="479" t="s">
        <v>8</v>
      </c>
      <c r="C215" s="98">
        <f t="shared" si="108"/>
        <v>9</v>
      </c>
      <c r="D215" s="128">
        <f t="shared" si="127"/>
        <v>0</v>
      </c>
      <c r="E215" s="130">
        <v>0</v>
      </c>
      <c r="F215" s="130">
        <v>0</v>
      </c>
      <c r="G215" s="98">
        <f t="shared" si="128"/>
        <v>0</v>
      </c>
      <c r="H215" s="130">
        <v>0</v>
      </c>
      <c r="I215" s="130">
        <v>0</v>
      </c>
      <c r="J215" s="98">
        <f t="shared" si="121"/>
        <v>0</v>
      </c>
      <c r="K215" s="130">
        <v>0</v>
      </c>
      <c r="L215" s="130">
        <v>0</v>
      </c>
      <c r="M215" s="130">
        <v>0</v>
      </c>
      <c r="N215" s="130">
        <v>0</v>
      </c>
      <c r="O215" s="98">
        <f t="shared" si="109"/>
        <v>0</v>
      </c>
      <c r="P215" s="130">
        <v>0</v>
      </c>
      <c r="Q215" s="130">
        <v>0</v>
      </c>
      <c r="R215" s="130">
        <v>0</v>
      </c>
      <c r="S215" s="130">
        <v>0</v>
      </c>
      <c r="T215" s="98">
        <f t="shared" si="122"/>
        <v>0</v>
      </c>
      <c r="U215" s="130">
        <v>0</v>
      </c>
      <c r="V215" s="130">
        <v>0</v>
      </c>
      <c r="W215" s="130">
        <v>0</v>
      </c>
      <c r="X215" s="130">
        <v>0</v>
      </c>
      <c r="Y215" s="98">
        <f t="shared" si="129"/>
        <v>1</v>
      </c>
      <c r="Z215" s="130">
        <v>0</v>
      </c>
      <c r="AA215" s="130">
        <v>0</v>
      </c>
      <c r="AB215" s="130">
        <v>0</v>
      </c>
      <c r="AC215" s="130">
        <v>0</v>
      </c>
      <c r="AD215" s="130">
        <v>1</v>
      </c>
      <c r="AE215" s="98">
        <f t="shared" si="130"/>
        <v>4</v>
      </c>
      <c r="AF215" s="130">
        <v>0</v>
      </c>
      <c r="AG215" s="130">
        <v>0</v>
      </c>
      <c r="AH215" s="130">
        <v>0</v>
      </c>
      <c r="AI215" s="130">
        <v>0</v>
      </c>
      <c r="AJ215" s="130">
        <v>0</v>
      </c>
      <c r="AK215" s="130">
        <v>0</v>
      </c>
      <c r="AL215" s="130">
        <v>0</v>
      </c>
      <c r="AM215" s="130">
        <v>0</v>
      </c>
      <c r="AN215" s="130">
        <v>0</v>
      </c>
      <c r="AO215" s="130">
        <v>4</v>
      </c>
      <c r="AP215" s="130">
        <v>0</v>
      </c>
      <c r="AQ215" s="130">
        <v>0</v>
      </c>
      <c r="AR215" s="130">
        <v>0</v>
      </c>
      <c r="AS215" s="130">
        <v>0</v>
      </c>
      <c r="AT215" s="98">
        <f t="shared" si="113"/>
        <v>2</v>
      </c>
      <c r="AU215" s="130">
        <v>0</v>
      </c>
      <c r="AV215" s="130">
        <v>2</v>
      </c>
      <c r="AW215" s="130">
        <v>0</v>
      </c>
      <c r="AX215" s="98">
        <f t="shared" si="114"/>
        <v>0</v>
      </c>
      <c r="AY215" s="130">
        <v>0</v>
      </c>
      <c r="AZ215" s="130">
        <v>0</v>
      </c>
      <c r="BA215" s="130">
        <v>0</v>
      </c>
      <c r="BB215" s="130">
        <v>0</v>
      </c>
      <c r="BC215" s="98">
        <f t="shared" si="115"/>
        <v>0</v>
      </c>
      <c r="BD215" s="130">
        <v>0</v>
      </c>
      <c r="BE215" s="130">
        <v>0</v>
      </c>
      <c r="BF215" s="98">
        <f t="shared" si="116"/>
        <v>0</v>
      </c>
      <c r="BG215" s="130">
        <v>0</v>
      </c>
      <c r="BH215" s="130">
        <v>0</v>
      </c>
      <c r="BI215" s="130">
        <v>0</v>
      </c>
      <c r="BJ215" s="130">
        <v>0</v>
      </c>
      <c r="BK215" s="98">
        <f t="shared" si="117"/>
        <v>0</v>
      </c>
      <c r="BL215" s="130">
        <v>0</v>
      </c>
      <c r="BM215" s="130">
        <v>0</v>
      </c>
      <c r="BN215" s="130">
        <v>0</v>
      </c>
      <c r="BO215" s="98">
        <f t="shared" si="118"/>
        <v>0</v>
      </c>
      <c r="BP215" s="130">
        <v>0</v>
      </c>
      <c r="BQ215" s="130">
        <v>0</v>
      </c>
      <c r="BR215" s="130">
        <v>0</v>
      </c>
      <c r="BS215" s="98">
        <f t="shared" si="119"/>
        <v>1</v>
      </c>
      <c r="BT215" s="130">
        <v>0</v>
      </c>
      <c r="BU215" s="130">
        <v>0</v>
      </c>
      <c r="BV215" s="130">
        <v>1</v>
      </c>
      <c r="BW215" s="130">
        <v>0</v>
      </c>
      <c r="BX215" s="98">
        <f t="shared" si="120"/>
        <v>0</v>
      </c>
      <c r="BY215" s="130">
        <v>0</v>
      </c>
      <c r="BZ215" s="130">
        <v>0</v>
      </c>
      <c r="CA215" s="130">
        <v>0</v>
      </c>
      <c r="CB215" s="98">
        <f t="shared" si="131"/>
        <v>1</v>
      </c>
      <c r="CC215" s="130">
        <v>0</v>
      </c>
      <c r="CD215" s="130">
        <v>1</v>
      </c>
      <c r="CE215" s="130">
        <v>0</v>
      </c>
    </row>
    <row r="216" spans="1:83" ht="12.75" x14ac:dyDescent="0.2">
      <c r="A216" s="92">
        <v>5005</v>
      </c>
      <c r="B216" s="479" t="s">
        <v>9</v>
      </c>
      <c r="C216" s="98">
        <f t="shared" si="108"/>
        <v>10</v>
      </c>
      <c r="D216" s="128">
        <f t="shared" si="127"/>
        <v>0</v>
      </c>
      <c r="E216" s="130">
        <v>0</v>
      </c>
      <c r="F216" s="130">
        <v>0</v>
      </c>
      <c r="G216" s="98">
        <f t="shared" si="128"/>
        <v>0</v>
      </c>
      <c r="H216" s="130">
        <v>0</v>
      </c>
      <c r="I216" s="130">
        <v>0</v>
      </c>
      <c r="J216" s="98">
        <f t="shared" si="121"/>
        <v>1</v>
      </c>
      <c r="K216" s="130">
        <v>0</v>
      </c>
      <c r="L216" s="130">
        <v>1</v>
      </c>
      <c r="M216" s="130">
        <v>0</v>
      </c>
      <c r="N216" s="130">
        <v>0</v>
      </c>
      <c r="O216" s="98">
        <f t="shared" si="109"/>
        <v>0</v>
      </c>
      <c r="P216" s="130">
        <v>0</v>
      </c>
      <c r="Q216" s="130">
        <v>0</v>
      </c>
      <c r="R216" s="130">
        <v>0</v>
      </c>
      <c r="S216" s="130">
        <v>0</v>
      </c>
      <c r="T216" s="98">
        <f t="shared" si="122"/>
        <v>4</v>
      </c>
      <c r="U216" s="130">
        <v>0</v>
      </c>
      <c r="V216" s="130">
        <v>3</v>
      </c>
      <c r="W216" s="130">
        <v>0</v>
      </c>
      <c r="X216" s="130">
        <v>1</v>
      </c>
      <c r="Y216" s="98">
        <f t="shared" si="129"/>
        <v>0</v>
      </c>
      <c r="Z216" s="130">
        <v>0</v>
      </c>
      <c r="AA216" s="130">
        <v>0</v>
      </c>
      <c r="AB216" s="130">
        <v>0</v>
      </c>
      <c r="AC216" s="130">
        <v>0</v>
      </c>
      <c r="AD216" s="130">
        <v>0</v>
      </c>
      <c r="AE216" s="98">
        <f t="shared" si="130"/>
        <v>3</v>
      </c>
      <c r="AF216" s="130">
        <v>0</v>
      </c>
      <c r="AG216" s="130">
        <v>0</v>
      </c>
      <c r="AH216" s="130">
        <v>0</v>
      </c>
      <c r="AI216" s="130">
        <v>0</v>
      </c>
      <c r="AJ216" s="130">
        <v>0</v>
      </c>
      <c r="AK216" s="130">
        <v>0</v>
      </c>
      <c r="AL216" s="130">
        <v>0</v>
      </c>
      <c r="AM216" s="130">
        <v>0</v>
      </c>
      <c r="AN216" s="130">
        <v>0</v>
      </c>
      <c r="AO216" s="130">
        <v>3</v>
      </c>
      <c r="AP216" s="130">
        <v>0</v>
      </c>
      <c r="AQ216" s="130">
        <v>0</v>
      </c>
      <c r="AR216" s="130">
        <v>0</v>
      </c>
      <c r="AS216" s="130">
        <v>0</v>
      </c>
      <c r="AT216" s="98">
        <f t="shared" si="113"/>
        <v>0</v>
      </c>
      <c r="AU216" s="130">
        <v>0</v>
      </c>
      <c r="AV216" s="130">
        <v>0</v>
      </c>
      <c r="AW216" s="130">
        <v>0</v>
      </c>
      <c r="AX216" s="98">
        <f t="shared" si="114"/>
        <v>0</v>
      </c>
      <c r="AY216" s="130">
        <v>0</v>
      </c>
      <c r="AZ216" s="130">
        <v>0</v>
      </c>
      <c r="BA216" s="130">
        <v>0</v>
      </c>
      <c r="BB216" s="130">
        <v>0</v>
      </c>
      <c r="BC216" s="98">
        <f t="shared" si="115"/>
        <v>0</v>
      </c>
      <c r="BD216" s="130">
        <v>0</v>
      </c>
      <c r="BE216" s="130">
        <v>0</v>
      </c>
      <c r="BF216" s="98">
        <f t="shared" si="116"/>
        <v>2</v>
      </c>
      <c r="BG216" s="130">
        <v>0</v>
      </c>
      <c r="BH216" s="130">
        <v>2</v>
      </c>
      <c r="BI216" s="130">
        <v>0</v>
      </c>
      <c r="BJ216" s="130">
        <v>0</v>
      </c>
      <c r="BK216" s="98">
        <f t="shared" si="117"/>
        <v>0</v>
      </c>
      <c r="BL216" s="130">
        <v>0</v>
      </c>
      <c r="BM216" s="130">
        <v>0</v>
      </c>
      <c r="BN216" s="130">
        <v>0</v>
      </c>
      <c r="BO216" s="98">
        <f t="shared" si="118"/>
        <v>0</v>
      </c>
      <c r="BP216" s="130">
        <v>0</v>
      </c>
      <c r="BQ216" s="130">
        <v>0</v>
      </c>
      <c r="BR216" s="130">
        <v>0</v>
      </c>
      <c r="BS216" s="98">
        <f t="shared" si="119"/>
        <v>0</v>
      </c>
      <c r="BT216" s="130">
        <v>0</v>
      </c>
      <c r="BU216" s="130">
        <v>0</v>
      </c>
      <c r="BV216" s="130">
        <v>0</v>
      </c>
      <c r="BW216" s="130">
        <v>0</v>
      </c>
      <c r="BX216" s="98">
        <f t="shared" si="120"/>
        <v>0</v>
      </c>
      <c r="BY216" s="130">
        <v>0</v>
      </c>
      <c r="BZ216" s="130">
        <v>0</v>
      </c>
      <c r="CA216" s="130">
        <v>0</v>
      </c>
      <c r="CB216" s="98">
        <f t="shared" si="131"/>
        <v>0</v>
      </c>
      <c r="CC216" s="130">
        <v>0</v>
      </c>
      <c r="CD216" s="130">
        <v>0</v>
      </c>
      <c r="CE216" s="130">
        <v>0</v>
      </c>
    </row>
    <row r="217" spans="1:83" ht="12.75" x14ac:dyDescent="0.2">
      <c r="A217" s="90">
        <v>5099</v>
      </c>
      <c r="B217" s="479" t="s">
        <v>184</v>
      </c>
      <c r="C217" s="98">
        <f t="shared" si="108"/>
        <v>19</v>
      </c>
      <c r="D217" s="128">
        <f t="shared" si="127"/>
        <v>0</v>
      </c>
      <c r="E217" s="130">
        <v>0</v>
      </c>
      <c r="F217" s="130">
        <v>0</v>
      </c>
      <c r="G217" s="98">
        <f t="shared" si="128"/>
        <v>2</v>
      </c>
      <c r="H217" s="130">
        <v>0</v>
      </c>
      <c r="I217" s="130">
        <v>2</v>
      </c>
      <c r="J217" s="98">
        <f t="shared" si="121"/>
        <v>1</v>
      </c>
      <c r="K217" s="130">
        <v>0</v>
      </c>
      <c r="L217" s="130">
        <v>1</v>
      </c>
      <c r="M217" s="130">
        <v>0</v>
      </c>
      <c r="N217" s="130">
        <v>0</v>
      </c>
      <c r="O217" s="98">
        <f t="shared" si="109"/>
        <v>0</v>
      </c>
      <c r="P217" s="130">
        <v>0</v>
      </c>
      <c r="Q217" s="130">
        <v>0</v>
      </c>
      <c r="R217" s="130">
        <v>0</v>
      </c>
      <c r="S217" s="130">
        <v>0</v>
      </c>
      <c r="T217" s="98">
        <f t="shared" si="122"/>
        <v>2</v>
      </c>
      <c r="U217" s="130">
        <v>0</v>
      </c>
      <c r="V217" s="130">
        <v>2</v>
      </c>
      <c r="W217" s="130">
        <v>0</v>
      </c>
      <c r="X217" s="130">
        <v>0</v>
      </c>
      <c r="Y217" s="98">
        <f t="shared" si="129"/>
        <v>0</v>
      </c>
      <c r="Z217" s="130">
        <v>0</v>
      </c>
      <c r="AA217" s="130">
        <v>0</v>
      </c>
      <c r="AB217" s="130">
        <v>0</v>
      </c>
      <c r="AC217" s="130">
        <v>0</v>
      </c>
      <c r="AD217" s="130">
        <v>0</v>
      </c>
      <c r="AE217" s="98">
        <f t="shared" si="130"/>
        <v>4</v>
      </c>
      <c r="AF217" s="130">
        <v>0</v>
      </c>
      <c r="AG217" s="130">
        <v>0</v>
      </c>
      <c r="AH217" s="130">
        <v>0</v>
      </c>
      <c r="AI217" s="130">
        <v>0</v>
      </c>
      <c r="AJ217" s="130">
        <v>1</v>
      </c>
      <c r="AK217" s="130">
        <v>0</v>
      </c>
      <c r="AL217" s="130">
        <v>0</v>
      </c>
      <c r="AM217" s="130">
        <v>0</v>
      </c>
      <c r="AN217" s="130">
        <v>0</v>
      </c>
      <c r="AO217" s="130">
        <v>3</v>
      </c>
      <c r="AP217" s="130">
        <v>0</v>
      </c>
      <c r="AQ217" s="130">
        <v>0</v>
      </c>
      <c r="AR217" s="130">
        <v>0</v>
      </c>
      <c r="AS217" s="130">
        <v>0</v>
      </c>
      <c r="AT217" s="98">
        <f t="shared" si="113"/>
        <v>0</v>
      </c>
      <c r="AU217" s="130">
        <v>0</v>
      </c>
      <c r="AV217" s="130">
        <v>0</v>
      </c>
      <c r="AW217" s="130">
        <v>0</v>
      </c>
      <c r="AX217" s="98">
        <f t="shared" si="114"/>
        <v>1</v>
      </c>
      <c r="AY217" s="130">
        <v>0</v>
      </c>
      <c r="AZ217" s="130">
        <v>1</v>
      </c>
      <c r="BA217" s="130">
        <v>0</v>
      </c>
      <c r="BB217" s="130">
        <v>0</v>
      </c>
      <c r="BC217" s="98">
        <f t="shared" si="115"/>
        <v>1</v>
      </c>
      <c r="BD217" s="130">
        <v>0</v>
      </c>
      <c r="BE217" s="130">
        <v>1</v>
      </c>
      <c r="BF217" s="98">
        <f t="shared" si="116"/>
        <v>2</v>
      </c>
      <c r="BG217" s="130">
        <v>0</v>
      </c>
      <c r="BH217" s="130">
        <v>2</v>
      </c>
      <c r="BI217" s="130">
        <v>0</v>
      </c>
      <c r="BJ217" s="130">
        <v>0</v>
      </c>
      <c r="BK217" s="98">
        <f t="shared" si="117"/>
        <v>0</v>
      </c>
      <c r="BL217" s="130">
        <v>0</v>
      </c>
      <c r="BM217" s="130">
        <v>0</v>
      </c>
      <c r="BN217" s="130">
        <v>0</v>
      </c>
      <c r="BO217" s="98">
        <f t="shared" si="118"/>
        <v>2</v>
      </c>
      <c r="BP217" s="130">
        <v>0</v>
      </c>
      <c r="BQ217" s="130">
        <v>2</v>
      </c>
      <c r="BR217" s="130">
        <v>0</v>
      </c>
      <c r="BS217" s="98">
        <f t="shared" si="119"/>
        <v>0</v>
      </c>
      <c r="BT217" s="130">
        <v>0</v>
      </c>
      <c r="BU217" s="130">
        <v>0</v>
      </c>
      <c r="BV217" s="130">
        <v>0</v>
      </c>
      <c r="BW217" s="130">
        <v>0</v>
      </c>
      <c r="BX217" s="98">
        <f t="shared" si="120"/>
        <v>0</v>
      </c>
      <c r="BY217" s="130">
        <v>0</v>
      </c>
      <c r="BZ217" s="130">
        <v>0</v>
      </c>
      <c r="CA217" s="130">
        <v>0</v>
      </c>
      <c r="CB217" s="98">
        <f t="shared" si="131"/>
        <v>4</v>
      </c>
      <c r="CC217" s="130">
        <v>0</v>
      </c>
      <c r="CD217" s="130">
        <v>4</v>
      </c>
      <c r="CE217" s="130">
        <v>0</v>
      </c>
    </row>
    <row r="218" spans="1:83" ht="20.25" customHeight="1" x14ac:dyDescent="0.2">
      <c r="A218" s="88"/>
      <c r="B218" s="478" t="s">
        <v>343</v>
      </c>
      <c r="C218" s="98">
        <f>SUM(C219:C230)</f>
        <v>15785</v>
      </c>
      <c r="D218" s="98">
        <f t="shared" ref="D218:BO218" si="132">SUM(D219:D230)</f>
        <v>528</v>
      </c>
      <c r="E218" s="98">
        <f t="shared" si="132"/>
        <v>7</v>
      </c>
      <c r="F218" s="98">
        <f t="shared" si="132"/>
        <v>521</v>
      </c>
      <c r="G218" s="98">
        <f t="shared" si="132"/>
        <v>915</v>
      </c>
      <c r="H218" s="98">
        <f t="shared" si="132"/>
        <v>1</v>
      </c>
      <c r="I218" s="98">
        <f t="shared" si="132"/>
        <v>914</v>
      </c>
      <c r="J218" s="98">
        <f t="shared" si="132"/>
        <v>318</v>
      </c>
      <c r="K218" s="98">
        <f t="shared" si="132"/>
        <v>0</v>
      </c>
      <c r="L218" s="98">
        <f t="shared" si="132"/>
        <v>92</v>
      </c>
      <c r="M218" s="98">
        <f t="shared" si="132"/>
        <v>68</v>
      </c>
      <c r="N218" s="98">
        <f t="shared" si="132"/>
        <v>158</v>
      </c>
      <c r="O218" s="98">
        <f t="shared" si="132"/>
        <v>392</v>
      </c>
      <c r="P218" s="98">
        <f t="shared" si="132"/>
        <v>0</v>
      </c>
      <c r="Q218" s="98">
        <f t="shared" si="132"/>
        <v>277</v>
      </c>
      <c r="R218" s="98">
        <f t="shared" si="132"/>
        <v>23</v>
      </c>
      <c r="S218" s="98">
        <f t="shared" si="132"/>
        <v>92</v>
      </c>
      <c r="T218" s="98">
        <f t="shared" si="132"/>
        <v>527</v>
      </c>
      <c r="U218" s="98">
        <f t="shared" si="132"/>
        <v>1</v>
      </c>
      <c r="V218" s="98">
        <f t="shared" si="132"/>
        <v>344</v>
      </c>
      <c r="W218" s="98">
        <f t="shared" si="132"/>
        <v>83</v>
      </c>
      <c r="X218" s="98">
        <f t="shared" si="132"/>
        <v>99</v>
      </c>
      <c r="Y218" s="98">
        <f t="shared" si="132"/>
        <v>1728</v>
      </c>
      <c r="Z218" s="98">
        <f t="shared" si="132"/>
        <v>2</v>
      </c>
      <c r="AA218" s="98">
        <f t="shared" si="132"/>
        <v>439</v>
      </c>
      <c r="AB218" s="98">
        <f t="shared" si="132"/>
        <v>140</v>
      </c>
      <c r="AC218" s="98">
        <f t="shared" si="132"/>
        <v>881</v>
      </c>
      <c r="AD218" s="98">
        <f t="shared" si="132"/>
        <v>266</v>
      </c>
      <c r="AE218" s="98">
        <f t="shared" si="132"/>
        <v>6559</v>
      </c>
      <c r="AF218" s="98">
        <f t="shared" si="132"/>
        <v>0</v>
      </c>
      <c r="AG218" s="98">
        <f t="shared" si="132"/>
        <v>8</v>
      </c>
      <c r="AH218" s="98">
        <f t="shared" si="132"/>
        <v>1089</v>
      </c>
      <c r="AI218" s="98">
        <f t="shared" si="132"/>
        <v>1135</v>
      </c>
      <c r="AJ218" s="98">
        <f t="shared" si="132"/>
        <v>589</v>
      </c>
      <c r="AK218" s="98">
        <f t="shared" si="132"/>
        <v>1501</v>
      </c>
      <c r="AL218" s="98">
        <f t="shared" si="132"/>
        <v>2218</v>
      </c>
      <c r="AM218" s="98">
        <f t="shared" si="132"/>
        <v>3</v>
      </c>
      <c r="AN218" s="98">
        <f t="shared" si="132"/>
        <v>2</v>
      </c>
      <c r="AO218" s="98">
        <f t="shared" si="132"/>
        <v>1</v>
      </c>
      <c r="AP218" s="98">
        <f t="shared" si="132"/>
        <v>0</v>
      </c>
      <c r="AQ218" s="98">
        <f t="shared" si="132"/>
        <v>10</v>
      </c>
      <c r="AR218" s="98">
        <f t="shared" si="132"/>
        <v>3</v>
      </c>
      <c r="AS218" s="98">
        <f t="shared" si="132"/>
        <v>0</v>
      </c>
      <c r="AT218" s="98">
        <f t="shared" si="132"/>
        <v>728</v>
      </c>
      <c r="AU218" s="98">
        <f t="shared" si="132"/>
        <v>0</v>
      </c>
      <c r="AV218" s="98">
        <f t="shared" si="132"/>
        <v>512</v>
      </c>
      <c r="AW218" s="98">
        <f t="shared" si="132"/>
        <v>216</v>
      </c>
      <c r="AX218" s="98">
        <f t="shared" si="132"/>
        <v>1053</v>
      </c>
      <c r="AY218" s="98">
        <f t="shared" si="132"/>
        <v>268</v>
      </c>
      <c r="AZ218" s="98">
        <f t="shared" si="132"/>
        <v>270</v>
      </c>
      <c r="BA218" s="98">
        <f t="shared" si="132"/>
        <v>440</v>
      </c>
      <c r="BB218" s="98">
        <f t="shared" si="132"/>
        <v>75</v>
      </c>
      <c r="BC218" s="98">
        <f t="shared" si="132"/>
        <v>421</v>
      </c>
      <c r="BD218" s="98">
        <f t="shared" si="132"/>
        <v>0</v>
      </c>
      <c r="BE218" s="98">
        <f t="shared" si="132"/>
        <v>421</v>
      </c>
      <c r="BF218" s="98">
        <f t="shared" si="132"/>
        <v>1300</v>
      </c>
      <c r="BG218" s="98">
        <f t="shared" si="132"/>
        <v>0</v>
      </c>
      <c r="BH218" s="98">
        <f t="shared" si="132"/>
        <v>939</v>
      </c>
      <c r="BI218" s="98">
        <f t="shared" si="132"/>
        <v>93</v>
      </c>
      <c r="BJ218" s="98">
        <f t="shared" si="132"/>
        <v>268</v>
      </c>
      <c r="BK218" s="98">
        <f t="shared" si="132"/>
        <v>418</v>
      </c>
      <c r="BL218" s="98">
        <f t="shared" si="132"/>
        <v>0</v>
      </c>
      <c r="BM218" s="98">
        <f t="shared" si="132"/>
        <v>273</v>
      </c>
      <c r="BN218" s="98">
        <f t="shared" si="132"/>
        <v>145</v>
      </c>
      <c r="BO218" s="98">
        <f t="shared" si="132"/>
        <v>249</v>
      </c>
      <c r="BP218" s="98">
        <f t="shared" ref="BP218:CE218" si="133">SUM(BP219:BP230)</f>
        <v>0</v>
      </c>
      <c r="BQ218" s="98">
        <f t="shared" si="133"/>
        <v>191</v>
      </c>
      <c r="BR218" s="98">
        <f t="shared" si="133"/>
        <v>58</v>
      </c>
      <c r="BS218" s="98">
        <f t="shared" si="133"/>
        <v>473</v>
      </c>
      <c r="BT218" s="98">
        <f t="shared" si="133"/>
        <v>0</v>
      </c>
      <c r="BU218" s="98">
        <f t="shared" si="133"/>
        <v>252</v>
      </c>
      <c r="BV218" s="98">
        <f t="shared" si="133"/>
        <v>111</v>
      </c>
      <c r="BW218" s="98">
        <f t="shared" si="133"/>
        <v>110</v>
      </c>
      <c r="BX218" s="98">
        <f t="shared" si="133"/>
        <v>98</v>
      </c>
      <c r="BY218" s="98">
        <f t="shared" si="133"/>
        <v>0</v>
      </c>
      <c r="BZ218" s="98">
        <f t="shared" si="133"/>
        <v>73</v>
      </c>
      <c r="CA218" s="98">
        <f t="shared" si="133"/>
        <v>25</v>
      </c>
      <c r="CB218" s="98">
        <f t="shared" si="133"/>
        <v>78</v>
      </c>
      <c r="CC218" s="98">
        <f t="shared" si="133"/>
        <v>0</v>
      </c>
      <c r="CD218" s="98">
        <f t="shared" si="133"/>
        <v>76</v>
      </c>
      <c r="CE218" s="98">
        <f t="shared" si="133"/>
        <v>2</v>
      </c>
    </row>
    <row r="219" spans="1:83" ht="12.75" x14ac:dyDescent="0.2">
      <c r="A219" s="92">
        <v>7001</v>
      </c>
      <c r="B219" s="479" t="s">
        <v>276</v>
      </c>
      <c r="C219" s="98">
        <f t="shared" si="108"/>
        <v>3</v>
      </c>
      <c r="D219" s="98">
        <f>SUM(E219:F219)</f>
        <v>0</v>
      </c>
      <c r="E219" s="130">
        <v>0</v>
      </c>
      <c r="F219" s="130">
        <v>0</v>
      </c>
      <c r="G219" s="98">
        <f t="shared" si="128"/>
        <v>0</v>
      </c>
      <c r="H219" s="130">
        <v>0</v>
      </c>
      <c r="I219" s="130">
        <v>0</v>
      </c>
      <c r="J219" s="98">
        <f t="shared" si="121"/>
        <v>0</v>
      </c>
      <c r="K219" s="130">
        <v>0</v>
      </c>
      <c r="L219" s="130">
        <v>0</v>
      </c>
      <c r="M219" s="130">
        <v>0</v>
      </c>
      <c r="N219" s="130">
        <v>0</v>
      </c>
      <c r="O219" s="98">
        <f t="shared" si="109"/>
        <v>0</v>
      </c>
      <c r="P219" s="130">
        <v>0</v>
      </c>
      <c r="Q219" s="130">
        <v>0</v>
      </c>
      <c r="R219" s="130">
        <v>0</v>
      </c>
      <c r="S219" s="130">
        <v>0</v>
      </c>
      <c r="T219" s="98">
        <f t="shared" si="122"/>
        <v>0</v>
      </c>
      <c r="U219" s="130">
        <v>0</v>
      </c>
      <c r="V219" s="130">
        <v>0</v>
      </c>
      <c r="W219" s="130">
        <v>0</v>
      </c>
      <c r="X219" s="130">
        <v>0</v>
      </c>
      <c r="Y219" s="98">
        <f t="shared" ref="Y219:Y230" si="134">SUM(Z219:AD219)</f>
        <v>1</v>
      </c>
      <c r="Z219" s="130">
        <v>0</v>
      </c>
      <c r="AA219" s="130">
        <v>0</v>
      </c>
      <c r="AB219" s="130">
        <v>0</v>
      </c>
      <c r="AC219" s="130">
        <v>1</v>
      </c>
      <c r="AD219" s="130">
        <v>0</v>
      </c>
      <c r="AE219" s="98">
        <f t="shared" ref="AE219:AE230" si="135">SUM(AF219:AS219)</f>
        <v>1</v>
      </c>
      <c r="AF219" s="130">
        <v>0</v>
      </c>
      <c r="AG219" s="130">
        <v>0</v>
      </c>
      <c r="AH219" s="130">
        <v>0</v>
      </c>
      <c r="AI219" s="130">
        <v>0</v>
      </c>
      <c r="AJ219" s="130">
        <v>1</v>
      </c>
      <c r="AK219" s="130">
        <v>0</v>
      </c>
      <c r="AL219" s="130">
        <v>0</v>
      </c>
      <c r="AM219" s="130">
        <v>0</v>
      </c>
      <c r="AN219" s="130">
        <v>0</v>
      </c>
      <c r="AO219" s="130">
        <v>0</v>
      </c>
      <c r="AP219" s="130">
        <v>0</v>
      </c>
      <c r="AQ219" s="130">
        <v>0</v>
      </c>
      <c r="AR219" s="130">
        <v>0</v>
      </c>
      <c r="AS219" s="130">
        <v>0</v>
      </c>
      <c r="AT219" s="98">
        <f t="shared" si="113"/>
        <v>0</v>
      </c>
      <c r="AU219" s="130">
        <v>0</v>
      </c>
      <c r="AV219" s="130">
        <v>0</v>
      </c>
      <c r="AW219" s="130">
        <v>0</v>
      </c>
      <c r="AX219" s="98">
        <f t="shared" si="114"/>
        <v>0</v>
      </c>
      <c r="AY219" s="130">
        <v>0</v>
      </c>
      <c r="AZ219" s="130">
        <v>0</v>
      </c>
      <c r="BA219" s="130">
        <v>0</v>
      </c>
      <c r="BB219" s="130">
        <v>0</v>
      </c>
      <c r="BC219" s="98">
        <f t="shared" si="115"/>
        <v>0</v>
      </c>
      <c r="BD219" s="130">
        <v>0</v>
      </c>
      <c r="BE219" s="130">
        <v>0</v>
      </c>
      <c r="BF219" s="98">
        <f t="shared" si="116"/>
        <v>1</v>
      </c>
      <c r="BG219" s="130">
        <v>0</v>
      </c>
      <c r="BH219" s="130">
        <v>0</v>
      </c>
      <c r="BI219" s="130">
        <v>1</v>
      </c>
      <c r="BJ219" s="130">
        <v>0</v>
      </c>
      <c r="BK219" s="98">
        <f t="shared" si="117"/>
        <v>0</v>
      </c>
      <c r="BL219" s="130">
        <v>0</v>
      </c>
      <c r="BM219" s="130">
        <v>0</v>
      </c>
      <c r="BN219" s="130">
        <v>0</v>
      </c>
      <c r="BO219" s="98">
        <f t="shared" si="118"/>
        <v>0</v>
      </c>
      <c r="BP219" s="130">
        <v>0</v>
      </c>
      <c r="BQ219" s="130">
        <v>0</v>
      </c>
      <c r="BR219" s="130">
        <v>0</v>
      </c>
      <c r="BS219" s="98">
        <f t="shared" si="119"/>
        <v>0</v>
      </c>
      <c r="BT219" s="130">
        <v>0</v>
      </c>
      <c r="BU219" s="130">
        <v>0</v>
      </c>
      <c r="BV219" s="130">
        <v>0</v>
      </c>
      <c r="BW219" s="130">
        <v>0</v>
      </c>
      <c r="BX219" s="98">
        <f t="shared" si="120"/>
        <v>0</v>
      </c>
      <c r="BY219" s="130">
        <v>0</v>
      </c>
      <c r="BZ219" s="130">
        <v>0</v>
      </c>
      <c r="CA219" s="130">
        <v>0</v>
      </c>
      <c r="CB219" s="98">
        <f t="shared" ref="CB219:CB230" si="136">SUM(CC219:CE219)</f>
        <v>0</v>
      </c>
      <c r="CC219" s="130">
        <v>0</v>
      </c>
      <c r="CD219" s="130">
        <v>0</v>
      </c>
      <c r="CE219" s="130">
        <v>0</v>
      </c>
    </row>
    <row r="220" spans="1:83" ht="15" customHeight="1" x14ac:dyDescent="0.2">
      <c r="A220" s="89">
        <v>7006</v>
      </c>
      <c r="B220" s="479" t="s">
        <v>306</v>
      </c>
      <c r="C220" s="98">
        <f t="shared" si="108"/>
        <v>459</v>
      </c>
      <c r="D220" s="98">
        <f t="shared" ref="D220:D230" si="137">SUM(E220:F220)</f>
        <v>1</v>
      </c>
      <c r="E220" s="130">
        <v>0</v>
      </c>
      <c r="F220" s="130">
        <v>1</v>
      </c>
      <c r="G220" s="98">
        <f t="shared" si="128"/>
        <v>1</v>
      </c>
      <c r="H220" s="130">
        <v>0</v>
      </c>
      <c r="I220" s="130">
        <v>1</v>
      </c>
      <c r="J220" s="98">
        <f t="shared" si="121"/>
        <v>1</v>
      </c>
      <c r="K220" s="130">
        <v>0</v>
      </c>
      <c r="L220" s="130">
        <v>0</v>
      </c>
      <c r="M220" s="130">
        <v>0</v>
      </c>
      <c r="N220" s="130">
        <v>1</v>
      </c>
      <c r="O220" s="98">
        <f t="shared" si="109"/>
        <v>0</v>
      </c>
      <c r="P220" s="130">
        <v>0</v>
      </c>
      <c r="Q220" s="130">
        <v>0</v>
      </c>
      <c r="R220" s="130">
        <v>0</v>
      </c>
      <c r="S220" s="130">
        <v>0</v>
      </c>
      <c r="T220" s="98">
        <f t="shared" si="122"/>
        <v>23</v>
      </c>
      <c r="U220" s="130">
        <v>0</v>
      </c>
      <c r="V220" s="130">
        <v>14</v>
      </c>
      <c r="W220" s="130">
        <v>6</v>
      </c>
      <c r="X220" s="130">
        <v>3</v>
      </c>
      <c r="Y220" s="98">
        <f t="shared" si="134"/>
        <v>79</v>
      </c>
      <c r="Z220" s="130">
        <v>0</v>
      </c>
      <c r="AA220" s="130">
        <v>15</v>
      </c>
      <c r="AB220" s="130">
        <v>0</v>
      </c>
      <c r="AC220" s="130">
        <v>48</v>
      </c>
      <c r="AD220" s="130">
        <v>16</v>
      </c>
      <c r="AE220" s="98">
        <f t="shared" si="135"/>
        <v>94</v>
      </c>
      <c r="AF220" s="130">
        <v>0</v>
      </c>
      <c r="AG220" s="130">
        <v>0</v>
      </c>
      <c r="AH220" s="130">
        <v>5</v>
      </c>
      <c r="AI220" s="130">
        <v>26</v>
      </c>
      <c r="AJ220" s="130">
        <v>11</v>
      </c>
      <c r="AK220" s="130">
        <v>50</v>
      </c>
      <c r="AL220" s="130">
        <v>1</v>
      </c>
      <c r="AM220" s="130">
        <v>0</v>
      </c>
      <c r="AN220" s="130">
        <v>1</v>
      </c>
      <c r="AO220" s="130">
        <v>0</v>
      </c>
      <c r="AP220" s="130">
        <v>0</v>
      </c>
      <c r="AQ220" s="130">
        <v>0</v>
      </c>
      <c r="AR220" s="130">
        <v>0</v>
      </c>
      <c r="AS220" s="130">
        <v>0</v>
      </c>
      <c r="AT220" s="98">
        <f t="shared" si="113"/>
        <v>26</v>
      </c>
      <c r="AU220" s="130">
        <v>0</v>
      </c>
      <c r="AV220" s="130">
        <v>17</v>
      </c>
      <c r="AW220" s="130">
        <v>9</v>
      </c>
      <c r="AX220" s="98">
        <f t="shared" si="114"/>
        <v>85</v>
      </c>
      <c r="AY220" s="130">
        <v>19</v>
      </c>
      <c r="AZ220" s="130">
        <v>29</v>
      </c>
      <c r="BA220" s="130">
        <v>34</v>
      </c>
      <c r="BB220" s="130">
        <v>3</v>
      </c>
      <c r="BC220" s="98">
        <f t="shared" si="115"/>
        <v>35</v>
      </c>
      <c r="BD220" s="130">
        <v>0</v>
      </c>
      <c r="BE220" s="130">
        <v>35</v>
      </c>
      <c r="BF220" s="98">
        <f t="shared" si="116"/>
        <v>50</v>
      </c>
      <c r="BG220" s="130">
        <v>0</v>
      </c>
      <c r="BH220" s="130">
        <v>38</v>
      </c>
      <c r="BI220" s="130">
        <v>0</v>
      </c>
      <c r="BJ220" s="130">
        <v>12</v>
      </c>
      <c r="BK220" s="98">
        <f t="shared" si="117"/>
        <v>27</v>
      </c>
      <c r="BL220" s="130">
        <v>0</v>
      </c>
      <c r="BM220" s="130">
        <v>15</v>
      </c>
      <c r="BN220" s="130">
        <v>12</v>
      </c>
      <c r="BO220" s="98">
        <f t="shared" si="118"/>
        <v>17</v>
      </c>
      <c r="BP220" s="130">
        <v>0</v>
      </c>
      <c r="BQ220" s="130">
        <v>12</v>
      </c>
      <c r="BR220" s="130">
        <v>5</v>
      </c>
      <c r="BS220" s="98">
        <f t="shared" si="119"/>
        <v>13</v>
      </c>
      <c r="BT220" s="130">
        <v>0</v>
      </c>
      <c r="BU220" s="130">
        <v>5</v>
      </c>
      <c r="BV220" s="130">
        <v>7</v>
      </c>
      <c r="BW220" s="130">
        <v>1</v>
      </c>
      <c r="BX220" s="98">
        <f t="shared" si="120"/>
        <v>6</v>
      </c>
      <c r="BY220" s="130">
        <v>0</v>
      </c>
      <c r="BZ220" s="130">
        <v>6</v>
      </c>
      <c r="CA220" s="130">
        <v>0</v>
      </c>
      <c r="CB220" s="98">
        <f t="shared" si="136"/>
        <v>1</v>
      </c>
      <c r="CC220" s="130">
        <v>0</v>
      </c>
      <c r="CD220" s="130">
        <v>1</v>
      </c>
      <c r="CE220" s="130">
        <v>0</v>
      </c>
    </row>
    <row r="221" spans="1:83" ht="12.75" x14ac:dyDescent="0.2">
      <c r="A221" s="89">
        <v>7007</v>
      </c>
      <c r="B221" s="479" t="s">
        <v>104</v>
      </c>
      <c r="C221" s="98">
        <f t="shared" si="108"/>
        <v>6639</v>
      </c>
      <c r="D221" s="98">
        <f t="shared" si="137"/>
        <v>447</v>
      </c>
      <c r="E221" s="130">
        <v>7</v>
      </c>
      <c r="F221" s="130">
        <v>440</v>
      </c>
      <c r="G221" s="98">
        <f t="shared" si="128"/>
        <v>516</v>
      </c>
      <c r="H221" s="130">
        <v>1</v>
      </c>
      <c r="I221" s="130">
        <v>515</v>
      </c>
      <c r="J221" s="98">
        <f t="shared" si="121"/>
        <v>168</v>
      </c>
      <c r="K221" s="130">
        <v>0</v>
      </c>
      <c r="L221" s="130">
        <v>64</v>
      </c>
      <c r="M221" s="130">
        <v>0</v>
      </c>
      <c r="N221" s="130">
        <v>104</v>
      </c>
      <c r="O221" s="98">
        <f t="shared" si="109"/>
        <v>125</v>
      </c>
      <c r="P221" s="130">
        <v>0</v>
      </c>
      <c r="Q221" s="130">
        <v>118</v>
      </c>
      <c r="R221" s="130">
        <v>0</v>
      </c>
      <c r="S221" s="130">
        <v>7</v>
      </c>
      <c r="T221" s="98">
        <f t="shared" si="122"/>
        <v>79</v>
      </c>
      <c r="U221" s="130">
        <v>1</v>
      </c>
      <c r="V221" s="130">
        <v>64</v>
      </c>
      <c r="W221" s="130">
        <v>8</v>
      </c>
      <c r="X221" s="130">
        <v>6</v>
      </c>
      <c r="Y221" s="98">
        <f t="shared" si="134"/>
        <v>712</v>
      </c>
      <c r="Z221" s="130">
        <v>2</v>
      </c>
      <c r="AA221" s="130">
        <v>248</v>
      </c>
      <c r="AB221" s="130">
        <v>75</v>
      </c>
      <c r="AC221" s="130">
        <v>306</v>
      </c>
      <c r="AD221" s="130">
        <v>81</v>
      </c>
      <c r="AE221" s="98">
        <f t="shared" si="135"/>
        <v>3168</v>
      </c>
      <c r="AF221" s="130">
        <v>0</v>
      </c>
      <c r="AG221" s="130">
        <v>8</v>
      </c>
      <c r="AH221" s="130">
        <v>37</v>
      </c>
      <c r="AI221" s="130">
        <v>364</v>
      </c>
      <c r="AJ221" s="130">
        <v>137</v>
      </c>
      <c r="AK221" s="130">
        <v>425</v>
      </c>
      <c r="AL221" s="130">
        <v>2189</v>
      </c>
      <c r="AM221" s="130">
        <v>1</v>
      </c>
      <c r="AN221" s="130">
        <v>0</v>
      </c>
      <c r="AO221" s="130">
        <v>1</v>
      </c>
      <c r="AP221" s="130">
        <v>0</v>
      </c>
      <c r="AQ221" s="130">
        <v>5</v>
      </c>
      <c r="AR221" s="130">
        <v>1</v>
      </c>
      <c r="AS221" s="130">
        <v>0</v>
      </c>
      <c r="AT221" s="98">
        <f t="shared" si="113"/>
        <v>256</v>
      </c>
      <c r="AU221" s="130">
        <v>0</v>
      </c>
      <c r="AV221" s="130">
        <v>222</v>
      </c>
      <c r="AW221" s="130">
        <v>34</v>
      </c>
      <c r="AX221" s="98">
        <f t="shared" si="114"/>
        <v>286</v>
      </c>
      <c r="AY221" s="130">
        <v>84</v>
      </c>
      <c r="AZ221" s="130">
        <v>85</v>
      </c>
      <c r="BA221" s="130">
        <v>108</v>
      </c>
      <c r="BB221" s="130">
        <v>9</v>
      </c>
      <c r="BC221" s="98">
        <f t="shared" si="115"/>
        <v>150</v>
      </c>
      <c r="BD221" s="130">
        <v>0</v>
      </c>
      <c r="BE221" s="130">
        <v>150</v>
      </c>
      <c r="BF221" s="98">
        <f t="shared" si="116"/>
        <v>400</v>
      </c>
      <c r="BG221" s="130">
        <v>0</v>
      </c>
      <c r="BH221" s="130">
        <v>350</v>
      </c>
      <c r="BI221" s="130">
        <v>6</v>
      </c>
      <c r="BJ221" s="130">
        <v>44</v>
      </c>
      <c r="BK221" s="98">
        <f t="shared" si="117"/>
        <v>89</v>
      </c>
      <c r="BL221" s="130">
        <v>0</v>
      </c>
      <c r="BM221" s="130">
        <v>63</v>
      </c>
      <c r="BN221" s="130">
        <v>26</v>
      </c>
      <c r="BO221" s="98">
        <f t="shared" si="118"/>
        <v>75</v>
      </c>
      <c r="BP221" s="130">
        <v>0</v>
      </c>
      <c r="BQ221" s="130">
        <v>74</v>
      </c>
      <c r="BR221" s="130">
        <v>1</v>
      </c>
      <c r="BS221" s="98">
        <f t="shared" si="119"/>
        <v>115</v>
      </c>
      <c r="BT221" s="130">
        <v>0</v>
      </c>
      <c r="BU221" s="130">
        <v>100</v>
      </c>
      <c r="BV221" s="130">
        <v>6</v>
      </c>
      <c r="BW221" s="130">
        <v>9</v>
      </c>
      <c r="BX221" s="98">
        <f t="shared" si="120"/>
        <v>25</v>
      </c>
      <c r="BY221" s="130">
        <v>0</v>
      </c>
      <c r="BZ221" s="130">
        <v>23</v>
      </c>
      <c r="CA221" s="130">
        <v>2</v>
      </c>
      <c r="CB221" s="98">
        <f t="shared" si="136"/>
        <v>28</v>
      </c>
      <c r="CC221" s="130">
        <v>0</v>
      </c>
      <c r="CD221" s="130">
        <v>27</v>
      </c>
      <c r="CE221" s="130">
        <v>1</v>
      </c>
    </row>
    <row r="222" spans="1:83" ht="12.75" x14ac:dyDescent="0.2">
      <c r="A222" s="90">
        <v>7014</v>
      </c>
      <c r="B222" s="479" t="s">
        <v>426</v>
      </c>
      <c r="C222" s="98">
        <f t="shared" si="108"/>
        <v>11</v>
      </c>
      <c r="D222" s="98">
        <f t="shared" si="137"/>
        <v>1</v>
      </c>
      <c r="E222" s="130">
        <v>0</v>
      </c>
      <c r="F222" s="130">
        <v>1</v>
      </c>
      <c r="G222" s="98">
        <f t="shared" si="128"/>
        <v>1</v>
      </c>
      <c r="H222" s="130">
        <v>0</v>
      </c>
      <c r="I222" s="130">
        <v>1</v>
      </c>
      <c r="J222" s="98">
        <f t="shared" si="121"/>
        <v>0</v>
      </c>
      <c r="K222" s="130">
        <v>0</v>
      </c>
      <c r="L222" s="130">
        <v>0</v>
      </c>
      <c r="M222" s="130">
        <v>0</v>
      </c>
      <c r="N222" s="130">
        <v>0</v>
      </c>
      <c r="O222" s="98">
        <f t="shared" si="109"/>
        <v>0</v>
      </c>
      <c r="P222" s="130">
        <v>0</v>
      </c>
      <c r="Q222" s="130">
        <v>0</v>
      </c>
      <c r="R222" s="130">
        <v>0</v>
      </c>
      <c r="S222" s="130">
        <v>0</v>
      </c>
      <c r="T222" s="98">
        <f t="shared" si="122"/>
        <v>0</v>
      </c>
      <c r="U222" s="130">
        <v>0</v>
      </c>
      <c r="V222" s="130">
        <v>0</v>
      </c>
      <c r="W222" s="130">
        <v>0</v>
      </c>
      <c r="X222" s="130">
        <v>0</v>
      </c>
      <c r="Y222" s="98">
        <f t="shared" si="134"/>
        <v>0</v>
      </c>
      <c r="Z222" s="130">
        <v>0</v>
      </c>
      <c r="AA222" s="130">
        <v>0</v>
      </c>
      <c r="AB222" s="130">
        <v>0</v>
      </c>
      <c r="AC222" s="130">
        <v>0</v>
      </c>
      <c r="AD222" s="130">
        <v>0</v>
      </c>
      <c r="AE222" s="98">
        <f t="shared" si="135"/>
        <v>6</v>
      </c>
      <c r="AF222" s="130">
        <v>0</v>
      </c>
      <c r="AG222" s="130">
        <v>0</v>
      </c>
      <c r="AH222" s="130">
        <v>0</v>
      </c>
      <c r="AI222" s="130">
        <v>2</v>
      </c>
      <c r="AJ222" s="130">
        <v>0</v>
      </c>
      <c r="AK222" s="130">
        <v>1</v>
      </c>
      <c r="AL222" s="130">
        <v>3</v>
      </c>
      <c r="AM222" s="130">
        <v>0</v>
      </c>
      <c r="AN222" s="130">
        <v>0</v>
      </c>
      <c r="AO222" s="130">
        <v>0</v>
      </c>
      <c r="AP222" s="130">
        <v>0</v>
      </c>
      <c r="AQ222" s="130">
        <v>0</v>
      </c>
      <c r="AR222" s="130">
        <v>0</v>
      </c>
      <c r="AS222" s="130">
        <v>0</v>
      </c>
      <c r="AT222" s="98">
        <f t="shared" si="113"/>
        <v>1</v>
      </c>
      <c r="AU222" s="130">
        <v>0</v>
      </c>
      <c r="AV222" s="130">
        <v>1</v>
      </c>
      <c r="AW222" s="130">
        <v>0</v>
      </c>
      <c r="AX222" s="98">
        <f t="shared" si="114"/>
        <v>0</v>
      </c>
      <c r="AY222" s="130">
        <v>0</v>
      </c>
      <c r="AZ222" s="130">
        <v>0</v>
      </c>
      <c r="BA222" s="130">
        <v>0</v>
      </c>
      <c r="BB222" s="130">
        <v>0</v>
      </c>
      <c r="BC222" s="98">
        <f t="shared" si="115"/>
        <v>0</v>
      </c>
      <c r="BD222" s="130">
        <v>0</v>
      </c>
      <c r="BE222" s="130">
        <v>0</v>
      </c>
      <c r="BF222" s="98">
        <f t="shared" si="116"/>
        <v>1</v>
      </c>
      <c r="BG222" s="130">
        <v>0</v>
      </c>
      <c r="BH222" s="130">
        <v>1</v>
      </c>
      <c r="BI222" s="130">
        <v>0</v>
      </c>
      <c r="BJ222" s="130">
        <v>0</v>
      </c>
      <c r="BK222" s="98">
        <f t="shared" si="117"/>
        <v>0</v>
      </c>
      <c r="BL222" s="130">
        <v>0</v>
      </c>
      <c r="BM222" s="130">
        <v>0</v>
      </c>
      <c r="BN222" s="130">
        <v>0</v>
      </c>
      <c r="BO222" s="98">
        <f t="shared" si="118"/>
        <v>0</v>
      </c>
      <c r="BP222" s="130">
        <v>0</v>
      </c>
      <c r="BQ222" s="130">
        <v>0</v>
      </c>
      <c r="BR222" s="130">
        <v>0</v>
      </c>
      <c r="BS222" s="98">
        <f t="shared" si="119"/>
        <v>1</v>
      </c>
      <c r="BT222" s="130">
        <v>0</v>
      </c>
      <c r="BU222" s="130">
        <v>1</v>
      </c>
      <c r="BV222" s="130">
        <v>0</v>
      </c>
      <c r="BW222" s="130">
        <v>0</v>
      </c>
      <c r="BX222" s="98">
        <f t="shared" si="120"/>
        <v>0</v>
      </c>
      <c r="BY222" s="130">
        <v>0</v>
      </c>
      <c r="BZ222" s="130">
        <v>0</v>
      </c>
      <c r="CA222" s="130">
        <v>0</v>
      </c>
      <c r="CB222" s="98">
        <f t="shared" si="136"/>
        <v>0</v>
      </c>
      <c r="CC222" s="130">
        <v>0</v>
      </c>
      <c r="CD222" s="130">
        <v>0</v>
      </c>
      <c r="CE222" s="130">
        <v>0</v>
      </c>
    </row>
    <row r="223" spans="1:83" ht="12.75" x14ac:dyDescent="0.2">
      <c r="A223" s="92">
        <v>7031</v>
      </c>
      <c r="B223" s="479" t="s">
        <v>54</v>
      </c>
      <c r="C223" s="98">
        <f t="shared" si="108"/>
        <v>3</v>
      </c>
      <c r="D223" s="98">
        <f t="shared" si="137"/>
        <v>0</v>
      </c>
      <c r="E223" s="130">
        <v>0</v>
      </c>
      <c r="F223" s="130">
        <v>0</v>
      </c>
      <c r="G223" s="98">
        <f t="shared" si="128"/>
        <v>0</v>
      </c>
      <c r="H223" s="130">
        <v>0</v>
      </c>
      <c r="I223" s="130">
        <v>0</v>
      </c>
      <c r="J223" s="98">
        <f t="shared" si="121"/>
        <v>0</v>
      </c>
      <c r="K223" s="130">
        <v>0</v>
      </c>
      <c r="L223" s="130">
        <v>0</v>
      </c>
      <c r="M223" s="130">
        <v>0</v>
      </c>
      <c r="N223" s="130">
        <v>0</v>
      </c>
      <c r="O223" s="98">
        <f t="shared" si="109"/>
        <v>0</v>
      </c>
      <c r="P223" s="130">
        <v>0</v>
      </c>
      <c r="Q223" s="130">
        <v>0</v>
      </c>
      <c r="R223" s="130">
        <v>0</v>
      </c>
      <c r="S223" s="130">
        <v>0</v>
      </c>
      <c r="T223" s="98">
        <f t="shared" si="122"/>
        <v>0</v>
      </c>
      <c r="U223" s="130">
        <v>0</v>
      </c>
      <c r="V223" s="130">
        <v>0</v>
      </c>
      <c r="W223" s="130">
        <v>0</v>
      </c>
      <c r="X223" s="130">
        <v>0</v>
      </c>
      <c r="Y223" s="98">
        <f t="shared" si="134"/>
        <v>0</v>
      </c>
      <c r="Z223" s="130">
        <v>0</v>
      </c>
      <c r="AA223" s="130">
        <v>0</v>
      </c>
      <c r="AB223" s="130">
        <v>0</v>
      </c>
      <c r="AC223" s="130">
        <v>0</v>
      </c>
      <c r="AD223" s="130">
        <v>0</v>
      </c>
      <c r="AE223" s="98">
        <f t="shared" si="135"/>
        <v>3</v>
      </c>
      <c r="AF223" s="130">
        <v>0</v>
      </c>
      <c r="AG223" s="130">
        <v>0</v>
      </c>
      <c r="AH223" s="130">
        <v>0</v>
      </c>
      <c r="AI223" s="130">
        <v>0</v>
      </c>
      <c r="AJ223" s="130">
        <v>0</v>
      </c>
      <c r="AK223" s="130">
        <v>0</v>
      </c>
      <c r="AL223" s="130">
        <v>3</v>
      </c>
      <c r="AM223" s="130">
        <v>0</v>
      </c>
      <c r="AN223" s="130">
        <v>0</v>
      </c>
      <c r="AO223" s="130">
        <v>0</v>
      </c>
      <c r="AP223" s="130">
        <v>0</v>
      </c>
      <c r="AQ223" s="130">
        <v>0</v>
      </c>
      <c r="AR223" s="130">
        <v>0</v>
      </c>
      <c r="AS223" s="130">
        <v>0</v>
      </c>
      <c r="AT223" s="98">
        <f t="shared" si="113"/>
        <v>0</v>
      </c>
      <c r="AU223" s="130">
        <v>0</v>
      </c>
      <c r="AV223" s="130">
        <v>0</v>
      </c>
      <c r="AW223" s="130">
        <v>0</v>
      </c>
      <c r="AX223" s="98">
        <f t="shared" si="114"/>
        <v>0</v>
      </c>
      <c r="AY223" s="130">
        <v>0</v>
      </c>
      <c r="AZ223" s="130">
        <v>0</v>
      </c>
      <c r="BA223" s="130">
        <v>0</v>
      </c>
      <c r="BB223" s="130">
        <v>0</v>
      </c>
      <c r="BC223" s="98">
        <f t="shared" si="115"/>
        <v>0</v>
      </c>
      <c r="BD223" s="130">
        <v>0</v>
      </c>
      <c r="BE223" s="130">
        <v>0</v>
      </c>
      <c r="BF223" s="98">
        <f t="shared" si="116"/>
        <v>0</v>
      </c>
      <c r="BG223" s="130">
        <v>0</v>
      </c>
      <c r="BH223" s="130">
        <v>0</v>
      </c>
      <c r="BI223" s="130">
        <v>0</v>
      </c>
      <c r="BJ223" s="130">
        <v>0</v>
      </c>
      <c r="BK223" s="98">
        <f t="shared" si="117"/>
        <v>0</v>
      </c>
      <c r="BL223" s="130">
        <v>0</v>
      </c>
      <c r="BM223" s="130">
        <v>0</v>
      </c>
      <c r="BN223" s="130">
        <v>0</v>
      </c>
      <c r="BO223" s="98">
        <f t="shared" si="118"/>
        <v>0</v>
      </c>
      <c r="BP223" s="130">
        <v>0</v>
      </c>
      <c r="BQ223" s="130">
        <v>0</v>
      </c>
      <c r="BR223" s="130">
        <v>0</v>
      </c>
      <c r="BS223" s="98">
        <f t="shared" si="119"/>
        <v>0</v>
      </c>
      <c r="BT223" s="130">
        <v>0</v>
      </c>
      <c r="BU223" s="130">
        <v>0</v>
      </c>
      <c r="BV223" s="130">
        <v>0</v>
      </c>
      <c r="BW223" s="130">
        <v>0</v>
      </c>
      <c r="BX223" s="98">
        <f t="shared" si="120"/>
        <v>0</v>
      </c>
      <c r="BY223" s="130">
        <v>0</v>
      </c>
      <c r="BZ223" s="130">
        <v>0</v>
      </c>
      <c r="CA223" s="130">
        <v>0</v>
      </c>
      <c r="CB223" s="98">
        <f t="shared" si="136"/>
        <v>0</v>
      </c>
      <c r="CC223" s="130">
        <v>0</v>
      </c>
      <c r="CD223" s="130">
        <v>0</v>
      </c>
      <c r="CE223" s="130">
        <v>0</v>
      </c>
    </row>
    <row r="224" spans="1:83" ht="12.75" x14ac:dyDescent="0.2">
      <c r="A224" s="89">
        <v>7032</v>
      </c>
      <c r="B224" s="479" t="s">
        <v>55</v>
      </c>
      <c r="C224" s="98">
        <f t="shared" si="108"/>
        <v>1</v>
      </c>
      <c r="D224" s="98">
        <f t="shared" si="137"/>
        <v>0</v>
      </c>
      <c r="E224" s="130">
        <v>0</v>
      </c>
      <c r="F224" s="130">
        <v>0</v>
      </c>
      <c r="G224" s="98">
        <f t="shared" si="128"/>
        <v>0</v>
      </c>
      <c r="H224" s="130">
        <v>0</v>
      </c>
      <c r="I224" s="130">
        <v>0</v>
      </c>
      <c r="J224" s="98">
        <f t="shared" si="121"/>
        <v>0</v>
      </c>
      <c r="K224" s="130">
        <v>0</v>
      </c>
      <c r="L224" s="130">
        <v>0</v>
      </c>
      <c r="M224" s="130">
        <v>0</v>
      </c>
      <c r="N224" s="130">
        <v>0</v>
      </c>
      <c r="O224" s="98">
        <f t="shared" si="109"/>
        <v>0</v>
      </c>
      <c r="P224" s="130">
        <v>0</v>
      </c>
      <c r="Q224" s="130">
        <v>0</v>
      </c>
      <c r="R224" s="130">
        <v>0</v>
      </c>
      <c r="S224" s="130">
        <v>0</v>
      </c>
      <c r="T224" s="98">
        <f t="shared" si="122"/>
        <v>0</v>
      </c>
      <c r="U224" s="130">
        <v>0</v>
      </c>
      <c r="V224" s="130">
        <v>0</v>
      </c>
      <c r="W224" s="130">
        <v>0</v>
      </c>
      <c r="X224" s="130">
        <v>0</v>
      </c>
      <c r="Y224" s="98">
        <f t="shared" si="134"/>
        <v>1</v>
      </c>
      <c r="Z224" s="130">
        <v>0</v>
      </c>
      <c r="AA224" s="130">
        <v>0</v>
      </c>
      <c r="AB224" s="130">
        <v>0</v>
      </c>
      <c r="AC224" s="130">
        <v>1</v>
      </c>
      <c r="AD224" s="130">
        <v>0</v>
      </c>
      <c r="AE224" s="98">
        <f t="shared" si="135"/>
        <v>0</v>
      </c>
      <c r="AF224" s="130">
        <v>0</v>
      </c>
      <c r="AG224" s="130">
        <v>0</v>
      </c>
      <c r="AH224" s="130">
        <v>0</v>
      </c>
      <c r="AI224" s="130">
        <v>0</v>
      </c>
      <c r="AJ224" s="130">
        <v>0</v>
      </c>
      <c r="AK224" s="130">
        <v>0</v>
      </c>
      <c r="AL224" s="130">
        <v>0</v>
      </c>
      <c r="AM224" s="130">
        <v>0</v>
      </c>
      <c r="AN224" s="130">
        <v>0</v>
      </c>
      <c r="AO224" s="130">
        <v>0</v>
      </c>
      <c r="AP224" s="130">
        <v>0</v>
      </c>
      <c r="AQ224" s="130">
        <v>0</v>
      </c>
      <c r="AR224" s="130">
        <v>0</v>
      </c>
      <c r="AS224" s="130">
        <v>0</v>
      </c>
      <c r="AT224" s="98">
        <f t="shared" si="113"/>
        <v>0</v>
      </c>
      <c r="AU224" s="130">
        <v>0</v>
      </c>
      <c r="AV224" s="130">
        <v>0</v>
      </c>
      <c r="AW224" s="130">
        <v>0</v>
      </c>
      <c r="AX224" s="98">
        <f t="shared" si="114"/>
        <v>0</v>
      </c>
      <c r="AY224" s="130">
        <v>0</v>
      </c>
      <c r="AZ224" s="130">
        <v>0</v>
      </c>
      <c r="BA224" s="130">
        <v>0</v>
      </c>
      <c r="BB224" s="130">
        <v>0</v>
      </c>
      <c r="BC224" s="98">
        <f t="shared" si="115"/>
        <v>0</v>
      </c>
      <c r="BD224" s="130">
        <v>0</v>
      </c>
      <c r="BE224" s="130">
        <v>0</v>
      </c>
      <c r="BF224" s="98">
        <f t="shared" si="116"/>
        <v>0</v>
      </c>
      <c r="BG224" s="130">
        <v>0</v>
      </c>
      <c r="BH224" s="130">
        <v>0</v>
      </c>
      <c r="BI224" s="130">
        <v>0</v>
      </c>
      <c r="BJ224" s="130">
        <v>0</v>
      </c>
      <c r="BK224" s="98">
        <f t="shared" si="117"/>
        <v>0</v>
      </c>
      <c r="BL224" s="130">
        <v>0</v>
      </c>
      <c r="BM224" s="130">
        <v>0</v>
      </c>
      <c r="BN224" s="130">
        <v>0</v>
      </c>
      <c r="BO224" s="98">
        <f t="shared" si="118"/>
        <v>0</v>
      </c>
      <c r="BP224" s="130">
        <v>0</v>
      </c>
      <c r="BQ224" s="130">
        <v>0</v>
      </c>
      <c r="BR224" s="130">
        <v>0</v>
      </c>
      <c r="BS224" s="98">
        <f t="shared" si="119"/>
        <v>0</v>
      </c>
      <c r="BT224" s="130">
        <v>0</v>
      </c>
      <c r="BU224" s="130">
        <v>0</v>
      </c>
      <c r="BV224" s="130">
        <v>0</v>
      </c>
      <c r="BW224" s="130">
        <v>0</v>
      </c>
      <c r="BX224" s="98">
        <f t="shared" si="120"/>
        <v>0</v>
      </c>
      <c r="BY224" s="130">
        <v>0</v>
      </c>
      <c r="BZ224" s="130">
        <v>0</v>
      </c>
      <c r="CA224" s="130">
        <v>0</v>
      </c>
      <c r="CB224" s="98">
        <f t="shared" si="136"/>
        <v>0</v>
      </c>
      <c r="CC224" s="130">
        <v>0</v>
      </c>
      <c r="CD224" s="130">
        <v>0</v>
      </c>
      <c r="CE224" s="130">
        <v>0</v>
      </c>
    </row>
    <row r="225" spans="1:83" ht="14.25" customHeight="1" x14ac:dyDescent="0.2">
      <c r="A225" s="90">
        <v>7033</v>
      </c>
      <c r="B225" s="479" t="s">
        <v>10</v>
      </c>
      <c r="C225" s="98">
        <f t="shared" si="108"/>
        <v>6</v>
      </c>
      <c r="D225" s="98">
        <f t="shared" si="137"/>
        <v>1</v>
      </c>
      <c r="E225" s="130">
        <v>0</v>
      </c>
      <c r="F225" s="130">
        <v>1</v>
      </c>
      <c r="G225" s="98">
        <f t="shared" si="128"/>
        <v>0</v>
      </c>
      <c r="H225" s="130">
        <v>0</v>
      </c>
      <c r="I225" s="130">
        <v>0</v>
      </c>
      <c r="J225" s="98">
        <f t="shared" si="121"/>
        <v>1</v>
      </c>
      <c r="K225" s="130">
        <v>0</v>
      </c>
      <c r="L225" s="130">
        <v>1</v>
      </c>
      <c r="M225" s="130">
        <v>0</v>
      </c>
      <c r="N225" s="130">
        <v>0</v>
      </c>
      <c r="O225" s="98">
        <f t="shared" si="109"/>
        <v>0</v>
      </c>
      <c r="P225" s="130">
        <v>0</v>
      </c>
      <c r="Q225" s="130">
        <v>0</v>
      </c>
      <c r="R225" s="130">
        <v>0</v>
      </c>
      <c r="S225" s="130">
        <v>0</v>
      </c>
      <c r="T225" s="98">
        <f t="shared" si="122"/>
        <v>1</v>
      </c>
      <c r="U225" s="130">
        <v>0</v>
      </c>
      <c r="V225" s="130">
        <v>0</v>
      </c>
      <c r="W225" s="130">
        <v>1</v>
      </c>
      <c r="X225" s="130">
        <v>0</v>
      </c>
      <c r="Y225" s="98">
        <f t="shared" si="134"/>
        <v>1</v>
      </c>
      <c r="Z225" s="130">
        <v>0</v>
      </c>
      <c r="AA225" s="130">
        <v>0</v>
      </c>
      <c r="AB225" s="130">
        <v>0</v>
      </c>
      <c r="AC225" s="130">
        <v>0</v>
      </c>
      <c r="AD225" s="130">
        <v>1</v>
      </c>
      <c r="AE225" s="98">
        <f t="shared" si="135"/>
        <v>0</v>
      </c>
      <c r="AF225" s="130">
        <v>0</v>
      </c>
      <c r="AG225" s="130">
        <v>0</v>
      </c>
      <c r="AH225" s="130">
        <v>0</v>
      </c>
      <c r="AI225" s="130">
        <v>0</v>
      </c>
      <c r="AJ225" s="130">
        <v>0</v>
      </c>
      <c r="AK225" s="130">
        <v>0</v>
      </c>
      <c r="AL225" s="130">
        <v>0</v>
      </c>
      <c r="AM225" s="130">
        <v>0</v>
      </c>
      <c r="AN225" s="130">
        <v>0</v>
      </c>
      <c r="AO225" s="130">
        <v>0</v>
      </c>
      <c r="AP225" s="130">
        <v>0</v>
      </c>
      <c r="AQ225" s="130">
        <v>0</v>
      </c>
      <c r="AR225" s="130">
        <v>0</v>
      </c>
      <c r="AS225" s="130">
        <v>0</v>
      </c>
      <c r="AT225" s="98">
        <f t="shared" si="113"/>
        <v>0</v>
      </c>
      <c r="AU225" s="130">
        <v>0</v>
      </c>
      <c r="AV225" s="130">
        <v>0</v>
      </c>
      <c r="AW225" s="130">
        <v>0</v>
      </c>
      <c r="AX225" s="98">
        <f t="shared" si="114"/>
        <v>0</v>
      </c>
      <c r="AY225" s="130">
        <v>0</v>
      </c>
      <c r="AZ225" s="130">
        <v>0</v>
      </c>
      <c r="BA225" s="130">
        <v>0</v>
      </c>
      <c r="BB225" s="130">
        <v>0</v>
      </c>
      <c r="BC225" s="98">
        <f t="shared" si="115"/>
        <v>0</v>
      </c>
      <c r="BD225" s="130">
        <v>0</v>
      </c>
      <c r="BE225" s="130">
        <v>0</v>
      </c>
      <c r="BF225" s="98">
        <f t="shared" si="116"/>
        <v>0</v>
      </c>
      <c r="BG225" s="130">
        <v>0</v>
      </c>
      <c r="BH225" s="130">
        <v>0</v>
      </c>
      <c r="BI225" s="130">
        <v>0</v>
      </c>
      <c r="BJ225" s="130">
        <v>0</v>
      </c>
      <c r="BK225" s="98">
        <f t="shared" si="117"/>
        <v>1</v>
      </c>
      <c r="BL225" s="130">
        <v>0</v>
      </c>
      <c r="BM225" s="130">
        <v>0</v>
      </c>
      <c r="BN225" s="130">
        <v>1</v>
      </c>
      <c r="BO225" s="98">
        <f t="shared" si="118"/>
        <v>0</v>
      </c>
      <c r="BP225" s="130">
        <v>0</v>
      </c>
      <c r="BQ225" s="130">
        <v>0</v>
      </c>
      <c r="BR225" s="130">
        <v>0</v>
      </c>
      <c r="BS225" s="98">
        <f t="shared" si="119"/>
        <v>1</v>
      </c>
      <c r="BT225" s="130">
        <v>0</v>
      </c>
      <c r="BU225" s="130">
        <v>0</v>
      </c>
      <c r="BV225" s="130">
        <v>0</v>
      </c>
      <c r="BW225" s="130">
        <v>1</v>
      </c>
      <c r="BX225" s="98">
        <f t="shared" si="120"/>
        <v>0</v>
      </c>
      <c r="BY225" s="130">
        <v>0</v>
      </c>
      <c r="BZ225" s="130">
        <v>0</v>
      </c>
      <c r="CA225" s="130">
        <v>0</v>
      </c>
      <c r="CB225" s="98">
        <f t="shared" si="136"/>
        <v>0</v>
      </c>
      <c r="CC225" s="130">
        <v>0</v>
      </c>
      <c r="CD225" s="130">
        <v>0</v>
      </c>
      <c r="CE225" s="130">
        <v>0</v>
      </c>
    </row>
    <row r="226" spans="1:83" ht="12.75" x14ac:dyDescent="0.2">
      <c r="A226" s="90">
        <v>7037</v>
      </c>
      <c r="B226" s="479" t="s">
        <v>601</v>
      </c>
      <c r="C226" s="98">
        <f t="shared" si="108"/>
        <v>7928</v>
      </c>
      <c r="D226" s="98">
        <f t="shared" si="137"/>
        <v>77</v>
      </c>
      <c r="E226" s="130">
        <v>0</v>
      </c>
      <c r="F226" s="130">
        <v>77</v>
      </c>
      <c r="G226" s="98">
        <f t="shared" si="128"/>
        <v>396</v>
      </c>
      <c r="H226" s="130">
        <v>0</v>
      </c>
      <c r="I226" s="130">
        <v>396</v>
      </c>
      <c r="J226" s="98">
        <f t="shared" si="121"/>
        <v>126</v>
      </c>
      <c r="K226" s="130">
        <v>0</v>
      </c>
      <c r="L226" s="130">
        <v>6</v>
      </c>
      <c r="M226" s="130">
        <v>68</v>
      </c>
      <c r="N226" s="130">
        <v>52</v>
      </c>
      <c r="O226" s="98">
        <f t="shared" si="109"/>
        <v>234</v>
      </c>
      <c r="P226" s="130">
        <v>0</v>
      </c>
      <c r="Q226" s="130">
        <v>149</v>
      </c>
      <c r="R226" s="130">
        <v>14</v>
      </c>
      <c r="S226" s="130">
        <v>71</v>
      </c>
      <c r="T226" s="98">
        <f t="shared" si="122"/>
        <v>411</v>
      </c>
      <c r="U226" s="130">
        <v>0</v>
      </c>
      <c r="V226" s="130">
        <v>259</v>
      </c>
      <c r="W226" s="130">
        <v>65</v>
      </c>
      <c r="X226" s="130">
        <v>87</v>
      </c>
      <c r="Y226" s="98">
        <f t="shared" si="134"/>
        <v>837</v>
      </c>
      <c r="Z226" s="130">
        <v>0</v>
      </c>
      <c r="AA226" s="130">
        <v>150</v>
      </c>
      <c r="AB226" s="130">
        <v>56</v>
      </c>
      <c r="AC226" s="130">
        <v>474</v>
      </c>
      <c r="AD226" s="130">
        <v>157</v>
      </c>
      <c r="AE226" s="98">
        <f t="shared" si="135"/>
        <v>3132</v>
      </c>
      <c r="AF226" s="130">
        <v>0</v>
      </c>
      <c r="AG226" s="130">
        <v>0</v>
      </c>
      <c r="AH226" s="130">
        <v>1023</v>
      </c>
      <c r="AI226" s="130">
        <v>720</v>
      </c>
      <c r="AJ226" s="130">
        <v>430</v>
      </c>
      <c r="AK226" s="130">
        <v>935</v>
      </c>
      <c r="AL226" s="130">
        <v>16</v>
      </c>
      <c r="AM226" s="130">
        <v>2</v>
      </c>
      <c r="AN226" s="130">
        <v>0</v>
      </c>
      <c r="AO226" s="130">
        <v>0</v>
      </c>
      <c r="AP226" s="130">
        <v>0</v>
      </c>
      <c r="AQ226" s="130">
        <v>4</v>
      </c>
      <c r="AR226" s="130">
        <v>2</v>
      </c>
      <c r="AS226" s="130">
        <v>0</v>
      </c>
      <c r="AT226" s="98">
        <f t="shared" si="113"/>
        <v>403</v>
      </c>
      <c r="AU226" s="130">
        <v>0</v>
      </c>
      <c r="AV226" s="130">
        <v>245</v>
      </c>
      <c r="AW226" s="130">
        <v>158</v>
      </c>
      <c r="AX226" s="98">
        <f t="shared" si="114"/>
        <v>592</v>
      </c>
      <c r="AY226" s="130">
        <v>159</v>
      </c>
      <c r="AZ226" s="130">
        <v>113</v>
      </c>
      <c r="BA226" s="130">
        <v>271</v>
      </c>
      <c r="BB226" s="130">
        <v>49</v>
      </c>
      <c r="BC226" s="98">
        <f t="shared" si="115"/>
        <v>200</v>
      </c>
      <c r="BD226" s="130">
        <v>0</v>
      </c>
      <c r="BE226" s="130">
        <v>200</v>
      </c>
      <c r="BF226" s="98">
        <f t="shared" si="116"/>
        <v>726</v>
      </c>
      <c r="BG226" s="130">
        <v>0</v>
      </c>
      <c r="BH226" s="130">
        <v>529</v>
      </c>
      <c r="BI226" s="130">
        <v>48</v>
      </c>
      <c r="BJ226" s="130">
        <v>149</v>
      </c>
      <c r="BK226" s="98">
        <f t="shared" si="117"/>
        <v>289</v>
      </c>
      <c r="BL226" s="130">
        <v>0</v>
      </c>
      <c r="BM226" s="130">
        <v>189</v>
      </c>
      <c r="BN226" s="130">
        <v>100</v>
      </c>
      <c r="BO226" s="98">
        <f t="shared" si="118"/>
        <v>150</v>
      </c>
      <c r="BP226" s="130">
        <v>0</v>
      </c>
      <c r="BQ226" s="130">
        <v>98</v>
      </c>
      <c r="BR226" s="130">
        <v>52</v>
      </c>
      <c r="BS226" s="98">
        <f t="shared" si="119"/>
        <v>294</v>
      </c>
      <c r="BT226" s="130">
        <v>0</v>
      </c>
      <c r="BU226" s="130">
        <v>119</v>
      </c>
      <c r="BV226" s="130">
        <v>89</v>
      </c>
      <c r="BW226" s="130">
        <v>86</v>
      </c>
      <c r="BX226" s="98">
        <f t="shared" si="120"/>
        <v>56</v>
      </c>
      <c r="BY226" s="130">
        <v>0</v>
      </c>
      <c r="BZ226" s="130">
        <v>36</v>
      </c>
      <c r="CA226" s="130">
        <v>20</v>
      </c>
      <c r="CB226" s="98">
        <f t="shared" si="136"/>
        <v>5</v>
      </c>
      <c r="CC226" s="130">
        <v>0</v>
      </c>
      <c r="CD226" s="130">
        <v>5</v>
      </c>
      <c r="CE226" s="130">
        <v>0</v>
      </c>
    </row>
    <row r="227" spans="1:83" ht="12.75" x14ac:dyDescent="0.2">
      <c r="A227" s="89">
        <v>7042</v>
      </c>
      <c r="B227" s="479" t="s">
        <v>307</v>
      </c>
      <c r="C227" s="98">
        <f t="shared" si="108"/>
        <v>3</v>
      </c>
      <c r="D227" s="98">
        <f t="shared" si="137"/>
        <v>0</v>
      </c>
      <c r="E227" s="130">
        <v>0</v>
      </c>
      <c r="F227" s="130">
        <v>0</v>
      </c>
      <c r="G227" s="98">
        <f t="shared" si="128"/>
        <v>0</v>
      </c>
      <c r="H227" s="130">
        <v>0</v>
      </c>
      <c r="I227" s="130">
        <v>0</v>
      </c>
      <c r="J227" s="98">
        <f t="shared" si="121"/>
        <v>0</v>
      </c>
      <c r="K227" s="130">
        <v>0</v>
      </c>
      <c r="L227" s="130">
        <v>0</v>
      </c>
      <c r="M227" s="130">
        <v>0</v>
      </c>
      <c r="N227" s="130">
        <v>0</v>
      </c>
      <c r="O227" s="98">
        <f t="shared" si="109"/>
        <v>0</v>
      </c>
      <c r="P227" s="130">
        <v>0</v>
      </c>
      <c r="Q227" s="130">
        <v>0</v>
      </c>
      <c r="R227" s="130">
        <v>0</v>
      </c>
      <c r="S227" s="130">
        <v>0</v>
      </c>
      <c r="T227" s="98">
        <f t="shared" si="122"/>
        <v>1</v>
      </c>
      <c r="U227" s="130">
        <v>0</v>
      </c>
      <c r="V227" s="130">
        <v>1</v>
      </c>
      <c r="W227" s="130">
        <v>0</v>
      </c>
      <c r="X227" s="130">
        <v>0</v>
      </c>
      <c r="Y227" s="98">
        <f t="shared" si="134"/>
        <v>1</v>
      </c>
      <c r="Z227" s="130">
        <v>0</v>
      </c>
      <c r="AA227" s="130">
        <v>0</v>
      </c>
      <c r="AB227" s="130">
        <v>0</v>
      </c>
      <c r="AC227" s="130">
        <v>1</v>
      </c>
      <c r="AD227" s="130">
        <v>0</v>
      </c>
      <c r="AE227" s="98">
        <f t="shared" si="135"/>
        <v>0</v>
      </c>
      <c r="AF227" s="130">
        <v>0</v>
      </c>
      <c r="AG227" s="130">
        <v>0</v>
      </c>
      <c r="AH227" s="130">
        <v>0</v>
      </c>
      <c r="AI227" s="130">
        <v>0</v>
      </c>
      <c r="AJ227" s="130">
        <v>0</v>
      </c>
      <c r="AK227" s="130">
        <v>0</v>
      </c>
      <c r="AL227" s="130">
        <v>0</v>
      </c>
      <c r="AM227" s="130">
        <v>0</v>
      </c>
      <c r="AN227" s="130">
        <v>0</v>
      </c>
      <c r="AO227" s="130">
        <v>0</v>
      </c>
      <c r="AP227" s="130">
        <v>0</v>
      </c>
      <c r="AQ227" s="130">
        <v>0</v>
      </c>
      <c r="AR227" s="130">
        <v>0</v>
      </c>
      <c r="AS227" s="130">
        <v>0</v>
      </c>
      <c r="AT227" s="98">
        <f t="shared" si="113"/>
        <v>0</v>
      </c>
      <c r="AU227" s="130">
        <v>0</v>
      </c>
      <c r="AV227" s="130">
        <v>0</v>
      </c>
      <c r="AW227" s="130">
        <v>0</v>
      </c>
      <c r="AX227" s="98">
        <f t="shared" si="114"/>
        <v>0</v>
      </c>
      <c r="AY227" s="130">
        <v>0</v>
      </c>
      <c r="AZ227" s="130">
        <v>0</v>
      </c>
      <c r="BA227" s="130">
        <v>0</v>
      </c>
      <c r="BB227" s="130">
        <v>0</v>
      </c>
      <c r="BC227" s="98">
        <f t="shared" si="115"/>
        <v>0</v>
      </c>
      <c r="BD227" s="130">
        <v>0</v>
      </c>
      <c r="BE227" s="130">
        <v>0</v>
      </c>
      <c r="BF227" s="98">
        <f t="shared" si="116"/>
        <v>0</v>
      </c>
      <c r="BG227" s="130">
        <v>0</v>
      </c>
      <c r="BH227" s="130">
        <v>0</v>
      </c>
      <c r="BI227" s="130">
        <v>0</v>
      </c>
      <c r="BJ227" s="130">
        <v>0</v>
      </c>
      <c r="BK227" s="98">
        <f t="shared" si="117"/>
        <v>0</v>
      </c>
      <c r="BL227" s="130">
        <v>0</v>
      </c>
      <c r="BM227" s="130">
        <v>0</v>
      </c>
      <c r="BN227" s="130">
        <v>0</v>
      </c>
      <c r="BO227" s="98">
        <f t="shared" si="118"/>
        <v>0</v>
      </c>
      <c r="BP227" s="130">
        <v>0</v>
      </c>
      <c r="BQ227" s="130">
        <v>0</v>
      </c>
      <c r="BR227" s="130">
        <v>0</v>
      </c>
      <c r="BS227" s="98">
        <f t="shared" si="119"/>
        <v>1</v>
      </c>
      <c r="BT227" s="130">
        <v>0</v>
      </c>
      <c r="BU227" s="130">
        <v>1</v>
      </c>
      <c r="BV227" s="130">
        <v>0</v>
      </c>
      <c r="BW227" s="130">
        <v>0</v>
      </c>
      <c r="BX227" s="98">
        <f t="shared" si="120"/>
        <v>0</v>
      </c>
      <c r="BY227" s="130">
        <v>0</v>
      </c>
      <c r="BZ227" s="130">
        <v>0</v>
      </c>
      <c r="CA227" s="130">
        <v>0</v>
      </c>
      <c r="CB227" s="98">
        <f t="shared" si="136"/>
        <v>0</v>
      </c>
      <c r="CC227" s="130">
        <v>0</v>
      </c>
      <c r="CD227" s="130">
        <v>0</v>
      </c>
      <c r="CE227" s="130">
        <v>0</v>
      </c>
    </row>
    <row r="228" spans="1:83" ht="12.75" x14ac:dyDescent="0.2">
      <c r="A228" s="89">
        <v>7043</v>
      </c>
      <c r="B228" s="479" t="s">
        <v>308</v>
      </c>
      <c r="C228" s="98">
        <f t="shared" si="108"/>
        <v>5</v>
      </c>
      <c r="D228" s="98">
        <f t="shared" si="137"/>
        <v>0</v>
      </c>
      <c r="E228" s="130">
        <v>0</v>
      </c>
      <c r="F228" s="130">
        <v>0</v>
      </c>
      <c r="G228" s="98">
        <f t="shared" si="128"/>
        <v>0</v>
      </c>
      <c r="H228" s="130">
        <v>0</v>
      </c>
      <c r="I228" s="130">
        <v>0</v>
      </c>
      <c r="J228" s="98">
        <f t="shared" si="121"/>
        <v>0</v>
      </c>
      <c r="K228" s="130">
        <v>0</v>
      </c>
      <c r="L228" s="130">
        <v>0</v>
      </c>
      <c r="M228" s="130">
        <v>0</v>
      </c>
      <c r="N228" s="130">
        <v>0</v>
      </c>
      <c r="O228" s="98">
        <f t="shared" si="109"/>
        <v>0</v>
      </c>
      <c r="P228" s="130">
        <v>0</v>
      </c>
      <c r="Q228" s="130">
        <v>0</v>
      </c>
      <c r="R228" s="130">
        <v>0</v>
      </c>
      <c r="S228" s="130">
        <v>0</v>
      </c>
      <c r="T228" s="98">
        <f t="shared" si="122"/>
        <v>0</v>
      </c>
      <c r="U228" s="130">
        <v>0</v>
      </c>
      <c r="V228" s="130">
        <v>0</v>
      </c>
      <c r="W228" s="130">
        <v>0</v>
      </c>
      <c r="X228" s="130">
        <v>0</v>
      </c>
      <c r="Y228" s="98">
        <f t="shared" si="134"/>
        <v>1</v>
      </c>
      <c r="Z228" s="130">
        <v>0</v>
      </c>
      <c r="AA228" s="130">
        <v>0</v>
      </c>
      <c r="AB228" s="130">
        <v>0</v>
      </c>
      <c r="AC228" s="130">
        <v>1</v>
      </c>
      <c r="AD228" s="130">
        <v>0</v>
      </c>
      <c r="AE228" s="98">
        <f t="shared" si="135"/>
        <v>4</v>
      </c>
      <c r="AF228" s="130">
        <v>0</v>
      </c>
      <c r="AG228" s="130">
        <v>0</v>
      </c>
      <c r="AH228" s="130">
        <v>0</v>
      </c>
      <c r="AI228" s="130">
        <v>3</v>
      </c>
      <c r="AJ228" s="130">
        <v>0</v>
      </c>
      <c r="AK228" s="130">
        <v>0</v>
      </c>
      <c r="AL228" s="130">
        <v>1</v>
      </c>
      <c r="AM228" s="130">
        <v>0</v>
      </c>
      <c r="AN228" s="130">
        <v>0</v>
      </c>
      <c r="AO228" s="130">
        <v>0</v>
      </c>
      <c r="AP228" s="130">
        <v>0</v>
      </c>
      <c r="AQ228" s="130">
        <v>0</v>
      </c>
      <c r="AR228" s="130">
        <v>0</v>
      </c>
      <c r="AS228" s="130">
        <v>0</v>
      </c>
      <c r="AT228" s="98">
        <f t="shared" si="113"/>
        <v>0</v>
      </c>
      <c r="AU228" s="130">
        <v>0</v>
      </c>
      <c r="AV228" s="130">
        <v>0</v>
      </c>
      <c r="AW228" s="130">
        <v>0</v>
      </c>
      <c r="AX228" s="98">
        <f t="shared" si="114"/>
        <v>0</v>
      </c>
      <c r="AY228" s="130">
        <v>0</v>
      </c>
      <c r="AZ228" s="130">
        <v>0</v>
      </c>
      <c r="BA228" s="130">
        <v>0</v>
      </c>
      <c r="BB228" s="130">
        <v>0</v>
      </c>
      <c r="BC228" s="98">
        <f t="shared" si="115"/>
        <v>0</v>
      </c>
      <c r="BD228" s="130">
        <v>0</v>
      </c>
      <c r="BE228" s="130">
        <v>0</v>
      </c>
      <c r="BF228" s="98">
        <f t="shared" si="116"/>
        <v>0</v>
      </c>
      <c r="BG228" s="130">
        <v>0</v>
      </c>
      <c r="BH228" s="130">
        <v>0</v>
      </c>
      <c r="BI228" s="130">
        <v>0</v>
      </c>
      <c r="BJ228" s="130">
        <v>0</v>
      </c>
      <c r="BK228" s="98">
        <f t="shared" si="117"/>
        <v>0</v>
      </c>
      <c r="BL228" s="130">
        <v>0</v>
      </c>
      <c r="BM228" s="130">
        <v>0</v>
      </c>
      <c r="BN228" s="130">
        <v>0</v>
      </c>
      <c r="BO228" s="98">
        <f t="shared" si="118"/>
        <v>0</v>
      </c>
      <c r="BP228" s="130">
        <v>0</v>
      </c>
      <c r="BQ228" s="130">
        <v>0</v>
      </c>
      <c r="BR228" s="130">
        <v>0</v>
      </c>
      <c r="BS228" s="98">
        <f t="shared" si="119"/>
        <v>0</v>
      </c>
      <c r="BT228" s="130">
        <v>0</v>
      </c>
      <c r="BU228" s="130">
        <v>0</v>
      </c>
      <c r="BV228" s="130">
        <v>0</v>
      </c>
      <c r="BW228" s="130">
        <v>0</v>
      </c>
      <c r="BX228" s="98">
        <f t="shared" si="120"/>
        <v>0</v>
      </c>
      <c r="BY228" s="130">
        <v>0</v>
      </c>
      <c r="BZ228" s="130">
        <v>0</v>
      </c>
      <c r="CA228" s="130">
        <v>0</v>
      </c>
      <c r="CB228" s="98">
        <f t="shared" si="136"/>
        <v>0</v>
      </c>
      <c r="CC228" s="130">
        <v>0</v>
      </c>
      <c r="CD228" s="130">
        <v>0</v>
      </c>
      <c r="CE228" s="130">
        <v>0</v>
      </c>
    </row>
    <row r="229" spans="1:83" ht="12.75" x14ac:dyDescent="0.2">
      <c r="A229" s="90">
        <v>7044</v>
      </c>
      <c r="B229" s="479" t="s">
        <v>12</v>
      </c>
      <c r="C229" s="98">
        <f t="shared" si="108"/>
        <v>32</v>
      </c>
      <c r="D229" s="98">
        <f t="shared" si="137"/>
        <v>0</v>
      </c>
      <c r="E229" s="130">
        <v>0</v>
      </c>
      <c r="F229" s="130">
        <v>0</v>
      </c>
      <c r="G229" s="98">
        <f t="shared" si="128"/>
        <v>0</v>
      </c>
      <c r="H229" s="130">
        <v>0</v>
      </c>
      <c r="I229" s="130">
        <v>0</v>
      </c>
      <c r="J229" s="98">
        <f t="shared" si="121"/>
        <v>0</v>
      </c>
      <c r="K229" s="130">
        <v>0</v>
      </c>
      <c r="L229" s="130">
        <v>0</v>
      </c>
      <c r="M229" s="130">
        <v>0</v>
      </c>
      <c r="N229" s="130">
        <v>0</v>
      </c>
      <c r="O229" s="98">
        <f t="shared" si="109"/>
        <v>0</v>
      </c>
      <c r="P229" s="130">
        <v>0</v>
      </c>
      <c r="Q229" s="130">
        <v>0</v>
      </c>
      <c r="R229" s="130">
        <v>0</v>
      </c>
      <c r="S229" s="130">
        <v>0</v>
      </c>
      <c r="T229" s="98">
        <f t="shared" si="122"/>
        <v>2</v>
      </c>
      <c r="U229" s="130">
        <v>0</v>
      </c>
      <c r="V229" s="130">
        <v>1</v>
      </c>
      <c r="W229" s="130">
        <v>0</v>
      </c>
      <c r="X229" s="130">
        <v>1</v>
      </c>
      <c r="Y229" s="98">
        <f t="shared" si="134"/>
        <v>8</v>
      </c>
      <c r="Z229" s="130">
        <v>0</v>
      </c>
      <c r="AA229" s="130">
        <v>3</v>
      </c>
      <c r="AB229" s="130">
        <v>2</v>
      </c>
      <c r="AC229" s="130">
        <v>3</v>
      </c>
      <c r="AD229" s="130">
        <v>0</v>
      </c>
      <c r="AE229" s="98">
        <f t="shared" si="135"/>
        <v>8</v>
      </c>
      <c r="AF229" s="130">
        <v>0</v>
      </c>
      <c r="AG229" s="130">
        <v>0</v>
      </c>
      <c r="AH229" s="130">
        <v>3</v>
      </c>
      <c r="AI229" s="130">
        <v>2</v>
      </c>
      <c r="AJ229" s="130">
        <v>0</v>
      </c>
      <c r="AK229" s="130">
        <v>3</v>
      </c>
      <c r="AL229" s="130">
        <v>0</v>
      </c>
      <c r="AM229" s="130">
        <v>0</v>
      </c>
      <c r="AN229" s="130">
        <v>0</v>
      </c>
      <c r="AO229" s="130">
        <v>0</v>
      </c>
      <c r="AP229" s="130">
        <v>0</v>
      </c>
      <c r="AQ229" s="130">
        <v>0</v>
      </c>
      <c r="AR229" s="130">
        <v>0</v>
      </c>
      <c r="AS229" s="130">
        <v>0</v>
      </c>
      <c r="AT229" s="98">
        <f t="shared" si="113"/>
        <v>9</v>
      </c>
      <c r="AU229" s="130">
        <v>0</v>
      </c>
      <c r="AV229" s="130">
        <v>9</v>
      </c>
      <c r="AW229" s="130">
        <v>0</v>
      </c>
      <c r="AX229" s="98">
        <f t="shared" si="114"/>
        <v>1</v>
      </c>
      <c r="AY229" s="130">
        <v>0</v>
      </c>
      <c r="AZ229" s="130">
        <v>0</v>
      </c>
      <c r="BA229" s="130">
        <v>0</v>
      </c>
      <c r="BB229" s="130">
        <v>1</v>
      </c>
      <c r="BC229" s="98">
        <f t="shared" si="115"/>
        <v>0</v>
      </c>
      <c r="BD229" s="130">
        <v>0</v>
      </c>
      <c r="BE229" s="130">
        <v>0</v>
      </c>
      <c r="BF229" s="98">
        <f t="shared" si="116"/>
        <v>2</v>
      </c>
      <c r="BG229" s="130">
        <v>0</v>
      </c>
      <c r="BH229" s="130">
        <v>1</v>
      </c>
      <c r="BI229" s="130">
        <v>0</v>
      </c>
      <c r="BJ229" s="130">
        <v>1</v>
      </c>
      <c r="BK229" s="98">
        <f t="shared" si="117"/>
        <v>0</v>
      </c>
      <c r="BL229" s="130">
        <v>0</v>
      </c>
      <c r="BM229" s="130">
        <v>0</v>
      </c>
      <c r="BN229" s="130">
        <v>0</v>
      </c>
      <c r="BO229" s="98">
        <f t="shared" si="118"/>
        <v>1</v>
      </c>
      <c r="BP229" s="130">
        <v>0</v>
      </c>
      <c r="BQ229" s="130">
        <v>1</v>
      </c>
      <c r="BR229" s="130">
        <v>0</v>
      </c>
      <c r="BS229" s="98">
        <f t="shared" si="119"/>
        <v>1</v>
      </c>
      <c r="BT229" s="130">
        <v>0</v>
      </c>
      <c r="BU229" s="130">
        <v>1</v>
      </c>
      <c r="BV229" s="130">
        <v>0</v>
      </c>
      <c r="BW229" s="130">
        <v>0</v>
      </c>
      <c r="BX229" s="98">
        <f t="shared" si="120"/>
        <v>0</v>
      </c>
      <c r="BY229" s="130">
        <v>0</v>
      </c>
      <c r="BZ229" s="130">
        <v>0</v>
      </c>
      <c r="CA229" s="130">
        <v>0</v>
      </c>
      <c r="CB229" s="98">
        <f t="shared" si="136"/>
        <v>0</v>
      </c>
      <c r="CC229" s="130">
        <v>0</v>
      </c>
      <c r="CD229" s="130">
        <v>0</v>
      </c>
      <c r="CE229" s="130">
        <v>0</v>
      </c>
    </row>
    <row r="230" spans="1:83" ht="12.75" x14ac:dyDescent="0.2">
      <c r="A230" s="89">
        <v>7099</v>
      </c>
      <c r="B230" s="479" t="s">
        <v>427</v>
      </c>
      <c r="C230" s="98">
        <f t="shared" si="108"/>
        <v>695</v>
      </c>
      <c r="D230" s="98">
        <f t="shared" si="137"/>
        <v>1</v>
      </c>
      <c r="E230" s="130">
        <v>0</v>
      </c>
      <c r="F230" s="130">
        <v>1</v>
      </c>
      <c r="G230" s="98">
        <f t="shared" si="128"/>
        <v>1</v>
      </c>
      <c r="H230" s="130">
        <v>0</v>
      </c>
      <c r="I230" s="130">
        <v>1</v>
      </c>
      <c r="J230" s="98">
        <f t="shared" si="121"/>
        <v>22</v>
      </c>
      <c r="K230" s="130">
        <v>0</v>
      </c>
      <c r="L230" s="130">
        <v>21</v>
      </c>
      <c r="M230" s="130">
        <v>0</v>
      </c>
      <c r="N230" s="130">
        <v>1</v>
      </c>
      <c r="O230" s="98">
        <f t="shared" si="109"/>
        <v>33</v>
      </c>
      <c r="P230" s="130">
        <v>0</v>
      </c>
      <c r="Q230" s="130">
        <v>10</v>
      </c>
      <c r="R230" s="130">
        <v>9</v>
      </c>
      <c r="S230" s="130">
        <v>14</v>
      </c>
      <c r="T230" s="98">
        <f t="shared" si="122"/>
        <v>10</v>
      </c>
      <c r="U230" s="130">
        <v>0</v>
      </c>
      <c r="V230" s="130">
        <v>5</v>
      </c>
      <c r="W230" s="130">
        <v>3</v>
      </c>
      <c r="X230" s="130">
        <v>2</v>
      </c>
      <c r="Y230" s="98">
        <f t="shared" si="134"/>
        <v>87</v>
      </c>
      <c r="Z230" s="130">
        <v>0</v>
      </c>
      <c r="AA230" s="130">
        <v>23</v>
      </c>
      <c r="AB230" s="130">
        <v>7</v>
      </c>
      <c r="AC230" s="130">
        <v>46</v>
      </c>
      <c r="AD230" s="130">
        <v>11</v>
      </c>
      <c r="AE230" s="98">
        <f t="shared" si="135"/>
        <v>143</v>
      </c>
      <c r="AF230" s="130">
        <v>0</v>
      </c>
      <c r="AG230" s="130">
        <v>0</v>
      </c>
      <c r="AH230" s="130">
        <v>21</v>
      </c>
      <c r="AI230" s="130">
        <v>18</v>
      </c>
      <c r="AJ230" s="130">
        <v>10</v>
      </c>
      <c r="AK230" s="130">
        <v>87</v>
      </c>
      <c r="AL230" s="130">
        <v>5</v>
      </c>
      <c r="AM230" s="130">
        <v>0</v>
      </c>
      <c r="AN230" s="130">
        <v>1</v>
      </c>
      <c r="AO230" s="130">
        <v>0</v>
      </c>
      <c r="AP230" s="130">
        <v>0</v>
      </c>
      <c r="AQ230" s="130">
        <v>1</v>
      </c>
      <c r="AR230" s="130">
        <v>0</v>
      </c>
      <c r="AS230" s="130">
        <v>0</v>
      </c>
      <c r="AT230" s="98">
        <f t="shared" si="113"/>
        <v>33</v>
      </c>
      <c r="AU230" s="130">
        <v>0</v>
      </c>
      <c r="AV230" s="130">
        <v>18</v>
      </c>
      <c r="AW230" s="130">
        <v>15</v>
      </c>
      <c r="AX230" s="98">
        <f t="shared" si="114"/>
        <v>89</v>
      </c>
      <c r="AY230" s="130">
        <v>6</v>
      </c>
      <c r="AZ230" s="130">
        <v>43</v>
      </c>
      <c r="BA230" s="130">
        <v>27</v>
      </c>
      <c r="BB230" s="130">
        <v>13</v>
      </c>
      <c r="BC230" s="98">
        <f t="shared" si="115"/>
        <v>36</v>
      </c>
      <c r="BD230" s="130">
        <v>0</v>
      </c>
      <c r="BE230" s="130">
        <v>36</v>
      </c>
      <c r="BF230" s="98">
        <f t="shared" si="116"/>
        <v>120</v>
      </c>
      <c r="BG230" s="130">
        <v>0</v>
      </c>
      <c r="BH230" s="130">
        <v>20</v>
      </c>
      <c r="BI230" s="130">
        <v>38</v>
      </c>
      <c r="BJ230" s="130">
        <v>62</v>
      </c>
      <c r="BK230" s="98">
        <f t="shared" si="117"/>
        <v>12</v>
      </c>
      <c r="BL230" s="130">
        <v>0</v>
      </c>
      <c r="BM230" s="130">
        <v>6</v>
      </c>
      <c r="BN230" s="130">
        <v>6</v>
      </c>
      <c r="BO230" s="98">
        <f t="shared" si="118"/>
        <v>6</v>
      </c>
      <c r="BP230" s="130">
        <v>0</v>
      </c>
      <c r="BQ230" s="130">
        <v>6</v>
      </c>
      <c r="BR230" s="130">
        <v>0</v>
      </c>
      <c r="BS230" s="98">
        <f t="shared" si="119"/>
        <v>47</v>
      </c>
      <c r="BT230" s="130">
        <v>0</v>
      </c>
      <c r="BU230" s="130">
        <v>25</v>
      </c>
      <c r="BV230" s="130">
        <v>9</v>
      </c>
      <c r="BW230" s="130">
        <v>13</v>
      </c>
      <c r="BX230" s="98">
        <f t="shared" si="120"/>
        <v>11</v>
      </c>
      <c r="BY230" s="130">
        <v>0</v>
      </c>
      <c r="BZ230" s="130">
        <v>8</v>
      </c>
      <c r="CA230" s="130">
        <v>3</v>
      </c>
      <c r="CB230" s="98">
        <f t="shared" si="136"/>
        <v>44</v>
      </c>
      <c r="CC230" s="130">
        <v>0</v>
      </c>
      <c r="CD230" s="130">
        <v>43</v>
      </c>
      <c r="CE230" s="130">
        <v>1</v>
      </c>
    </row>
    <row r="231" spans="1:83" ht="19.5" customHeight="1" x14ac:dyDescent="0.2">
      <c r="A231" s="88"/>
      <c r="B231" s="478" t="s">
        <v>216</v>
      </c>
      <c r="C231" s="98">
        <f>SUM(C232:C233)</f>
        <v>429</v>
      </c>
      <c r="D231" s="98">
        <f t="shared" ref="D231:BO231" si="138">SUM(D232:D233)</f>
        <v>16</v>
      </c>
      <c r="E231" s="98">
        <f t="shared" si="138"/>
        <v>0</v>
      </c>
      <c r="F231" s="98">
        <f t="shared" si="138"/>
        <v>16</v>
      </c>
      <c r="G231" s="98">
        <f t="shared" si="138"/>
        <v>25</v>
      </c>
      <c r="H231" s="98">
        <f t="shared" si="138"/>
        <v>0</v>
      </c>
      <c r="I231" s="98">
        <f t="shared" si="138"/>
        <v>25</v>
      </c>
      <c r="J231" s="98">
        <f t="shared" si="138"/>
        <v>3</v>
      </c>
      <c r="K231" s="98">
        <f t="shared" si="138"/>
        <v>0</v>
      </c>
      <c r="L231" s="98">
        <f t="shared" si="138"/>
        <v>3</v>
      </c>
      <c r="M231" s="98">
        <f t="shared" si="138"/>
        <v>0</v>
      </c>
      <c r="N231" s="98">
        <f t="shared" si="138"/>
        <v>0</v>
      </c>
      <c r="O231" s="98">
        <f t="shared" si="138"/>
        <v>0</v>
      </c>
      <c r="P231" s="98">
        <f t="shared" si="138"/>
        <v>0</v>
      </c>
      <c r="Q231" s="98">
        <f t="shared" si="138"/>
        <v>0</v>
      </c>
      <c r="R231" s="98">
        <f t="shared" si="138"/>
        <v>0</v>
      </c>
      <c r="S231" s="98">
        <f t="shared" si="138"/>
        <v>0</v>
      </c>
      <c r="T231" s="98">
        <f t="shared" si="138"/>
        <v>2</v>
      </c>
      <c r="U231" s="98">
        <f t="shared" si="138"/>
        <v>0</v>
      </c>
      <c r="V231" s="98">
        <f t="shared" si="138"/>
        <v>1</v>
      </c>
      <c r="W231" s="98">
        <f t="shared" si="138"/>
        <v>1</v>
      </c>
      <c r="X231" s="98">
        <f t="shared" si="138"/>
        <v>0</v>
      </c>
      <c r="Y231" s="98">
        <f t="shared" si="138"/>
        <v>72</v>
      </c>
      <c r="Z231" s="98">
        <f t="shared" si="138"/>
        <v>0</v>
      </c>
      <c r="AA231" s="98">
        <f t="shared" si="138"/>
        <v>39</v>
      </c>
      <c r="AB231" s="98">
        <f t="shared" si="138"/>
        <v>31</v>
      </c>
      <c r="AC231" s="98">
        <f t="shared" si="138"/>
        <v>1</v>
      </c>
      <c r="AD231" s="98">
        <f t="shared" si="138"/>
        <v>1</v>
      </c>
      <c r="AE231" s="98">
        <f t="shared" si="138"/>
        <v>249</v>
      </c>
      <c r="AF231" s="98">
        <f t="shared" si="138"/>
        <v>0</v>
      </c>
      <c r="AG231" s="98">
        <f t="shared" si="138"/>
        <v>0</v>
      </c>
      <c r="AH231" s="98">
        <f t="shared" si="138"/>
        <v>1</v>
      </c>
      <c r="AI231" s="98">
        <f t="shared" si="138"/>
        <v>1</v>
      </c>
      <c r="AJ231" s="98">
        <f t="shared" si="138"/>
        <v>0</v>
      </c>
      <c r="AK231" s="98">
        <f t="shared" si="138"/>
        <v>8</v>
      </c>
      <c r="AL231" s="98">
        <f t="shared" si="138"/>
        <v>0</v>
      </c>
      <c r="AM231" s="98">
        <f t="shared" si="138"/>
        <v>0</v>
      </c>
      <c r="AN231" s="98">
        <f t="shared" si="138"/>
        <v>0</v>
      </c>
      <c r="AO231" s="98">
        <f t="shared" si="138"/>
        <v>239</v>
      </c>
      <c r="AP231" s="98">
        <f t="shared" si="138"/>
        <v>0</v>
      </c>
      <c r="AQ231" s="98">
        <f t="shared" si="138"/>
        <v>0</v>
      </c>
      <c r="AR231" s="98">
        <f t="shared" si="138"/>
        <v>0</v>
      </c>
      <c r="AS231" s="98">
        <f t="shared" si="138"/>
        <v>0</v>
      </c>
      <c r="AT231" s="98">
        <f t="shared" si="138"/>
        <v>11</v>
      </c>
      <c r="AU231" s="98">
        <f t="shared" si="138"/>
        <v>0</v>
      </c>
      <c r="AV231" s="98">
        <f t="shared" si="138"/>
        <v>10</v>
      </c>
      <c r="AW231" s="98">
        <f t="shared" si="138"/>
        <v>1</v>
      </c>
      <c r="AX231" s="98">
        <f t="shared" si="138"/>
        <v>9</v>
      </c>
      <c r="AY231" s="98">
        <f t="shared" si="138"/>
        <v>4</v>
      </c>
      <c r="AZ231" s="98">
        <f t="shared" si="138"/>
        <v>0</v>
      </c>
      <c r="BA231" s="98">
        <f t="shared" si="138"/>
        <v>5</v>
      </c>
      <c r="BB231" s="98">
        <f t="shared" si="138"/>
        <v>0</v>
      </c>
      <c r="BC231" s="98">
        <f t="shared" si="138"/>
        <v>3</v>
      </c>
      <c r="BD231" s="98">
        <f t="shared" si="138"/>
        <v>0</v>
      </c>
      <c r="BE231" s="98">
        <f t="shared" si="138"/>
        <v>3</v>
      </c>
      <c r="BF231" s="98">
        <f t="shared" si="138"/>
        <v>12</v>
      </c>
      <c r="BG231" s="98">
        <f t="shared" si="138"/>
        <v>0</v>
      </c>
      <c r="BH231" s="98">
        <f t="shared" si="138"/>
        <v>9</v>
      </c>
      <c r="BI231" s="98">
        <f t="shared" si="138"/>
        <v>2</v>
      </c>
      <c r="BJ231" s="98">
        <f t="shared" si="138"/>
        <v>1</v>
      </c>
      <c r="BK231" s="98">
        <f t="shared" si="138"/>
        <v>8</v>
      </c>
      <c r="BL231" s="98">
        <f t="shared" si="138"/>
        <v>0</v>
      </c>
      <c r="BM231" s="98">
        <f t="shared" si="138"/>
        <v>7</v>
      </c>
      <c r="BN231" s="98">
        <f t="shared" si="138"/>
        <v>1</v>
      </c>
      <c r="BO231" s="98">
        <f t="shared" si="138"/>
        <v>0</v>
      </c>
      <c r="BP231" s="98">
        <f t="shared" ref="BP231:CE231" si="139">SUM(BP232:BP233)</f>
        <v>0</v>
      </c>
      <c r="BQ231" s="98">
        <f t="shared" si="139"/>
        <v>0</v>
      </c>
      <c r="BR231" s="98">
        <f t="shared" si="139"/>
        <v>0</v>
      </c>
      <c r="BS231" s="98">
        <f t="shared" si="139"/>
        <v>6</v>
      </c>
      <c r="BT231" s="98">
        <f t="shared" si="139"/>
        <v>0</v>
      </c>
      <c r="BU231" s="98">
        <f t="shared" si="139"/>
        <v>1</v>
      </c>
      <c r="BV231" s="98">
        <f t="shared" si="139"/>
        <v>0</v>
      </c>
      <c r="BW231" s="98">
        <f t="shared" si="139"/>
        <v>5</v>
      </c>
      <c r="BX231" s="98">
        <f t="shared" si="139"/>
        <v>0</v>
      </c>
      <c r="BY231" s="98">
        <f t="shared" si="139"/>
        <v>0</v>
      </c>
      <c r="BZ231" s="98">
        <f t="shared" si="139"/>
        <v>0</v>
      </c>
      <c r="CA231" s="98">
        <f t="shared" si="139"/>
        <v>0</v>
      </c>
      <c r="CB231" s="98">
        <f t="shared" si="139"/>
        <v>13</v>
      </c>
      <c r="CC231" s="98">
        <f t="shared" si="139"/>
        <v>0</v>
      </c>
      <c r="CD231" s="98">
        <f t="shared" si="139"/>
        <v>12</v>
      </c>
      <c r="CE231" s="98">
        <f t="shared" si="139"/>
        <v>1</v>
      </c>
    </row>
    <row r="232" spans="1:83" ht="12.75" x14ac:dyDescent="0.2">
      <c r="A232" s="90">
        <v>8002</v>
      </c>
      <c r="B232" s="479" t="s">
        <v>105</v>
      </c>
      <c r="C232" s="98">
        <f t="shared" si="108"/>
        <v>18</v>
      </c>
      <c r="D232" s="128">
        <f>SUM(E232:F232)</f>
        <v>3</v>
      </c>
      <c r="E232" s="130">
        <v>0</v>
      </c>
      <c r="F232" s="130">
        <v>3</v>
      </c>
      <c r="G232" s="98">
        <f t="shared" si="128"/>
        <v>2</v>
      </c>
      <c r="H232" s="130">
        <v>0</v>
      </c>
      <c r="I232" s="130">
        <v>2</v>
      </c>
      <c r="J232" s="98">
        <f t="shared" si="121"/>
        <v>0</v>
      </c>
      <c r="K232" s="130">
        <v>0</v>
      </c>
      <c r="L232" s="130">
        <v>0</v>
      </c>
      <c r="M232" s="130">
        <v>0</v>
      </c>
      <c r="N232" s="130">
        <v>0</v>
      </c>
      <c r="O232" s="98">
        <f t="shared" si="109"/>
        <v>0</v>
      </c>
      <c r="P232" s="130">
        <v>0</v>
      </c>
      <c r="Q232" s="130">
        <v>0</v>
      </c>
      <c r="R232" s="130">
        <v>0</v>
      </c>
      <c r="S232" s="130">
        <v>0</v>
      </c>
      <c r="T232" s="98">
        <f t="shared" si="122"/>
        <v>0</v>
      </c>
      <c r="U232" s="130">
        <v>0</v>
      </c>
      <c r="V232" s="130">
        <v>0</v>
      </c>
      <c r="W232" s="130">
        <v>0</v>
      </c>
      <c r="X232" s="130">
        <v>0</v>
      </c>
      <c r="Y232" s="98">
        <f>SUM(Z232:AD232)</f>
        <v>11</v>
      </c>
      <c r="Z232" s="130">
        <v>0</v>
      </c>
      <c r="AA232" s="130">
        <v>1</v>
      </c>
      <c r="AB232" s="130">
        <v>10</v>
      </c>
      <c r="AC232" s="130">
        <v>0</v>
      </c>
      <c r="AD232" s="130">
        <v>0</v>
      </c>
      <c r="AE232" s="98">
        <f>SUM(AF232:AS232)</f>
        <v>0</v>
      </c>
      <c r="AF232" s="130">
        <v>0</v>
      </c>
      <c r="AG232" s="130">
        <v>0</v>
      </c>
      <c r="AH232" s="130">
        <v>0</v>
      </c>
      <c r="AI232" s="130">
        <v>0</v>
      </c>
      <c r="AJ232" s="130">
        <v>0</v>
      </c>
      <c r="AK232" s="130">
        <v>0</v>
      </c>
      <c r="AL232" s="130">
        <v>0</v>
      </c>
      <c r="AM232" s="130">
        <v>0</v>
      </c>
      <c r="AN232" s="130">
        <v>0</v>
      </c>
      <c r="AO232" s="130">
        <v>0</v>
      </c>
      <c r="AP232" s="130">
        <v>0</v>
      </c>
      <c r="AQ232" s="130">
        <v>0</v>
      </c>
      <c r="AR232" s="130">
        <v>0</v>
      </c>
      <c r="AS232" s="130">
        <v>0</v>
      </c>
      <c r="AT232" s="98">
        <f t="shared" si="113"/>
        <v>1</v>
      </c>
      <c r="AU232" s="130">
        <v>0</v>
      </c>
      <c r="AV232" s="130">
        <v>1</v>
      </c>
      <c r="AW232" s="130">
        <v>0</v>
      </c>
      <c r="AX232" s="98">
        <f t="shared" si="114"/>
        <v>1</v>
      </c>
      <c r="AY232" s="130">
        <v>1</v>
      </c>
      <c r="AZ232" s="130">
        <v>0</v>
      </c>
      <c r="BA232" s="130">
        <v>0</v>
      </c>
      <c r="BB232" s="130">
        <v>0</v>
      </c>
      <c r="BC232" s="98">
        <f t="shared" si="115"/>
        <v>0</v>
      </c>
      <c r="BD232" s="130">
        <v>0</v>
      </c>
      <c r="BE232" s="130">
        <v>0</v>
      </c>
      <c r="BF232" s="98">
        <f t="shared" si="116"/>
        <v>0</v>
      </c>
      <c r="BG232" s="130">
        <v>0</v>
      </c>
      <c r="BH232" s="130">
        <v>0</v>
      </c>
      <c r="BI232" s="130">
        <v>0</v>
      </c>
      <c r="BJ232" s="130">
        <v>0</v>
      </c>
      <c r="BK232" s="98">
        <f t="shared" si="117"/>
        <v>0</v>
      </c>
      <c r="BL232" s="130">
        <v>0</v>
      </c>
      <c r="BM232" s="130">
        <v>0</v>
      </c>
      <c r="BN232" s="130">
        <v>0</v>
      </c>
      <c r="BO232" s="98">
        <f t="shared" si="118"/>
        <v>0</v>
      </c>
      <c r="BP232" s="130">
        <v>0</v>
      </c>
      <c r="BQ232" s="130">
        <v>0</v>
      </c>
      <c r="BR232" s="130">
        <v>0</v>
      </c>
      <c r="BS232" s="98">
        <f t="shared" si="119"/>
        <v>0</v>
      </c>
      <c r="BT232" s="130">
        <v>0</v>
      </c>
      <c r="BU232" s="130">
        <v>0</v>
      </c>
      <c r="BV232" s="130">
        <v>0</v>
      </c>
      <c r="BW232" s="130">
        <v>0</v>
      </c>
      <c r="BX232" s="98">
        <f t="shared" si="120"/>
        <v>0</v>
      </c>
      <c r="BY232" s="130">
        <v>0</v>
      </c>
      <c r="BZ232" s="130">
        <v>0</v>
      </c>
      <c r="CA232" s="130">
        <v>0</v>
      </c>
      <c r="CB232" s="98">
        <f>SUM(CC232:CE232)</f>
        <v>0</v>
      </c>
      <c r="CC232" s="130">
        <v>0</v>
      </c>
      <c r="CD232" s="130">
        <v>0</v>
      </c>
      <c r="CE232" s="130">
        <v>0</v>
      </c>
    </row>
    <row r="233" spans="1:83" ht="12.75" x14ac:dyDescent="0.2">
      <c r="A233" s="90">
        <v>8003</v>
      </c>
      <c r="B233" s="479" t="s">
        <v>428</v>
      </c>
      <c r="C233" s="98">
        <f t="shared" si="108"/>
        <v>411</v>
      </c>
      <c r="D233" s="128">
        <f>SUM(E233:F233)</f>
        <v>13</v>
      </c>
      <c r="E233" s="130">
        <v>0</v>
      </c>
      <c r="F233" s="130">
        <v>13</v>
      </c>
      <c r="G233" s="98">
        <f t="shared" si="128"/>
        <v>23</v>
      </c>
      <c r="H233" s="130">
        <v>0</v>
      </c>
      <c r="I233" s="130">
        <v>23</v>
      </c>
      <c r="J233" s="98">
        <f t="shared" si="121"/>
        <v>3</v>
      </c>
      <c r="K233" s="130">
        <v>0</v>
      </c>
      <c r="L233" s="130">
        <v>3</v>
      </c>
      <c r="M233" s="130">
        <v>0</v>
      </c>
      <c r="N233" s="130">
        <v>0</v>
      </c>
      <c r="O233" s="98">
        <f t="shared" si="109"/>
        <v>0</v>
      </c>
      <c r="P233" s="130">
        <v>0</v>
      </c>
      <c r="Q233" s="130">
        <v>0</v>
      </c>
      <c r="R233" s="130">
        <v>0</v>
      </c>
      <c r="S233" s="130">
        <v>0</v>
      </c>
      <c r="T233" s="98">
        <f t="shared" si="122"/>
        <v>2</v>
      </c>
      <c r="U233" s="130">
        <v>0</v>
      </c>
      <c r="V233" s="130">
        <v>1</v>
      </c>
      <c r="W233" s="130">
        <v>1</v>
      </c>
      <c r="X233" s="130">
        <v>0</v>
      </c>
      <c r="Y233" s="98">
        <f>SUM(Z233:AD233)</f>
        <v>61</v>
      </c>
      <c r="Z233" s="130">
        <v>0</v>
      </c>
      <c r="AA233" s="130">
        <v>38</v>
      </c>
      <c r="AB233" s="130">
        <v>21</v>
      </c>
      <c r="AC233" s="130">
        <v>1</v>
      </c>
      <c r="AD233" s="130">
        <v>1</v>
      </c>
      <c r="AE233" s="98">
        <f>SUM(AF233:AS233)</f>
        <v>249</v>
      </c>
      <c r="AF233" s="130">
        <v>0</v>
      </c>
      <c r="AG233" s="130">
        <v>0</v>
      </c>
      <c r="AH233" s="130">
        <v>1</v>
      </c>
      <c r="AI233" s="130">
        <v>1</v>
      </c>
      <c r="AJ233" s="130">
        <v>0</v>
      </c>
      <c r="AK233" s="130">
        <v>8</v>
      </c>
      <c r="AL233" s="130">
        <v>0</v>
      </c>
      <c r="AM233" s="130">
        <v>0</v>
      </c>
      <c r="AN233" s="130">
        <v>0</v>
      </c>
      <c r="AO233" s="130">
        <v>239</v>
      </c>
      <c r="AP233" s="130">
        <v>0</v>
      </c>
      <c r="AQ233" s="130">
        <v>0</v>
      </c>
      <c r="AR233" s="130">
        <v>0</v>
      </c>
      <c r="AS233" s="130">
        <v>0</v>
      </c>
      <c r="AT233" s="98">
        <f t="shared" si="113"/>
        <v>10</v>
      </c>
      <c r="AU233" s="130">
        <v>0</v>
      </c>
      <c r="AV233" s="130">
        <v>9</v>
      </c>
      <c r="AW233" s="130">
        <v>1</v>
      </c>
      <c r="AX233" s="98">
        <f t="shared" si="114"/>
        <v>8</v>
      </c>
      <c r="AY233" s="130">
        <v>3</v>
      </c>
      <c r="AZ233" s="130">
        <v>0</v>
      </c>
      <c r="BA233" s="130">
        <v>5</v>
      </c>
      <c r="BB233" s="130">
        <v>0</v>
      </c>
      <c r="BC233" s="98">
        <f t="shared" si="115"/>
        <v>3</v>
      </c>
      <c r="BD233" s="130">
        <v>0</v>
      </c>
      <c r="BE233" s="130">
        <v>3</v>
      </c>
      <c r="BF233" s="98">
        <f t="shared" si="116"/>
        <v>12</v>
      </c>
      <c r="BG233" s="130">
        <v>0</v>
      </c>
      <c r="BH233" s="130">
        <v>9</v>
      </c>
      <c r="BI233" s="130">
        <v>2</v>
      </c>
      <c r="BJ233" s="130">
        <v>1</v>
      </c>
      <c r="BK233" s="98">
        <f t="shared" si="117"/>
        <v>8</v>
      </c>
      <c r="BL233" s="130">
        <v>0</v>
      </c>
      <c r="BM233" s="130">
        <v>7</v>
      </c>
      <c r="BN233" s="130">
        <v>1</v>
      </c>
      <c r="BO233" s="98">
        <f t="shared" si="118"/>
        <v>0</v>
      </c>
      <c r="BP233" s="130">
        <v>0</v>
      </c>
      <c r="BQ233" s="130">
        <v>0</v>
      </c>
      <c r="BR233" s="130">
        <v>0</v>
      </c>
      <c r="BS233" s="98">
        <f t="shared" si="119"/>
        <v>6</v>
      </c>
      <c r="BT233" s="130">
        <v>0</v>
      </c>
      <c r="BU233" s="130">
        <v>1</v>
      </c>
      <c r="BV233" s="130">
        <v>0</v>
      </c>
      <c r="BW233" s="130">
        <v>5</v>
      </c>
      <c r="BX233" s="98">
        <f t="shared" si="120"/>
        <v>0</v>
      </c>
      <c r="BY233" s="130">
        <v>0</v>
      </c>
      <c r="BZ233" s="130">
        <v>0</v>
      </c>
      <c r="CA233" s="130">
        <v>0</v>
      </c>
      <c r="CB233" s="98">
        <f>SUM(CC233:CE233)</f>
        <v>13</v>
      </c>
      <c r="CC233" s="130">
        <v>0</v>
      </c>
      <c r="CD233" s="130">
        <v>12</v>
      </c>
      <c r="CE233" s="130">
        <v>1</v>
      </c>
    </row>
    <row r="234" spans="1:83" ht="12.75" x14ac:dyDescent="0.2">
      <c r="A234" s="89"/>
      <c r="B234" s="478" t="s">
        <v>177</v>
      </c>
      <c r="C234" s="98">
        <f>SUM(C235:C238)</f>
        <v>260</v>
      </c>
      <c r="D234" s="98">
        <f t="shared" ref="D234:BO234" si="140">SUM(D235:D238)</f>
        <v>6</v>
      </c>
      <c r="E234" s="98">
        <f t="shared" si="140"/>
        <v>0</v>
      </c>
      <c r="F234" s="98">
        <f t="shared" si="140"/>
        <v>6</v>
      </c>
      <c r="G234" s="98">
        <f t="shared" si="140"/>
        <v>16</v>
      </c>
      <c r="H234" s="98">
        <f t="shared" si="140"/>
        <v>0</v>
      </c>
      <c r="I234" s="98">
        <f t="shared" si="140"/>
        <v>16</v>
      </c>
      <c r="J234" s="98">
        <f t="shared" si="140"/>
        <v>1</v>
      </c>
      <c r="K234" s="98">
        <f t="shared" si="140"/>
        <v>0</v>
      </c>
      <c r="L234" s="98">
        <f t="shared" si="140"/>
        <v>1</v>
      </c>
      <c r="M234" s="98">
        <f t="shared" si="140"/>
        <v>0</v>
      </c>
      <c r="N234" s="98">
        <f t="shared" si="140"/>
        <v>0</v>
      </c>
      <c r="O234" s="98">
        <f t="shared" si="140"/>
        <v>1</v>
      </c>
      <c r="P234" s="98">
        <f t="shared" si="140"/>
        <v>0</v>
      </c>
      <c r="Q234" s="98">
        <f t="shared" si="140"/>
        <v>1</v>
      </c>
      <c r="R234" s="98">
        <f t="shared" si="140"/>
        <v>0</v>
      </c>
      <c r="S234" s="98">
        <f t="shared" si="140"/>
        <v>0</v>
      </c>
      <c r="T234" s="98">
        <f t="shared" si="140"/>
        <v>0</v>
      </c>
      <c r="U234" s="98">
        <f t="shared" si="140"/>
        <v>0</v>
      </c>
      <c r="V234" s="98">
        <f t="shared" si="140"/>
        <v>0</v>
      </c>
      <c r="W234" s="98">
        <f t="shared" si="140"/>
        <v>0</v>
      </c>
      <c r="X234" s="98">
        <f t="shared" si="140"/>
        <v>0</v>
      </c>
      <c r="Y234" s="98">
        <f t="shared" si="140"/>
        <v>79</v>
      </c>
      <c r="Z234" s="98">
        <f t="shared" si="140"/>
        <v>1</v>
      </c>
      <c r="AA234" s="98">
        <f t="shared" si="140"/>
        <v>13</v>
      </c>
      <c r="AB234" s="98">
        <f t="shared" si="140"/>
        <v>55</v>
      </c>
      <c r="AC234" s="98">
        <f t="shared" si="140"/>
        <v>3</v>
      </c>
      <c r="AD234" s="98">
        <f t="shared" si="140"/>
        <v>7</v>
      </c>
      <c r="AE234" s="98">
        <f t="shared" si="140"/>
        <v>96</v>
      </c>
      <c r="AF234" s="98">
        <f t="shared" si="140"/>
        <v>0</v>
      </c>
      <c r="AG234" s="98">
        <f t="shared" si="140"/>
        <v>0</v>
      </c>
      <c r="AH234" s="98">
        <f t="shared" si="140"/>
        <v>2</v>
      </c>
      <c r="AI234" s="98">
        <f t="shared" si="140"/>
        <v>1</v>
      </c>
      <c r="AJ234" s="98">
        <f t="shared" si="140"/>
        <v>3</v>
      </c>
      <c r="AK234" s="98">
        <f t="shared" si="140"/>
        <v>6</v>
      </c>
      <c r="AL234" s="98">
        <f t="shared" si="140"/>
        <v>0</v>
      </c>
      <c r="AM234" s="98">
        <f t="shared" si="140"/>
        <v>0</v>
      </c>
      <c r="AN234" s="98">
        <f t="shared" si="140"/>
        <v>0</v>
      </c>
      <c r="AO234" s="98">
        <f t="shared" si="140"/>
        <v>84</v>
      </c>
      <c r="AP234" s="98">
        <f t="shared" si="140"/>
        <v>0</v>
      </c>
      <c r="AQ234" s="98">
        <f t="shared" si="140"/>
        <v>0</v>
      </c>
      <c r="AR234" s="98">
        <f t="shared" si="140"/>
        <v>0</v>
      </c>
      <c r="AS234" s="98">
        <f t="shared" si="140"/>
        <v>0</v>
      </c>
      <c r="AT234" s="98">
        <f t="shared" si="140"/>
        <v>6</v>
      </c>
      <c r="AU234" s="98">
        <f t="shared" si="140"/>
        <v>0</v>
      </c>
      <c r="AV234" s="98">
        <f t="shared" si="140"/>
        <v>6</v>
      </c>
      <c r="AW234" s="98">
        <f t="shared" si="140"/>
        <v>0</v>
      </c>
      <c r="AX234" s="98">
        <f t="shared" si="140"/>
        <v>6</v>
      </c>
      <c r="AY234" s="98">
        <f t="shared" si="140"/>
        <v>3</v>
      </c>
      <c r="AZ234" s="98">
        <f t="shared" si="140"/>
        <v>1</v>
      </c>
      <c r="BA234" s="98">
        <f t="shared" si="140"/>
        <v>1</v>
      </c>
      <c r="BB234" s="98">
        <f t="shared" si="140"/>
        <v>1</v>
      </c>
      <c r="BC234" s="98">
        <f t="shared" si="140"/>
        <v>5</v>
      </c>
      <c r="BD234" s="98">
        <f t="shared" si="140"/>
        <v>0</v>
      </c>
      <c r="BE234" s="98">
        <f t="shared" si="140"/>
        <v>5</v>
      </c>
      <c r="BF234" s="98">
        <f t="shared" si="140"/>
        <v>15</v>
      </c>
      <c r="BG234" s="98">
        <f t="shared" si="140"/>
        <v>0</v>
      </c>
      <c r="BH234" s="98">
        <f t="shared" si="140"/>
        <v>10</v>
      </c>
      <c r="BI234" s="98">
        <f t="shared" si="140"/>
        <v>0</v>
      </c>
      <c r="BJ234" s="98">
        <f t="shared" si="140"/>
        <v>5</v>
      </c>
      <c r="BK234" s="98">
        <f t="shared" si="140"/>
        <v>13</v>
      </c>
      <c r="BL234" s="98">
        <f t="shared" si="140"/>
        <v>0</v>
      </c>
      <c r="BM234" s="98">
        <f t="shared" si="140"/>
        <v>13</v>
      </c>
      <c r="BN234" s="98">
        <f t="shared" si="140"/>
        <v>0</v>
      </c>
      <c r="BO234" s="98">
        <f t="shared" si="140"/>
        <v>1</v>
      </c>
      <c r="BP234" s="98">
        <f t="shared" ref="BP234:CE234" si="141">SUM(BP235:BP238)</f>
        <v>0</v>
      </c>
      <c r="BQ234" s="98">
        <f t="shared" si="141"/>
        <v>1</v>
      </c>
      <c r="BR234" s="98">
        <f t="shared" si="141"/>
        <v>0</v>
      </c>
      <c r="BS234" s="98">
        <f t="shared" si="141"/>
        <v>6</v>
      </c>
      <c r="BT234" s="98">
        <f t="shared" si="141"/>
        <v>0</v>
      </c>
      <c r="BU234" s="98">
        <f t="shared" si="141"/>
        <v>1</v>
      </c>
      <c r="BV234" s="98">
        <f t="shared" si="141"/>
        <v>0</v>
      </c>
      <c r="BW234" s="98">
        <f t="shared" si="141"/>
        <v>5</v>
      </c>
      <c r="BX234" s="98">
        <f t="shared" si="141"/>
        <v>0</v>
      </c>
      <c r="BY234" s="98">
        <f t="shared" si="141"/>
        <v>0</v>
      </c>
      <c r="BZ234" s="98">
        <f t="shared" si="141"/>
        <v>0</v>
      </c>
      <c r="CA234" s="98">
        <f t="shared" si="141"/>
        <v>0</v>
      </c>
      <c r="CB234" s="98">
        <f t="shared" si="141"/>
        <v>9</v>
      </c>
      <c r="CC234" s="98">
        <f t="shared" si="141"/>
        <v>0</v>
      </c>
      <c r="CD234" s="98">
        <f t="shared" si="141"/>
        <v>9</v>
      </c>
      <c r="CE234" s="98">
        <f t="shared" si="141"/>
        <v>0</v>
      </c>
    </row>
    <row r="235" spans="1:83" ht="14.25" customHeight="1" x14ac:dyDescent="0.2">
      <c r="A235" s="89">
        <v>9002</v>
      </c>
      <c r="B235" s="479" t="s">
        <v>450</v>
      </c>
      <c r="C235" s="98">
        <f t="shared" si="108"/>
        <v>9</v>
      </c>
      <c r="D235" s="98">
        <f>SUM(E235:F235)</f>
        <v>0</v>
      </c>
      <c r="E235" s="130">
        <v>0</v>
      </c>
      <c r="F235" s="130">
        <v>0</v>
      </c>
      <c r="G235" s="98">
        <f t="shared" si="128"/>
        <v>1</v>
      </c>
      <c r="H235" s="130">
        <v>0</v>
      </c>
      <c r="I235" s="130">
        <v>1</v>
      </c>
      <c r="J235" s="98">
        <f t="shared" si="121"/>
        <v>0</v>
      </c>
      <c r="K235" s="130">
        <v>0</v>
      </c>
      <c r="L235" s="130">
        <v>0</v>
      </c>
      <c r="M235" s="130">
        <v>0</v>
      </c>
      <c r="N235" s="130">
        <v>0</v>
      </c>
      <c r="O235" s="98">
        <f t="shared" si="109"/>
        <v>0</v>
      </c>
      <c r="P235" s="130">
        <v>0</v>
      </c>
      <c r="Q235" s="130">
        <v>0</v>
      </c>
      <c r="R235" s="130">
        <v>0</v>
      </c>
      <c r="S235" s="130">
        <v>0</v>
      </c>
      <c r="T235" s="98">
        <f t="shared" si="122"/>
        <v>0</v>
      </c>
      <c r="U235" s="130">
        <v>0</v>
      </c>
      <c r="V235" s="130">
        <v>0</v>
      </c>
      <c r="W235" s="130">
        <v>0</v>
      </c>
      <c r="X235" s="130">
        <v>0</v>
      </c>
      <c r="Y235" s="98">
        <f>SUM(Z235:AD235)</f>
        <v>4</v>
      </c>
      <c r="Z235" s="130">
        <v>0</v>
      </c>
      <c r="AA235" s="130">
        <v>0</v>
      </c>
      <c r="AB235" s="130">
        <v>4</v>
      </c>
      <c r="AC235" s="130">
        <v>0</v>
      </c>
      <c r="AD235" s="130">
        <v>0</v>
      </c>
      <c r="AE235" s="98">
        <f>SUM(AF235:AS235)</f>
        <v>0</v>
      </c>
      <c r="AF235" s="130">
        <v>0</v>
      </c>
      <c r="AG235" s="130">
        <v>0</v>
      </c>
      <c r="AH235" s="130">
        <v>0</v>
      </c>
      <c r="AI235" s="130">
        <v>0</v>
      </c>
      <c r="AJ235" s="130">
        <v>0</v>
      </c>
      <c r="AK235" s="130">
        <v>0</v>
      </c>
      <c r="AL235" s="130">
        <v>0</v>
      </c>
      <c r="AM235" s="130">
        <v>0</v>
      </c>
      <c r="AN235" s="130">
        <v>0</v>
      </c>
      <c r="AO235" s="130">
        <v>0</v>
      </c>
      <c r="AP235" s="130">
        <v>0</v>
      </c>
      <c r="AQ235" s="130">
        <v>0</v>
      </c>
      <c r="AR235" s="130">
        <v>0</v>
      </c>
      <c r="AS235" s="130">
        <v>0</v>
      </c>
      <c r="AT235" s="98">
        <f t="shared" si="113"/>
        <v>1</v>
      </c>
      <c r="AU235" s="130">
        <v>0</v>
      </c>
      <c r="AV235" s="130">
        <v>1</v>
      </c>
      <c r="AW235" s="130">
        <v>0</v>
      </c>
      <c r="AX235" s="98">
        <f t="shared" si="114"/>
        <v>1</v>
      </c>
      <c r="AY235" s="130">
        <v>0</v>
      </c>
      <c r="AZ235" s="130">
        <v>1</v>
      </c>
      <c r="BA235" s="130">
        <v>0</v>
      </c>
      <c r="BB235" s="130">
        <v>0</v>
      </c>
      <c r="BC235" s="98">
        <f t="shared" si="115"/>
        <v>0</v>
      </c>
      <c r="BD235" s="130">
        <v>0</v>
      </c>
      <c r="BE235" s="130">
        <v>0</v>
      </c>
      <c r="BF235" s="98">
        <f t="shared" si="116"/>
        <v>0</v>
      </c>
      <c r="BG235" s="130">
        <v>0</v>
      </c>
      <c r="BH235" s="130">
        <v>0</v>
      </c>
      <c r="BI235" s="130">
        <v>0</v>
      </c>
      <c r="BJ235" s="130">
        <v>0</v>
      </c>
      <c r="BK235" s="98">
        <f t="shared" si="117"/>
        <v>2</v>
      </c>
      <c r="BL235" s="130">
        <v>0</v>
      </c>
      <c r="BM235" s="130">
        <v>2</v>
      </c>
      <c r="BN235" s="130">
        <v>0</v>
      </c>
      <c r="BO235" s="98">
        <f t="shared" si="118"/>
        <v>0</v>
      </c>
      <c r="BP235" s="130">
        <v>0</v>
      </c>
      <c r="BQ235" s="130">
        <v>0</v>
      </c>
      <c r="BR235" s="130">
        <v>0</v>
      </c>
      <c r="BS235" s="98">
        <f t="shared" si="119"/>
        <v>0</v>
      </c>
      <c r="BT235" s="130">
        <v>0</v>
      </c>
      <c r="BU235" s="130">
        <v>0</v>
      </c>
      <c r="BV235" s="130">
        <v>0</v>
      </c>
      <c r="BW235" s="130">
        <v>0</v>
      </c>
      <c r="BX235" s="98">
        <f t="shared" si="120"/>
        <v>0</v>
      </c>
      <c r="BY235" s="130">
        <v>0</v>
      </c>
      <c r="BZ235" s="130">
        <v>0</v>
      </c>
      <c r="CA235" s="130">
        <v>0</v>
      </c>
      <c r="CB235" s="98">
        <f>SUM(CC235:CE235)</f>
        <v>0</v>
      </c>
      <c r="CC235" s="130">
        <v>0</v>
      </c>
      <c r="CD235" s="130">
        <v>0</v>
      </c>
      <c r="CE235" s="130">
        <v>0</v>
      </c>
    </row>
    <row r="236" spans="1:83" ht="13.5" customHeight="1" x14ac:dyDescent="0.2">
      <c r="A236" s="89">
        <v>9003</v>
      </c>
      <c r="B236" s="479" t="s">
        <v>429</v>
      </c>
      <c r="C236" s="98">
        <f t="shared" si="108"/>
        <v>8</v>
      </c>
      <c r="D236" s="98">
        <f>SUM(E236:F236)</f>
        <v>0</v>
      </c>
      <c r="E236" s="130">
        <v>0</v>
      </c>
      <c r="F236" s="130">
        <v>0</v>
      </c>
      <c r="G236" s="98">
        <f t="shared" si="128"/>
        <v>0</v>
      </c>
      <c r="H236" s="130">
        <v>0</v>
      </c>
      <c r="I236" s="130">
        <v>0</v>
      </c>
      <c r="J236" s="98">
        <f t="shared" si="121"/>
        <v>0</v>
      </c>
      <c r="K236" s="130">
        <v>0</v>
      </c>
      <c r="L236" s="130">
        <v>0</v>
      </c>
      <c r="M236" s="130">
        <v>0</v>
      </c>
      <c r="N236" s="130">
        <v>0</v>
      </c>
      <c r="O236" s="98">
        <f t="shared" si="109"/>
        <v>0</v>
      </c>
      <c r="P236" s="130">
        <v>0</v>
      </c>
      <c r="Q236" s="130">
        <v>0</v>
      </c>
      <c r="R236" s="130">
        <v>0</v>
      </c>
      <c r="S236" s="130">
        <v>0</v>
      </c>
      <c r="T236" s="98">
        <f t="shared" si="122"/>
        <v>0</v>
      </c>
      <c r="U236" s="130">
        <v>0</v>
      </c>
      <c r="V236" s="130">
        <v>0</v>
      </c>
      <c r="W236" s="130">
        <v>0</v>
      </c>
      <c r="X236" s="130">
        <v>0</v>
      </c>
      <c r="Y236" s="98">
        <f>SUM(Z236:AD236)</f>
        <v>4</v>
      </c>
      <c r="Z236" s="130">
        <v>0</v>
      </c>
      <c r="AA236" s="130">
        <v>0</v>
      </c>
      <c r="AB236" s="130">
        <v>1</v>
      </c>
      <c r="AC236" s="130">
        <v>0</v>
      </c>
      <c r="AD236" s="130">
        <v>3</v>
      </c>
      <c r="AE236" s="98">
        <f>SUM(AF236:AS236)</f>
        <v>0</v>
      </c>
      <c r="AF236" s="130">
        <v>0</v>
      </c>
      <c r="AG236" s="130">
        <v>0</v>
      </c>
      <c r="AH236" s="130">
        <v>0</v>
      </c>
      <c r="AI236" s="130">
        <v>0</v>
      </c>
      <c r="AJ236" s="130">
        <v>0</v>
      </c>
      <c r="AK236" s="130">
        <v>0</v>
      </c>
      <c r="AL236" s="130">
        <v>0</v>
      </c>
      <c r="AM236" s="130">
        <v>0</v>
      </c>
      <c r="AN236" s="130">
        <v>0</v>
      </c>
      <c r="AO236" s="130">
        <v>0</v>
      </c>
      <c r="AP236" s="130">
        <v>0</v>
      </c>
      <c r="AQ236" s="130">
        <v>0</v>
      </c>
      <c r="AR236" s="130">
        <v>0</v>
      </c>
      <c r="AS236" s="130">
        <v>0</v>
      </c>
      <c r="AT236" s="98">
        <f t="shared" si="113"/>
        <v>2</v>
      </c>
      <c r="AU236" s="130">
        <v>0</v>
      </c>
      <c r="AV236" s="130">
        <v>2</v>
      </c>
      <c r="AW236" s="130">
        <v>0</v>
      </c>
      <c r="AX236" s="98">
        <f t="shared" si="114"/>
        <v>0</v>
      </c>
      <c r="AY236" s="130">
        <v>0</v>
      </c>
      <c r="AZ236" s="130">
        <v>0</v>
      </c>
      <c r="BA236" s="130">
        <v>0</v>
      </c>
      <c r="BB236" s="130">
        <v>0</v>
      </c>
      <c r="BC236" s="98">
        <f t="shared" si="115"/>
        <v>0</v>
      </c>
      <c r="BD236" s="130">
        <v>0</v>
      </c>
      <c r="BE236" s="130">
        <v>0</v>
      </c>
      <c r="BF236" s="98">
        <f t="shared" si="116"/>
        <v>0</v>
      </c>
      <c r="BG236" s="130">
        <v>0</v>
      </c>
      <c r="BH236" s="130">
        <v>0</v>
      </c>
      <c r="BI236" s="130">
        <v>0</v>
      </c>
      <c r="BJ236" s="130">
        <v>0</v>
      </c>
      <c r="BK236" s="98">
        <f t="shared" si="117"/>
        <v>0</v>
      </c>
      <c r="BL236" s="130">
        <v>0</v>
      </c>
      <c r="BM236" s="130">
        <v>0</v>
      </c>
      <c r="BN236" s="130">
        <v>0</v>
      </c>
      <c r="BO236" s="98">
        <f t="shared" si="118"/>
        <v>0</v>
      </c>
      <c r="BP236" s="130">
        <v>0</v>
      </c>
      <c r="BQ236" s="130">
        <v>0</v>
      </c>
      <c r="BR236" s="130">
        <v>0</v>
      </c>
      <c r="BS236" s="98">
        <f t="shared" si="119"/>
        <v>1</v>
      </c>
      <c r="BT236" s="130">
        <v>0</v>
      </c>
      <c r="BU236" s="130">
        <v>0</v>
      </c>
      <c r="BV236" s="130">
        <v>0</v>
      </c>
      <c r="BW236" s="130">
        <v>1</v>
      </c>
      <c r="BX236" s="98">
        <f t="shared" si="120"/>
        <v>0</v>
      </c>
      <c r="BY236" s="130">
        <v>0</v>
      </c>
      <c r="BZ236" s="130">
        <v>0</v>
      </c>
      <c r="CA236" s="130">
        <v>0</v>
      </c>
      <c r="CB236" s="98">
        <f>SUM(CC236:CE236)</f>
        <v>1</v>
      </c>
      <c r="CC236" s="130">
        <v>0</v>
      </c>
      <c r="CD236" s="130">
        <v>1</v>
      </c>
      <c r="CE236" s="130">
        <v>0</v>
      </c>
    </row>
    <row r="237" spans="1:83" ht="21" x14ac:dyDescent="0.2">
      <c r="A237" s="89">
        <v>9004</v>
      </c>
      <c r="B237" s="479" t="s">
        <v>430</v>
      </c>
      <c r="C237" s="98">
        <f t="shared" si="108"/>
        <v>2</v>
      </c>
      <c r="D237" s="98">
        <f>SUM(E237:F237)</f>
        <v>0</v>
      </c>
      <c r="E237" s="130">
        <v>0</v>
      </c>
      <c r="F237" s="130">
        <v>0</v>
      </c>
      <c r="G237" s="98">
        <f t="shared" si="128"/>
        <v>0</v>
      </c>
      <c r="H237" s="130">
        <v>0</v>
      </c>
      <c r="I237" s="130">
        <v>0</v>
      </c>
      <c r="J237" s="98">
        <f t="shared" si="121"/>
        <v>0</v>
      </c>
      <c r="K237" s="130">
        <v>0</v>
      </c>
      <c r="L237" s="130">
        <v>0</v>
      </c>
      <c r="M237" s="130">
        <v>0</v>
      </c>
      <c r="N237" s="130">
        <v>0</v>
      </c>
      <c r="O237" s="98">
        <f t="shared" si="109"/>
        <v>0</v>
      </c>
      <c r="P237" s="130">
        <v>0</v>
      </c>
      <c r="Q237" s="130">
        <v>0</v>
      </c>
      <c r="R237" s="130">
        <v>0</v>
      </c>
      <c r="S237" s="130">
        <v>0</v>
      </c>
      <c r="T237" s="98">
        <f t="shared" si="122"/>
        <v>0</v>
      </c>
      <c r="U237" s="130">
        <v>0</v>
      </c>
      <c r="V237" s="130">
        <v>0</v>
      </c>
      <c r="W237" s="130">
        <v>0</v>
      </c>
      <c r="X237" s="130">
        <v>0</v>
      </c>
      <c r="Y237" s="98">
        <f>SUM(Z237:AD237)</f>
        <v>2</v>
      </c>
      <c r="Z237" s="130">
        <v>0</v>
      </c>
      <c r="AA237" s="130">
        <v>2</v>
      </c>
      <c r="AB237" s="130">
        <v>0</v>
      </c>
      <c r="AC237" s="130">
        <v>0</v>
      </c>
      <c r="AD237" s="130">
        <v>0</v>
      </c>
      <c r="AE237" s="98">
        <f>SUM(AF237:AS237)</f>
        <v>0</v>
      </c>
      <c r="AF237" s="130">
        <v>0</v>
      </c>
      <c r="AG237" s="130">
        <v>0</v>
      </c>
      <c r="AH237" s="130">
        <v>0</v>
      </c>
      <c r="AI237" s="130">
        <v>0</v>
      </c>
      <c r="AJ237" s="130">
        <v>0</v>
      </c>
      <c r="AK237" s="130">
        <v>0</v>
      </c>
      <c r="AL237" s="130">
        <v>0</v>
      </c>
      <c r="AM237" s="130">
        <v>0</v>
      </c>
      <c r="AN237" s="130">
        <v>0</v>
      </c>
      <c r="AO237" s="130">
        <v>0</v>
      </c>
      <c r="AP237" s="130">
        <v>0</v>
      </c>
      <c r="AQ237" s="130">
        <v>0</v>
      </c>
      <c r="AR237" s="130">
        <v>0</v>
      </c>
      <c r="AS237" s="130">
        <v>0</v>
      </c>
      <c r="AT237" s="98">
        <f t="shared" si="113"/>
        <v>0</v>
      </c>
      <c r="AU237" s="130">
        <v>0</v>
      </c>
      <c r="AV237" s="130">
        <v>0</v>
      </c>
      <c r="AW237" s="130">
        <v>0</v>
      </c>
      <c r="AX237" s="98">
        <f t="shared" si="114"/>
        <v>0</v>
      </c>
      <c r="AY237" s="130">
        <v>0</v>
      </c>
      <c r="AZ237" s="130">
        <v>0</v>
      </c>
      <c r="BA237" s="130">
        <v>0</v>
      </c>
      <c r="BB237" s="130">
        <v>0</v>
      </c>
      <c r="BC237" s="98">
        <f t="shared" si="115"/>
        <v>0</v>
      </c>
      <c r="BD237" s="130">
        <v>0</v>
      </c>
      <c r="BE237" s="130">
        <v>0</v>
      </c>
      <c r="BF237" s="98">
        <f t="shared" si="116"/>
        <v>0</v>
      </c>
      <c r="BG237" s="130">
        <v>0</v>
      </c>
      <c r="BH237" s="130">
        <v>0</v>
      </c>
      <c r="BI237" s="130">
        <v>0</v>
      </c>
      <c r="BJ237" s="130">
        <v>0</v>
      </c>
      <c r="BK237" s="98">
        <f t="shared" si="117"/>
        <v>0</v>
      </c>
      <c r="BL237" s="130">
        <v>0</v>
      </c>
      <c r="BM237" s="130">
        <v>0</v>
      </c>
      <c r="BN237" s="130">
        <v>0</v>
      </c>
      <c r="BO237" s="98">
        <f t="shared" si="118"/>
        <v>0</v>
      </c>
      <c r="BP237" s="130">
        <v>0</v>
      </c>
      <c r="BQ237" s="130">
        <v>0</v>
      </c>
      <c r="BR237" s="130">
        <v>0</v>
      </c>
      <c r="BS237" s="98">
        <f t="shared" si="119"/>
        <v>0</v>
      </c>
      <c r="BT237" s="130">
        <v>0</v>
      </c>
      <c r="BU237" s="130">
        <v>0</v>
      </c>
      <c r="BV237" s="130">
        <v>0</v>
      </c>
      <c r="BW237" s="130">
        <v>0</v>
      </c>
      <c r="BX237" s="98">
        <f t="shared" si="120"/>
        <v>0</v>
      </c>
      <c r="BY237" s="130">
        <v>0</v>
      </c>
      <c r="BZ237" s="130">
        <v>0</v>
      </c>
      <c r="CA237" s="130">
        <v>0</v>
      </c>
      <c r="CB237" s="98">
        <f>SUM(CC237:CE237)</f>
        <v>0</v>
      </c>
      <c r="CC237" s="130">
        <v>0</v>
      </c>
      <c r="CD237" s="130">
        <v>0</v>
      </c>
      <c r="CE237" s="130">
        <v>0</v>
      </c>
    </row>
    <row r="238" spans="1:83" ht="12.75" x14ac:dyDescent="0.2">
      <c r="A238" s="90">
        <v>9099</v>
      </c>
      <c r="B238" s="479" t="s">
        <v>431</v>
      </c>
      <c r="C238" s="98">
        <f t="shared" si="108"/>
        <v>241</v>
      </c>
      <c r="D238" s="98">
        <f>SUM(E238:F238)</f>
        <v>6</v>
      </c>
      <c r="E238" s="130">
        <v>0</v>
      </c>
      <c r="F238" s="130">
        <v>6</v>
      </c>
      <c r="G238" s="98">
        <f t="shared" si="128"/>
        <v>15</v>
      </c>
      <c r="H238" s="130">
        <v>0</v>
      </c>
      <c r="I238" s="130">
        <v>15</v>
      </c>
      <c r="J238" s="98">
        <f t="shared" si="121"/>
        <v>1</v>
      </c>
      <c r="K238" s="130">
        <v>0</v>
      </c>
      <c r="L238" s="130">
        <v>1</v>
      </c>
      <c r="M238" s="130">
        <v>0</v>
      </c>
      <c r="N238" s="130">
        <v>0</v>
      </c>
      <c r="O238" s="98">
        <f t="shared" si="109"/>
        <v>1</v>
      </c>
      <c r="P238" s="130">
        <v>0</v>
      </c>
      <c r="Q238" s="130">
        <v>1</v>
      </c>
      <c r="R238" s="130">
        <v>0</v>
      </c>
      <c r="S238" s="130">
        <v>0</v>
      </c>
      <c r="T238" s="98">
        <f t="shared" si="122"/>
        <v>0</v>
      </c>
      <c r="U238" s="130">
        <v>0</v>
      </c>
      <c r="V238" s="130">
        <v>0</v>
      </c>
      <c r="W238" s="130">
        <v>0</v>
      </c>
      <c r="X238" s="130">
        <v>0</v>
      </c>
      <c r="Y238" s="98">
        <f>SUM(Z238:AD238)</f>
        <v>69</v>
      </c>
      <c r="Z238" s="130">
        <v>1</v>
      </c>
      <c r="AA238" s="130">
        <v>11</v>
      </c>
      <c r="AB238" s="130">
        <v>50</v>
      </c>
      <c r="AC238" s="130">
        <v>3</v>
      </c>
      <c r="AD238" s="130">
        <v>4</v>
      </c>
      <c r="AE238" s="98">
        <f>SUM(AF238:AS238)</f>
        <v>96</v>
      </c>
      <c r="AF238" s="130">
        <v>0</v>
      </c>
      <c r="AG238" s="130">
        <v>0</v>
      </c>
      <c r="AH238" s="130">
        <v>2</v>
      </c>
      <c r="AI238" s="130">
        <v>1</v>
      </c>
      <c r="AJ238" s="130">
        <v>3</v>
      </c>
      <c r="AK238" s="130">
        <v>6</v>
      </c>
      <c r="AL238" s="130">
        <v>0</v>
      </c>
      <c r="AM238" s="130">
        <v>0</v>
      </c>
      <c r="AN238" s="130">
        <v>0</v>
      </c>
      <c r="AO238" s="130">
        <v>84</v>
      </c>
      <c r="AP238" s="130">
        <v>0</v>
      </c>
      <c r="AQ238" s="130">
        <v>0</v>
      </c>
      <c r="AR238" s="130">
        <v>0</v>
      </c>
      <c r="AS238" s="130">
        <v>0</v>
      </c>
      <c r="AT238" s="98">
        <f t="shared" si="113"/>
        <v>3</v>
      </c>
      <c r="AU238" s="130">
        <v>0</v>
      </c>
      <c r="AV238" s="130">
        <v>3</v>
      </c>
      <c r="AW238" s="130">
        <v>0</v>
      </c>
      <c r="AX238" s="98">
        <f t="shared" si="114"/>
        <v>5</v>
      </c>
      <c r="AY238" s="130">
        <v>3</v>
      </c>
      <c r="AZ238" s="130">
        <v>0</v>
      </c>
      <c r="BA238" s="130">
        <v>1</v>
      </c>
      <c r="BB238" s="130">
        <v>1</v>
      </c>
      <c r="BC238" s="98">
        <f t="shared" si="115"/>
        <v>5</v>
      </c>
      <c r="BD238" s="130">
        <v>0</v>
      </c>
      <c r="BE238" s="130">
        <v>5</v>
      </c>
      <c r="BF238" s="98">
        <f t="shared" si="116"/>
        <v>15</v>
      </c>
      <c r="BG238" s="130">
        <v>0</v>
      </c>
      <c r="BH238" s="130">
        <v>10</v>
      </c>
      <c r="BI238" s="130">
        <v>0</v>
      </c>
      <c r="BJ238" s="130">
        <v>5</v>
      </c>
      <c r="BK238" s="98">
        <f t="shared" si="117"/>
        <v>11</v>
      </c>
      <c r="BL238" s="130">
        <v>0</v>
      </c>
      <c r="BM238" s="130">
        <v>11</v>
      </c>
      <c r="BN238" s="130">
        <v>0</v>
      </c>
      <c r="BO238" s="98">
        <f t="shared" si="118"/>
        <v>1</v>
      </c>
      <c r="BP238" s="130">
        <v>0</v>
      </c>
      <c r="BQ238" s="130">
        <v>1</v>
      </c>
      <c r="BR238" s="130">
        <v>0</v>
      </c>
      <c r="BS238" s="98">
        <f t="shared" si="119"/>
        <v>5</v>
      </c>
      <c r="BT238" s="130">
        <v>0</v>
      </c>
      <c r="BU238" s="130">
        <v>1</v>
      </c>
      <c r="BV238" s="130">
        <v>0</v>
      </c>
      <c r="BW238" s="130">
        <v>4</v>
      </c>
      <c r="BX238" s="98">
        <f t="shared" si="120"/>
        <v>0</v>
      </c>
      <c r="BY238" s="130">
        <v>0</v>
      </c>
      <c r="BZ238" s="130">
        <v>0</v>
      </c>
      <c r="CA238" s="130">
        <v>0</v>
      </c>
      <c r="CB238" s="98">
        <f>SUM(CC238:CE238)</f>
        <v>8</v>
      </c>
      <c r="CC238" s="130">
        <v>0</v>
      </c>
      <c r="CD238" s="130">
        <v>8</v>
      </c>
      <c r="CE238" s="130">
        <v>0</v>
      </c>
    </row>
    <row r="239" spans="1:83" ht="12.75" x14ac:dyDescent="0.2">
      <c r="A239" s="88"/>
      <c r="B239" s="478" t="s">
        <v>176</v>
      </c>
      <c r="C239" s="98">
        <f>SUM(C240:C249)</f>
        <v>996</v>
      </c>
      <c r="D239" s="98">
        <f t="shared" ref="D239:BO239" si="142">SUM(D240:D249)</f>
        <v>7</v>
      </c>
      <c r="E239" s="98">
        <f t="shared" si="142"/>
        <v>0</v>
      </c>
      <c r="F239" s="98">
        <f t="shared" si="142"/>
        <v>7</v>
      </c>
      <c r="G239" s="98">
        <f t="shared" si="142"/>
        <v>16</v>
      </c>
      <c r="H239" s="98">
        <f t="shared" si="142"/>
        <v>0</v>
      </c>
      <c r="I239" s="98">
        <f t="shared" si="142"/>
        <v>16</v>
      </c>
      <c r="J239" s="98">
        <f t="shared" si="142"/>
        <v>7</v>
      </c>
      <c r="K239" s="98">
        <f t="shared" si="142"/>
        <v>0</v>
      </c>
      <c r="L239" s="98">
        <f t="shared" si="142"/>
        <v>4</v>
      </c>
      <c r="M239" s="98">
        <f t="shared" si="142"/>
        <v>0</v>
      </c>
      <c r="N239" s="98">
        <f t="shared" si="142"/>
        <v>3</v>
      </c>
      <c r="O239" s="98">
        <f t="shared" si="142"/>
        <v>8</v>
      </c>
      <c r="P239" s="98">
        <f t="shared" si="142"/>
        <v>0</v>
      </c>
      <c r="Q239" s="98">
        <f t="shared" si="142"/>
        <v>6</v>
      </c>
      <c r="R239" s="98">
        <f t="shared" si="142"/>
        <v>1</v>
      </c>
      <c r="S239" s="98">
        <f t="shared" si="142"/>
        <v>1</v>
      </c>
      <c r="T239" s="98">
        <f t="shared" si="142"/>
        <v>29</v>
      </c>
      <c r="U239" s="98">
        <f t="shared" si="142"/>
        <v>0</v>
      </c>
      <c r="V239" s="98">
        <f t="shared" si="142"/>
        <v>20</v>
      </c>
      <c r="W239" s="98">
        <f t="shared" si="142"/>
        <v>5</v>
      </c>
      <c r="X239" s="98">
        <f t="shared" si="142"/>
        <v>4</v>
      </c>
      <c r="Y239" s="98">
        <f t="shared" si="142"/>
        <v>121</v>
      </c>
      <c r="Z239" s="98">
        <f t="shared" si="142"/>
        <v>0</v>
      </c>
      <c r="AA239" s="98">
        <f t="shared" si="142"/>
        <v>48</v>
      </c>
      <c r="AB239" s="98">
        <f t="shared" si="142"/>
        <v>3</v>
      </c>
      <c r="AC239" s="98">
        <f t="shared" si="142"/>
        <v>45</v>
      </c>
      <c r="AD239" s="98">
        <f t="shared" si="142"/>
        <v>25</v>
      </c>
      <c r="AE239" s="98">
        <f t="shared" si="142"/>
        <v>463</v>
      </c>
      <c r="AF239" s="98">
        <f t="shared" si="142"/>
        <v>0</v>
      </c>
      <c r="AG239" s="98">
        <f t="shared" si="142"/>
        <v>0</v>
      </c>
      <c r="AH239" s="98">
        <f t="shared" si="142"/>
        <v>69</v>
      </c>
      <c r="AI239" s="98">
        <f t="shared" si="142"/>
        <v>186</v>
      </c>
      <c r="AJ239" s="98">
        <f t="shared" si="142"/>
        <v>15</v>
      </c>
      <c r="AK239" s="98">
        <f t="shared" si="142"/>
        <v>87</v>
      </c>
      <c r="AL239" s="98">
        <f t="shared" si="142"/>
        <v>60</v>
      </c>
      <c r="AM239" s="98">
        <f t="shared" si="142"/>
        <v>0</v>
      </c>
      <c r="AN239" s="98">
        <f t="shared" si="142"/>
        <v>5</v>
      </c>
      <c r="AO239" s="98">
        <f t="shared" si="142"/>
        <v>2</v>
      </c>
      <c r="AP239" s="98">
        <f t="shared" si="142"/>
        <v>0</v>
      </c>
      <c r="AQ239" s="98">
        <f t="shared" si="142"/>
        <v>29</v>
      </c>
      <c r="AR239" s="98">
        <f t="shared" si="142"/>
        <v>9</v>
      </c>
      <c r="AS239" s="98">
        <f t="shared" si="142"/>
        <v>1</v>
      </c>
      <c r="AT239" s="98">
        <f t="shared" si="142"/>
        <v>60</v>
      </c>
      <c r="AU239" s="98">
        <f t="shared" si="142"/>
        <v>0</v>
      </c>
      <c r="AV239" s="98">
        <f t="shared" si="142"/>
        <v>52</v>
      </c>
      <c r="AW239" s="98">
        <f t="shared" si="142"/>
        <v>8</v>
      </c>
      <c r="AX239" s="98">
        <f t="shared" si="142"/>
        <v>67</v>
      </c>
      <c r="AY239" s="98">
        <f t="shared" si="142"/>
        <v>12</v>
      </c>
      <c r="AZ239" s="98">
        <f t="shared" si="142"/>
        <v>23</v>
      </c>
      <c r="BA239" s="98">
        <f t="shared" si="142"/>
        <v>21</v>
      </c>
      <c r="BB239" s="98">
        <f t="shared" si="142"/>
        <v>11</v>
      </c>
      <c r="BC239" s="98">
        <f t="shared" si="142"/>
        <v>13</v>
      </c>
      <c r="BD239" s="98">
        <f t="shared" si="142"/>
        <v>0</v>
      </c>
      <c r="BE239" s="98">
        <f t="shared" si="142"/>
        <v>13</v>
      </c>
      <c r="BF239" s="98">
        <f t="shared" si="142"/>
        <v>87</v>
      </c>
      <c r="BG239" s="98">
        <f t="shared" si="142"/>
        <v>0</v>
      </c>
      <c r="BH239" s="98">
        <f t="shared" si="142"/>
        <v>53</v>
      </c>
      <c r="BI239" s="98">
        <f t="shared" si="142"/>
        <v>16</v>
      </c>
      <c r="BJ239" s="98">
        <f t="shared" si="142"/>
        <v>18</v>
      </c>
      <c r="BK239" s="98">
        <f t="shared" si="142"/>
        <v>69</v>
      </c>
      <c r="BL239" s="98">
        <f t="shared" si="142"/>
        <v>1</v>
      </c>
      <c r="BM239" s="98">
        <f t="shared" si="142"/>
        <v>50</v>
      </c>
      <c r="BN239" s="98">
        <f t="shared" si="142"/>
        <v>18</v>
      </c>
      <c r="BO239" s="98">
        <f t="shared" si="142"/>
        <v>7</v>
      </c>
      <c r="BP239" s="98">
        <f t="shared" ref="BP239:CE239" si="143">SUM(BP240:BP249)</f>
        <v>0</v>
      </c>
      <c r="BQ239" s="98">
        <f t="shared" si="143"/>
        <v>5</v>
      </c>
      <c r="BR239" s="98">
        <f t="shared" si="143"/>
        <v>2</v>
      </c>
      <c r="BS239" s="98">
        <f t="shared" si="143"/>
        <v>33</v>
      </c>
      <c r="BT239" s="98">
        <f t="shared" si="143"/>
        <v>0</v>
      </c>
      <c r="BU239" s="98">
        <f t="shared" si="143"/>
        <v>8</v>
      </c>
      <c r="BV239" s="98">
        <f t="shared" si="143"/>
        <v>4</v>
      </c>
      <c r="BW239" s="98">
        <f t="shared" si="143"/>
        <v>21</v>
      </c>
      <c r="BX239" s="98">
        <f t="shared" si="143"/>
        <v>6</v>
      </c>
      <c r="BY239" s="98">
        <f t="shared" si="143"/>
        <v>0</v>
      </c>
      <c r="BZ239" s="98">
        <f t="shared" si="143"/>
        <v>2</v>
      </c>
      <c r="CA239" s="98">
        <f t="shared" si="143"/>
        <v>4</v>
      </c>
      <c r="CB239" s="98">
        <f t="shared" si="143"/>
        <v>3</v>
      </c>
      <c r="CC239" s="98">
        <f t="shared" si="143"/>
        <v>0</v>
      </c>
      <c r="CD239" s="98">
        <f t="shared" si="143"/>
        <v>2</v>
      </c>
      <c r="CE239" s="98">
        <f t="shared" si="143"/>
        <v>1</v>
      </c>
    </row>
    <row r="240" spans="1:83" ht="12.75" x14ac:dyDescent="0.2">
      <c r="A240" s="89">
        <v>10001</v>
      </c>
      <c r="B240" s="479" t="s">
        <v>602</v>
      </c>
      <c r="C240" s="98">
        <f t="shared" si="108"/>
        <v>409</v>
      </c>
      <c r="D240" s="98">
        <f>SUM(E240:F240)</f>
        <v>2</v>
      </c>
      <c r="E240" s="130">
        <v>0</v>
      </c>
      <c r="F240" s="130">
        <v>2</v>
      </c>
      <c r="G240" s="98">
        <f t="shared" si="128"/>
        <v>6</v>
      </c>
      <c r="H240" s="130">
        <v>0</v>
      </c>
      <c r="I240" s="130">
        <v>6</v>
      </c>
      <c r="J240" s="98">
        <f t="shared" si="121"/>
        <v>3</v>
      </c>
      <c r="K240" s="130">
        <v>0</v>
      </c>
      <c r="L240" s="130">
        <v>1</v>
      </c>
      <c r="M240" s="130">
        <v>0</v>
      </c>
      <c r="N240" s="130">
        <v>2</v>
      </c>
      <c r="O240" s="98">
        <f t="shared" si="109"/>
        <v>3</v>
      </c>
      <c r="P240" s="130">
        <v>0</v>
      </c>
      <c r="Q240" s="130">
        <v>1</v>
      </c>
      <c r="R240" s="130">
        <v>1</v>
      </c>
      <c r="S240" s="130">
        <v>1</v>
      </c>
      <c r="T240" s="98">
        <f t="shared" si="122"/>
        <v>13</v>
      </c>
      <c r="U240" s="130">
        <v>0</v>
      </c>
      <c r="V240" s="130">
        <v>7</v>
      </c>
      <c r="W240" s="130">
        <v>4</v>
      </c>
      <c r="X240" s="130">
        <v>2</v>
      </c>
      <c r="Y240" s="98">
        <f t="shared" ref="Y240:Y249" si="144">SUM(Z240:AD240)</f>
        <v>42</v>
      </c>
      <c r="Z240" s="130">
        <v>0</v>
      </c>
      <c r="AA240" s="130">
        <v>21</v>
      </c>
      <c r="AB240" s="130">
        <v>0</v>
      </c>
      <c r="AC240" s="130">
        <v>13</v>
      </c>
      <c r="AD240" s="130">
        <v>8</v>
      </c>
      <c r="AE240" s="98">
        <f t="shared" ref="AE240:AE249" si="145">SUM(AF240:AS240)</f>
        <v>183</v>
      </c>
      <c r="AF240" s="130">
        <v>0</v>
      </c>
      <c r="AG240" s="130">
        <v>0</v>
      </c>
      <c r="AH240" s="130">
        <v>17</v>
      </c>
      <c r="AI240" s="130">
        <v>101</v>
      </c>
      <c r="AJ240" s="130">
        <v>6</v>
      </c>
      <c r="AK240" s="130">
        <v>24</v>
      </c>
      <c r="AL240" s="130">
        <v>22</v>
      </c>
      <c r="AM240" s="130">
        <v>0</v>
      </c>
      <c r="AN240" s="130">
        <v>2</v>
      </c>
      <c r="AO240" s="130">
        <v>0</v>
      </c>
      <c r="AP240" s="130">
        <v>0</v>
      </c>
      <c r="AQ240" s="130">
        <v>11</v>
      </c>
      <c r="AR240" s="130">
        <v>0</v>
      </c>
      <c r="AS240" s="130">
        <v>0</v>
      </c>
      <c r="AT240" s="98">
        <f t="shared" si="113"/>
        <v>44</v>
      </c>
      <c r="AU240" s="130">
        <v>0</v>
      </c>
      <c r="AV240" s="130">
        <v>40</v>
      </c>
      <c r="AW240" s="130">
        <v>4</v>
      </c>
      <c r="AX240" s="98">
        <f t="shared" si="114"/>
        <v>32</v>
      </c>
      <c r="AY240" s="130">
        <v>8</v>
      </c>
      <c r="AZ240" s="130">
        <v>10</v>
      </c>
      <c r="BA240" s="130">
        <v>11</v>
      </c>
      <c r="BB240" s="130">
        <v>3</v>
      </c>
      <c r="BC240" s="98">
        <f t="shared" si="115"/>
        <v>6</v>
      </c>
      <c r="BD240" s="130">
        <v>0</v>
      </c>
      <c r="BE240" s="130">
        <v>6</v>
      </c>
      <c r="BF240" s="98">
        <f t="shared" si="116"/>
        <v>37</v>
      </c>
      <c r="BG240" s="130">
        <v>0</v>
      </c>
      <c r="BH240" s="130">
        <v>23</v>
      </c>
      <c r="BI240" s="130">
        <v>6</v>
      </c>
      <c r="BJ240" s="130">
        <v>8</v>
      </c>
      <c r="BK240" s="98">
        <f t="shared" si="117"/>
        <v>25</v>
      </c>
      <c r="BL240" s="130">
        <v>1</v>
      </c>
      <c r="BM240" s="130">
        <v>19</v>
      </c>
      <c r="BN240" s="130">
        <v>5</v>
      </c>
      <c r="BO240" s="98">
        <f t="shared" si="118"/>
        <v>3</v>
      </c>
      <c r="BP240" s="130">
        <v>0</v>
      </c>
      <c r="BQ240" s="130">
        <v>2</v>
      </c>
      <c r="BR240" s="130">
        <v>1</v>
      </c>
      <c r="BS240" s="98">
        <f t="shared" si="119"/>
        <v>7</v>
      </c>
      <c r="BT240" s="130">
        <v>0</v>
      </c>
      <c r="BU240" s="130">
        <v>4</v>
      </c>
      <c r="BV240" s="130">
        <v>1</v>
      </c>
      <c r="BW240" s="130">
        <v>2</v>
      </c>
      <c r="BX240" s="98">
        <f t="shared" si="120"/>
        <v>3</v>
      </c>
      <c r="BY240" s="130">
        <v>0</v>
      </c>
      <c r="BZ240" s="130">
        <v>2</v>
      </c>
      <c r="CA240" s="130">
        <v>1</v>
      </c>
      <c r="CB240" s="98">
        <f t="shared" ref="CB240:CB249" si="146">SUM(CC240:CE240)</f>
        <v>0</v>
      </c>
      <c r="CC240" s="130">
        <v>0</v>
      </c>
      <c r="CD240" s="130">
        <v>0</v>
      </c>
      <c r="CE240" s="130">
        <v>0</v>
      </c>
    </row>
    <row r="241" spans="1:83" ht="12.75" x14ac:dyDescent="0.2">
      <c r="A241" s="89">
        <v>10008</v>
      </c>
      <c r="B241" s="479" t="s">
        <v>603</v>
      </c>
      <c r="C241" s="98">
        <f t="shared" si="108"/>
        <v>77</v>
      </c>
      <c r="D241" s="98">
        <f t="shared" ref="D241:D249" si="147">SUM(E241:F241)</f>
        <v>0</v>
      </c>
      <c r="E241" s="130">
        <v>0</v>
      </c>
      <c r="F241" s="130">
        <v>0</v>
      </c>
      <c r="G241" s="98">
        <f t="shared" si="128"/>
        <v>2</v>
      </c>
      <c r="H241" s="130">
        <v>0</v>
      </c>
      <c r="I241" s="130">
        <v>2</v>
      </c>
      <c r="J241" s="98">
        <f t="shared" si="121"/>
        <v>2</v>
      </c>
      <c r="K241" s="130">
        <v>0</v>
      </c>
      <c r="L241" s="130">
        <v>2</v>
      </c>
      <c r="M241" s="130">
        <v>0</v>
      </c>
      <c r="N241" s="130">
        <v>0</v>
      </c>
      <c r="O241" s="98">
        <f t="shared" si="109"/>
        <v>2</v>
      </c>
      <c r="P241" s="130">
        <v>0</v>
      </c>
      <c r="Q241" s="130">
        <v>2</v>
      </c>
      <c r="R241" s="130">
        <v>0</v>
      </c>
      <c r="S241" s="130">
        <v>0</v>
      </c>
      <c r="T241" s="98">
        <f t="shared" si="122"/>
        <v>1</v>
      </c>
      <c r="U241" s="130">
        <v>0</v>
      </c>
      <c r="V241" s="130">
        <v>0</v>
      </c>
      <c r="W241" s="130">
        <v>1</v>
      </c>
      <c r="X241" s="130">
        <v>0</v>
      </c>
      <c r="Y241" s="98">
        <f t="shared" si="144"/>
        <v>7</v>
      </c>
      <c r="Z241" s="130">
        <v>0</v>
      </c>
      <c r="AA241" s="130">
        <v>3</v>
      </c>
      <c r="AB241" s="130">
        <v>1</v>
      </c>
      <c r="AC241" s="130">
        <v>3</v>
      </c>
      <c r="AD241" s="130">
        <v>0</v>
      </c>
      <c r="AE241" s="98">
        <f t="shared" si="145"/>
        <v>46</v>
      </c>
      <c r="AF241" s="130">
        <v>0</v>
      </c>
      <c r="AG241" s="130">
        <v>0</v>
      </c>
      <c r="AH241" s="130">
        <v>7</v>
      </c>
      <c r="AI241" s="130">
        <v>22</v>
      </c>
      <c r="AJ241" s="130">
        <v>3</v>
      </c>
      <c r="AK241" s="130">
        <v>5</v>
      </c>
      <c r="AL241" s="130">
        <v>0</v>
      </c>
      <c r="AM241" s="130">
        <v>0</v>
      </c>
      <c r="AN241" s="130">
        <v>1</v>
      </c>
      <c r="AO241" s="130">
        <v>0</v>
      </c>
      <c r="AP241" s="130">
        <v>0</v>
      </c>
      <c r="AQ241" s="130">
        <v>6</v>
      </c>
      <c r="AR241" s="130">
        <v>2</v>
      </c>
      <c r="AS241" s="130">
        <v>0</v>
      </c>
      <c r="AT241" s="98">
        <f t="shared" si="113"/>
        <v>1</v>
      </c>
      <c r="AU241" s="130">
        <v>0</v>
      </c>
      <c r="AV241" s="130">
        <v>1</v>
      </c>
      <c r="AW241" s="130">
        <v>0</v>
      </c>
      <c r="AX241" s="98">
        <f t="shared" si="114"/>
        <v>3</v>
      </c>
      <c r="AY241" s="130">
        <v>0</v>
      </c>
      <c r="AZ241" s="130">
        <v>0</v>
      </c>
      <c r="BA241" s="130">
        <v>2</v>
      </c>
      <c r="BB241" s="130">
        <v>1</v>
      </c>
      <c r="BC241" s="98">
        <f t="shared" si="115"/>
        <v>0</v>
      </c>
      <c r="BD241" s="130">
        <v>0</v>
      </c>
      <c r="BE241" s="130">
        <v>0</v>
      </c>
      <c r="BF241" s="98">
        <f t="shared" si="116"/>
        <v>8</v>
      </c>
      <c r="BG241" s="130">
        <v>0</v>
      </c>
      <c r="BH241" s="130">
        <v>7</v>
      </c>
      <c r="BI241" s="130">
        <v>1</v>
      </c>
      <c r="BJ241" s="130">
        <v>0</v>
      </c>
      <c r="BK241" s="98">
        <f t="shared" si="117"/>
        <v>3</v>
      </c>
      <c r="BL241" s="130">
        <v>0</v>
      </c>
      <c r="BM241" s="130">
        <v>0</v>
      </c>
      <c r="BN241" s="130">
        <v>3</v>
      </c>
      <c r="BO241" s="98">
        <f t="shared" si="118"/>
        <v>1</v>
      </c>
      <c r="BP241" s="130">
        <v>0</v>
      </c>
      <c r="BQ241" s="130">
        <v>1</v>
      </c>
      <c r="BR241" s="130">
        <v>0</v>
      </c>
      <c r="BS241" s="98">
        <f t="shared" si="119"/>
        <v>1</v>
      </c>
      <c r="BT241" s="130">
        <v>0</v>
      </c>
      <c r="BU241" s="130">
        <v>0</v>
      </c>
      <c r="BV241" s="130">
        <v>0</v>
      </c>
      <c r="BW241" s="130">
        <v>1</v>
      </c>
      <c r="BX241" s="98">
        <f t="shared" si="120"/>
        <v>0</v>
      </c>
      <c r="BY241" s="130">
        <v>0</v>
      </c>
      <c r="BZ241" s="130">
        <v>0</v>
      </c>
      <c r="CA241" s="130">
        <v>0</v>
      </c>
      <c r="CB241" s="98">
        <f t="shared" si="146"/>
        <v>0</v>
      </c>
      <c r="CC241" s="130">
        <v>0</v>
      </c>
      <c r="CD241" s="130">
        <v>0</v>
      </c>
      <c r="CE241" s="130">
        <v>0</v>
      </c>
    </row>
    <row r="242" spans="1:83" ht="12.75" x14ac:dyDescent="0.2">
      <c r="A242" s="89">
        <v>10009</v>
      </c>
      <c r="B242" s="479" t="s">
        <v>14</v>
      </c>
      <c r="C242" s="98">
        <f t="shared" si="108"/>
        <v>107</v>
      </c>
      <c r="D242" s="98">
        <f t="shared" si="147"/>
        <v>0</v>
      </c>
      <c r="E242" s="130">
        <v>0</v>
      </c>
      <c r="F242" s="130">
        <v>0</v>
      </c>
      <c r="G242" s="98">
        <f t="shared" si="128"/>
        <v>0</v>
      </c>
      <c r="H242" s="130">
        <v>0</v>
      </c>
      <c r="I242" s="130">
        <v>0</v>
      </c>
      <c r="J242" s="98">
        <f t="shared" si="121"/>
        <v>1</v>
      </c>
      <c r="K242" s="130">
        <v>0</v>
      </c>
      <c r="L242" s="130">
        <v>1</v>
      </c>
      <c r="M242" s="130">
        <v>0</v>
      </c>
      <c r="N242" s="130">
        <v>0</v>
      </c>
      <c r="O242" s="98">
        <f t="shared" si="109"/>
        <v>2</v>
      </c>
      <c r="P242" s="130">
        <v>0</v>
      </c>
      <c r="Q242" s="130">
        <v>2</v>
      </c>
      <c r="R242" s="130">
        <v>0</v>
      </c>
      <c r="S242" s="130">
        <v>0</v>
      </c>
      <c r="T242" s="98">
        <f t="shared" si="122"/>
        <v>4</v>
      </c>
      <c r="U242" s="130">
        <v>0</v>
      </c>
      <c r="V242" s="130">
        <v>4</v>
      </c>
      <c r="W242" s="130">
        <v>0</v>
      </c>
      <c r="X242" s="130">
        <v>0</v>
      </c>
      <c r="Y242" s="98">
        <f t="shared" si="144"/>
        <v>8</v>
      </c>
      <c r="Z242" s="130">
        <v>0</v>
      </c>
      <c r="AA242" s="130">
        <v>5</v>
      </c>
      <c r="AB242" s="130">
        <v>1</v>
      </c>
      <c r="AC242" s="130">
        <v>1</v>
      </c>
      <c r="AD242" s="130">
        <v>1</v>
      </c>
      <c r="AE242" s="98">
        <f t="shared" si="145"/>
        <v>51</v>
      </c>
      <c r="AF242" s="130">
        <v>0</v>
      </c>
      <c r="AG242" s="130">
        <v>0</v>
      </c>
      <c r="AH242" s="130">
        <v>9</v>
      </c>
      <c r="AI242" s="130">
        <v>16</v>
      </c>
      <c r="AJ242" s="130">
        <v>0</v>
      </c>
      <c r="AK242" s="130">
        <v>12</v>
      </c>
      <c r="AL242" s="130">
        <v>4</v>
      </c>
      <c r="AM242" s="130">
        <v>0</v>
      </c>
      <c r="AN242" s="130">
        <v>0</v>
      </c>
      <c r="AO242" s="130">
        <v>1</v>
      </c>
      <c r="AP242" s="130">
        <v>0</v>
      </c>
      <c r="AQ242" s="130">
        <v>8</v>
      </c>
      <c r="AR242" s="130">
        <v>1</v>
      </c>
      <c r="AS242" s="130">
        <v>0</v>
      </c>
      <c r="AT242" s="98">
        <f t="shared" si="113"/>
        <v>5</v>
      </c>
      <c r="AU242" s="130">
        <v>0</v>
      </c>
      <c r="AV242" s="130">
        <v>3</v>
      </c>
      <c r="AW242" s="130">
        <v>2</v>
      </c>
      <c r="AX242" s="98">
        <f t="shared" si="114"/>
        <v>8</v>
      </c>
      <c r="AY242" s="130">
        <v>2</v>
      </c>
      <c r="AZ242" s="130">
        <v>3</v>
      </c>
      <c r="BA242" s="130">
        <v>3</v>
      </c>
      <c r="BB242" s="130">
        <v>0</v>
      </c>
      <c r="BC242" s="98">
        <f t="shared" si="115"/>
        <v>3</v>
      </c>
      <c r="BD242" s="130">
        <v>0</v>
      </c>
      <c r="BE242" s="130">
        <v>3</v>
      </c>
      <c r="BF242" s="98">
        <f t="shared" si="116"/>
        <v>14</v>
      </c>
      <c r="BG242" s="130">
        <v>0</v>
      </c>
      <c r="BH242" s="130">
        <v>3</v>
      </c>
      <c r="BI242" s="130">
        <v>7</v>
      </c>
      <c r="BJ242" s="130">
        <v>4</v>
      </c>
      <c r="BK242" s="98">
        <f t="shared" si="117"/>
        <v>7</v>
      </c>
      <c r="BL242" s="130">
        <v>0</v>
      </c>
      <c r="BM242" s="130">
        <v>6</v>
      </c>
      <c r="BN242" s="130">
        <v>1</v>
      </c>
      <c r="BO242" s="98">
        <f t="shared" si="118"/>
        <v>0</v>
      </c>
      <c r="BP242" s="130">
        <v>0</v>
      </c>
      <c r="BQ242" s="130">
        <v>0</v>
      </c>
      <c r="BR242" s="130">
        <v>0</v>
      </c>
      <c r="BS242" s="98">
        <f t="shared" si="119"/>
        <v>4</v>
      </c>
      <c r="BT242" s="130">
        <v>0</v>
      </c>
      <c r="BU242" s="130">
        <v>2</v>
      </c>
      <c r="BV242" s="130">
        <v>2</v>
      </c>
      <c r="BW242" s="130">
        <v>0</v>
      </c>
      <c r="BX242" s="98">
        <f t="shared" si="120"/>
        <v>0</v>
      </c>
      <c r="BY242" s="130">
        <v>0</v>
      </c>
      <c r="BZ242" s="130">
        <v>0</v>
      </c>
      <c r="CA242" s="130">
        <v>0</v>
      </c>
      <c r="CB242" s="98">
        <f t="shared" si="146"/>
        <v>0</v>
      </c>
      <c r="CC242" s="130">
        <v>0</v>
      </c>
      <c r="CD242" s="130">
        <v>0</v>
      </c>
      <c r="CE242" s="130">
        <v>0</v>
      </c>
    </row>
    <row r="243" spans="1:83" ht="12.75" x14ac:dyDescent="0.2">
      <c r="A243" s="89">
        <v>10010</v>
      </c>
      <c r="B243" s="479" t="s">
        <v>604</v>
      </c>
      <c r="C243" s="98">
        <f t="shared" si="108"/>
        <v>51</v>
      </c>
      <c r="D243" s="98">
        <f t="shared" si="147"/>
        <v>0</v>
      </c>
      <c r="E243" s="130">
        <v>0</v>
      </c>
      <c r="F243" s="130">
        <v>0</v>
      </c>
      <c r="G243" s="98">
        <f t="shared" si="128"/>
        <v>0</v>
      </c>
      <c r="H243" s="130">
        <v>0</v>
      </c>
      <c r="I243" s="130">
        <v>0</v>
      </c>
      <c r="J243" s="98">
        <f t="shared" si="121"/>
        <v>0</v>
      </c>
      <c r="K243" s="130">
        <v>0</v>
      </c>
      <c r="L243" s="130">
        <v>0</v>
      </c>
      <c r="M243" s="130">
        <v>0</v>
      </c>
      <c r="N243" s="130">
        <v>0</v>
      </c>
      <c r="O243" s="98">
        <f t="shared" si="109"/>
        <v>1</v>
      </c>
      <c r="P243" s="130">
        <v>0</v>
      </c>
      <c r="Q243" s="130">
        <v>1</v>
      </c>
      <c r="R243" s="130">
        <v>0</v>
      </c>
      <c r="S243" s="130">
        <v>0</v>
      </c>
      <c r="T243" s="98">
        <f t="shared" si="122"/>
        <v>0</v>
      </c>
      <c r="U243" s="130">
        <v>0</v>
      </c>
      <c r="V243" s="130">
        <v>0</v>
      </c>
      <c r="W243" s="130">
        <v>0</v>
      </c>
      <c r="X243" s="130">
        <v>0</v>
      </c>
      <c r="Y243" s="98">
        <f t="shared" si="144"/>
        <v>25</v>
      </c>
      <c r="Z243" s="130">
        <v>0</v>
      </c>
      <c r="AA243" s="130">
        <v>12</v>
      </c>
      <c r="AB243" s="130">
        <v>0</v>
      </c>
      <c r="AC243" s="130">
        <v>2</v>
      </c>
      <c r="AD243" s="130">
        <v>11</v>
      </c>
      <c r="AE243" s="98">
        <f t="shared" si="145"/>
        <v>21</v>
      </c>
      <c r="AF243" s="130">
        <v>0</v>
      </c>
      <c r="AG243" s="130">
        <v>0</v>
      </c>
      <c r="AH243" s="130">
        <v>0</v>
      </c>
      <c r="AI243" s="130">
        <v>5</v>
      </c>
      <c r="AJ243" s="130">
        <v>0</v>
      </c>
      <c r="AK243" s="130">
        <v>8</v>
      </c>
      <c r="AL243" s="130">
        <v>5</v>
      </c>
      <c r="AM243" s="130">
        <v>0</v>
      </c>
      <c r="AN243" s="130">
        <v>0</v>
      </c>
      <c r="AO243" s="130">
        <v>1</v>
      </c>
      <c r="AP243" s="130">
        <v>0</v>
      </c>
      <c r="AQ243" s="130">
        <v>2</v>
      </c>
      <c r="AR243" s="130">
        <v>0</v>
      </c>
      <c r="AS243" s="130">
        <v>0</v>
      </c>
      <c r="AT243" s="98">
        <f t="shared" si="113"/>
        <v>1</v>
      </c>
      <c r="AU243" s="130">
        <v>0</v>
      </c>
      <c r="AV243" s="130">
        <v>1</v>
      </c>
      <c r="AW243" s="130">
        <v>0</v>
      </c>
      <c r="AX243" s="98">
        <f t="shared" si="114"/>
        <v>0</v>
      </c>
      <c r="AY243" s="130">
        <v>0</v>
      </c>
      <c r="AZ243" s="130">
        <v>0</v>
      </c>
      <c r="BA243" s="130">
        <v>0</v>
      </c>
      <c r="BB243" s="130">
        <v>0</v>
      </c>
      <c r="BC243" s="98">
        <f t="shared" si="115"/>
        <v>0</v>
      </c>
      <c r="BD243" s="130">
        <v>0</v>
      </c>
      <c r="BE243" s="130">
        <v>0</v>
      </c>
      <c r="BF243" s="98">
        <f t="shared" si="116"/>
        <v>0</v>
      </c>
      <c r="BG243" s="130">
        <v>0</v>
      </c>
      <c r="BH243" s="130">
        <v>0</v>
      </c>
      <c r="BI243" s="130">
        <v>0</v>
      </c>
      <c r="BJ243" s="130">
        <v>0</v>
      </c>
      <c r="BK243" s="98">
        <f t="shared" si="117"/>
        <v>3</v>
      </c>
      <c r="BL243" s="130">
        <v>0</v>
      </c>
      <c r="BM243" s="130">
        <v>3</v>
      </c>
      <c r="BN243" s="130">
        <v>0</v>
      </c>
      <c r="BO243" s="98">
        <f t="shared" si="118"/>
        <v>0</v>
      </c>
      <c r="BP243" s="130">
        <v>0</v>
      </c>
      <c r="BQ243" s="130">
        <v>0</v>
      </c>
      <c r="BR243" s="130">
        <v>0</v>
      </c>
      <c r="BS243" s="98">
        <f t="shared" si="119"/>
        <v>0</v>
      </c>
      <c r="BT243" s="130">
        <v>0</v>
      </c>
      <c r="BU243" s="130">
        <v>0</v>
      </c>
      <c r="BV243" s="130">
        <v>0</v>
      </c>
      <c r="BW243" s="130">
        <v>0</v>
      </c>
      <c r="BX243" s="98">
        <f t="shared" si="120"/>
        <v>0</v>
      </c>
      <c r="BY243" s="130">
        <v>0</v>
      </c>
      <c r="BZ243" s="130">
        <v>0</v>
      </c>
      <c r="CA243" s="130">
        <v>0</v>
      </c>
      <c r="CB243" s="98">
        <f t="shared" si="146"/>
        <v>0</v>
      </c>
      <c r="CC243" s="130">
        <v>0</v>
      </c>
      <c r="CD243" s="130">
        <v>0</v>
      </c>
      <c r="CE243" s="130">
        <v>0</v>
      </c>
    </row>
    <row r="244" spans="1:83" ht="12.75" x14ac:dyDescent="0.2">
      <c r="A244" s="90">
        <v>10011</v>
      </c>
      <c r="B244" s="479" t="s">
        <v>15</v>
      </c>
      <c r="C244" s="98">
        <f t="shared" si="108"/>
        <v>52</v>
      </c>
      <c r="D244" s="98">
        <f t="shared" si="147"/>
        <v>0</v>
      </c>
      <c r="E244" s="130">
        <v>0</v>
      </c>
      <c r="F244" s="130">
        <v>0</v>
      </c>
      <c r="G244" s="98">
        <f t="shared" si="128"/>
        <v>1</v>
      </c>
      <c r="H244" s="130">
        <v>0</v>
      </c>
      <c r="I244" s="130">
        <v>1</v>
      </c>
      <c r="J244" s="98">
        <f t="shared" si="121"/>
        <v>0</v>
      </c>
      <c r="K244" s="130">
        <v>0</v>
      </c>
      <c r="L244" s="130">
        <v>0</v>
      </c>
      <c r="M244" s="130">
        <v>0</v>
      </c>
      <c r="N244" s="130">
        <v>0</v>
      </c>
      <c r="O244" s="98">
        <f t="shared" si="109"/>
        <v>0</v>
      </c>
      <c r="P244" s="130">
        <v>0</v>
      </c>
      <c r="Q244" s="130">
        <v>0</v>
      </c>
      <c r="R244" s="130">
        <v>0</v>
      </c>
      <c r="S244" s="130">
        <v>0</v>
      </c>
      <c r="T244" s="98">
        <f t="shared" si="122"/>
        <v>1</v>
      </c>
      <c r="U244" s="130">
        <v>0</v>
      </c>
      <c r="V244" s="130">
        <v>1</v>
      </c>
      <c r="W244" s="130">
        <v>0</v>
      </c>
      <c r="X244" s="130">
        <v>0</v>
      </c>
      <c r="Y244" s="98">
        <f t="shared" si="144"/>
        <v>9</v>
      </c>
      <c r="Z244" s="130">
        <v>0</v>
      </c>
      <c r="AA244" s="130">
        <v>1</v>
      </c>
      <c r="AB244" s="130">
        <v>1</v>
      </c>
      <c r="AC244" s="130">
        <v>5</v>
      </c>
      <c r="AD244" s="130">
        <v>2</v>
      </c>
      <c r="AE244" s="98">
        <f t="shared" si="145"/>
        <v>19</v>
      </c>
      <c r="AF244" s="130">
        <v>0</v>
      </c>
      <c r="AG244" s="130">
        <v>0</v>
      </c>
      <c r="AH244" s="130">
        <v>4</v>
      </c>
      <c r="AI244" s="130">
        <v>8</v>
      </c>
      <c r="AJ244" s="130">
        <v>1</v>
      </c>
      <c r="AK244" s="130">
        <v>5</v>
      </c>
      <c r="AL244" s="130">
        <v>0</v>
      </c>
      <c r="AM244" s="130">
        <v>0</v>
      </c>
      <c r="AN244" s="130">
        <v>1</v>
      </c>
      <c r="AO244" s="130">
        <v>0</v>
      </c>
      <c r="AP244" s="130">
        <v>0</v>
      </c>
      <c r="AQ244" s="130">
        <v>0</v>
      </c>
      <c r="AR244" s="130">
        <v>0</v>
      </c>
      <c r="AS244" s="130">
        <v>0</v>
      </c>
      <c r="AT244" s="98">
        <f t="shared" si="113"/>
        <v>3</v>
      </c>
      <c r="AU244" s="130">
        <v>0</v>
      </c>
      <c r="AV244" s="130">
        <v>2</v>
      </c>
      <c r="AW244" s="130">
        <v>1</v>
      </c>
      <c r="AX244" s="98">
        <f t="shared" si="114"/>
        <v>9</v>
      </c>
      <c r="AY244" s="130">
        <v>1</v>
      </c>
      <c r="AZ244" s="130">
        <v>7</v>
      </c>
      <c r="BA244" s="130">
        <v>1</v>
      </c>
      <c r="BB244" s="130">
        <v>0</v>
      </c>
      <c r="BC244" s="98">
        <f t="shared" si="115"/>
        <v>2</v>
      </c>
      <c r="BD244" s="130">
        <v>0</v>
      </c>
      <c r="BE244" s="130">
        <v>2</v>
      </c>
      <c r="BF244" s="98">
        <f t="shared" si="116"/>
        <v>1</v>
      </c>
      <c r="BG244" s="130">
        <v>0</v>
      </c>
      <c r="BH244" s="130">
        <v>0</v>
      </c>
      <c r="BI244" s="130">
        <v>1</v>
      </c>
      <c r="BJ244" s="130">
        <v>0</v>
      </c>
      <c r="BK244" s="98">
        <f t="shared" si="117"/>
        <v>2</v>
      </c>
      <c r="BL244" s="130">
        <v>0</v>
      </c>
      <c r="BM244" s="130">
        <v>2</v>
      </c>
      <c r="BN244" s="130">
        <v>0</v>
      </c>
      <c r="BO244" s="98">
        <f t="shared" si="118"/>
        <v>1</v>
      </c>
      <c r="BP244" s="130">
        <v>0</v>
      </c>
      <c r="BQ244" s="130">
        <v>1</v>
      </c>
      <c r="BR244" s="130">
        <v>0</v>
      </c>
      <c r="BS244" s="98">
        <f t="shared" si="119"/>
        <v>1</v>
      </c>
      <c r="BT244" s="130">
        <v>0</v>
      </c>
      <c r="BU244" s="130">
        <v>0</v>
      </c>
      <c r="BV244" s="130">
        <v>0</v>
      </c>
      <c r="BW244" s="130">
        <v>1</v>
      </c>
      <c r="BX244" s="98">
        <f t="shared" si="120"/>
        <v>2</v>
      </c>
      <c r="BY244" s="130">
        <v>0</v>
      </c>
      <c r="BZ244" s="130">
        <v>0</v>
      </c>
      <c r="CA244" s="130">
        <v>2</v>
      </c>
      <c r="CB244" s="98">
        <f t="shared" si="146"/>
        <v>1</v>
      </c>
      <c r="CC244" s="130">
        <v>0</v>
      </c>
      <c r="CD244" s="130">
        <v>1</v>
      </c>
      <c r="CE244" s="130">
        <v>0</v>
      </c>
    </row>
    <row r="245" spans="1:83" ht="21" x14ac:dyDescent="0.2">
      <c r="A245" s="89">
        <v>10013</v>
      </c>
      <c r="B245" s="479" t="s">
        <v>388</v>
      </c>
      <c r="C245" s="98">
        <f t="shared" si="108"/>
        <v>7</v>
      </c>
      <c r="D245" s="98">
        <f t="shared" si="147"/>
        <v>0</v>
      </c>
      <c r="E245" s="130">
        <v>0</v>
      </c>
      <c r="F245" s="130">
        <v>0</v>
      </c>
      <c r="G245" s="98">
        <f t="shared" si="128"/>
        <v>1</v>
      </c>
      <c r="H245" s="130">
        <v>0</v>
      </c>
      <c r="I245" s="130">
        <v>1</v>
      </c>
      <c r="J245" s="98">
        <f t="shared" si="121"/>
        <v>0</v>
      </c>
      <c r="K245" s="130">
        <v>0</v>
      </c>
      <c r="L245" s="130">
        <v>0</v>
      </c>
      <c r="M245" s="130">
        <v>0</v>
      </c>
      <c r="N245" s="130">
        <v>0</v>
      </c>
      <c r="O245" s="98">
        <f t="shared" si="109"/>
        <v>0</v>
      </c>
      <c r="P245" s="130">
        <v>0</v>
      </c>
      <c r="Q245" s="130">
        <v>0</v>
      </c>
      <c r="R245" s="130">
        <v>0</v>
      </c>
      <c r="S245" s="130">
        <v>0</v>
      </c>
      <c r="T245" s="98">
        <f t="shared" si="122"/>
        <v>0</v>
      </c>
      <c r="U245" s="130">
        <v>0</v>
      </c>
      <c r="V245" s="130">
        <v>0</v>
      </c>
      <c r="W245" s="130">
        <v>0</v>
      </c>
      <c r="X245" s="130">
        <v>0</v>
      </c>
      <c r="Y245" s="98">
        <f t="shared" si="144"/>
        <v>0</v>
      </c>
      <c r="Z245" s="130">
        <v>0</v>
      </c>
      <c r="AA245" s="130">
        <v>0</v>
      </c>
      <c r="AB245" s="130">
        <v>0</v>
      </c>
      <c r="AC245" s="130">
        <v>0</v>
      </c>
      <c r="AD245" s="130">
        <v>0</v>
      </c>
      <c r="AE245" s="98">
        <f t="shared" si="145"/>
        <v>1</v>
      </c>
      <c r="AF245" s="130">
        <v>0</v>
      </c>
      <c r="AG245" s="130">
        <v>0</v>
      </c>
      <c r="AH245" s="130">
        <v>0</v>
      </c>
      <c r="AI245" s="130">
        <v>0</v>
      </c>
      <c r="AJ245" s="130">
        <v>0</v>
      </c>
      <c r="AK245" s="130">
        <v>1</v>
      </c>
      <c r="AL245" s="130">
        <v>0</v>
      </c>
      <c r="AM245" s="130">
        <v>0</v>
      </c>
      <c r="AN245" s="130">
        <v>0</v>
      </c>
      <c r="AO245" s="130">
        <v>0</v>
      </c>
      <c r="AP245" s="130">
        <v>0</v>
      </c>
      <c r="AQ245" s="130">
        <v>0</v>
      </c>
      <c r="AR245" s="130">
        <v>0</v>
      </c>
      <c r="AS245" s="130">
        <v>0</v>
      </c>
      <c r="AT245" s="98">
        <f t="shared" si="113"/>
        <v>1</v>
      </c>
      <c r="AU245" s="130">
        <v>0</v>
      </c>
      <c r="AV245" s="130">
        <v>1</v>
      </c>
      <c r="AW245" s="130">
        <v>0</v>
      </c>
      <c r="AX245" s="98">
        <f t="shared" si="114"/>
        <v>3</v>
      </c>
      <c r="AY245" s="130">
        <v>0</v>
      </c>
      <c r="AZ245" s="130">
        <v>1</v>
      </c>
      <c r="BA245" s="130">
        <v>0</v>
      </c>
      <c r="BB245" s="130">
        <v>2</v>
      </c>
      <c r="BC245" s="98">
        <f t="shared" si="115"/>
        <v>0</v>
      </c>
      <c r="BD245" s="130">
        <v>0</v>
      </c>
      <c r="BE245" s="130">
        <v>0</v>
      </c>
      <c r="BF245" s="98">
        <f t="shared" si="116"/>
        <v>1</v>
      </c>
      <c r="BG245" s="130">
        <v>0</v>
      </c>
      <c r="BH245" s="130">
        <v>0</v>
      </c>
      <c r="BI245" s="130">
        <v>0</v>
      </c>
      <c r="BJ245" s="130">
        <v>1</v>
      </c>
      <c r="BK245" s="98">
        <f t="shared" si="117"/>
        <v>0</v>
      </c>
      <c r="BL245" s="130">
        <v>0</v>
      </c>
      <c r="BM245" s="130">
        <v>0</v>
      </c>
      <c r="BN245" s="130">
        <v>0</v>
      </c>
      <c r="BO245" s="98">
        <f t="shared" si="118"/>
        <v>0</v>
      </c>
      <c r="BP245" s="130">
        <v>0</v>
      </c>
      <c r="BQ245" s="130">
        <v>0</v>
      </c>
      <c r="BR245" s="130">
        <v>0</v>
      </c>
      <c r="BS245" s="98">
        <f t="shared" si="119"/>
        <v>0</v>
      </c>
      <c r="BT245" s="130">
        <v>0</v>
      </c>
      <c r="BU245" s="130">
        <v>0</v>
      </c>
      <c r="BV245" s="130">
        <v>0</v>
      </c>
      <c r="BW245" s="130">
        <v>0</v>
      </c>
      <c r="BX245" s="98">
        <f t="shared" si="120"/>
        <v>0</v>
      </c>
      <c r="BY245" s="130">
        <v>0</v>
      </c>
      <c r="BZ245" s="130">
        <v>0</v>
      </c>
      <c r="CA245" s="130">
        <v>0</v>
      </c>
      <c r="CB245" s="98">
        <f t="shared" si="146"/>
        <v>0</v>
      </c>
      <c r="CC245" s="130">
        <v>0</v>
      </c>
      <c r="CD245" s="130">
        <v>0</v>
      </c>
      <c r="CE245" s="130">
        <v>0</v>
      </c>
    </row>
    <row r="246" spans="1:83" ht="12.75" x14ac:dyDescent="0.2">
      <c r="A246" s="89">
        <v>10015</v>
      </c>
      <c r="B246" s="479" t="s">
        <v>389</v>
      </c>
      <c r="C246" s="98">
        <f t="shared" si="108"/>
        <v>12</v>
      </c>
      <c r="D246" s="98">
        <f t="shared" si="147"/>
        <v>0</v>
      </c>
      <c r="E246" s="130">
        <v>0</v>
      </c>
      <c r="F246" s="130">
        <v>0</v>
      </c>
      <c r="G246" s="98">
        <f t="shared" si="128"/>
        <v>0</v>
      </c>
      <c r="H246" s="130">
        <v>0</v>
      </c>
      <c r="I246" s="130">
        <v>0</v>
      </c>
      <c r="J246" s="98">
        <f t="shared" si="121"/>
        <v>0</v>
      </c>
      <c r="K246" s="130">
        <v>0</v>
      </c>
      <c r="L246" s="130">
        <v>0</v>
      </c>
      <c r="M246" s="130">
        <v>0</v>
      </c>
      <c r="N246" s="130">
        <v>0</v>
      </c>
      <c r="O246" s="98">
        <f t="shared" si="109"/>
        <v>0</v>
      </c>
      <c r="P246" s="130">
        <v>0</v>
      </c>
      <c r="Q246" s="130">
        <v>0</v>
      </c>
      <c r="R246" s="130">
        <v>0</v>
      </c>
      <c r="S246" s="130">
        <v>0</v>
      </c>
      <c r="T246" s="98">
        <f t="shared" si="122"/>
        <v>0</v>
      </c>
      <c r="U246" s="130">
        <v>0</v>
      </c>
      <c r="V246" s="130">
        <v>0</v>
      </c>
      <c r="W246" s="130">
        <v>0</v>
      </c>
      <c r="X246" s="130">
        <v>0</v>
      </c>
      <c r="Y246" s="98">
        <f t="shared" si="144"/>
        <v>1</v>
      </c>
      <c r="Z246" s="130">
        <v>0</v>
      </c>
      <c r="AA246" s="130">
        <v>0</v>
      </c>
      <c r="AB246" s="130">
        <v>0</v>
      </c>
      <c r="AC246" s="130">
        <v>1</v>
      </c>
      <c r="AD246" s="130">
        <v>0</v>
      </c>
      <c r="AE246" s="98">
        <f t="shared" si="145"/>
        <v>4</v>
      </c>
      <c r="AF246" s="130">
        <v>0</v>
      </c>
      <c r="AG246" s="130">
        <v>0</v>
      </c>
      <c r="AH246" s="130">
        <v>0</v>
      </c>
      <c r="AI246" s="130">
        <v>1</v>
      </c>
      <c r="AJ246" s="130">
        <v>1</v>
      </c>
      <c r="AK246" s="130">
        <v>0</v>
      </c>
      <c r="AL246" s="130">
        <v>0</v>
      </c>
      <c r="AM246" s="130">
        <v>0</v>
      </c>
      <c r="AN246" s="130">
        <v>0</v>
      </c>
      <c r="AO246" s="130">
        <v>0</v>
      </c>
      <c r="AP246" s="130">
        <v>0</v>
      </c>
      <c r="AQ246" s="130">
        <v>0</v>
      </c>
      <c r="AR246" s="130">
        <v>2</v>
      </c>
      <c r="AS246" s="130">
        <v>0</v>
      </c>
      <c r="AT246" s="98">
        <f t="shared" si="113"/>
        <v>0</v>
      </c>
      <c r="AU246" s="130">
        <v>0</v>
      </c>
      <c r="AV246" s="130">
        <v>0</v>
      </c>
      <c r="AW246" s="130">
        <v>0</v>
      </c>
      <c r="AX246" s="98">
        <f t="shared" si="114"/>
        <v>0</v>
      </c>
      <c r="AY246" s="130">
        <v>0</v>
      </c>
      <c r="AZ246" s="130">
        <v>0</v>
      </c>
      <c r="BA246" s="130">
        <v>0</v>
      </c>
      <c r="BB246" s="130">
        <v>0</v>
      </c>
      <c r="BC246" s="98">
        <f t="shared" si="115"/>
        <v>0</v>
      </c>
      <c r="BD246" s="130">
        <v>0</v>
      </c>
      <c r="BE246" s="130">
        <v>0</v>
      </c>
      <c r="BF246" s="98">
        <f t="shared" si="116"/>
        <v>1</v>
      </c>
      <c r="BG246" s="130">
        <v>0</v>
      </c>
      <c r="BH246" s="130">
        <v>1</v>
      </c>
      <c r="BI246" s="130">
        <v>0</v>
      </c>
      <c r="BJ246" s="130">
        <v>0</v>
      </c>
      <c r="BK246" s="98">
        <f t="shared" si="117"/>
        <v>6</v>
      </c>
      <c r="BL246" s="130">
        <v>0</v>
      </c>
      <c r="BM246" s="130">
        <v>4</v>
      </c>
      <c r="BN246" s="130">
        <v>2</v>
      </c>
      <c r="BO246" s="98">
        <f t="shared" si="118"/>
        <v>0</v>
      </c>
      <c r="BP246" s="130">
        <v>0</v>
      </c>
      <c r="BQ246" s="130">
        <v>0</v>
      </c>
      <c r="BR246" s="130">
        <v>0</v>
      </c>
      <c r="BS246" s="98">
        <f t="shared" si="119"/>
        <v>0</v>
      </c>
      <c r="BT246" s="130">
        <v>0</v>
      </c>
      <c r="BU246" s="130">
        <v>0</v>
      </c>
      <c r="BV246" s="130">
        <v>0</v>
      </c>
      <c r="BW246" s="130">
        <v>0</v>
      </c>
      <c r="BX246" s="98">
        <f t="shared" si="120"/>
        <v>0</v>
      </c>
      <c r="BY246" s="130">
        <v>0</v>
      </c>
      <c r="BZ246" s="130">
        <v>0</v>
      </c>
      <c r="CA246" s="130">
        <v>0</v>
      </c>
      <c r="CB246" s="98">
        <f t="shared" si="146"/>
        <v>0</v>
      </c>
      <c r="CC246" s="130">
        <v>0</v>
      </c>
      <c r="CD246" s="130">
        <v>0</v>
      </c>
      <c r="CE246" s="130">
        <v>0</v>
      </c>
    </row>
    <row r="247" spans="1:83" ht="12.75" x14ac:dyDescent="0.2">
      <c r="A247" s="90">
        <v>10016</v>
      </c>
      <c r="B247" s="479" t="s">
        <v>17</v>
      </c>
      <c r="C247" s="98">
        <f t="shared" si="108"/>
        <v>44</v>
      </c>
      <c r="D247" s="98">
        <f t="shared" si="147"/>
        <v>1</v>
      </c>
      <c r="E247" s="130">
        <v>0</v>
      </c>
      <c r="F247" s="130">
        <v>1</v>
      </c>
      <c r="G247" s="98">
        <f t="shared" si="128"/>
        <v>3</v>
      </c>
      <c r="H247" s="130">
        <v>0</v>
      </c>
      <c r="I247" s="130">
        <v>3</v>
      </c>
      <c r="J247" s="98">
        <f t="shared" si="121"/>
        <v>0</v>
      </c>
      <c r="K247" s="130">
        <v>0</v>
      </c>
      <c r="L247" s="130">
        <v>0</v>
      </c>
      <c r="M247" s="130">
        <v>0</v>
      </c>
      <c r="N247" s="130">
        <v>0</v>
      </c>
      <c r="O247" s="98">
        <f t="shared" si="109"/>
        <v>0</v>
      </c>
      <c r="P247" s="130">
        <v>0</v>
      </c>
      <c r="Q247" s="130">
        <v>0</v>
      </c>
      <c r="R247" s="130">
        <v>0</v>
      </c>
      <c r="S247" s="130">
        <v>0</v>
      </c>
      <c r="T247" s="98">
        <f t="shared" si="122"/>
        <v>0</v>
      </c>
      <c r="U247" s="130">
        <v>0</v>
      </c>
      <c r="V247" s="130">
        <v>0</v>
      </c>
      <c r="W247" s="130">
        <v>0</v>
      </c>
      <c r="X247" s="130">
        <v>0</v>
      </c>
      <c r="Y247" s="98">
        <f t="shared" si="144"/>
        <v>2</v>
      </c>
      <c r="Z247" s="130">
        <v>0</v>
      </c>
      <c r="AA247" s="130">
        <v>1</v>
      </c>
      <c r="AB247" s="130">
        <v>0</v>
      </c>
      <c r="AC247" s="130">
        <v>1</v>
      </c>
      <c r="AD247" s="130">
        <v>0</v>
      </c>
      <c r="AE247" s="98">
        <f t="shared" si="145"/>
        <v>29</v>
      </c>
      <c r="AF247" s="130">
        <v>0</v>
      </c>
      <c r="AG247" s="130">
        <v>0</v>
      </c>
      <c r="AH247" s="130">
        <v>16</v>
      </c>
      <c r="AI247" s="130">
        <v>9</v>
      </c>
      <c r="AJ247" s="130">
        <v>1</v>
      </c>
      <c r="AK247" s="130">
        <v>3</v>
      </c>
      <c r="AL247" s="130">
        <v>0</v>
      </c>
      <c r="AM247" s="130">
        <v>0</v>
      </c>
      <c r="AN247" s="130">
        <v>0</v>
      </c>
      <c r="AO247" s="130">
        <v>0</v>
      </c>
      <c r="AP247" s="130">
        <v>0</v>
      </c>
      <c r="AQ247" s="130">
        <v>0</v>
      </c>
      <c r="AR247" s="130">
        <v>0</v>
      </c>
      <c r="AS247" s="130">
        <v>0</v>
      </c>
      <c r="AT247" s="98">
        <f t="shared" si="113"/>
        <v>0</v>
      </c>
      <c r="AU247" s="130">
        <v>0</v>
      </c>
      <c r="AV247" s="130">
        <v>0</v>
      </c>
      <c r="AW247" s="130">
        <v>0</v>
      </c>
      <c r="AX247" s="98">
        <f t="shared" si="114"/>
        <v>3</v>
      </c>
      <c r="AY247" s="130">
        <v>0</v>
      </c>
      <c r="AZ247" s="130">
        <v>0</v>
      </c>
      <c r="BA247" s="130">
        <v>3</v>
      </c>
      <c r="BB247" s="130">
        <v>0</v>
      </c>
      <c r="BC247" s="98">
        <f t="shared" si="115"/>
        <v>0</v>
      </c>
      <c r="BD247" s="130">
        <v>0</v>
      </c>
      <c r="BE247" s="130">
        <v>0</v>
      </c>
      <c r="BF247" s="98">
        <f t="shared" si="116"/>
        <v>2</v>
      </c>
      <c r="BG247" s="130">
        <v>0</v>
      </c>
      <c r="BH247" s="130">
        <v>0</v>
      </c>
      <c r="BI247" s="130">
        <v>0</v>
      </c>
      <c r="BJ247" s="130">
        <v>2</v>
      </c>
      <c r="BK247" s="98">
        <f t="shared" si="117"/>
        <v>3</v>
      </c>
      <c r="BL247" s="130">
        <v>0</v>
      </c>
      <c r="BM247" s="130">
        <v>1</v>
      </c>
      <c r="BN247" s="130">
        <v>2</v>
      </c>
      <c r="BO247" s="98">
        <f t="shared" si="118"/>
        <v>0</v>
      </c>
      <c r="BP247" s="130">
        <v>0</v>
      </c>
      <c r="BQ247" s="130">
        <v>0</v>
      </c>
      <c r="BR247" s="130">
        <v>0</v>
      </c>
      <c r="BS247" s="98">
        <f t="shared" si="119"/>
        <v>1</v>
      </c>
      <c r="BT247" s="130">
        <v>0</v>
      </c>
      <c r="BU247" s="130">
        <v>1</v>
      </c>
      <c r="BV247" s="130">
        <v>0</v>
      </c>
      <c r="BW247" s="130">
        <v>0</v>
      </c>
      <c r="BX247" s="98">
        <f t="shared" si="120"/>
        <v>0</v>
      </c>
      <c r="BY247" s="130">
        <v>0</v>
      </c>
      <c r="BZ247" s="130">
        <v>0</v>
      </c>
      <c r="CA247" s="130">
        <v>0</v>
      </c>
      <c r="CB247" s="98">
        <f t="shared" si="146"/>
        <v>0</v>
      </c>
      <c r="CC247" s="130">
        <v>0</v>
      </c>
      <c r="CD247" s="130">
        <v>0</v>
      </c>
      <c r="CE247" s="130">
        <v>0</v>
      </c>
    </row>
    <row r="248" spans="1:83" ht="14.25" customHeight="1" x14ac:dyDescent="0.2">
      <c r="A248" s="90">
        <v>10017</v>
      </c>
      <c r="B248" s="479" t="s">
        <v>18</v>
      </c>
      <c r="C248" s="98">
        <f t="shared" si="108"/>
        <v>2</v>
      </c>
      <c r="D248" s="98">
        <f t="shared" si="147"/>
        <v>0</v>
      </c>
      <c r="E248" s="130">
        <v>0</v>
      </c>
      <c r="F248" s="130">
        <v>0</v>
      </c>
      <c r="G248" s="98">
        <f t="shared" si="128"/>
        <v>0</v>
      </c>
      <c r="H248" s="130">
        <v>0</v>
      </c>
      <c r="I248" s="130">
        <v>0</v>
      </c>
      <c r="J248" s="98">
        <f t="shared" si="121"/>
        <v>0</v>
      </c>
      <c r="K248" s="130">
        <v>0</v>
      </c>
      <c r="L248" s="130">
        <v>0</v>
      </c>
      <c r="M248" s="130">
        <v>0</v>
      </c>
      <c r="N248" s="130">
        <v>0</v>
      </c>
      <c r="O248" s="98">
        <f t="shared" si="109"/>
        <v>0</v>
      </c>
      <c r="P248" s="130">
        <v>0</v>
      </c>
      <c r="Q248" s="130">
        <v>0</v>
      </c>
      <c r="R248" s="130">
        <v>0</v>
      </c>
      <c r="S248" s="130">
        <v>0</v>
      </c>
      <c r="T248" s="98">
        <f t="shared" si="122"/>
        <v>0</v>
      </c>
      <c r="U248" s="130">
        <v>0</v>
      </c>
      <c r="V248" s="130">
        <v>0</v>
      </c>
      <c r="W248" s="130">
        <v>0</v>
      </c>
      <c r="X248" s="130">
        <v>0</v>
      </c>
      <c r="Y248" s="98">
        <f t="shared" si="144"/>
        <v>0</v>
      </c>
      <c r="Z248" s="130">
        <v>0</v>
      </c>
      <c r="AA248" s="130">
        <v>0</v>
      </c>
      <c r="AB248" s="130">
        <v>0</v>
      </c>
      <c r="AC248" s="130">
        <v>0</v>
      </c>
      <c r="AD248" s="130">
        <v>0</v>
      </c>
      <c r="AE248" s="98">
        <f t="shared" si="145"/>
        <v>0</v>
      </c>
      <c r="AF248" s="130">
        <v>0</v>
      </c>
      <c r="AG248" s="130">
        <v>0</v>
      </c>
      <c r="AH248" s="130">
        <v>0</v>
      </c>
      <c r="AI248" s="130">
        <v>0</v>
      </c>
      <c r="AJ248" s="130">
        <v>0</v>
      </c>
      <c r="AK248" s="130">
        <v>0</v>
      </c>
      <c r="AL248" s="130">
        <v>0</v>
      </c>
      <c r="AM248" s="130">
        <v>0</v>
      </c>
      <c r="AN248" s="130">
        <v>0</v>
      </c>
      <c r="AO248" s="130">
        <v>0</v>
      </c>
      <c r="AP248" s="130">
        <v>0</v>
      </c>
      <c r="AQ248" s="130">
        <v>0</v>
      </c>
      <c r="AR248" s="130">
        <v>0</v>
      </c>
      <c r="AS248" s="130">
        <v>0</v>
      </c>
      <c r="AT248" s="98">
        <f t="shared" si="113"/>
        <v>0</v>
      </c>
      <c r="AU248" s="130">
        <v>0</v>
      </c>
      <c r="AV248" s="130">
        <v>0</v>
      </c>
      <c r="AW248" s="130">
        <v>0</v>
      </c>
      <c r="AX248" s="98">
        <f t="shared" si="114"/>
        <v>0</v>
      </c>
      <c r="AY248" s="130">
        <v>0</v>
      </c>
      <c r="AZ248" s="130">
        <v>0</v>
      </c>
      <c r="BA248" s="130">
        <v>0</v>
      </c>
      <c r="BB248" s="130">
        <v>0</v>
      </c>
      <c r="BC248" s="98">
        <f t="shared" si="115"/>
        <v>0</v>
      </c>
      <c r="BD248" s="130">
        <v>0</v>
      </c>
      <c r="BE248" s="130">
        <v>0</v>
      </c>
      <c r="BF248" s="98">
        <f t="shared" si="116"/>
        <v>2</v>
      </c>
      <c r="BG248" s="130">
        <v>0</v>
      </c>
      <c r="BH248" s="130">
        <v>2</v>
      </c>
      <c r="BI248" s="130">
        <v>0</v>
      </c>
      <c r="BJ248" s="130">
        <v>0</v>
      </c>
      <c r="BK248" s="98">
        <f t="shared" si="117"/>
        <v>0</v>
      </c>
      <c r="BL248" s="130">
        <v>0</v>
      </c>
      <c r="BM248" s="130">
        <v>0</v>
      </c>
      <c r="BN248" s="130">
        <v>0</v>
      </c>
      <c r="BO248" s="98">
        <f t="shared" si="118"/>
        <v>0</v>
      </c>
      <c r="BP248" s="130">
        <v>0</v>
      </c>
      <c r="BQ248" s="130">
        <v>0</v>
      </c>
      <c r="BR248" s="130">
        <v>0</v>
      </c>
      <c r="BS248" s="98">
        <f t="shared" si="119"/>
        <v>0</v>
      </c>
      <c r="BT248" s="130">
        <v>0</v>
      </c>
      <c r="BU248" s="130">
        <v>0</v>
      </c>
      <c r="BV248" s="130">
        <v>0</v>
      </c>
      <c r="BW248" s="130">
        <v>0</v>
      </c>
      <c r="BX248" s="98">
        <f t="shared" si="120"/>
        <v>0</v>
      </c>
      <c r="BY248" s="130">
        <v>0</v>
      </c>
      <c r="BZ248" s="130">
        <v>0</v>
      </c>
      <c r="CA248" s="130">
        <v>0</v>
      </c>
      <c r="CB248" s="98">
        <f t="shared" si="146"/>
        <v>0</v>
      </c>
      <c r="CC248" s="130">
        <v>0</v>
      </c>
      <c r="CD248" s="130">
        <v>0</v>
      </c>
      <c r="CE248" s="130">
        <v>0</v>
      </c>
    </row>
    <row r="249" spans="1:83" ht="12.75" x14ac:dyDescent="0.2">
      <c r="A249" s="89">
        <v>10099</v>
      </c>
      <c r="B249" s="479" t="s">
        <v>432</v>
      </c>
      <c r="C249" s="98">
        <f t="shared" si="108"/>
        <v>235</v>
      </c>
      <c r="D249" s="98">
        <f t="shared" si="147"/>
        <v>4</v>
      </c>
      <c r="E249" s="130">
        <v>0</v>
      </c>
      <c r="F249" s="130">
        <v>4</v>
      </c>
      <c r="G249" s="98">
        <f t="shared" si="128"/>
        <v>3</v>
      </c>
      <c r="H249" s="130">
        <v>0</v>
      </c>
      <c r="I249" s="130">
        <v>3</v>
      </c>
      <c r="J249" s="98">
        <f t="shared" si="121"/>
        <v>1</v>
      </c>
      <c r="K249" s="130">
        <v>0</v>
      </c>
      <c r="L249" s="130">
        <v>0</v>
      </c>
      <c r="M249" s="130">
        <v>0</v>
      </c>
      <c r="N249" s="130">
        <v>1</v>
      </c>
      <c r="O249" s="98">
        <f t="shared" si="109"/>
        <v>0</v>
      </c>
      <c r="P249" s="130">
        <v>0</v>
      </c>
      <c r="Q249" s="130">
        <v>0</v>
      </c>
      <c r="R249" s="130">
        <v>0</v>
      </c>
      <c r="S249" s="130">
        <v>0</v>
      </c>
      <c r="T249" s="98">
        <f t="shared" si="122"/>
        <v>10</v>
      </c>
      <c r="U249" s="130">
        <v>0</v>
      </c>
      <c r="V249" s="130">
        <v>8</v>
      </c>
      <c r="W249" s="130">
        <v>0</v>
      </c>
      <c r="X249" s="130">
        <v>2</v>
      </c>
      <c r="Y249" s="98">
        <f t="shared" si="144"/>
        <v>27</v>
      </c>
      <c r="Z249" s="130">
        <v>0</v>
      </c>
      <c r="AA249" s="130">
        <v>5</v>
      </c>
      <c r="AB249" s="130">
        <v>0</v>
      </c>
      <c r="AC249" s="130">
        <v>19</v>
      </c>
      <c r="AD249" s="130">
        <v>3</v>
      </c>
      <c r="AE249" s="98">
        <f t="shared" si="145"/>
        <v>109</v>
      </c>
      <c r="AF249" s="130">
        <v>0</v>
      </c>
      <c r="AG249" s="130">
        <v>0</v>
      </c>
      <c r="AH249" s="130">
        <v>16</v>
      </c>
      <c r="AI249" s="130">
        <v>24</v>
      </c>
      <c r="AJ249" s="130">
        <v>3</v>
      </c>
      <c r="AK249" s="130">
        <v>29</v>
      </c>
      <c r="AL249" s="130">
        <v>29</v>
      </c>
      <c r="AM249" s="130">
        <v>0</v>
      </c>
      <c r="AN249" s="130">
        <v>1</v>
      </c>
      <c r="AO249" s="130">
        <v>0</v>
      </c>
      <c r="AP249" s="130">
        <v>0</v>
      </c>
      <c r="AQ249" s="130">
        <v>2</v>
      </c>
      <c r="AR249" s="130">
        <v>4</v>
      </c>
      <c r="AS249" s="130">
        <v>1</v>
      </c>
      <c r="AT249" s="98">
        <f t="shared" si="113"/>
        <v>5</v>
      </c>
      <c r="AU249" s="130">
        <v>0</v>
      </c>
      <c r="AV249" s="130">
        <v>4</v>
      </c>
      <c r="AW249" s="130">
        <v>1</v>
      </c>
      <c r="AX249" s="98">
        <f t="shared" si="114"/>
        <v>9</v>
      </c>
      <c r="AY249" s="130">
        <v>1</v>
      </c>
      <c r="AZ249" s="130">
        <v>2</v>
      </c>
      <c r="BA249" s="130">
        <v>1</v>
      </c>
      <c r="BB249" s="130">
        <v>5</v>
      </c>
      <c r="BC249" s="98">
        <f t="shared" si="115"/>
        <v>2</v>
      </c>
      <c r="BD249" s="130">
        <v>0</v>
      </c>
      <c r="BE249" s="130">
        <v>2</v>
      </c>
      <c r="BF249" s="98">
        <f t="shared" si="116"/>
        <v>21</v>
      </c>
      <c r="BG249" s="130">
        <v>0</v>
      </c>
      <c r="BH249" s="130">
        <v>17</v>
      </c>
      <c r="BI249" s="130">
        <v>1</v>
      </c>
      <c r="BJ249" s="130">
        <v>3</v>
      </c>
      <c r="BK249" s="98">
        <f t="shared" si="117"/>
        <v>20</v>
      </c>
      <c r="BL249" s="130">
        <v>0</v>
      </c>
      <c r="BM249" s="130">
        <v>15</v>
      </c>
      <c r="BN249" s="130">
        <v>5</v>
      </c>
      <c r="BO249" s="98">
        <f t="shared" si="118"/>
        <v>2</v>
      </c>
      <c r="BP249" s="130">
        <v>0</v>
      </c>
      <c r="BQ249" s="130">
        <v>1</v>
      </c>
      <c r="BR249" s="130">
        <v>1</v>
      </c>
      <c r="BS249" s="98">
        <f t="shared" si="119"/>
        <v>19</v>
      </c>
      <c r="BT249" s="130">
        <v>0</v>
      </c>
      <c r="BU249" s="130">
        <v>1</v>
      </c>
      <c r="BV249" s="130">
        <v>1</v>
      </c>
      <c r="BW249" s="130">
        <v>17</v>
      </c>
      <c r="BX249" s="98">
        <f t="shared" si="120"/>
        <v>1</v>
      </c>
      <c r="BY249" s="130">
        <v>0</v>
      </c>
      <c r="BZ249" s="130">
        <v>0</v>
      </c>
      <c r="CA249" s="130">
        <v>1</v>
      </c>
      <c r="CB249" s="98">
        <f t="shared" si="146"/>
        <v>2</v>
      </c>
      <c r="CC249" s="130">
        <v>0</v>
      </c>
      <c r="CD249" s="130">
        <v>1</v>
      </c>
      <c r="CE249" s="130">
        <v>1</v>
      </c>
    </row>
    <row r="250" spans="1:83" ht="21" x14ac:dyDescent="0.2">
      <c r="A250" s="88"/>
      <c r="B250" s="478" t="s">
        <v>309</v>
      </c>
      <c r="C250" s="98">
        <f>SUM(C251:C254)</f>
        <v>129</v>
      </c>
      <c r="D250" s="98">
        <f t="shared" ref="D250:BO250" si="148">SUM(D251:D254)</f>
        <v>0</v>
      </c>
      <c r="E250" s="98">
        <f t="shared" si="148"/>
        <v>0</v>
      </c>
      <c r="F250" s="98">
        <f t="shared" si="148"/>
        <v>0</v>
      </c>
      <c r="G250" s="98">
        <f t="shared" si="148"/>
        <v>5</v>
      </c>
      <c r="H250" s="98">
        <f t="shared" si="148"/>
        <v>0</v>
      </c>
      <c r="I250" s="98">
        <f t="shared" si="148"/>
        <v>5</v>
      </c>
      <c r="J250" s="98">
        <f t="shared" si="148"/>
        <v>5</v>
      </c>
      <c r="K250" s="98">
        <f t="shared" si="148"/>
        <v>0</v>
      </c>
      <c r="L250" s="98">
        <f t="shared" si="148"/>
        <v>2</v>
      </c>
      <c r="M250" s="98">
        <f t="shared" si="148"/>
        <v>0</v>
      </c>
      <c r="N250" s="98">
        <f t="shared" si="148"/>
        <v>3</v>
      </c>
      <c r="O250" s="98">
        <f t="shared" si="148"/>
        <v>0</v>
      </c>
      <c r="P250" s="98">
        <f t="shared" si="148"/>
        <v>0</v>
      </c>
      <c r="Q250" s="98">
        <f t="shared" si="148"/>
        <v>0</v>
      </c>
      <c r="R250" s="98">
        <f t="shared" si="148"/>
        <v>0</v>
      </c>
      <c r="S250" s="98">
        <f t="shared" si="148"/>
        <v>0</v>
      </c>
      <c r="T250" s="98">
        <f t="shared" si="148"/>
        <v>2</v>
      </c>
      <c r="U250" s="98">
        <f t="shared" si="148"/>
        <v>0</v>
      </c>
      <c r="V250" s="98">
        <f t="shared" si="148"/>
        <v>2</v>
      </c>
      <c r="W250" s="98">
        <f t="shared" si="148"/>
        <v>0</v>
      </c>
      <c r="X250" s="98">
        <f t="shared" si="148"/>
        <v>0</v>
      </c>
      <c r="Y250" s="98">
        <f t="shared" si="148"/>
        <v>10</v>
      </c>
      <c r="Z250" s="98">
        <f t="shared" si="148"/>
        <v>0</v>
      </c>
      <c r="AA250" s="98">
        <f t="shared" si="148"/>
        <v>3</v>
      </c>
      <c r="AB250" s="98">
        <f t="shared" si="148"/>
        <v>0</v>
      </c>
      <c r="AC250" s="98">
        <f t="shared" si="148"/>
        <v>5</v>
      </c>
      <c r="AD250" s="98">
        <f t="shared" si="148"/>
        <v>2</v>
      </c>
      <c r="AE250" s="98">
        <f t="shared" si="148"/>
        <v>56</v>
      </c>
      <c r="AF250" s="98">
        <f t="shared" si="148"/>
        <v>0</v>
      </c>
      <c r="AG250" s="98">
        <f t="shared" si="148"/>
        <v>0</v>
      </c>
      <c r="AH250" s="98">
        <f t="shared" si="148"/>
        <v>7</v>
      </c>
      <c r="AI250" s="98">
        <f t="shared" si="148"/>
        <v>20</v>
      </c>
      <c r="AJ250" s="98">
        <f t="shared" si="148"/>
        <v>10</v>
      </c>
      <c r="AK250" s="98">
        <f t="shared" si="148"/>
        <v>11</v>
      </c>
      <c r="AL250" s="98">
        <f t="shared" si="148"/>
        <v>1</v>
      </c>
      <c r="AM250" s="98">
        <f t="shared" si="148"/>
        <v>0</v>
      </c>
      <c r="AN250" s="98">
        <f t="shared" si="148"/>
        <v>0</v>
      </c>
      <c r="AO250" s="98">
        <f t="shared" si="148"/>
        <v>2</v>
      </c>
      <c r="AP250" s="98">
        <f t="shared" si="148"/>
        <v>1</v>
      </c>
      <c r="AQ250" s="98">
        <f t="shared" si="148"/>
        <v>0</v>
      </c>
      <c r="AR250" s="98">
        <f t="shared" si="148"/>
        <v>4</v>
      </c>
      <c r="AS250" s="98">
        <f t="shared" si="148"/>
        <v>0</v>
      </c>
      <c r="AT250" s="98">
        <f t="shared" si="148"/>
        <v>3</v>
      </c>
      <c r="AU250" s="98">
        <f t="shared" si="148"/>
        <v>0</v>
      </c>
      <c r="AV250" s="98">
        <f t="shared" si="148"/>
        <v>3</v>
      </c>
      <c r="AW250" s="98">
        <f t="shared" si="148"/>
        <v>0</v>
      </c>
      <c r="AX250" s="98">
        <f t="shared" si="148"/>
        <v>3</v>
      </c>
      <c r="AY250" s="98">
        <f t="shared" si="148"/>
        <v>1</v>
      </c>
      <c r="AZ250" s="98">
        <f t="shared" si="148"/>
        <v>2</v>
      </c>
      <c r="BA250" s="98">
        <f t="shared" si="148"/>
        <v>0</v>
      </c>
      <c r="BB250" s="98">
        <f t="shared" si="148"/>
        <v>0</v>
      </c>
      <c r="BC250" s="98">
        <f t="shared" si="148"/>
        <v>10</v>
      </c>
      <c r="BD250" s="98">
        <f t="shared" si="148"/>
        <v>0</v>
      </c>
      <c r="BE250" s="98">
        <f t="shared" si="148"/>
        <v>10</v>
      </c>
      <c r="BF250" s="98">
        <f t="shared" si="148"/>
        <v>11</v>
      </c>
      <c r="BG250" s="98">
        <f t="shared" si="148"/>
        <v>0</v>
      </c>
      <c r="BH250" s="98">
        <f t="shared" si="148"/>
        <v>8</v>
      </c>
      <c r="BI250" s="98">
        <f t="shared" si="148"/>
        <v>0</v>
      </c>
      <c r="BJ250" s="98">
        <f t="shared" si="148"/>
        <v>3</v>
      </c>
      <c r="BK250" s="98">
        <f t="shared" si="148"/>
        <v>5</v>
      </c>
      <c r="BL250" s="98">
        <f t="shared" si="148"/>
        <v>0</v>
      </c>
      <c r="BM250" s="98">
        <f t="shared" si="148"/>
        <v>4</v>
      </c>
      <c r="BN250" s="98">
        <f t="shared" si="148"/>
        <v>1</v>
      </c>
      <c r="BO250" s="98">
        <f t="shared" si="148"/>
        <v>3</v>
      </c>
      <c r="BP250" s="98">
        <f t="shared" ref="BP250:CE250" si="149">SUM(BP251:BP254)</f>
        <v>0</v>
      </c>
      <c r="BQ250" s="98">
        <f t="shared" si="149"/>
        <v>3</v>
      </c>
      <c r="BR250" s="98">
        <f t="shared" si="149"/>
        <v>0</v>
      </c>
      <c r="BS250" s="98">
        <f t="shared" si="149"/>
        <v>14</v>
      </c>
      <c r="BT250" s="98">
        <f t="shared" si="149"/>
        <v>0</v>
      </c>
      <c r="BU250" s="98">
        <f t="shared" si="149"/>
        <v>10</v>
      </c>
      <c r="BV250" s="98">
        <f t="shared" si="149"/>
        <v>1</v>
      </c>
      <c r="BW250" s="98">
        <f t="shared" si="149"/>
        <v>3</v>
      </c>
      <c r="BX250" s="98">
        <f t="shared" si="149"/>
        <v>1</v>
      </c>
      <c r="BY250" s="98">
        <f t="shared" si="149"/>
        <v>0</v>
      </c>
      <c r="BZ250" s="98">
        <f t="shared" si="149"/>
        <v>1</v>
      </c>
      <c r="CA250" s="98">
        <f t="shared" si="149"/>
        <v>0</v>
      </c>
      <c r="CB250" s="98">
        <f t="shared" si="149"/>
        <v>1</v>
      </c>
      <c r="CC250" s="98">
        <f t="shared" si="149"/>
        <v>0</v>
      </c>
      <c r="CD250" s="98">
        <f t="shared" si="149"/>
        <v>1</v>
      </c>
      <c r="CE250" s="98">
        <f t="shared" si="149"/>
        <v>0</v>
      </c>
    </row>
    <row r="251" spans="1:83" ht="12.75" x14ac:dyDescent="0.2">
      <c r="A251" s="89">
        <v>11001</v>
      </c>
      <c r="B251" s="479" t="s">
        <v>271</v>
      </c>
      <c r="C251" s="98">
        <f t="shared" si="108"/>
        <v>34</v>
      </c>
      <c r="D251" s="98">
        <f>SUM(E251:F251)</f>
        <v>0</v>
      </c>
      <c r="E251" s="130">
        <v>0</v>
      </c>
      <c r="F251" s="130">
        <v>0</v>
      </c>
      <c r="G251" s="98">
        <f t="shared" si="128"/>
        <v>0</v>
      </c>
      <c r="H251" s="130">
        <v>0</v>
      </c>
      <c r="I251" s="130">
        <v>0</v>
      </c>
      <c r="J251" s="98">
        <f t="shared" si="121"/>
        <v>3</v>
      </c>
      <c r="K251" s="130">
        <v>0</v>
      </c>
      <c r="L251" s="130">
        <v>1</v>
      </c>
      <c r="M251" s="130">
        <v>0</v>
      </c>
      <c r="N251" s="130">
        <v>2</v>
      </c>
      <c r="O251" s="98">
        <f t="shared" si="109"/>
        <v>0</v>
      </c>
      <c r="P251" s="130">
        <v>0</v>
      </c>
      <c r="Q251" s="130">
        <v>0</v>
      </c>
      <c r="R251" s="130">
        <v>0</v>
      </c>
      <c r="S251" s="130">
        <v>0</v>
      </c>
      <c r="T251" s="98">
        <f t="shared" ref="T251:T257" si="150">SUM(U251:X251)</f>
        <v>2</v>
      </c>
      <c r="U251" s="130">
        <v>0</v>
      </c>
      <c r="V251" s="130">
        <v>2</v>
      </c>
      <c r="W251" s="130">
        <v>0</v>
      </c>
      <c r="X251" s="130">
        <v>0</v>
      </c>
      <c r="Y251" s="98">
        <f>SUM(Z251:AD251)</f>
        <v>4</v>
      </c>
      <c r="Z251" s="130">
        <v>0</v>
      </c>
      <c r="AA251" s="130">
        <v>2</v>
      </c>
      <c r="AB251" s="130">
        <v>0</v>
      </c>
      <c r="AC251" s="130">
        <v>1</v>
      </c>
      <c r="AD251" s="130">
        <v>1</v>
      </c>
      <c r="AE251" s="98">
        <f>SUM(AF251:AS251)</f>
        <v>8</v>
      </c>
      <c r="AF251" s="130">
        <v>0</v>
      </c>
      <c r="AG251" s="130">
        <v>0</v>
      </c>
      <c r="AH251" s="130">
        <v>3</v>
      </c>
      <c r="AI251" s="130">
        <v>2</v>
      </c>
      <c r="AJ251" s="130">
        <v>0</v>
      </c>
      <c r="AK251" s="130">
        <v>1</v>
      </c>
      <c r="AL251" s="130">
        <v>0</v>
      </c>
      <c r="AM251" s="130">
        <v>0</v>
      </c>
      <c r="AN251" s="130">
        <v>0</v>
      </c>
      <c r="AO251" s="130">
        <v>1</v>
      </c>
      <c r="AP251" s="130">
        <v>1</v>
      </c>
      <c r="AQ251" s="130">
        <v>0</v>
      </c>
      <c r="AR251" s="130">
        <v>0</v>
      </c>
      <c r="AS251" s="130">
        <v>0</v>
      </c>
      <c r="AT251" s="98">
        <f t="shared" si="113"/>
        <v>0</v>
      </c>
      <c r="AU251" s="130">
        <v>0</v>
      </c>
      <c r="AV251" s="130">
        <v>0</v>
      </c>
      <c r="AW251" s="130">
        <v>0</v>
      </c>
      <c r="AX251" s="98">
        <f t="shared" si="114"/>
        <v>0</v>
      </c>
      <c r="AY251" s="130">
        <v>0</v>
      </c>
      <c r="AZ251" s="130">
        <v>0</v>
      </c>
      <c r="BA251" s="130">
        <v>0</v>
      </c>
      <c r="BB251" s="130">
        <v>0</v>
      </c>
      <c r="BC251" s="98">
        <f t="shared" si="115"/>
        <v>5</v>
      </c>
      <c r="BD251" s="130">
        <v>0</v>
      </c>
      <c r="BE251" s="130">
        <v>5</v>
      </c>
      <c r="BF251" s="98">
        <f t="shared" si="116"/>
        <v>0</v>
      </c>
      <c r="BG251" s="130">
        <v>0</v>
      </c>
      <c r="BH251" s="130">
        <v>0</v>
      </c>
      <c r="BI251" s="130">
        <v>0</v>
      </c>
      <c r="BJ251" s="130">
        <v>0</v>
      </c>
      <c r="BK251" s="98">
        <f t="shared" si="117"/>
        <v>3</v>
      </c>
      <c r="BL251" s="130">
        <v>0</v>
      </c>
      <c r="BM251" s="130">
        <v>3</v>
      </c>
      <c r="BN251" s="130">
        <v>0</v>
      </c>
      <c r="BO251" s="98">
        <f t="shared" si="118"/>
        <v>0</v>
      </c>
      <c r="BP251" s="130">
        <v>0</v>
      </c>
      <c r="BQ251" s="130">
        <v>0</v>
      </c>
      <c r="BR251" s="130">
        <v>0</v>
      </c>
      <c r="BS251" s="98">
        <f t="shared" si="119"/>
        <v>8</v>
      </c>
      <c r="BT251" s="130">
        <v>0</v>
      </c>
      <c r="BU251" s="130">
        <v>7</v>
      </c>
      <c r="BV251" s="130">
        <v>1</v>
      </c>
      <c r="BW251" s="130">
        <v>0</v>
      </c>
      <c r="BX251" s="98">
        <f t="shared" si="120"/>
        <v>0</v>
      </c>
      <c r="BY251" s="130">
        <v>0</v>
      </c>
      <c r="BZ251" s="130">
        <v>0</v>
      </c>
      <c r="CA251" s="130">
        <v>0</v>
      </c>
      <c r="CB251" s="98">
        <f>SUM(CC251:CE251)</f>
        <v>1</v>
      </c>
      <c r="CC251" s="130">
        <v>0</v>
      </c>
      <c r="CD251" s="130">
        <v>1</v>
      </c>
      <c r="CE251" s="130">
        <v>0</v>
      </c>
    </row>
    <row r="252" spans="1:83" ht="21" x14ac:dyDescent="0.2">
      <c r="A252" s="89">
        <v>11004</v>
      </c>
      <c r="B252" s="479" t="s">
        <v>275</v>
      </c>
      <c r="C252" s="98">
        <f t="shared" si="108"/>
        <v>77</v>
      </c>
      <c r="D252" s="98">
        <f>SUM(E252:F252)</f>
        <v>0</v>
      </c>
      <c r="E252" s="130">
        <v>0</v>
      </c>
      <c r="F252" s="130">
        <v>0</v>
      </c>
      <c r="G252" s="98">
        <f t="shared" si="128"/>
        <v>5</v>
      </c>
      <c r="H252" s="130">
        <v>0</v>
      </c>
      <c r="I252" s="130">
        <v>5</v>
      </c>
      <c r="J252" s="98">
        <f t="shared" si="121"/>
        <v>1</v>
      </c>
      <c r="K252" s="130">
        <v>0</v>
      </c>
      <c r="L252" s="130">
        <v>1</v>
      </c>
      <c r="M252" s="130">
        <v>0</v>
      </c>
      <c r="N252" s="130">
        <v>0</v>
      </c>
      <c r="O252" s="98">
        <f t="shared" si="109"/>
        <v>0</v>
      </c>
      <c r="P252" s="130">
        <v>0</v>
      </c>
      <c r="Q252" s="130">
        <v>0</v>
      </c>
      <c r="R252" s="130">
        <v>0</v>
      </c>
      <c r="S252" s="130">
        <v>0</v>
      </c>
      <c r="T252" s="98">
        <f t="shared" si="150"/>
        <v>0</v>
      </c>
      <c r="U252" s="130">
        <v>0</v>
      </c>
      <c r="V252" s="130">
        <v>0</v>
      </c>
      <c r="W252" s="130">
        <v>0</v>
      </c>
      <c r="X252" s="130">
        <v>0</v>
      </c>
      <c r="Y252" s="98">
        <f>SUM(Z252:AD252)</f>
        <v>4</v>
      </c>
      <c r="Z252" s="130">
        <v>0</v>
      </c>
      <c r="AA252" s="130">
        <v>1</v>
      </c>
      <c r="AB252" s="130">
        <v>0</v>
      </c>
      <c r="AC252" s="130">
        <v>3</v>
      </c>
      <c r="AD252" s="130">
        <v>0</v>
      </c>
      <c r="AE252" s="98">
        <f>SUM(AF252:AS252)</f>
        <v>42</v>
      </c>
      <c r="AF252" s="130">
        <v>0</v>
      </c>
      <c r="AG252" s="130">
        <v>0</v>
      </c>
      <c r="AH252" s="130">
        <v>4</v>
      </c>
      <c r="AI252" s="130">
        <v>18</v>
      </c>
      <c r="AJ252" s="130">
        <v>7</v>
      </c>
      <c r="AK252" s="130">
        <v>9</v>
      </c>
      <c r="AL252" s="130">
        <v>1</v>
      </c>
      <c r="AM252" s="130">
        <v>0</v>
      </c>
      <c r="AN252" s="130">
        <v>0</v>
      </c>
      <c r="AO252" s="130">
        <v>0</v>
      </c>
      <c r="AP252" s="130">
        <v>0</v>
      </c>
      <c r="AQ252" s="130">
        <v>0</v>
      </c>
      <c r="AR252" s="130">
        <v>3</v>
      </c>
      <c r="AS252" s="130">
        <v>0</v>
      </c>
      <c r="AT252" s="98">
        <f t="shared" si="113"/>
        <v>3</v>
      </c>
      <c r="AU252" s="130">
        <v>0</v>
      </c>
      <c r="AV252" s="130">
        <v>3</v>
      </c>
      <c r="AW252" s="130">
        <v>0</v>
      </c>
      <c r="AX252" s="98">
        <f t="shared" si="114"/>
        <v>3</v>
      </c>
      <c r="AY252" s="130">
        <v>1</v>
      </c>
      <c r="AZ252" s="130">
        <v>2</v>
      </c>
      <c r="BA252" s="130">
        <v>0</v>
      </c>
      <c r="BB252" s="130">
        <v>0</v>
      </c>
      <c r="BC252" s="98">
        <f t="shared" si="115"/>
        <v>2</v>
      </c>
      <c r="BD252" s="130">
        <v>0</v>
      </c>
      <c r="BE252" s="130">
        <v>2</v>
      </c>
      <c r="BF252" s="98">
        <f t="shared" si="116"/>
        <v>7</v>
      </c>
      <c r="BG252" s="130">
        <v>0</v>
      </c>
      <c r="BH252" s="130">
        <v>4</v>
      </c>
      <c r="BI252" s="130">
        <v>0</v>
      </c>
      <c r="BJ252" s="130">
        <v>3</v>
      </c>
      <c r="BK252" s="98">
        <f t="shared" si="117"/>
        <v>2</v>
      </c>
      <c r="BL252" s="130">
        <v>0</v>
      </c>
      <c r="BM252" s="130">
        <v>1</v>
      </c>
      <c r="BN252" s="130">
        <v>1</v>
      </c>
      <c r="BO252" s="98">
        <f t="shared" si="118"/>
        <v>1</v>
      </c>
      <c r="BP252" s="130">
        <v>0</v>
      </c>
      <c r="BQ252" s="130">
        <v>1</v>
      </c>
      <c r="BR252" s="130">
        <v>0</v>
      </c>
      <c r="BS252" s="98">
        <f t="shared" si="119"/>
        <v>6</v>
      </c>
      <c r="BT252" s="130">
        <v>0</v>
      </c>
      <c r="BU252" s="130">
        <v>3</v>
      </c>
      <c r="BV252" s="130">
        <v>0</v>
      </c>
      <c r="BW252" s="130">
        <v>3</v>
      </c>
      <c r="BX252" s="98">
        <f t="shared" si="120"/>
        <v>1</v>
      </c>
      <c r="BY252" s="130">
        <v>0</v>
      </c>
      <c r="BZ252" s="130">
        <v>1</v>
      </c>
      <c r="CA252" s="130">
        <v>0</v>
      </c>
      <c r="CB252" s="98">
        <f>SUM(CC252:CE252)</f>
        <v>0</v>
      </c>
      <c r="CC252" s="130">
        <v>0</v>
      </c>
      <c r="CD252" s="130">
        <v>0</v>
      </c>
      <c r="CE252" s="130">
        <v>0</v>
      </c>
    </row>
    <row r="253" spans="1:83" ht="21" x14ac:dyDescent="0.2">
      <c r="A253" s="89">
        <v>11005</v>
      </c>
      <c r="B253" s="479" t="s">
        <v>67</v>
      </c>
      <c r="C253" s="98">
        <f t="shared" si="108"/>
        <v>13</v>
      </c>
      <c r="D253" s="98">
        <f>SUM(E253:F253)</f>
        <v>0</v>
      </c>
      <c r="E253" s="130">
        <v>0</v>
      </c>
      <c r="F253" s="130">
        <v>0</v>
      </c>
      <c r="G253" s="98">
        <f t="shared" si="128"/>
        <v>0</v>
      </c>
      <c r="H253" s="130">
        <v>0</v>
      </c>
      <c r="I253" s="130">
        <v>0</v>
      </c>
      <c r="J253" s="98">
        <f t="shared" si="121"/>
        <v>0</v>
      </c>
      <c r="K253" s="130">
        <v>0</v>
      </c>
      <c r="L253" s="130">
        <v>0</v>
      </c>
      <c r="M253" s="130">
        <v>0</v>
      </c>
      <c r="N253" s="130">
        <v>0</v>
      </c>
      <c r="O253" s="98">
        <f t="shared" si="109"/>
        <v>0</v>
      </c>
      <c r="P253" s="130">
        <v>0</v>
      </c>
      <c r="Q253" s="130">
        <v>0</v>
      </c>
      <c r="R253" s="130">
        <v>0</v>
      </c>
      <c r="S253" s="130">
        <v>0</v>
      </c>
      <c r="T253" s="98">
        <f t="shared" si="150"/>
        <v>0</v>
      </c>
      <c r="U253" s="130">
        <v>0</v>
      </c>
      <c r="V253" s="130">
        <v>0</v>
      </c>
      <c r="W253" s="130">
        <v>0</v>
      </c>
      <c r="X253" s="130">
        <v>0</v>
      </c>
      <c r="Y253" s="98">
        <f>SUM(Z253:AD253)</f>
        <v>2</v>
      </c>
      <c r="Z253" s="130">
        <v>0</v>
      </c>
      <c r="AA253" s="130">
        <v>0</v>
      </c>
      <c r="AB253" s="130">
        <v>0</v>
      </c>
      <c r="AC253" s="130">
        <v>1</v>
      </c>
      <c r="AD253" s="130">
        <v>1</v>
      </c>
      <c r="AE253" s="98">
        <f>SUM(AF253:AS253)</f>
        <v>4</v>
      </c>
      <c r="AF253" s="130">
        <v>0</v>
      </c>
      <c r="AG253" s="130">
        <v>0</v>
      </c>
      <c r="AH253" s="130">
        <v>0</v>
      </c>
      <c r="AI253" s="130">
        <v>0</v>
      </c>
      <c r="AJ253" s="130">
        <v>3</v>
      </c>
      <c r="AK253" s="130">
        <v>0</v>
      </c>
      <c r="AL253" s="130">
        <v>0</v>
      </c>
      <c r="AM253" s="130">
        <v>0</v>
      </c>
      <c r="AN253" s="130">
        <v>0</v>
      </c>
      <c r="AO253" s="130">
        <v>0</v>
      </c>
      <c r="AP253" s="130">
        <v>0</v>
      </c>
      <c r="AQ253" s="130">
        <v>0</v>
      </c>
      <c r="AR253" s="130">
        <v>1</v>
      </c>
      <c r="AS253" s="130">
        <v>0</v>
      </c>
      <c r="AT253" s="98">
        <f t="shared" si="113"/>
        <v>0</v>
      </c>
      <c r="AU253" s="130">
        <v>0</v>
      </c>
      <c r="AV253" s="130">
        <v>0</v>
      </c>
      <c r="AW253" s="130">
        <v>0</v>
      </c>
      <c r="AX253" s="98">
        <f t="shared" si="114"/>
        <v>0</v>
      </c>
      <c r="AY253" s="130">
        <v>0</v>
      </c>
      <c r="AZ253" s="130">
        <v>0</v>
      </c>
      <c r="BA253" s="130">
        <v>0</v>
      </c>
      <c r="BB253" s="130">
        <v>0</v>
      </c>
      <c r="BC253" s="98">
        <f t="shared" si="115"/>
        <v>3</v>
      </c>
      <c r="BD253" s="130">
        <v>0</v>
      </c>
      <c r="BE253" s="130">
        <v>3</v>
      </c>
      <c r="BF253" s="98">
        <f t="shared" si="116"/>
        <v>2</v>
      </c>
      <c r="BG253" s="130">
        <v>0</v>
      </c>
      <c r="BH253" s="130">
        <v>2</v>
      </c>
      <c r="BI253" s="130">
        <v>0</v>
      </c>
      <c r="BJ253" s="130">
        <v>0</v>
      </c>
      <c r="BK253" s="98">
        <f t="shared" si="117"/>
        <v>0</v>
      </c>
      <c r="BL253" s="130">
        <v>0</v>
      </c>
      <c r="BM253" s="130">
        <v>0</v>
      </c>
      <c r="BN253" s="130">
        <v>0</v>
      </c>
      <c r="BO253" s="98">
        <f t="shared" si="118"/>
        <v>2</v>
      </c>
      <c r="BP253" s="130">
        <v>0</v>
      </c>
      <c r="BQ253" s="130">
        <v>2</v>
      </c>
      <c r="BR253" s="130">
        <v>0</v>
      </c>
      <c r="BS253" s="98">
        <f t="shared" si="119"/>
        <v>0</v>
      </c>
      <c r="BT253" s="130">
        <v>0</v>
      </c>
      <c r="BU253" s="130">
        <v>0</v>
      </c>
      <c r="BV253" s="130">
        <v>0</v>
      </c>
      <c r="BW253" s="130">
        <v>0</v>
      </c>
      <c r="BX253" s="98">
        <f t="shared" si="120"/>
        <v>0</v>
      </c>
      <c r="BY253" s="130">
        <v>0</v>
      </c>
      <c r="BZ253" s="130">
        <v>0</v>
      </c>
      <c r="CA253" s="130">
        <v>0</v>
      </c>
      <c r="CB253" s="98">
        <f>SUM(CC253:CE253)</f>
        <v>0</v>
      </c>
      <c r="CC253" s="130">
        <v>0</v>
      </c>
      <c r="CD253" s="130">
        <v>0</v>
      </c>
      <c r="CE253" s="130">
        <v>0</v>
      </c>
    </row>
    <row r="254" spans="1:83" ht="12.75" x14ac:dyDescent="0.2">
      <c r="A254" s="89">
        <v>11099</v>
      </c>
      <c r="B254" s="479" t="s">
        <v>459</v>
      </c>
      <c r="C254" s="98">
        <f t="shared" si="108"/>
        <v>5</v>
      </c>
      <c r="D254" s="98">
        <f>SUM(E254:F254)</f>
        <v>0</v>
      </c>
      <c r="E254" s="130">
        <v>0</v>
      </c>
      <c r="F254" s="130">
        <v>0</v>
      </c>
      <c r="G254" s="98">
        <f t="shared" si="128"/>
        <v>0</v>
      </c>
      <c r="H254" s="130">
        <v>0</v>
      </c>
      <c r="I254" s="130">
        <v>0</v>
      </c>
      <c r="J254" s="98">
        <f t="shared" si="121"/>
        <v>1</v>
      </c>
      <c r="K254" s="130">
        <v>0</v>
      </c>
      <c r="L254" s="130">
        <v>0</v>
      </c>
      <c r="M254" s="130">
        <v>0</v>
      </c>
      <c r="N254" s="130">
        <v>1</v>
      </c>
      <c r="O254" s="98">
        <f t="shared" si="109"/>
        <v>0</v>
      </c>
      <c r="P254" s="130">
        <v>0</v>
      </c>
      <c r="Q254" s="130">
        <v>0</v>
      </c>
      <c r="R254" s="130">
        <v>0</v>
      </c>
      <c r="S254" s="130">
        <v>0</v>
      </c>
      <c r="T254" s="98">
        <f t="shared" si="150"/>
        <v>0</v>
      </c>
      <c r="U254" s="130">
        <v>0</v>
      </c>
      <c r="V254" s="130">
        <v>0</v>
      </c>
      <c r="W254" s="130">
        <v>0</v>
      </c>
      <c r="X254" s="130">
        <v>0</v>
      </c>
      <c r="Y254" s="98">
        <f>SUM(Z254:AD254)</f>
        <v>0</v>
      </c>
      <c r="Z254" s="130">
        <v>0</v>
      </c>
      <c r="AA254" s="130">
        <v>0</v>
      </c>
      <c r="AB254" s="130">
        <v>0</v>
      </c>
      <c r="AC254" s="130">
        <v>0</v>
      </c>
      <c r="AD254" s="130">
        <v>0</v>
      </c>
      <c r="AE254" s="98">
        <f>SUM(AF254:AS254)</f>
        <v>2</v>
      </c>
      <c r="AF254" s="130">
        <v>0</v>
      </c>
      <c r="AG254" s="130">
        <v>0</v>
      </c>
      <c r="AH254" s="130">
        <v>0</v>
      </c>
      <c r="AI254" s="130">
        <v>0</v>
      </c>
      <c r="AJ254" s="130">
        <v>0</v>
      </c>
      <c r="AK254" s="130">
        <v>1</v>
      </c>
      <c r="AL254" s="130">
        <v>0</v>
      </c>
      <c r="AM254" s="130">
        <v>0</v>
      </c>
      <c r="AN254" s="130">
        <v>0</v>
      </c>
      <c r="AO254" s="130">
        <v>1</v>
      </c>
      <c r="AP254" s="130">
        <v>0</v>
      </c>
      <c r="AQ254" s="130">
        <v>0</v>
      </c>
      <c r="AR254" s="130">
        <v>0</v>
      </c>
      <c r="AS254" s="130">
        <v>0</v>
      </c>
      <c r="AT254" s="98">
        <f t="shared" si="113"/>
        <v>0</v>
      </c>
      <c r="AU254" s="130">
        <v>0</v>
      </c>
      <c r="AV254" s="130">
        <v>0</v>
      </c>
      <c r="AW254" s="130">
        <v>0</v>
      </c>
      <c r="AX254" s="98">
        <f t="shared" si="114"/>
        <v>0</v>
      </c>
      <c r="AY254" s="130">
        <v>0</v>
      </c>
      <c r="AZ254" s="130">
        <v>0</v>
      </c>
      <c r="BA254" s="130">
        <v>0</v>
      </c>
      <c r="BB254" s="130">
        <v>0</v>
      </c>
      <c r="BC254" s="98">
        <f t="shared" si="115"/>
        <v>0</v>
      </c>
      <c r="BD254" s="130">
        <v>0</v>
      </c>
      <c r="BE254" s="130">
        <v>0</v>
      </c>
      <c r="BF254" s="98">
        <f t="shared" si="116"/>
        <v>2</v>
      </c>
      <c r="BG254" s="130">
        <v>0</v>
      </c>
      <c r="BH254" s="130">
        <v>2</v>
      </c>
      <c r="BI254" s="130">
        <v>0</v>
      </c>
      <c r="BJ254" s="130">
        <v>0</v>
      </c>
      <c r="BK254" s="98">
        <f t="shared" si="117"/>
        <v>0</v>
      </c>
      <c r="BL254" s="130">
        <v>0</v>
      </c>
      <c r="BM254" s="130">
        <v>0</v>
      </c>
      <c r="BN254" s="130">
        <v>0</v>
      </c>
      <c r="BO254" s="98">
        <f t="shared" si="118"/>
        <v>0</v>
      </c>
      <c r="BP254" s="130">
        <v>0</v>
      </c>
      <c r="BQ254" s="130">
        <v>0</v>
      </c>
      <c r="BR254" s="130">
        <v>0</v>
      </c>
      <c r="BS254" s="98">
        <f t="shared" si="119"/>
        <v>0</v>
      </c>
      <c r="BT254" s="130">
        <v>0</v>
      </c>
      <c r="BU254" s="130">
        <v>0</v>
      </c>
      <c r="BV254" s="130">
        <v>0</v>
      </c>
      <c r="BW254" s="130">
        <v>0</v>
      </c>
      <c r="BX254" s="98">
        <f t="shared" si="120"/>
        <v>0</v>
      </c>
      <c r="BY254" s="130">
        <v>0</v>
      </c>
      <c r="BZ254" s="130">
        <v>0</v>
      </c>
      <c r="CA254" s="130">
        <v>0</v>
      </c>
      <c r="CB254" s="98">
        <f>SUM(CC254:CE254)</f>
        <v>0</v>
      </c>
      <c r="CC254" s="130">
        <v>0</v>
      </c>
      <c r="CD254" s="130">
        <v>0</v>
      </c>
      <c r="CE254" s="130">
        <v>0</v>
      </c>
    </row>
    <row r="255" spans="1:83" ht="21.75" customHeight="1" x14ac:dyDescent="0.2">
      <c r="A255" s="88"/>
      <c r="B255" s="478" t="s">
        <v>310</v>
      </c>
      <c r="C255" s="98">
        <f>SUM(C256:C257)</f>
        <v>102</v>
      </c>
      <c r="D255" s="98">
        <f t="shared" ref="D255:BO255" si="151">SUM(D256:D257)</f>
        <v>24</v>
      </c>
      <c r="E255" s="98">
        <f t="shared" si="151"/>
        <v>0</v>
      </c>
      <c r="F255" s="98">
        <f t="shared" si="151"/>
        <v>24</v>
      </c>
      <c r="G255" s="98">
        <f t="shared" si="151"/>
        <v>2</v>
      </c>
      <c r="H255" s="98">
        <f t="shared" si="151"/>
        <v>0</v>
      </c>
      <c r="I255" s="98">
        <f t="shared" si="151"/>
        <v>2</v>
      </c>
      <c r="J255" s="98">
        <f t="shared" si="151"/>
        <v>3</v>
      </c>
      <c r="K255" s="98">
        <f t="shared" si="151"/>
        <v>0</v>
      </c>
      <c r="L255" s="98">
        <f t="shared" si="151"/>
        <v>0</v>
      </c>
      <c r="M255" s="98">
        <f t="shared" si="151"/>
        <v>0</v>
      </c>
      <c r="N255" s="98">
        <f t="shared" si="151"/>
        <v>3</v>
      </c>
      <c r="O255" s="98">
        <f t="shared" si="151"/>
        <v>0</v>
      </c>
      <c r="P255" s="98">
        <f t="shared" si="151"/>
        <v>0</v>
      </c>
      <c r="Q255" s="98">
        <f t="shared" si="151"/>
        <v>0</v>
      </c>
      <c r="R255" s="98">
        <f t="shared" si="151"/>
        <v>0</v>
      </c>
      <c r="S255" s="98">
        <f t="shared" si="151"/>
        <v>0</v>
      </c>
      <c r="T255" s="98">
        <f t="shared" si="151"/>
        <v>0</v>
      </c>
      <c r="U255" s="98">
        <f t="shared" si="151"/>
        <v>0</v>
      </c>
      <c r="V255" s="98">
        <f t="shared" si="151"/>
        <v>0</v>
      </c>
      <c r="W255" s="98">
        <f t="shared" si="151"/>
        <v>0</v>
      </c>
      <c r="X255" s="98">
        <f t="shared" si="151"/>
        <v>0</v>
      </c>
      <c r="Y255" s="98">
        <f t="shared" si="151"/>
        <v>5</v>
      </c>
      <c r="Z255" s="98">
        <f t="shared" si="151"/>
        <v>0</v>
      </c>
      <c r="AA255" s="98">
        <f t="shared" si="151"/>
        <v>1</v>
      </c>
      <c r="AB255" s="98">
        <f t="shared" si="151"/>
        <v>0</v>
      </c>
      <c r="AC255" s="98">
        <f t="shared" si="151"/>
        <v>1</v>
      </c>
      <c r="AD255" s="98">
        <f t="shared" si="151"/>
        <v>3</v>
      </c>
      <c r="AE255" s="98">
        <f t="shared" si="151"/>
        <v>9</v>
      </c>
      <c r="AF255" s="98">
        <f t="shared" si="151"/>
        <v>0</v>
      </c>
      <c r="AG255" s="98">
        <f t="shared" si="151"/>
        <v>0</v>
      </c>
      <c r="AH255" s="98">
        <f t="shared" si="151"/>
        <v>5</v>
      </c>
      <c r="AI255" s="98">
        <f t="shared" si="151"/>
        <v>0</v>
      </c>
      <c r="AJ255" s="98">
        <f t="shared" si="151"/>
        <v>0</v>
      </c>
      <c r="AK255" s="98">
        <f t="shared" si="151"/>
        <v>3</v>
      </c>
      <c r="AL255" s="98">
        <f t="shared" si="151"/>
        <v>0</v>
      </c>
      <c r="AM255" s="98">
        <f t="shared" si="151"/>
        <v>0</v>
      </c>
      <c r="AN255" s="98">
        <f t="shared" si="151"/>
        <v>1</v>
      </c>
      <c r="AO255" s="98">
        <f t="shared" si="151"/>
        <v>0</v>
      </c>
      <c r="AP255" s="98">
        <f t="shared" si="151"/>
        <v>0</v>
      </c>
      <c r="AQ255" s="98">
        <f t="shared" si="151"/>
        <v>0</v>
      </c>
      <c r="AR255" s="98">
        <f t="shared" si="151"/>
        <v>0</v>
      </c>
      <c r="AS255" s="98">
        <f t="shared" si="151"/>
        <v>0</v>
      </c>
      <c r="AT255" s="98">
        <f t="shared" si="151"/>
        <v>3</v>
      </c>
      <c r="AU255" s="98">
        <f t="shared" si="151"/>
        <v>0</v>
      </c>
      <c r="AV255" s="98">
        <f t="shared" si="151"/>
        <v>3</v>
      </c>
      <c r="AW255" s="98">
        <f t="shared" si="151"/>
        <v>0</v>
      </c>
      <c r="AX255" s="98">
        <f t="shared" si="151"/>
        <v>11</v>
      </c>
      <c r="AY255" s="98">
        <f t="shared" si="151"/>
        <v>3</v>
      </c>
      <c r="AZ255" s="98">
        <f t="shared" si="151"/>
        <v>3</v>
      </c>
      <c r="BA255" s="98">
        <f t="shared" si="151"/>
        <v>4</v>
      </c>
      <c r="BB255" s="98">
        <f t="shared" si="151"/>
        <v>1</v>
      </c>
      <c r="BC255" s="98">
        <f t="shared" si="151"/>
        <v>1</v>
      </c>
      <c r="BD255" s="98">
        <f t="shared" si="151"/>
        <v>0</v>
      </c>
      <c r="BE255" s="98">
        <f t="shared" si="151"/>
        <v>1</v>
      </c>
      <c r="BF255" s="98">
        <f t="shared" si="151"/>
        <v>10</v>
      </c>
      <c r="BG255" s="98">
        <f t="shared" si="151"/>
        <v>0</v>
      </c>
      <c r="BH255" s="98">
        <f t="shared" si="151"/>
        <v>8</v>
      </c>
      <c r="BI255" s="98">
        <f t="shared" si="151"/>
        <v>2</v>
      </c>
      <c r="BJ255" s="98">
        <f t="shared" si="151"/>
        <v>0</v>
      </c>
      <c r="BK255" s="98">
        <f t="shared" si="151"/>
        <v>25</v>
      </c>
      <c r="BL255" s="98">
        <f t="shared" si="151"/>
        <v>0</v>
      </c>
      <c r="BM255" s="98">
        <f t="shared" si="151"/>
        <v>18</v>
      </c>
      <c r="BN255" s="98">
        <f t="shared" si="151"/>
        <v>7</v>
      </c>
      <c r="BO255" s="98">
        <f t="shared" si="151"/>
        <v>2</v>
      </c>
      <c r="BP255" s="98">
        <f t="shared" ref="BP255:CE255" si="152">SUM(BP256:BP257)</f>
        <v>0</v>
      </c>
      <c r="BQ255" s="98">
        <f t="shared" si="152"/>
        <v>2</v>
      </c>
      <c r="BR255" s="98">
        <f t="shared" si="152"/>
        <v>0</v>
      </c>
      <c r="BS255" s="98">
        <f t="shared" si="152"/>
        <v>4</v>
      </c>
      <c r="BT255" s="98">
        <f t="shared" si="152"/>
        <v>0</v>
      </c>
      <c r="BU255" s="98">
        <f t="shared" si="152"/>
        <v>2</v>
      </c>
      <c r="BV255" s="98">
        <f t="shared" si="152"/>
        <v>0</v>
      </c>
      <c r="BW255" s="98">
        <f t="shared" si="152"/>
        <v>2</v>
      </c>
      <c r="BX255" s="98">
        <f t="shared" si="152"/>
        <v>3</v>
      </c>
      <c r="BY255" s="98">
        <f t="shared" si="152"/>
        <v>0</v>
      </c>
      <c r="BZ255" s="98">
        <f t="shared" si="152"/>
        <v>3</v>
      </c>
      <c r="CA255" s="98">
        <f t="shared" si="152"/>
        <v>0</v>
      </c>
      <c r="CB255" s="98">
        <f t="shared" si="152"/>
        <v>0</v>
      </c>
      <c r="CC255" s="98">
        <f t="shared" si="152"/>
        <v>0</v>
      </c>
      <c r="CD255" s="98">
        <f t="shared" si="152"/>
        <v>0</v>
      </c>
      <c r="CE255" s="98">
        <f t="shared" si="152"/>
        <v>0</v>
      </c>
    </row>
    <row r="256" spans="1:83" ht="16.5" customHeight="1" x14ac:dyDescent="0.2">
      <c r="A256" s="89">
        <v>11102</v>
      </c>
      <c r="B256" s="479" t="s">
        <v>478</v>
      </c>
      <c r="C256" s="98">
        <f t="shared" si="108"/>
        <v>37</v>
      </c>
      <c r="D256" s="98">
        <f>SUM(E256:F256)</f>
        <v>7</v>
      </c>
      <c r="E256" s="130">
        <v>0</v>
      </c>
      <c r="F256" s="130">
        <v>7</v>
      </c>
      <c r="G256" s="98">
        <v>0</v>
      </c>
      <c r="H256" s="130">
        <v>0</v>
      </c>
      <c r="I256" s="130">
        <v>0</v>
      </c>
      <c r="J256" s="98">
        <f t="shared" si="121"/>
        <v>2</v>
      </c>
      <c r="K256" s="130">
        <v>0</v>
      </c>
      <c r="L256" s="130">
        <v>0</v>
      </c>
      <c r="M256" s="130">
        <v>0</v>
      </c>
      <c r="N256" s="130">
        <v>2</v>
      </c>
      <c r="O256" s="98">
        <f t="shared" si="109"/>
        <v>0</v>
      </c>
      <c r="P256" s="130">
        <v>0</v>
      </c>
      <c r="Q256" s="130">
        <v>0</v>
      </c>
      <c r="R256" s="130">
        <v>0</v>
      </c>
      <c r="S256" s="130">
        <v>0</v>
      </c>
      <c r="T256" s="98">
        <f t="shared" si="150"/>
        <v>0</v>
      </c>
      <c r="U256" s="130">
        <v>0</v>
      </c>
      <c r="V256" s="130">
        <v>0</v>
      </c>
      <c r="W256" s="130">
        <v>0</v>
      </c>
      <c r="X256" s="130">
        <v>0</v>
      </c>
      <c r="Y256" s="98">
        <f>SUM(Z256:AD256)</f>
        <v>3</v>
      </c>
      <c r="Z256" s="130">
        <v>0</v>
      </c>
      <c r="AA256" s="130">
        <v>1</v>
      </c>
      <c r="AB256" s="130">
        <v>0</v>
      </c>
      <c r="AC256" s="130">
        <v>1</v>
      </c>
      <c r="AD256" s="130">
        <v>1</v>
      </c>
      <c r="AE256" s="98">
        <f>SUM(AF256:AS256)</f>
        <v>5</v>
      </c>
      <c r="AF256" s="130">
        <v>0</v>
      </c>
      <c r="AG256" s="130">
        <v>0</v>
      </c>
      <c r="AH256" s="130">
        <v>5</v>
      </c>
      <c r="AI256" s="130">
        <v>0</v>
      </c>
      <c r="AJ256" s="130">
        <v>0</v>
      </c>
      <c r="AK256" s="130">
        <v>0</v>
      </c>
      <c r="AL256" s="130">
        <v>0</v>
      </c>
      <c r="AM256" s="130">
        <v>0</v>
      </c>
      <c r="AN256" s="130">
        <v>0</v>
      </c>
      <c r="AO256" s="130">
        <v>0</v>
      </c>
      <c r="AP256" s="130">
        <v>0</v>
      </c>
      <c r="AQ256" s="130">
        <v>0</v>
      </c>
      <c r="AR256" s="130">
        <v>0</v>
      </c>
      <c r="AS256" s="130">
        <v>0</v>
      </c>
      <c r="AT256" s="98">
        <f t="shared" si="113"/>
        <v>1</v>
      </c>
      <c r="AU256" s="130">
        <v>0</v>
      </c>
      <c r="AV256" s="130">
        <v>1</v>
      </c>
      <c r="AW256" s="130">
        <v>0</v>
      </c>
      <c r="AX256" s="98">
        <f t="shared" si="114"/>
        <v>3</v>
      </c>
      <c r="AY256" s="130">
        <v>1</v>
      </c>
      <c r="AZ256" s="130">
        <v>1</v>
      </c>
      <c r="BA256" s="130">
        <v>0</v>
      </c>
      <c r="BB256" s="130">
        <v>1</v>
      </c>
      <c r="BC256" s="98">
        <f t="shared" si="115"/>
        <v>0</v>
      </c>
      <c r="BD256" s="130">
        <v>0</v>
      </c>
      <c r="BE256" s="130">
        <v>0</v>
      </c>
      <c r="BF256" s="98">
        <f t="shared" si="116"/>
        <v>1</v>
      </c>
      <c r="BG256" s="130">
        <v>0</v>
      </c>
      <c r="BH256" s="130">
        <v>1</v>
      </c>
      <c r="BI256" s="130">
        <v>0</v>
      </c>
      <c r="BJ256" s="130">
        <v>0</v>
      </c>
      <c r="BK256" s="98">
        <f t="shared" si="117"/>
        <v>12</v>
      </c>
      <c r="BL256" s="130">
        <v>0</v>
      </c>
      <c r="BM256" s="130">
        <v>10</v>
      </c>
      <c r="BN256" s="130">
        <v>2</v>
      </c>
      <c r="BO256" s="98">
        <f t="shared" si="118"/>
        <v>0</v>
      </c>
      <c r="BP256" s="130">
        <v>0</v>
      </c>
      <c r="BQ256" s="130">
        <v>0</v>
      </c>
      <c r="BR256" s="130">
        <v>0</v>
      </c>
      <c r="BS256" s="98">
        <f t="shared" si="119"/>
        <v>1</v>
      </c>
      <c r="BT256" s="130">
        <v>0</v>
      </c>
      <c r="BU256" s="130">
        <v>1</v>
      </c>
      <c r="BV256" s="130">
        <v>0</v>
      </c>
      <c r="BW256" s="130">
        <v>0</v>
      </c>
      <c r="BX256" s="98">
        <f t="shared" si="120"/>
        <v>2</v>
      </c>
      <c r="BY256" s="130">
        <v>0</v>
      </c>
      <c r="BZ256" s="130">
        <v>2</v>
      </c>
      <c r="CA256" s="130">
        <v>0</v>
      </c>
      <c r="CB256" s="98">
        <f>SUM(CC256:CE256)</f>
        <v>0</v>
      </c>
      <c r="CC256" s="130">
        <v>0</v>
      </c>
      <c r="CD256" s="130">
        <v>0</v>
      </c>
      <c r="CE256" s="130">
        <v>0</v>
      </c>
    </row>
    <row r="257" spans="1:83" ht="12.75" x14ac:dyDescent="0.2">
      <c r="A257" s="89">
        <v>11103</v>
      </c>
      <c r="B257" s="479" t="s">
        <v>605</v>
      </c>
      <c r="C257" s="98">
        <f t="shared" si="108"/>
        <v>65</v>
      </c>
      <c r="D257" s="98">
        <f>SUM(E257:F257)</f>
        <v>17</v>
      </c>
      <c r="E257" s="130">
        <v>0</v>
      </c>
      <c r="F257" s="130">
        <v>17</v>
      </c>
      <c r="G257" s="98">
        <v>2</v>
      </c>
      <c r="H257" s="130">
        <v>0</v>
      </c>
      <c r="I257" s="130">
        <v>2</v>
      </c>
      <c r="J257" s="98">
        <f t="shared" si="121"/>
        <v>1</v>
      </c>
      <c r="K257" s="130">
        <v>0</v>
      </c>
      <c r="L257" s="130">
        <v>0</v>
      </c>
      <c r="M257" s="130">
        <v>0</v>
      </c>
      <c r="N257" s="130">
        <v>1</v>
      </c>
      <c r="O257" s="98">
        <f t="shared" si="109"/>
        <v>0</v>
      </c>
      <c r="P257" s="130">
        <v>0</v>
      </c>
      <c r="Q257" s="130">
        <v>0</v>
      </c>
      <c r="R257" s="130">
        <v>0</v>
      </c>
      <c r="S257" s="130">
        <v>0</v>
      </c>
      <c r="T257" s="98">
        <f t="shared" si="150"/>
        <v>0</v>
      </c>
      <c r="U257" s="130">
        <v>0</v>
      </c>
      <c r="V257" s="130">
        <v>0</v>
      </c>
      <c r="W257" s="130">
        <v>0</v>
      </c>
      <c r="X257" s="130">
        <v>0</v>
      </c>
      <c r="Y257" s="98">
        <f>SUM(Z257:AD257)</f>
        <v>2</v>
      </c>
      <c r="Z257" s="130">
        <v>0</v>
      </c>
      <c r="AA257" s="130">
        <v>0</v>
      </c>
      <c r="AB257" s="130">
        <v>0</v>
      </c>
      <c r="AC257" s="130">
        <v>0</v>
      </c>
      <c r="AD257" s="130">
        <v>2</v>
      </c>
      <c r="AE257" s="98">
        <f>SUM(AF257:AS257)</f>
        <v>4</v>
      </c>
      <c r="AF257" s="130">
        <v>0</v>
      </c>
      <c r="AG257" s="130">
        <v>0</v>
      </c>
      <c r="AH257" s="130">
        <v>0</v>
      </c>
      <c r="AI257" s="130">
        <v>0</v>
      </c>
      <c r="AJ257" s="130">
        <v>0</v>
      </c>
      <c r="AK257" s="130">
        <v>3</v>
      </c>
      <c r="AL257" s="130">
        <v>0</v>
      </c>
      <c r="AM257" s="130">
        <v>0</v>
      </c>
      <c r="AN257" s="130">
        <v>1</v>
      </c>
      <c r="AO257" s="130">
        <v>0</v>
      </c>
      <c r="AP257" s="130">
        <v>0</v>
      </c>
      <c r="AQ257" s="130">
        <v>0</v>
      </c>
      <c r="AR257" s="130">
        <v>0</v>
      </c>
      <c r="AS257" s="130">
        <v>0</v>
      </c>
      <c r="AT257" s="98">
        <f t="shared" si="113"/>
        <v>2</v>
      </c>
      <c r="AU257" s="130">
        <v>0</v>
      </c>
      <c r="AV257" s="130">
        <v>2</v>
      </c>
      <c r="AW257" s="130">
        <v>0</v>
      </c>
      <c r="AX257" s="98">
        <f t="shared" si="114"/>
        <v>8</v>
      </c>
      <c r="AY257" s="130">
        <v>2</v>
      </c>
      <c r="AZ257" s="130">
        <v>2</v>
      </c>
      <c r="BA257" s="130">
        <v>4</v>
      </c>
      <c r="BB257" s="130">
        <v>0</v>
      </c>
      <c r="BC257" s="98">
        <f t="shared" si="115"/>
        <v>1</v>
      </c>
      <c r="BD257" s="130">
        <v>0</v>
      </c>
      <c r="BE257" s="130">
        <v>1</v>
      </c>
      <c r="BF257" s="98">
        <f t="shared" si="116"/>
        <v>9</v>
      </c>
      <c r="BG257" s="130">
        <v>0</v>
      </c>
      <c r="BH257" s="130">
        <v>7</v>
      </c>
      <c r="BI257" s="130">
        <v>2</v>
      </c>
      <c r="BJ257" s="130">
        <v>0</v>
      </c>
      <c r="BK257" s="98">
        <f t="shared" si="117"/>
        <v>13</v>
      </c>
      <c r="BL257" s="130">
        <v>0</v>
      </c>
      <c r="BM257" s="130">
        <v>8</v>
      </c>
      <c r="BN257" s="130">
        <v>5</v>
      </c>
      <c r="BO257" s="98">
        <f t="shared" si="118"/>
        <v>2</v>
      </c>
      <c r="BP257" s="130">
        <v>0</v>
      </c>
      <c r="BQ257" s="130">
        <v>2</v>
      </c>
      <c r="BR257" s="130">
        <v>0</v>
      </c>
      <c r="BS257" s="98">
        <f t="shared" si="119"/>
        <v>3</v>
      </c>
      <c r="BT257" s="130">
        <v>0</v>
      </c>
      <c r="BU257" s="130">
        <v>1</v>
      </c>
      <c r="BV257" s="130">
        <v>0</v>
      </c>
      <c r="BW257" s="130">
        <v>2</v>
      </c>
      <c r="BX257" s="98">
        <f t="shared" si="120"/>
        <v>1</v>
      </c>
      <c r="BY257" s="130">
        <v>0</v>
      </c>
      <c r="BZ257" s="130">
        <v>1</v>
      </c>
      <c r="CA257" s="130">
        <v>0</v>
      </c>
      <c r="CB257" s="98">
        <f>SUM(CC257:CE257)</f>
        <v>0</v>
      </c>
      <c r="CC257" s="130">
        <v>0</v>
      </c>
      <c r="CD257" s="130">
        <v>0</v>
      </c>
      <c r="CE257" s="130">
        <v>0</v>
      </c>
    </row>
    <row r="258" spans="1:83" ht="12.75" x14ac:dyDescent="0.2">
      <c r="A258" s="88"/>
      <c r="B258" s="478" t="s">
        <v>19</v>
      </c>
      <c r="C258" s="98">
        <f>SUM(C259:C280)</f>
        <v>1666</v>
      </c>
      <c r="D258" s="98">
        <f t="shared" ref="D258:BO258" si="153">SUM(D259:D280)</f>
        <v>27</v>
      </c>
      <c r="E258" s="98">
        <f t="shared" si="153"/>
        <v>3</v>
      </c>
      <c r="F258" s="98">
        <f t="shared" si="153"/>
        <v>24</v>
      </c>
      <c r="G258" s="98">
        <f t="shared" si="153"/>
        <v>10</v>
      </c>
      <c r="H258" s="98">
        <f t="shared" si="153"/>
        <v>3</v>
      </c>
      <c r="I258" s="98">
        <f t="shared" si="153"/>
        <v>7</v>
      </c>
      <c r="J258" s="98">
        <f t="shared" si="153"/>
        <v>63</v>
      </c>
      <c r="K258" s="98">
        <f t="shared" si="153"/>
        <v>0</v>
      </c>
      <c r="L258" s="98">
        <f t="shared" si="153"/>
        <v>20</v>
      </c>
      <c r="M258" s="98">
        <f t="shared" si="153"/>
        <v>7</v>
      </c>
      <c r="N258" s="98">
        <f t="shared" si="153"/>
        <v>36</v>
      </c>
      <c r="O258" s="98">
        <f t="shared" si="153"/>
        <v>31</v>
      </c>
      <c r="P258" s="98">
        <f t="shared" si="153"/>
        <v>0</v>
      </c>
      <c r="Q258" s="98">
        <f t="shared" si="153"/>
        <v>14</v>
      </c>
      <c r="R258" s="98">
        <f t="shared" si="153"/>
        <v>5</v>
      </c>
      <c r="S258" s="98">
        <f t="shared" si="153"/>
        <v>12</v>
      </c>
      <c r="T258" s="98">
        <f t="shared" si="153"/>
        <v>59</v>
      </c>
      <c r="U258" s="98">
        <f t="shared" si="153"/>
        <v>2</v>
      </c>
      <c r="V258" s="98">
        <f t="shared" si="153"/>
        <v>26</v>
      </c>
      <c r="W258" s="98">
        <f t="shared" si="153"/>
        <v>12</v>
      </c>
      <c r="X258" s="98">
        <f t="shared" si="153"/>
        <v>19</v>
      </c>
      <c r="Y258" s="98">
        <f t="shared" si="153"/>
        <v>234</v>
      </c>
      <c r="Z258" s="98">
        <f t="shared" si="153"/>
        <v>0</v>
      </c>
      <c r="AA258" s="98">
        <f t="shared" si="153"/>
        <v>17</v>
      </c>
      <c r="AB258" s="98">
        <f t="shared" si="153"/>
        <v>30</v>
      </c>
      <c r="AC258" s="98">
        <f t="shared" si="153"/>
        <v>105</v>
      </c>
      <c r="AD258" s="98">
        <f t="shared" si="153"/>
        <v>82</v>
      </c>
      <c r="AE258" s="98">
        <f t="shared" si="153"/>
        <v>474</v>
      </c>
      <c r="AF258" s="98">
        <f t="shared" si="153"/>
        <v>0</v>
      </c>
      <c r="AG258" s="98">
        <f t="shared" si="153"/>
        <v>0</v>
      </c>
      <c r="AH258" s="98">
        <f t="shared" si="153"/>
        <v>154</v>
      </c>
      <c r="AI258" s="98">
        <f t="shared" si="153"/>
        <v>60</v>
      </c>
      <c r="AJ258" s="98">
        <f t="shared" si="153"/>
        <v>105</v>
      </c>
      <c r="AK258" s="98">
        <f t="shared" si="153"/>
        <v>124</v>
      </c>
      <c r="AL258" s="98">
        <f t="shared" si="153"/>
        <v>0</v>
      </c>
      <c r="AM258" s="98">
        <f t="shared" si="153"/>
        <v>0</v>
      </c>
      <c r="AN258" s="98">
        <f t="shared" si="153"/>
        <v>11</v>
      </c>
      <c r="AO258" s="98">
        <f t="shared" si="153"/>
        <v>16</v>
      </c>
      <c r="AP258" s="98">
        <f t="shared" si="153"/>
        <v>0</v>
      </c>
      <c r="AQ258" s="98">
        <f t="shared" si="153"/>
        <v>4</v>
      </c>
      <c r="AR258" s="98">
        <f t="shared" si="153"/>
        <v>0</v>
      </c>
      <c r="AS258" s="98">
        <f t="shared" si="153"/>
        <v>0</v>
      </c>
      <c r="AT258" s="98">
        <f t="shared" si="153"/>
        <v>74</v>
      </c>
      <c r="AU258" s="98">
        <f t="shared" si="153"/>
        <v>0</v>
      </c>
      <c r="AV258" s="98">
        <f t="shared" si="153"/>
        <v>51</v>
      </c>
      <c r="AW258" s="98">
        <f t="shared" si="153"/>
        <v>23</v>
      </c>
      <c r="AX258" s="98">
        <f t="shared" si="153"/>
        <v>166</v>
      </c>
      <c r="AY258" s="98">
        <f t="shared" si="153"/>
        <v>42</v>
      </c>
      <c r="AZ258" s="98">
        <f t="shared" si="153"/>
        <v>25</v>
      </c>
      <c r="BA258" s="98">
        <f t="shared" si="153"/>
        <v>85</v>
      </c>
      <c r="BB258" s="98">
        <f t="shared" si="153"/>
        <v>14</v>
      </c>
      <c r="BC258" s="98">
        <f t="shared" si="153"/>
        <v>87</v>
      </c>
      <c r="BD258" s="98">
        <f t="shared" si="153"/>
        <v>0</v>
      </c>
      <c r="BE258" s="98">
        <f t="shared" si="153"/>
        <v>87</v>
      </c>
      <c r="BF258" s="98">
        <f t="shared" si="153"/>
        <v>133</v>
      </c>
      <c r="BG258" s="98">
        <f t="shared" si="153"/>
        <v>0</v>
      </c>
      <c r="BH258" s="98">
        <f t="shared" si="153"/>
        <v>53</v>
      </c>
      <c r="BI258" s="98">
        <f t="shared" si="153"/>
        <v>17</v>
      </c>
      <c r="BJ258" s="98">
        <f t="shared" si="153"/>
        <v>63</v>
      </c>
      <c r="BK258" s="98">
        <f t="shared" si="153"/>
        <v>114</v>
      </c>
      <c r="BL258" s="98">
        <f t="shared" si="153"/>
        <v>0</v>
      </c>
      <c r="BM258" s="98">
        <f t="shared" si="153"/>
        <v>94</v>
      </c>
      <c r="BN258" s="98">
        <f t="shared" si="153"/>
        <v>20</v>
      </c>
      <c r="BO258" s="98">
        <f t="shared" si="153"/>
        <v>50</v>
      </c>
      <c r="BP258" s="98">
        <f t="shared" ref="BP258:CE258" si="154">SUM(BP259:BP280)</f>
        <v>0</v>
      </c>
      <c r="BQ258" s="98">
        <f t="shared" si="154"/>
        <v>43</v>
      </c>
      <c r="BR258" s="98">
        <f t="shared" si="154"/>
        <v>7</v>
      </c>
      <c r="BS258" s="98">
        <f t="shared" si="154"/>
        <v>83</v>
      </c>
      <c r="BT258" s="98">
        <f t="shared" si="154"/>
        <v>0</v>
      </c>
      <c r="BU258" s="98">
        <f t="shared" si="154"/>
        <v>37</v>
      </c>
      <c r="BV258" s="98">
        <f t="shared" si="154"/>
        <v>22</v>
      </c>
      <c r="BW258" s="98">
        <f t="shared" si="154"/>
        <v>24</v>
      </c>
      <c r="BX258" s="98">
        <f t="shared" si="154"/>
        <v>34</v>
      </c>
      <c r="BY258" s="98">
        <f t="shared" si="154"/>
        <v>0</v>
      </c>
      <c r="BZ258" s="98">
        <f t="shared" si="154"/>
        <v>26</v>
      </c>
      <c r="CA258" s="98">
        <f t="shared" si="154"/>
        <v>8</v>
      </c>
      <c r="CB258" s="98">
        <f t="shared" si="154"/>
        <v>27</v>
      </c>
      <c r="CC258" s="98">
        <f t="shared" si="154"/>
        <v>1</v>
      </c>
      <c r="CD258" s="98">
        <f t="shared" si="154"/>
        <v>18</v>
      </c>
      <c r="CE258" s="98">
        <f t="shared" si="154"/>
        <v>8</v>
      </c>
    </row>
    <row r="259" spans="1:83" ht="12.75" x14ac:dyDescent="0.2">
      <c r="A259" s="89">
        <v>12071</v>
      </c>
      <c r="B259" s="479" t="s">
        <v>56</v>
      </c>
      <c r="C259" s="98">
        <f t="shared" si="108"/>
        <v>4</v>
      </c>
      <c r="D259" s="98">
        <f t="shared" ref="D259:D280" si="155">SUM(E259:F259)</f>
        <v>0</v>
      </c>
      <c r="E259" s="130">
        <v>0</v>
      </c>
      <c r="F259" s="130">
        <v>0</v>
      </c>
      <c r="G259" s="98">
        <f>SUM(H259:I259)</f>
        <v>0</v>
      </c>
      <c r="H259" s="130">
        <v>0</v>
      </c>
      <c r="I259" s="130">
        <v>0</v>
      </c>
      <c r="J259" s="98">
        <f t="shared" si="121"/>
        <v>0</v>
      </c>
      <c r="K259" s="130">
        <v>0</v>
      </c>
      <c r="L259" s="130">
        <v>0</v>
      </c>
      <c r="M259" s="130">
        <v>0</v>
      </c>
      <c r="N259" s="130">
        <v>0</v>
      </c>
      <c r="O259" s="98">
        <f t="shared" si="109"/>
        <v>0</v>
      </c>
      <c r="P259" s="130">
        <v>0</v>
      </c>
      <c r="Q259" s="130">
        <v>0</v>
      </c>
      <c r="R259" s="130">
        <v>0</v>
      </c>
      <c r="S259" s="130">
        <v>0</v>
      </c>
      <c r="T259" s="98">
        <f t="shared" ref="T259:T280" si="156">SUM(U259:X259)</f>
        <v>0</v>
      </c>
      <c r="U259" s="130">
        <v>0</v>
      </c>
      <c r="V259" s="130">
        <v>0</v>
      </c>
      <c r="W259" s="130">
        <v>0</v>
      </c>
      <c r="X259" s="130">
        <v>0</v>
      </c>
      <c r="Y259" s="98">
        <f t="shared" ref="Y259:Y280" si="157">SUM(Z259:AD259)</f>
        <v>0</v>
      </c>
      <c r="Z259" s="130">
        <v>0</v>
      </c>
      <c r="AA259" s="130">
        <v>0</v>
      </c>
      <c r="AB259" s="130">
        <v>0</v>
      </c>
      <c r="AC259" s="130">
        <v>0</v>
      </c>
      <c r="AD259" s="130">
        <v>0</v>
      </c>
      <c r="AE259" s="98">
        <f t="shared" ref="AE259:AE280" si="158">SUM(AF259:AS259)</f>
        <v>1</v>
      </c>
      <c r="AF259" s="130">
        <v>0</v>
      </c>
      <c r="AG259" s="130">
        <v>0</v>
      </c>
      <c r="AH259" s="130">
        <v>0</v>
      </c>
      <c r="AI259" s="130">
        <v>0</v>
      </c>
      <c r="AJ259" s="130">
        <v>0</v>
      </c>
      <c r="AK259" s="130">
        <v>0</v>
      </c>
      <c r="AL259" s="130">
        <v>0</v>
      </c>
      <c r="AM259" s="130">
        <v>0</v>
      </c>
      <c r="AN259" s="130">
        <v>1</v>
      </c>
      <c r="AO259" s="130">
        <v>0</v>
      </c>
      <c r="AP259" s="130">
        <v>0</v>
      </c>
      <c r="AQ259" s="130">
        <v>0</v>
      </c>
      <c r="AR259" s="130">
        <v>0</v>
      </c>
      <c r="AS259" s="130">
        <v>0</v>
      </c>
      <c r="AT259" s="98">
        <f t="shared" si="113"/>
        <v>0</v>
      </c>
      <c r="AU259" s="130">
        <v>0</v>
      </c>
      <c r="AV259" s="130">
        <v>0</v>
      </c>
      <c r="AW259" s="130">
        <v>0</v>
      </c>
      <c r="AX259" s="98">
        <f t="shared" si="114"/>
        <v>0</v>
      </c>
      <c r="AY259" s="130">
        <v>0</v>
      </c>
      <c r="AZ259" s="130">
        <v>0</v>
      </c>
      <c r="BA259" s="130">
        <v>0</v>
      </c>
      <c r="BB259" s="130">
        <v>0</v>
      </c>
      <c r="BC259" s="98">
        <f t="shared" si="115"/>
        <v>1</v>
      </c>
      <c r="BD259" s="130">
        <v>0</v>
      </c>
      <c r="BE259" s="130">
        <v>1</v>
      </c>
      <c r="BF259" s="98">
        <f t="shared" si="116"/>
        <v>1</v>
      </c>
      <c r="BG259" s="130">
        <v>0</v>
      </c>
      <c r="BH259" s="130">
        <v>0</v>
      </c>
      <c r="BI259" s="130">
        <v>0</v>
      </c>
      <c r="BJ259" s="130">
        <v>1</v>
      </c>
      <c r="BK259" s="98">
        <f t="shared" si="117"/>
        <v>1</v>
      </c>
      <c r="BL259" s="130">
        <v>0</v>
      </c>
      <c r="BM259" s="130">
        <v>1</v>
      </c>
      <c r="BN259" s="130">
        <v>0</v>
      </c>
      <c r="BO259" s="98">
        <f t="shared" si="118"/>
        <v>0</v>
      </c>
      <c r="BP259" s="130">
        <v>0</v>
      </c>
      <c r="BQ259" s="130">
        <v>0</v>
      </c>
      <c r="BR259" s="130">
        <v>0</v>
      </c>
      <c r="BS259" s="98">
        <f t="shared" si="119"/>
        <v>0</v>
      </c>
      <c r="BT259" s="130">
        <v>0</v>
      </c>
      <c r="BU259" s="130">
        <v>0</v>
      </c>
      <c r="BV259" s="130">
        <v>0</v>
      </c>
      <c r="BW259" s="130">
        <v>0</v>
      </c>
      <c r="BX259" s="98">
        <f t="shared" si="120"/>
        <v>0</v>
      </c>
      <c r="BY259" s="130">
        <v>0</v>
      </c>
      <c r="BZ259" s="130">
        <v>0</v>
      </c>
      <c r="CA259" s="130">
        <v>0</v>
      </c>
      <c r="CB259" s="98">
        <f t="shared" ref="CB259:CB280" si="159">SUM(CC259:CE259)</f>
        <v>0</v>
      </c>
      <c r="CC259" s="130">
        <v>0</v>
      </c>
      <c r="CD259" s="130">
        <v>0</v>
      </c>
      <c r="CE259" s="130">
        <v>0</v>
      </c>
    </row>
    <row r="260" spans="1:83" ht="12.75" x14ac:dyDescent="0.2">
      <c r="A260" s="89">
        <v>12072</v>
      </c>
      <c r="B260" s="479" t="s">
        <v>606</v>
      </c>
      <c r="C260" s="98">
        <f t="shared" si="108"/>
        <v>263</v>
      </c>
      <c r="D260" s="98">
        <f t="shared" si="155"/>
        <v>2</v>
      </c>
      <c r="E260" s="130">
        <v>0</v>
      </c>
      <c r="F260" s="130">
        <v>2</v>
      </c>
      <c r="G260" s="98">
        <f t="shared" ref="G260:G280" si="160">SUM(H260:I260)</f>
        <v>1</v>
      </c>
      <c r="H260" s="130">
        <v>0</v>
      </c>
      <c r="I260" s="130">
        <v>1</v>
      </c>
      <c r="J260" s="98">
        <f t="shared" si="121"/>
        <v>6</v>
      </c>
      <c r="K260" s="130">
        <v>0</v>
      </c>
      <c r="L260" s="130">
        <v>4</v>
      </c>
      <c r="M260" s="130">
        <v>0</v>
      </c>
      <c r="N260" s="130">
        <v>2</v>
      </c>
      <c r="O260" s="98">
        <f t="shared" si="109"/>
        <v>1</v>
      </c>
      <c r="P260" s="130">
        <v>0</v>
      </c>
      <c r="Q260" s="130">
        <v>0</v>
      </c>
      <c r="R260" s="130">
        <v>1</v>
      </c>
      <c r="S260" s="130">
        <v>0</v>
      </c>
      <c r="T260" s="98">
        <f t="shared" si="156"/>
        <v>8</v>
      </c>
      <c r="U260" s="130">
        <v>0</v>
      </c>
      <c r="V260" s="130">
        <v>4</v>
      </c>
      <c r="W260" s="130">
        <v>2</v>
      </c>
      <c r="X260" s="130">
        <v>2</v>
      </c>
      <c r="Y260" s="98">
        <f t="shared" si="157"/>
        <v>18</v>
      </c>
      <c r="Z260" s="130">
        <v>0</v>
      </c>
      <c r="AA260" s="130">
        <v>2</v>
      </c>
      <c r="AB260" s="130">
        <v>7</v>
      </c>
      <c r="AC260" s="130">
        <v>8</v>
      </c>
      <c r="AD260" s="130">
        <v>1</v>
      </c>
      <c r="AE260" s="98">
        <f t="shared" si="158"/>
        <v>101</v>
      </c>
      <c r="AF260" s="130">
        <v>0</v>
      </c>
      <c r="AG260" s="130">
        <v>0</v>
      </c>
      <c r="AH260" s="130">
        <v>46</v>
      </c>
      <c r="AI260" s="130">
        <v>8</v>
      </c>
      <c r="AJ260" s="130">
        <v>15</v>
      </c>
      <c r="AK260" s="130">
        <v>16</v>
      </c>
      <c r="AL260" s="130">
        <v>0</v>
      </c>
      <c r="AM260" s="130">
        <v>0</v>
      </c>
      <c r="AN260" s="130">
        <v>0</v>
      </c>
      <c r="AO260" s="130">
        <v>15</v>
      </c>
      <c r="AP260" s="130">
        <v>0</v>
      </c>
      <c r="AQ260" s="130">
        <v>1</v>
      </c>
      <c r="AR260" s="130">
        <v>0</v>
      </c>
      <c r="AS260" s="130">
        <v>0</v>
      </c>
      <c r="AT260" s="98">
        <f t="shared" si="113"/>
        <v>17</v>
      </c>
      <c r="AU260" s="130">
        <v>0</v>
      </c>
      <c r="AV260" s="130">
        <v>13</v>
      </c>
      <c r="AW260" s="130">
        <v>4</v>
      </c>
      <c r="AX260" s="98">
        <f t="shared" si="114"/>
        <v>17</v>
      </c>
      <c r="AY260" s="130">
        <v>1</v>
      </c>
      <c r="AZ260" s="130">
        <v>9</v>
      </c>
      <c r="BA260" s="130">
        <v>6</v>
      </c>
      <c r="BB260" s="130">
        <v>1</v>
      </c>
      <c r="BC260" s="98">
        <f t="shared" si="115"/>
        <v>14</v>
      </c>
      <c r="BD260" s="130">
        <v>0</v>
      </c>
      <c r="BE260" s="130">
        <v>14</v>
      </c>
      <c r="BF260" s="98">
        <f t="shared" si="116"/>
        <v>24</v>
      </c>
      <c r="BG260" s="130">
        <v>0</v>
      </c>
      <c r="BH260" s="130">
        <v>10</v>
      </c>
      <c r="BI260" s="130">
        <v>0</v>
      </c>
      <c r="BJ260" s="130">
        <v>14</v>
      </c>
      <c r="BK260" s="98">
        <f t="shared" si="117"/>
        <v>21</v>
      </c>
      <c r="BL260" s="130">
        <v>0</v>
      </c>
      <c r="BM260" s="130">
        <v>19</v>
      </c>
      <c r="BN260" s="130">
        <v>2</v>
      </c>
      <c r="BO260" s="98">
        <f t="shared" si="118"/>
        <v>16</v>
      </c>
      <c r="BP260" s="130">
        <v>0</v>
      </c>
      <c r="BQ260" s="130">
        <v>13</v>
      </c>
      <c r="BR260" s="130">
        <v>3</v>
      </c>
      <c r="BS260" s="98">
        <f t="shared" si="119"/>
        <v>13</v>
      </c>
      <c r="BT260" s="130">
        <v>0</v>
      </c>
      <c r="BU260" s="130">
        <v>4</v>
      </c>
      <c r="BV260" s="130">
        <v>2</v>
      </c>
      <c r="BW260" s="130">
        <v>7</v>
      </c>
      <c r="BX260" s="98">
        <f t="shared" si="120"/>
        <v>2</v>
      </c>
      <c r="BY260" s="130">
        <v>0</v>
      </c>
      <c r="BZ260" s="130">
        <v>2</v>
      </c>
      <c r="CA260" s="130">
        <v>0</v>
      </c>
      <c r="CB260" s="98">
        <f t="shared" si="159"/>
        <v>2</v>
      </c>
      <c r="CC260" s="130">
        <v>0</v>
      </c>
      <c r="CD260" s="130">
        <v>2</v>
      </c>
      <c r="CE260" s="130">
        <v>0</v>
      </c>
    </row>
    <row r="261" spans="1:83" ht="12.75" x14ac:dyDescent="0.2">
      <c r="A261" s="89">
        <v>12073</v>
      </c>
      <c r="B261" s="479" t="s">
        <v>245</v>
      </c>
      <c r="C261" s="98">
        <f t="shared" si="108"/>
        <v>238</v>
      </c>
      <c r="D261" s="98">
        <f t="shared" si="155"/>
        <v>1</v>
      </c>
      <c r="E261" s="130">
        <v>0</v>
      </c>
      <c r="F261" s="130">
        <v>1</v>
      </c>
      <c r="G261" s="98">
        <f t="shared" si="160"/>
        <v>0</v>
      </c>
      <c r="H261" s="130">
        <v>0</v>
      </c>
      <c r="I261" s="130">
        <v>0</v>
      </c>
      <c r="J261" s="98">
        <f t="shared" si="121"/>
        <v>8</v>
      </c>
      <c r="K261" s="130">
        <v>0</v>
      </c>
      <c r="L261" s="130">
        <v>1</v>
      </c>
      <c r="M261" s="130">
        <v>1</v>
      </c>
      <c r="N261" s="130">
        <v>6</v>
      </c>
      <c r="O261" s="98">
        <f t="shared" si="109"/>
        <v>9</v>
      </c>
      <c r="P261" s="130">
        <v>0</v>
      </c>
      <c r="Q261" s="130">
        <v>2</v>
      </c>
      <c r="R261" s="130">
        <v>3</v>
      </c>
      <c r="S261" s="130">
        <v>4</v>
      </c>
      <c r="T261" s="98">
        <f t="shared" si="156"/>
        <v>13</v>
      </c>
      <c r="U261" s="130">
        <v>1</v>
      </c>
      <c r="V261" s="130">
        <v>7</v>
      </c>
      <c r="W261" s="130">
        <v>4</v>
      </c>
      <c r="X261" s="130">
        <v>1</v>
      </c>
      <c r="Y261" s="98">
        <f t="shared" si="157"/>
        <v>34</v>
      </c>
      <c r="Z261" s="130">
        <v>0</v>
      </c>
      <c r="AA261" s="130">
        <v>6</v>
      </c>
      <c r="AB261" s="130">
        <v>6</v>
      </c>
      <c r="AC261" s="130">
        <v>13</v>
      </c>
      <c r="AD261" s="130">
        <v>9</v>
      </c>
      <c r="AE261" s="98">
        <f t="shared" si="158"/>
        <v>70</v>
      </c>
      <c r="AF261" s="130">
        <v>0</v>
      </c>
      <c r="AG261" s="130">
        <v>0</v>
      </c>
      <c r="AH261" s="130">
        <v>9</v>
      </c>
      <c r="AI261" s="130">
        <v>10</v>
      </c>
      <c r="AJ261" s="130">
        <v>18</v>
      </c>
      <c r="AK261" s="130">
        <v>24</v>
      </c>
      <c r="AL261" s="130">
        <v>0</v>
      </c>
      <c r="AM261" s="130">
        <v>0</v>
      </c>
      <c r="AN261" s="130">
        <v>9</v>
      </c>
      <c r="AO261" s="130">
        <v>0</v>
      </c>
      <c r="AP261" s="130">
        <v>0</v>
      </c>
      <c r="AQ261" s="130">
        <v>0</v>
      </c>
      <c r="AR261" s="130">
        <v>0</v>
      </c>
      <c r="AS261" s="130">
        <v>0</v>
      </c>
      <c r="AT261" s="98">
        <f t="shared" si="113"/>
        <v>9</v>
      </c>
      <c r="AU261" s="130">
        <v>0</v>
      </c>
      <c r="AV261" s="130">
        <v>6</v>
      </c>
      <c r="AW261" s="130">
        <v>3</v>
      </c>
      <c r="AX261" s="98">
        <f t="shared" si="114"/>
        <v>10</v>
      </c>
      <c r="AY261" s="130">
        <v>4</v>
      </c>
      <c r="AZ261" s="130">
        <v>1</v>
      </c>
      <c r="BA261" s="130">
        <v>4</v>
      </c>
      <c r="BB261" s="130">
        <v>1</v>
      </c>
      <c r="BC261" s="98">
        <f t="shared" si="115"/>
        <v>19</v>
      </c>
      <c r="BD261" s="130">
        <v>0</v>
      </c>
      <c r="BE261" s="130">
        <v>19</v>
      </c>
      <c r="BF261" s="98">
        <f t="shared" si="116"/>
        <v>24</v>
      </c>
      <c r="BG261" s="130">
        <v>0</v>
      </c>
      <c r="BH261" s="130">
        <v>8</v>
      </c>
      <c r="BI261" s="130">
        <v>1</v>
      </c>
      <c r="BJ261" s="130">
        <v>15</v>
      </c>
      <c r="BK261" s="98">
        <f t="shared" si="117"/>
        <v>15</v>
      </c>
      <c r="BL261" s="130">
        <v>0</v>
      </c>
      <c r="BM261" s="130">
        <v>10</v>
      </c>
      <c r="BN261" s="130">
        <v>5</v>
      </c>
      <c r="BO261" s="98">
        <f t="shared" si="118"/>
        <v>6</v>
      </c>
      <c r="BP261" s="130">
        <v>0</v>
      </c>
      <c r="BQ261" s="130">
        <v>6</v>
      </c>
      <c r="BR261" s="130">
        <v>0</v>
      </c>
      <c r="BS261" s="98">
        <f t="shared" si="119"/>
        <v>14</v>
      </c>
      <c r="BT261" s="130">
        <v>0</v>
      </c>
      <c r="BU261" s="130">
        <v>4</v>
      </c>
      <c r="BV261" s="130">
        <v>10</v>
      </c>
      <c r="BW261" s="130">
        <v>0</v>
      </c>
      <c r="BX261" s="98">
        <f t="shared" si="120"/>
        <v>5</v>
      </c>
      <c r="BY261" s="130">
        <v>0</v>
      </c>
      <c r="BZ261" s="130">
        <v>5</v>
      </c>
      <c r="CA261" s="130">
        <v>0</v>
      </c>
      <c r="CB261" s="98">
        <f t="shared" si="159"/>
        <v>1</v>
      </c>
      <c r="CC261" s="130">
        <v>0</v>
      </c>
      <c r="CD261" s="130">
        <v>0</v>
      </c>
      <c r="CE261" s="130">
        <v>1</v>
      </c>
    </row>
    <row r="262" spans="1:83" ht="12.75" x14ac:dyDescent="0.2">
      <c r="A262" s="89">
        <v>12074</v>
      </c>
      <c r="B262" s="479" t="s">
        <v>154</v>
      </c>
      <c r="C262" s="98">
        <f t="shared" si="108"/>
        <v>107</v>
      </c>
      <c r="D262" s="98">
        <f t="shared" si="155"/>
        <v>0</v>
      </c>
      <c r="E262" s="130">
        <v>0</v>
      </c>
      <c r="F262" s="130">
        <v>0</v>
      </c>
      <c r="G262" s="98">
        <f t="shared" si="160"/>
        <v>0</v>
      </c>
      <c r="H262" s="130">
        <v>0</v>
      </c>
      <c r="I262" s="130">
        <v>0</v>
      </c>
      <c r="J262" s="98">
        <f t="shared" si="121"/>
        <v>8</v>
      </c>
      <c r="K262" s="130">
        <v>0</v>
      </c>
      <c r="L262" s="130">
        <v>4</v>
      </c>
      <c r="M262" s="130">
        <v>0</v>
      </c>
      <c r="N262" s="130">
        <v>4</v>
      </c>
      <c r="O262" s="98">
        <f t="shared" si="109"/>
        <v>0</v>
      </c>
      <c r="P262" s="130">
        <v>0</v>
      </c>
      <c r="Q262" s="130">
        <v>0</v>
      </c>
      <c r="R262" s="130">
        <v>0</v>
      </c>
      <c r="S262" s="130">
        <v>0</v>
      </c>
      <c r="T262" s="98">
        <f t="shared" si="156"/>
        <v>2</v>
      </c>
      <c r="U262" s="130">
        <v>0</v>
      </c>
      <c r="V262" s="130">
        <v>1</v>
      </c>
      <c r="W262" s="130">
        <v>1</v>
      </c>
      <c r="X262" s="130">
        <v>0</v>
      </c>
      <c r="Y262" s="98">
        <f t="shared" si="157"/>
        <v>31</v>
      </c>
      <c r="Z262" s="130">
        <v>0</v>
      </c>
      <c r="AA262" s="130">
        <v>1</v>
      </c>
      <c r="AB262" s="130">
        <v>2</v>
      </c>
      <c r="AC262" s="130">
        <v>16</v>
      </c>
      <c r="AD262" s="130">
        <v>12</v>
      </c>
      <c r="AE262" s="98">
        <f t="shared" si="158"/>
        <v>28</v>
      </c>
      <c r="AF262" s="130">
        <v>0</v>
      </c>
      <c r="AG262" s="130">
        <v>0</v>
      </c>
      <c r="AH262" s="130">
        <v>7</v>
      </c>
      <c r="AI262" s="130">
        <v>8</v>
      </c>
      <c r="AJ262" s="130">
        <v>4</v>
      </c>
      <c r="AK262" s="130">
        <v>9</v>
      </c>
      <c r="AL262" s="130">
        <v>0</v>
      </c>
      <c r="AM262" s="130">
        <v>0</v>
      </c>
      <c r="AN262" s="130">
        <v>0</v>
      </c>
      <c r="AO262" s="130">
        <v>0</v>
      </c>
      <c r="AP262" s="130">
        <v>0</v>
      </c>
      <c r="AQ262" s="130">
        <v>0</v>
      </c>
      <c r="AR262" s="130">
        <v>0</v>
      </c>
      <c r="AS262" s="130">
        <v>0</v>
      </c>
      <c r="AT262" s="98">
        <f t="shared" si="113"/>
        <v>5</v>
      </c>
      <c r="AU262" s="130">
        <v>0</v>
      </c>
      <c r="AV262" s="130">
        <v>3</v>
      </c>
      <c r="AW262" s="130">
        <v>2</v>
      </c>
      <c r="AX262" s="98">
        <f t="shared" si="114"/>
        <v>7</v>
      </c>
      <c r="AY262" s="130">
        <v>0</v>
      </c>
      <c r="AZ262" s="130">
        <v>3</v>
      </c>
      <c r="BA262" s="130">
        <v>3</v>
      </c>
      <c r="BB262" s="130">
        <v>1</v>
      </c>
      <c r="BC262" s="98">
        <f t="shared" si="115"/>
        <v>3</v>
      </c>
      <c r="BD262" s="130">
        <v>0</v>
      </c>
      <c r="BE262" s="130">
        <v>3</v>
      </c>
      <c r="BF262" s="98">
        <f t="shared" si="116"/>
        <v>7</v>
      </c>
      <c r="BG262" s="130">
        <v>0</v>
      </c>
      <c r="BH262" s="130">
        <v>2</v>
      </c>
      <c r="BI262" s="130">
        <v>0</v>
      </c>
      <c r="BJ262" s="130">
        <v>5</v>
      </c>
      <c r="BK262" s="98">
        <f t="shared" si="117"/>
        <v>5</v>
      </c>
      <c r="BL262" s="130">
        <v>0</v>
      </c>
      <c r="BM262" s="130">
        <v>5</v>
      </c>
      <c r="BN262" s="130">
        <v>0</v>
      </c>
      <c r="BO262" s="98">
        <f t="shared" si="118"/>
        <v>0</v>
      </c>
      <c r="BP262" s="130">
        <v>0</v>
      </c>
      <c r="BQ262" s="130">
        <v>0</v>
      </c>
      <c r="BR262" s="130">
        <v>0</v>
      </c>
      <c r="BS262" s="98">
        <f t="shared" si="119"/>
        <v>9</v>
      </c>
      <c r="BT262" s="130">
        <v>0</v>
      </c>
      <c r="BU262" s="130">
        <v>4</v>
      </c>
      <c r="BV262" s="130">
        <v>0</v>
      </c>
      <c r="BW262" s="130">
        <v>5</v>
      </c>
      <c r="BX262" s="98">
        <f t="shared" si="120"/>
        <v>2</v>
      </c>
      <c r="BY262" s="130">
        <v>0</v>
      </c>
      <c r="BZ262" s="130">
        <v>2</v>
      </c>
      <c r="CA262" s="130">
        <v>0</v>
      </c>
      <c r="CB262" s="98">
        <f t="shared" si="159"/>
        <v>0</v>
      </c>
      <c r="CC262" s="130">
        <v>0</v>
      </c>
      <c r="CD262" s="130">
        <v>0</v>
      </c>
      <c r="CE262" s="130">
        <v>0</v>
      </c>
    </row>
    <row r="263" spans="1:83" ht="12.75" x14ac:dyDescent="0.2">
      <c r="A263" s="89">
        <v>12077</v>
      </c>
      <c r="B263" s="479" t="s">
        <v>51</v>
      </c>
      <c r="C263" s="98">
        <f t="shared" ref="C263:C326" si="161">SUM(D263,G263,J263,O263,T263,Y263,AE263,AT263,AX263,BC263,BF263,BK263,BO263,BS263,BX263,CB263)</f>
        <v>45</v>
      </c>
      <c r="D263" s="98">
        <f t="shared" si="155"/>
        <v>0</v>
      </c>
      <c r="E263" s="130">
        <v>0</v>
      </c>
      <c r="F263" s="130">
        <v>0</v>
      </c>
      <c r="G263" s="98">
        <f t="shared" si="160"/>
        <v>0</v>
      </c>
      <c r="H263" s="130">
        <v>0</v>
      </c>
      <c r="I263" s="130">
        <v>0</v>
      </c>
      <c r="J263" s="98">
        <f t="shared" si="121"/>
        <v>0</v>
      </c>
      <c r="K263" s="130">
        <v>0</v>
      </c>
      <c r="L263" s="130">
        <v>0</v>
      </c>
      <c r="M263" s="130">
        <v>0</v>
      </c>
      <c r="N263" s="130">
        <v>0</v>
      </c>
      <c r="O263" s="98">
        <f t="shared" ref="O263:O326" si="162">SUM(P263:S263)</f>
        <v>1</v>
      </c>
      <c r="P263" s="130">
        <v>0</v>
      </c>
      <c r="Q263" s="130">
        <v>1</v>
      </c>
      <c r="R263" s="130">
        <v>0</v>
      </c>
      <c r="S263" s="130">
        <v>0</v>
      </c>
      <c r="T263" s="98">
        <f t="shared" si="156"/>
        <v>4</v>
      </c>
      <c r="U263" s="130">
        <v>0</v>
      </c>
      <c r="V263" s="130">
        <v>2</v>
      </c>
      <c r="W263" s="130">
        <v>0</v>
      </c>
      <c r="X263" s="130">
        <v>2</v>
      </c>
      <c r="Y263" s="98">
        <f t="shared" si="157"/>
        <v>3</v>
      </c>
      <c r="Z263" s="130">
        <v>0</v>
      </c>
      <c r="AA263" s="130">
        <v>2</v>
      </c>
      <c r="AB263" s="130">
        <v>0</v>
      </c>
      <c r="AC263" s="130">
        <v>0</v>
      </c>
      <c r="AD263" s="130">
        <v>1</v>
      </c>
      <c r="AE263" s="98">
        <f t="shared" si="158"/>
        <v>2</v>
      </c>
      <c r="AF263" s="130">
        <v>0</v>
      </c>
      <c r="AG263" s="130">
        <v>0</v>
      </c>
      <c r="AH263" s="130">
        <v>2</v>
      </c>
      <c r="AI263" s="130">
        <v>0</v>
      </c>
      <c r="AJ263" s="130">
        <v>0</v>
      </c>
      <c r="AK263" s="130">
        <v>0</v>
      </c>
      <c r="AL263" s="130">
        <v>0</v>
      </c>
      <c r="AM263" s="130">
        <v>0</v>
      </c>
      <c r="AN263" s="130">
        <v>0</v>
      </c>
      <c r="AO263" s="130">
        <v>0</v>
      </c>
      <c r="AP263" s="130">
        <v>0</v>
      </c>
      <c r="AQ263" s="130">
        <v>0</v>
      </c>
      <c r="AR263" s="130">
        <v>0</v>
      </c>
      <c r="AS263" s="130">
        <v>0</v>
      </c>
      <c r="AT263" s="98">
        <f t="shared" si="113"/>
        <v>3</v>
      </c>
      <c r="AU263" s="130">
        <v>0</v>
      </c>
      <c r="AV263" s="130">
        <v>2</v>
      </c>
      <c r="AW263" s="130">
        <v>1</v>
      </c>
      <c r="AX263" s="98">
        <f t="shared" si="114"/>
        <v>13</v>
      </c>
      <c r="AY263" s="130">
        <v>11</v>
      </c>
      <c r="AZ263" s="130">
        <v>0</v>
      </c>
      <c r="BA263" s="130">
        <v>2</v>
      </c>
      <c r="BB263" s="130">
        <v>0</v>
      </c>
      <c r="BC263" s="98">
        <f t="shared" si="115"/>
        <v>1</v>
      </c>
      <c r="BD263" s="130">
        <v>0</v>
      </c>
      <c r="BE263" s="130">
        <v>1</v>
      </c>
      <c r="BF263" s="98">
        <f t="shared" si="116"/>
        <v>0</v>
      </c>
      <c r="BG263" s="130">
        <v>0</v>
      </c>
      <c r="BH263" s="130">
        <v>0</v>
      </c>
      <c r="BI263" s="130">
        <v>0</v>
      </c>
      <c r="BJ263" s="130">
        <v>0</v>
      </c>
      <c r="BK263" s="98">
        <f t="shared" si="117"/>
        <v>5</v>
      </c>
      <c r="BL263" s="130">
        <v>0</v>
      </c>
      <c r="BM263" s="130">
        <v>4</v>
      </c>
      <c r="BN263" s="130">
        <v>1</v>
      </c>
      <c r="BO263" s="98">
        <f t="shared" si="118"/>
        <v>0</v>
      </c>
      <c r="BP263" s="130">
        <v>0</v>
      </c>
      <c r="BQ263" s="130">
        <v>0</v>
      </c>
      <c r="BR263" s="130">
        <v>0</v>
      </c>
      <c r="BS263" s="98">
        <f t="shared" si="119"/>
        <v>0</v>
      </c>
      <c r="BT263" s="130">
        <v>0</v>
      </c>
      <c r="BU263" s="130">
        <v>0</v>
      </c>
      <c r="BV263" s="130">
        <v>0</v>
      </c>
      <c r="BW263" s="130">
        <v>0</v>
      </c>
      <c r="BX263" s="98">
        <f t="shared" si="120"/>
        <v>7</v>
      </c>
      <c r="BY263" s="130">
        <v>0</v>
      </c>
      <c r="BZ263" s="130">
        <v>5</v>
      </c>
      <c r="CA263" s="130">
        <v>2</v>
      </c>
      <c r="CB263" s="98">
        <f t="shared" si="159"/>
        <v>6</v>
      </c>
      <c r="CC263" s="130">
        <v>0</v>
      </c>
      <c r="CD263" s="130">
        <v>6</v>
      </c>
      <c r="CE263" s="130">
        <v>0</v>
      </c>
    </row>
    <row r="264" spans="1:83" ht="21" x14ac:dyDescent="0.2">
      <c r="A264" s="89">
        <v>12078</v>
      </c>
      <c r="B264" s="479" t="s">
        <v>192</v>
      </c>
      <c r="C264" s="98">
        <f t="shared" si="161"/>
        <v>121</v>
      </c>
      <c r="D264" s="98">
        <f t="shared" si="155"/>
        <v>2</v>
      </c>
      <c r="E264" s="130">
        <v>1</v>
      </c>
      <c r="F264" s="130">
        <v>1</v>
      </c>
      <c r="G264" s="98">
        <f t="shared" si="160"/>
        <v>2</v>
      </c>
      <c r="H264" s="130">
        <v>2</v>
      </c>
      <c r="I264" s="130">
        <v>0</v>
      </c>
      <c r="J264" s="98">
        <f t="shared" si="121"/>
        <v>2</v>
      </c>
      <c r="K264" s="130">
        <v>0</v>
      </c>
      <c r="L264" s="130">
        <v>0</v>
      </c>
      <c r="M264" s="130">
        <v>0</v>
      </c>
      <c r="N264" s="130">
        <v>2</v>
      </c>
      <c r="O264" s="98">
        <f t="shared" si="162"/>
        <v>2</v>
      </c>
      <c r="P264" s="130">
        <v>0</v>
      </c>
      <c r="Q264" s="130">
        <v>1</v>
      </c>
      <c r="R264" s="130">
        <v>0</v>
      </c>
      <c r="S264" s="130">
        <v>1</v>
      </c>
      <c r="T264" s="98">
        <f t="shared" si="156"/>
        <v>3</v>
      </c>
      <c r="U264" s="130">
        <v>0</v>
      </c>
      <c r="V264" s="130">
        <v>2</v>
      </c>
      <c r="W264" s="130">
        <v>0</v>
      </c>
      <c r="X264" s="130">
        <v>1</v>
      </c>
      <c r="Y264" s="98">
        <f t="shared" si="157"/>
        <v>25</v>
      </c>
      <c r="Z264" s="130">
        <v>0</v>
      </c>
      <c r="AA264" s="130">
        <v>0</v>
      </c>
      <c r="AB264" s="130">
        <v>2</v>
      </c>
      <c r="AC264" s="130">
        <v>15</v>
      </c>
      <c r="AD264" s="130">
        <v>8</v>
      </c>
      <c r="AE264" s="98">
        <f t="shared" si="158"/>
        <v>29</v>
      </c>
      <c r="AF264" s="130">
        <v>0</v>
      </c>
      <c r="AG264" s="130">
        <v>0</v>
      </c>
      <c r="AH264" s="130">
        <v>4</v>
      </c>
      <c r="AI264" s="130">
        <v>5</v>
      </c>
      <c r="AJ264" s="130">
        <v>10</v>
      </c>
      <c r="AK264" s="130">
        <v>10</v>
      </c>
      <c r="AL264" s="130">
        <v>0</v>
      </c>
      <c r="AM264" s="130">
        <v>0</v>
      </c>
      <c r="AN264" s="130">
        <v>0</v>
      </c>
      <c r="AO264" s="130">
        <v>0</v>
      </c>
      <c r="AP264" s="130">
        <v>0</v>
      </c>
      <c r="AQ264" s="130">
        <v>0</v>
      </c>
      <c r="AR264" s="130">
        <v>0</v>
      </c>
      <c r="AS264" s="130">
        <v>0</v>
      </c>
      <c r="AT264" s="98">
        <f t="shared" si="113"/>
        <v>7</v>
      </c>
      <c r="AU264" s="130">
        <v>0</v>
      </c>
      <c r="AV264" s="130">
        <v>4</v>
      </c>
      <c r="AW264" s="130">
        <v>3</v>
      </c>
      <c r="AX264" s="98">
        <f t="shared" si="114"/>
        <v>7</v>
      </c>
      <c r="AY264" s="130">
        <v>1</v>
      </c>
      <c r="AZ264" s="130">
        <v>2</v>
      </c>
      <c r="BA264" s="130">
        <v>1</v>
      </c>
      <c r="BB264" s="130">
        <v>3</v>
      </c>
      <c r="BC264" s="98">
        <f t="shared" si="115"/>
        <v>10</v>
      </c>
      <c r="BD264" s="130">
        <v>0</v>
      </c>
      <c r="BE264" s="130">
        <v>10</v>
      </c>
      <c r="BF264" s="98">
        <f t="shared" si="116"/>
        <v>3</v>
      </c>
      <c r="BG264" s="130">
        <v>0</v>
      </c>
      <c r="BH264" s="130">
        <v>0</v>
      </c>
      <c r="BI264" s="130">
        <v>0</v>
      </c>
      <c r="BJ264" s="130">
        <v>3</v>
      </c>
      <c r="BK264" s="98">
        <f t="shared" si="117"/>
        <v>8</v>
      </c>
      <c r="BL264" s="130">
        <v>0</v>
      </c>
      <c r="BM264" s="130">
        <v>6</v>
      </c>
      <c r="BN264" s="130">
        <v>2</v>
      </c>
      <c r="BO264" s="98">
        <f t="shared" si="118"/>
        <v>2</v>
      </c>
      <c r="BP264" s="130">
        <v>0</v>
      </c>
      <c r="BQ264" s="130">
        <v>1</v>
      </c>
      <c r="BR264" s="130">
        <v>1</v>
      </c>
      <c r="BS264" s="98">
        <f t="shared" si="119"/>
        <v>11</v>
      </c>
      <c r="BT264" s="130">
        <v>0</v>
      </c>
      <c r="BU264" s="130">
        <v>7</v>
      </c>
      <c r="BV264" s="130">
        <v>3</v>
      </c>
      <c r="BW264" s="130">
        <v>1</v>
      </c>
      <c r="BX264" s="98">
        <f t="shared" si="120"/>
        <v>4</v>
      </c>
      <c r="BY264" s="130">
        <v>0</v>
      </c>
      <c r="BZ264" s="130">
        <v>3</v>
      </c>
      <c r="CA264" s="130">
        <v>1</v>
      </c>
      <c r="CB264" s="98">
        <f t="shared" si="159"/>
        <v>4</v>
      </c>
      <c r="CC264" s="130">
        <v>0</v>
      </c>
      <c r="CD264" s="130">
        <v>4</v>
      </c>
      <c r="CE264" s="130">
        <v>0</v>
      </c>
    </row>
    <row r="265" spans="1:83" ht="21" x14ac:dyDescent="0.2">
      <c r="A265" s="89">
        <v>12079</v>
      </c>
      <c r="B265" s="479" t="s">
        <v>61</v>
      </c>
      <c r="C265" s="98">
        <f t="shared" si="161"/>
        <v>9</v>
      </c>
      <c r="D265" s="98">
        <f t="shared" si="155"/>
        <v>0</v>
      </c>
      <c r="E265" s="130">
        <v>0</v>
      </c>
      <c r="F265" s="130">
        <v>0</v>
      </c>
      <c r="G265" s="98">
        <f t="shared" si="160"/>
        <v>0</v>
      </c>
      <c r="H265" s="130">
        <v>0</v>
      </c>
      <c r="I265" s="130">
        <v>0</v>
      </c>
      <c r="J265" s="98">
        <f t="shared" si="121"/>
        <v>0</v>
      </c>
      <c r="K265" s="130">
        <v>0</v>
      </c>
      <c r="L265" s="130">
        <v>0</v>
      </c>
      <c r="M265" s="130">
        <v>0</v>
      </c>
      <c r="N265" s="130">
        <v>0</v>
      </c>
      <c r="O265" s="98">
        <f t="shared" si="162"/>
        <v>0</v>
      </c>
      <c r="P265" s="130">
        <v>0</v>
      </c>
      <c r="Q265" s="130">
        <v>0</v>
      </c>
      <c r="R265" s="130">
        <v>0</v>
      </c>
      <c r="S265" s="130">
        <v>0</v>
      </c>
      <c r="T265" s="98">
        <f t="shared" si="156"/>
        <v>0</v>
      </c>
      <c r="U265" s="130">
        <v>0</v>
      </c>
      <c r="V265" s="130">
        <v>0</v>
      </c>
      <c r="W265" s="130">
        <v>0</v>
      </c>
      <c r="X265" s="130">
        <v>0</v>
      </c>
      <c r="Y265" s="98">
        <f t="shared" si="157"/>
        <v>1</v>
      </c>
      <c r="Z265" s="130">
        <v>0</v>
      </c>
      <c r="AA265" s="130">
        <v>0</v>
      </c>
      <c r="AB265" s="130">
        <v>0</v>
      </c>
      <c r="AC265" s="130">
        <v>1</v>
      </c>
      <c r="AD265" s="130">
        <v>0</v>
      </c>
      <c r="AE265" s="98">
        <f t="shared" si="158"/>
        <v>3</v>
      </c>
      <c r="AF265" s="130">
        <v>0</v>
      </c>
      <c r="AG265" s="130">
        <v>0</v>
      </c>
      <c r="AH265" s="130">
        <v>2</v>
      </c>
      <c r="AI265" s="130">
        <v>0</v>
      </c>
      <c r="AJ265" s="130">
        <v>0</v>
      </c>
      <c r="AK265" s="130">
        <v>1</v>
      </c>
      <c r="AL265" s="130">
        <v>0</v>
      </c>
      <c r="AM265" s="130">
        <v>0</v>
      </c>
      <c r="AN265" s="130">
        <v>0</v>
      </c>
      <c r="AO265" s="130">
        <v>0</v>
      </c>
      <c r="AP265" s="130">
        <v>0</v>
      </c>
      <c r="AQ265" s="130">
        <v>0</v>
      </c>
      <c r="AR265" s="130">
        <v>0</v>
      </c>
      <c r="AS265" s="130">
        <v>0</v>
      </c>
      <c r="AT265" s="98">
        <f t="shared" si="113"/>
        <v>0</v>
      </c>
      <c r="AU265" s="130">
        <v>0</v>
      </c>
      <c r="AV265" s="130">
        <v>0</v>
      </c>
      <c r="AW265" s="130">
        <v>0</v>
      </c>
      <c r="AX265" s="98">
        <f t="shared" si="114"/>
        <v>2</v>
      </c>
      <c r="AY265" s="130">
        <v>1</v>
      </c>
      <c r="AZ265" s="130">
        <v>0</v>
      </c>
      <c r="BA265" s="130">
        <v>1</v>
      </c>
      <c r="BB265" s="130">
        <v>0</v>
      </c>
      <c r="BC265" s="98">
        <f t="shared" si="115"/>
        <v>0</v>
      </c>
      <c r="BD265" s="130">
        <v>0</v>
      </c>
      <c r="BE265" s="130">
        <v>0</v>
      </c>
      <c r="BF265" s="98">
        <f t="shared" si="116"/>
        <v>0</v>
      </c>
      <c r="BG265" s="130">
        <v>0</v>
      </c>
      <c r="BH265" s="130">
        <v>0</v>
      </c>
      <c r="BI265" s="130">
        <v>0</v>
      </c>
      <c r="BJ265" s="130">
        <v>0</v>
      </c>
      <c r="BK265" s="98">
        <f t="shared" si="117"/>
        <v>0</v>
      </c>
      <c r="BL265" s="130">
        <v>0</v>
      </c>
      <c r="BM265" s="130">
        <v>0</v>
      </c>
      <c r="BN265" s="130">
        <v>0</v>
      </c>
      <c r="BO265" s="98">
        <f t="shared" si="118"/>
        <v>0</v>
      </c>
      <c r="BP265" s="130">
        <v>0</v>
      </c>
      <c r="BQ265" s="130">
        <v>0</v>
      </c>
      <c r="BR265" s="130">
        <v>0</v>
      </c>
      <c r="BS265" s="98">
        <f t="shared" si="119"/>
        <v>2</v>
      </c>
      <c r="BT265" s="130">
        <v>0</v>
      </c>
      <c r="BU265" s="130">
        <v>0</v>
      </c>
      <c r="BV265" s="130">
        <v>0</v>
      </c>
      <c r="BW265" s="130">
        <v>2</v>
      </c>
      <c r="BX265" s="98">
        <f t="shared" si="120"/>
        <v>0</v>
      </c>
      <c r="BY265" s="130">
        <v>0</v>
      </c>
      <c r="BZ265" s="130">
        <v>0</v>
      </c>
      <c r="CA265" s="130">
        <v>0</v>
      </c>
      <c r="CB265" s="98">
        <f t="shared" si="159"/>
        <v>1</v>
      </c>
      <c r="CC265" s="130">
        <v>1</v>
      </c>
      <c r="CD265" s="130">
        <v>0</v>
      </c>
      <c r="CE265" s="130">
        <v>0</v>
      </c>
    </row>
    <row r="266" spans="1:83" ht="21" x14ac:dyDescent="0.2">
      <c r="A266" s="89">
        <v>12080</v>
      </c>
      <c r="B266" s="479" t="s">
        <v>62</v>
      </c>
      <c r="C266" s="98">
        <f t="shared" si="161"/>
        <v>17</v>
      </c>
      <c r="D266" s="98">
        <f t="shared" si="155"/>
        <v>0</v>
      </c>
      <c r="E266" s="130">
        <v>0</v>
      </c>
      <c r="F266" s="130">
        <v>0</v>
      </c>
      <c r="G266" s="98">
        <f t="shared" si="160"/>
        <v>1</v>
      </c>
      <c r="H266" s="130">
        <v>0</v>
      </c>
      <c r="I266" s="130">
        <v>1</v>
      </c>
      <c r="J266" s="98">
        <f t="shared" si="121"/>
        <v>1</v>
      </c>
      <c r="K266" s="130">
        <v>0</v>
      </c>
      <c r="L266" s="130">
        <v>0</v>
      </c>
      <c r="M266" s="130">
        <v>0</v>
      </c>
      <c r="N266" s="130">
        <v>1</v>
      </c>
      <c r="O266" s="98">
        <f t="shared" si="162"/>
        <v>0</v>
      </c>
      <c r="P266" s="130">
        <v>0</v>
      </c>
      <c r="Q266" s="130">
        <v>0</v>
      </c>
      <c r="R266" s="130">
        <v>0</v>
      </c>
      <c r="S266" s="130">
        <v>0</v>
      </c>
      <c r="T266" s="98">
        <f t="shared" si="156"/>
        <v>0</v>
      </c>
      <c r="U266" s="130">
        <v>0</v>
      </c>
      <c r="V266" s="130">
        <v>0</v>
      </c>
      <c r="W266" s="130">
        <v>0</v>
      </c>
      <c r="X266" s="130">
        <v>0</v>
      </c>
      <c r="Y266" s="98">
        <f t="shared" si="157"/>
        <v>4</v>
      </c>
      <c r="Z266" s="130">
        <v>0</v>
      </c>
      <c r="AA266" s="130">
        <v>0</v>
      </c>
      <c r="AB266" s="130">
        <v>0</v>
      </c>
      <c r="AC266" s="130">
        <v>2</v>
      </c>
      <c r="AD266" s="130">
        <v>2</v>
      </c>
      <c r="AE266" s="98">
        <f t="shared" si="158"/>
        <v>3</v>
      </c>
      <c r="AF266" s="130">
        <v>0</v>
      </c>
      <c r="AG266" s="130">
        <v>0</v>
      </c>
      <c r="AH266" s="130">
        <v>1</v>
      </c>
      <c r="AI266" s="130">
        <v>0</v>
      </c>
      <c r="AJ266" s="130">
        <v>1</v>
      </c>
      <c r="AK266" s="130">
        <v>1</v>
      </c>
      <c r="AL266" s="130">
        <v>0</v>
      </c>
      <c r="AM266" s="130">
        <v>0</v>
      </c>
      <c r="AN266" s="130">
        <v>0</v>
      </c>
      <c r="AO266" s="130">
        <v>0</v>
      </c>
      <c r="AP266" s="130">
        <v>0</v>
      </c>
      <c r="AQ266" s="130">
        <v>0</v>
      </c>
      <c r="AR266" s="130">
        <v>0</v>
      </c>
      <c r="AS266" s="130">
        <v>0</v>
      </c>
      <c r="AT266" s="98">
        <f t="shared" ref="AT266:AT329" si="163">SUM(AU266:AW266)</f>
        <v>1</v>
      </c>
      <c r="AU266" s="130">
        <v>0</v>
      </c>
      <c r="AV266" s="130">
        <v>1</v>
      </c>
      <c r="AW266" s="130">
        <v>0</v>
      </c>
      <c r="AX266" s="98">
        <f t="shared" ref="AX266:AX329" si="164">SUM(AY266:BB266)</f>
        <v>2</v>
      </c>
      <c r="AY266" s="130">
        <v>1</v>
      </c>
      <c r="AZ266" s="130">
        <v>1</v>
      </c>
      <c r="BA266" s="130">
        <v>0</v>
      </c>
      <c r="BB266" s="130">
        <v>0</v>
      </c>
      <c r="BC266" s="98">
        <f t="shared" ref="BC266:BC329" si="165">SUM(BD266:BE266)</f>
        <v>2</v>
      </c>
      <c r="BD266" s="130">
        <v>0</v>
      </c>
      <c r="BE266" s="130">
        <v>2</v>
      </c>
      <c r="BF266" s="98">
        <f t="shared" ref="BF266:BF329" si="166">SUM(BG266:BJ266)</f>
        <v>0</v>
      </c>
      <c r="BG266" s="130">
        <v>0</v>
      </c>
      <c r="BH266" s="130">
        <v>0</v>
      </c>
      <c r="BI266" s="130">
        <v>0</v>
      </c>
      <c r="BJ266" s="130">
        <v>0</v>
      </c>
      <c r="BK266" s="98">
        <f t="shared" ref="BK266:BK329" si="167">SUM(BL266:BN266)</f>
        <v>0</v>
      </c>
      <c r="BL266" s="130">
        <v>0</v>
      </c>
      <c r="BM266" s="130">
        <v>0</v>
      </c>
      <c r="BN266" s="130">
        <v>0</v>
      </c>
      <c r="BO266" s="98">
        <f t="shared" ref="BO266:BO329" si="168">SUM(BP266:BR266)</f>
        <v>2</v>
      </c>
      <c r="BP266" s="130">
        <v>0</v>
      </c>
      <c r="BQ266" s="130">
        <v>2</v>
      </c>
      <c r="BR266" s="130">
        <v>0</v>
      </c>
      <c r="BS266" s="98">
        <f t="shared" ref="BS266:BS329" si="169">SUM(BT266:BW266)</f>
        <v>1</v>
      </c>
      <c r="BT266" s="130">
        <v>0</v>
      </c>
      <c r="BU266" s="130">
        <v>1</v>
      </c>
      <c r="BV266" s="130">
        <v>0</v>
      </c>
      <c r="BW266" s="130">
        <v>0</v>
      </c>
      <c r="BX266" s="98">
        <f t="shared" ref="BX266:BX329" si="170">SUM(BY266:CA266)</f>
        <v>0</v>
      </c>
      <c r="BY266" s="130">
        <v>0</v>
      </c>
      <c r="BZ266" s="130">
        <v>0</v>
      </c>
      <c r="CA266" s="130">
        <v>0</v>
      </c>
      <c r="CB266" s="98">
        <f t="shared" si="159"/>
        <v>0</v>
      </c>
      <c r="CC266" s="130">
        <v>0</v>
      </c>
      <c r="CD266" s="130">
        <v>0</v>
      </c>
      <c r="CE266" s="130">
        <v>0</v>
      </c>
    </row>
    <row r="267" spans="1:83" ht="12.75" x14ac:dyDescent="0.2">
      <c r="A267" s="91">
        <v>12185</v>
      </c>
      <c r="B267" s="479" t="s">
        <v>390</v>
      </c>
      <c r="C267" s="98">
        <f t="shared" si="161"/>
        <v>5</v>
      </c>
      <c r="D267" s="98">
        <f t="shared" si="155"/>
        <v>0</v>
      </c>
      <c r="E267" s="130">
        <v>0</v>
      </c>
      <c r="F267" s="130">
        <v>0</v>
      </c>
      <c r="G267" s="98">
        <f t="shared" si="160"/>
        <v>0</v>
      </c>
      <c r="H267" s="130">
        <v>0</v>
      </c>
      <c r="I267" s="130">
        <v>0</v>
      </c>
      <c r="J267" s="98">
        <f t="shared" ref="J267:J330" si="171">SUM(K267:N267)</f>
        <v>0</v>
      </c>
      <c r="K267" s="130">
        <v>0</v>
      </c>
      <c r="L267" s="130">
        <v>0</v>
      </c>
      <c r="M267" s="130">
        <v>0</v>
      </c>
      <c r="N267" s="130">
        <v>0</v>
      </c>
      <c r="O267" s="98">
        <f t="shared" si="162"/>
        <v>1</v>
      </c>
      <c r="P267" s="130">
        <v>0</v>
      </c>
      <c r="Q267" s="130">
        <v>0</v>
      </c>
      <c r="R267" s="130">
        <v>0</v>
      </c>
      <c r="S267" s="130">
        <v>1</v>
      </c>
      <c r="T267" s="98">
        <f t="shared" si="156"/>
        <v>0</v>
      </c>
      <c r="U267" s="130">
        <v>0</v>
      </c>
      <c r="V267" s="130">
        <v>0</v>
      </c>
      <c r="W267" s="130">
        <v>0</v>
      </c>
      <c r="X267" s="130">
        <v>0</v>
      </c>
      <c r="Y267" s="98">
        <f t="shared" si="157"/>
        <v>1</v>
      </c>
      <c r="Z267" s="130">
        <v>0</v>
      </c>
      <c r="AA267" s="130">
        <v>0</v>
      </c>
      <c r="AB267" s="130">
        <v>0</v>
      </c>
      <c r="AC267" s="130">
        <v>1</v>
      </c>
      <c r="AD267" s="130">
        <v>0</v>
      </c>
      <c r="AE267" s="98">
        <f t="shared" si="158"/>
        <v>1</v>
      </c>
      <c r="AF267" s="130">
        <v>0</v>
      </c>
      <c r="AG267" s="130">
        <v>0</v>
      </c>
      <c r="AH267" s="130">
        <v>1</v>
      </c>
      <c r="AI267" s="130">
        <v>0</v>
      </c>
      <c r="AJ267" s="130">
        <v>0</v>
      </c>
      <c r="AK267" s="130">
        <v>0</v>
      </c>
      <c r="AL267" s="130">
        <v>0</v>
      </c>
      <c r="AM267" s="130">
        <v>0</v>
      </c>
      <c r="AN267" s="130">
        <v>0</v>
      </c>
      <c r="AO267" s="130">
        <v>0</v>
      </c>
      <c r="AP267" s="130">
        <v>0</v>
      </c>
      <c r="AQ267" s="130">
        <v>0</v>
      </c>
      <c r="AR267" s="130">
        <v>0</v>
      </c>
      <c r="AS267" s="130">
        <v>0</v>
      </c>
      <c r="AT267" s="98">
        <f t="shared" si="163"/>
        <v>0</v>
      </c>
      <c r="AU267" s="130">
        <v>0</v>
      </c>
      <c r="AV267" s="130">
        <v>0</v>
      </c>
      <c r="AW267" s="130">
        <v>0</v>
      </c>
      <c r="AX267" s="98">
        <f t="shared" si="164"/>
        <v>0</v>
      </c>
      <c r="AY267" s="130">
        <v>0</v>
      </c>
      <c r="AZ267" s="130">
        <v>0</v>
      </c>
      <c r="BA267" s="130">
        <v>0</v>
      </c>
      <c r="BB267" s="130">
        <v>0</v>
      </c>
      <c r="BC267" s="98">
        <f t="shared" si="165"/>
        <v>0</v>
      </c>
      <c r="BD267" s="130">
        <v>0</v>
      </c>
      <c r="BE267" s="130">
        <v>0</v>
      </c>
      <c r="BF267" s="98">
        <f t="shared" si="166"/>
        <v>0</v>
      </c>
      <c r="BG267" s="130">
        <v>0</v>
      </c>
      <c r="BH267" s="130">
        <v>0</v>
      </c>
      <c r="BI267" s="130">
        <v>0</v>
      </c>
      <c r="BJ267" s="130">
        <v>0</v>
      </c>
      <c r="BK267" s="98">
        <f t="shared" si="167"/>
        <v>1</v>
      </c>
      <c r="BL267" s="130">
        <v>0</v>
      </c>
      <c r="BM267" s="130">
        <v>1</v>
      </c>
      <c r="BN267" s="130">
        <v>0</v>
      </c>
      <c r="BO267" s="98">
        <f t="shared" si="168"/>
        <v>1</v>
      </c>
      <c r="BP267" s="130">
        <v>0</v>
      </c>
      <c r="BQ267" s="130">
        <v>0</v>
      </c>
      <c r="BR267" s="130">
        <v>1</v>
      </c>
      <c r="BS267" s="98">
        <f t="shared" si="169"/>
        <v>0</v>
      </c>
      <c r="BT267" s="130">
        <v>0</v>
      </c>
      <c r="BU267" s="130">
        <v>0</v>
      </c>
      <c r="BV267" s="130">
        <v>0</v>
      </c>
      <c r="BW267" s="130">
        <v>0</v>
      </c>
      <c r="BX267" s="98">
        <f t="shared" si="170"/>
        <v>0</v>
      </c>
      <c r="BY267" s="130">
        <v>0</v>
      </c>
      <c r="BZ267" s="130">
        <v>0</v>
      </c>
      <c r="CA267" s="130">
        <v>0</v>
      </c>
      <c r="CB267" s="98">
        <f t="shared" si="159"/>
        <v>0</v>
      </c>
      <c r="CC267" s="130">
        <v>0</v>
      </c>
      <c r="CD267" s="130">
        <v>0</v>
      </c>
      <c r="CE267" s="130">
        <v>0</v>
      </c>
    </row>
    <row r="268" spans="1:83" ht="12.75" x14ac:dyDescent="0.2">
      <c r="A268" s="94">
        <v>14004</v>
      </c>
      <c r="B268" s="479" t="s">
        <v>21</v>
      </c>
      <c r="C268" s="98">
        <f t="shared" si="161"/>
        <v>13</v>
      </c>
      <c r="D268" s="98">
        <f t="shared" si="155"/>
        <v>0</v>
      </c>
      <c r="E268" s="130">
        <v>0</v>
      </c>
      <c r="F268" s="130">
        <v>0</v>
      </c>
      <c r="G268" s="98">
        <f t="shared" si="160"/>
        <v>0</v>
      </c>
      <c r="H268" s="130">
        <v>0</v>
      </c>
      <c r="I268" s="130">
        <v>0</v>
      </c>
      <c r="J268" s="98">
        <f t="shared" si="171"/>
        <v>1</v>
      </c>
      <c r="K268" s="130">
        <v>0</v>
      </c>
      <c r="L268" s="130">
        <v>1</v>
      </c>
      <c r="M268" s="130">
        <v>0</v>
      </c>
      <c r="N268" s="130">
        <v>0</v>
      </c>
      <c r="O268" s="98">
        <f t="shared" si="162"/>
        <v>0</v>
      </c>
      <c r="P268" s="130">
        <v>0</v>
      </c>
      <c r="Q268" s="130">
        <v>0</v>
      </c>
      <c r="R268" s="130">
        <v>0</v>
      </c>
      <c r="S268" s="130">
        <v>0</v>
      </c>
      <c r="T268" s="98">
        <f t="shared" si="156"/>
        <v>0</v>
      </c>
      <c r="U268" s="130">
        <v>0</v>
      </c>
      <c r="V268" s="130">
        <v>0</v>
      </c>
      <c r="W268" s="130">
        <v>0</v>
      </c>
      <c r="X268" s="130">
        <v>0</v>
      </c>
      <c r="Y268" s="98">
        <f t="shared" si="157"/>
        <v>4</v>
      </c>
      <c r="Z268" s="130">
        <v>0</v>
      </c>
      <c r="AA268" s="130">
        <v>0</v>
      </c>
      <c r="AB268" s="130">
        <v>0</v>
      </c>
      <c r="AC268" s="130">
        <v>3</v>
      </c>
      <c r="AD268" s="130">
        <v>1</v>
      </c>
      <c r="AE268" s="98">
        <f t="shared" si="158"/>
        <v>2</v>
      </c>
      <c r="AF268" s="130">
        <v>0</v>
      </c>
      <c r="AG268" s="130">
        <v>0</v>
      </c>
      <c r="AH268" s="130">
        <v>2</v>
      </c>
      <c r="AI268" s="130">
        <v>0</v>
      </c>
      <c r="AJ268" s="130">
        <v>0</v>
      </c>
      <c r="AK268" s="130">
        <v>0</v>
      </c>
      <c r="AL268" s="130">
        <v>0</v>
      </c>
      <c r="AM268" s="130">
        <v>0</v>
      </c>
      <c r="AN268" s="130">
        <v>0</v>
      </c>
      <c r="AO268" s="130">
        <v>0</v>
      </c>
      <c r="AP268" s="130">
        <v>0</v>
      </c>
      <c r="AQ268" s="130">
        <v>0</v>
      </c>
      <c r="AR268" s="130">
        <v>0</v>
      </c>
      <c r="AS268" s="130">
        <v>0</v>
      </c>
      <c r="AT268" s="98">
        <f t="shared" si="163"/>
        <v>0</v>
      </c>
      <c r="AU268" s="130">
        <v>0</v>
      </c>
      <c r="AV268" s="130">
        <v>0</v>
      </c>
      <c r="AW268" s="130">
        <v>0</v>
      </c>
      <c r="AX268" s="98">
        <f t="shared" si="164"/>
        <v>0</v>
      </c>
      <c r="AY268" s="130">
        <v>0</v>
      </c>
      <c r="AZ268" s="130">
        <v>0</v>
      </c>
      <c r="BA268" s="130">
        <v>0</v>
      </c>
      <c r="BB268" s="130">
        <v>0</v>
      </c>
      <c r="BC268" s="98">
        <f t="shared" si="165"/>
        <v>2</v>
      </c>
      <c r="BD268" s="130">
        <v>0</v>
      </c>
      <c r="BE268" s="130">
        <v>2</v>
      </c>
      <c r="BF268" s="98">
        <f t="shared" si="166"/>
        <v>2</v>
      </c>
      <c r="BG268" s="130">
        <v>0</v>
      </c>
      <c r="BH268" s="130">
        <v>0</v>
      </c>
      <c r="BI268" s="130">
        <v>0</v>
      </c>
      <c r="BJ268" s="130">
        <v>2</v>
      </c>
      <c r="BK268" s="98">
        <f t="shared" si="167"/>
        <v>2</v>
      </c>
      <c r="BL268" s="130">
        <v>0</v>
      </c>
      <c r="BM268" s="130">
        <v>2</v>
      </c>
      <c r="BN268" s="130">
        <v>0</v>
      </c>
      <c r="BO268" s="98">
        <f t="shared" si="168"/>
        <v>0</v>
      </c>
      <c r="BP268" s="130">
        <v>0</v>
      </c>
      <c r="BQ268" s="130">
        <v>0</v>
      </c>
      <c r="BR268" s="130">
        <v>0</v>
      </c>
      <c r="BS268" s="98">
        <f t="shared" si="169"/>
        <v>0</v>
      </c>
      <c r="BT268" s="130">
        <v>0</v>
      </c>
      <c r="BU268" s="130">
        <v>0</v>
      </c>
      <c r="BV268" s="130">
        <v>0</v>
      </c>
      <c r="BW268" s="130">
        <v>0</v>
      </c>
      <c r="BX268" s="98">
        <f t="shared" si="170"/>
        <v>0</v>
      </c>
      <c r="BY268" s="130">
        <v>0</v>
      </c>
      <c r="BZ268" s="130">
        <v>0</v>
      </c>
      <c r="CA268" s="130">
        <v>0</v>
      </c>
      <c r="CB268" s="98">
        <f t="shared" si="159"/>
        <v>0</v>
      </c>
      <c r="CC268" s="130">
        <v>0</v>
      </c>
      <c r="CD268" s="130">
        <v>0</v>
      </c>
      <c r="CE268" s="130">
        <v>0</v>
      </c>
    </row>
    <row r="269" spans="1:83" ht="12.75" x14ac:dyDescent="0.2">
      <c r="A269" s="90">
        <v>14005</v>
      </c>
      <c r="B269" s="479" t="s">
        <v>22</v>
      </c>
      <c r="C269" s="98">
        <f t="shared" si="161"/>
        <v>1</v>
      </c>
      <c r="D269" s="98">
        <f t="shared" si="155"/>
        <v>0</v>
      </c>
      <c r="E269" s="130">
        <v>0</v>
      </c>
      <c r="F269" s="130">
        <v>0</v>
      </c>
      <c r="G269" s="98">
        <f t="shared" si="160"/>
        <v>0</v>
      </c>
      <c r="H269" s="130">
        <v>0</v>
      </c>
      <c r="I269" s="130">
        <v>0</v>
      </c>
      <c r="J269" s="98">
        <f t="shared" si="171"/>
        <v>0</v>
      </c>
      <c r="K269" s="130">
        <v>0</v>
      </c>
      <c r="L269" s="130">
        <v>0</v>
      </c>
      <c r="M269" s="130">
        <v>0</v>
      </c>
      <c r="N269" s="130">
        <v>0</v>
      </c>
      <c r="O269" s="98">
        <f t="shared" si="162"/>
        <v>0</v>
      </c>
      <c r="P269" s="130">
        <v>0</v>
      </c>
      <c r="Q269" s="130">
        <v>0</v>
      </c>
      <c r="R269" s="130">
        <v>0</v>
      </c>
      <c r="S269" s="130">
        <v>0</v>
      </c>
      <c r="T269" s="98">
        <f t="shared" si="156"/>
        <v>0</v>
      </c>
      <c r="U269" s="130">
        <v>0</v>
      </c>
      <c r="V269" s="130">
        <v>0</v>
      </c>
      <c r="W269" s="130">
        <v>0</v>
      </c>
      <c r="X269" s="130">
        <v>0</v>
      </c>
      <c r="Y269" s="98">
        <f t="shared" si="157"/>
        <v>0</v>
      </c>
      <c r="Z269" s="130">
        <v>0</v>
      </c>
      <c r="AA269" s="130">
        <v>0</v>
      </c>
      <c r="AB269" s="130">
        <v>0</v>
      </c>
      <c r="AC269" s="130">
        <v>0</v>
      </c>
      <c r="AD269" s="130">
        <v>0</v>
      </c>
      <c r="AE269" s="98">
        <f t="shared" si="158"/>
        <v>0</v>
      </c>
      <c r="AF269" s="130">
        <v>0</v>
      </c>
      <c r="AG269" s="130">
        <v>0</v>
      </c>
      <c r="AH269" s="130">
        <v>0</v>
      </c>
      <c r="AI269" s="130">
        <v>0</v>
      </c>
      <c r="AJ269" s="130">
        <v>0</v>
      </c>
      <c r="AK269" s="130">
        <v>0</v>
      </c>
      <c r="AL269" s="130">
        <v>0</v>
      </c>
      <c r="AM269" s="130">
        <v>0</v>
      </c>
      <c r="AN269" s="130">
        <v>0</v>
      </c>
      <c r="AO269" s="130">
        <v>0</v>
      </c>
      <c r="AP269" s="130">
        <v>0</v>
      </c>
      <c r="AQ269" s="130">
        <v>0</v>
      </c>
      <c r="AR269" s="130">
        <v>0</v>
      </c>
      <c r="AS269" s="130">
        <v>0</v>
      </c>
      <c r="AT269" s="98">
        <f t="shared" si="163"/>
        <v>0</v>
      </c>
      <c r="AU269" s="130">
        <v>0</v>
      </c>
      <c r="AV269" s="130">
        <v>0</v>
      </c>
      <c r="AW269" s="130">
        <v>0</v>
      </c>
      <c r="AX269" s="98">
        <f t="shared" si="164"/>
        <v>0</v>
      </c>
      <c r="AY269" s="130">
        <v>0</v>
      </c>
      <c r="AZ269" s="130">
        <v>0</v>
      </c>
      <c r="BA269" s="130">
        <v>0</v>
      </c>
      <c r="BB269" s="130">
        <v>0</v>
      </c>
      <c r="BC269" s="98">
        <f t="shared" si="165"/>
        <v>1</v>
      </c>
      <c r="BD269" s="130">
        <v>0</v>
      </c>
      <c r="BE269" s="130">
        <v>1</v>
      </c>
      <c r="BF269" s="98">
        <f t="shared" si="166"/>
        <v>0</v>
      </c>
      <c r="BG269" s="130">
        <v>0</v>
      </c>
      <c r="BH269" s="130">
        <v>0</v>
      </c>
      <c r="BI269" s="130">
        <v>0</v>
      </c>
      <c r="BJ269" s="130">
        <v>0</v>
      </c>
      <c r="BK269" s="98">
        <f t="shared" si="167"/>
        <v>0</v>
      </c>
      <c r="BL269" s="130">
        <v>0</v>
      </c>
      <c r="BM269" s="130">
        <v>0</v>
      </c>
      <c r="BN269" s="130">
        <v>0</v>
      </c>
      <c r="BO269" s="98">
        <f t="shared" si="168"/>
        <v>0</v>
      </c>
      <c r="BP269" s="130">
        <v>0</v>
      </c>
      <c r="BQ269" s="130">
        <v>0</v>
      </c>
      <c r="BR269" s="130">
        <v>0</v>
      </c>
      <c r="BS269" s="98">
        <f t="shared" si="169"/>
        <v>0</v>
      </c>
      <c r="BT269" s="130">
        <v>0</v>
      </c>
      <c r="BU269" s="130">
        <v>0</v>
      </c>
      <c r="BV269" s="130">
        <v>0</v>
      </c>
      <c r="BW269" s="130">
        <v>0</v>
      </c>
      <c r="BX269" s="98">
        <f t="shared" si="170"/>
        <v>0</v>
      </c>
      <c r="BY269" s="130">
        <v>0</v>
      </c>
      <c r="BZ269" s="130">
        <v>0</v>
      </c>
      <c r="CA269" s="130">
        <v>0</v>
      </c>
      <c r="CB269" s="98">
        <f t="shared" si="159"/>
        <v>0</v>
      </c>
      <c r="CC269" s="130">
        <v>0</v>
      </c>
      <c r="CD269" s="130">
        <v>0</v>
      </c>
      <c r="CE269" s="130">
        <v>0</v>
      </c>
    </row>
    <row r="270" spans="1:83" ht="12.75" x14ac:dyDescent="0.2">
      <c r="A270" s="90">
        <v>14006</v>
      </c>
      <c r="B270" s="479" t="s">
        <v>23</v>
      </c>
      <c r="C270" s="98">
        <f t="shared" si="161"/>
        <v>35</v>
      </c>
      <c r="D270" s="98">
        <f t="shared" si="155"/>
        <v>2</v>
      </c>
      <c r="E270" s="130">
        <v>1</v>
      </c>
      <c r="F270" s="130">
        <v>1</v>
      </c>
      <c r="G270" s="98">
        <f t="shared" si="160"/>
        <v>1</v>
      </c>
      <c r="H270" s="130">
        <v>0</v>
      </c>
      <c r="I270" s="130">
        <v>1</v>
      </c>
      <c r="J270" s="98">
        <f t="shared" si="171"/>
        <v>2</v>
      </c>
      <c r="K270" s="130">
        <v>0</v>
      </c>
      <c r="L270" s="130">
        <v>0</v>
      </c>
      <c r="M270" s="130">
        <v>1</v>
      </c>
      <c r="N270" s="130">
        <v>1</v>
      </c>
      <c r="O270" s="98">
        <f t="shared" si="162"/>
        <v>0</v>
      </c>
      <c r="P270" s="130">
        <v>0</v>
      </c>
      <c r="Q270" s="130">
        <v>0</v>
      </c>
      <c r="R270" s="130">
        <v>0</v>
      </c>
      <c r="S270" s="130">
        <v>0</v>
      </c>
      <c r="T270" s="98">
        <f t="shared" si="156"/>
        <v>1</v>
      </c>
      <c r="U270" s="130">
        <v>0</v>
      </c>
      <c r="V270" s="130">
        <v>1</v>
      </c>
      <c r="W270" s="130">
        <v>0</v>
      </c>
      <c r="X270" s="130">
        <v>0</v>
      </c>
      <c r="Y270" s="98">
        <f t="shared" si="157"/>
        <v>4</v>
      </c>
      <c r="Z270" s="130">
        <v>0</v>
      </c>
      <c r="AA270" s="130">
        <v>0</v>
      </c>
      <c r="AB270" s="130">
        <v>2</v>
      </c>
      <c r="AC270" s="130">
        <v>2</v>
      </c>
      <c r="AD270" s="130">
        <v>0</v>
      </c>
      <c r="AE270" s="98">
        <f t="shared" si="158"/>
        <v>6</v>
      </c>
      <c r="AF270" s="130">
        <v>0</v>
      </c>
      <c r="AG270" s="130">
        <v>0</v>
      </c>
      <c r="AH270" s="130">
        <v>1</v>
      </c>
      <c r="AI270" s="130">
        <v>2</v>
      </c>
      <c r="AJ270" s="130">
        <v>2</v>
      </c>
      <c r="AK270" s="130">
        <v>1</v>
      </c>
      <c r="AL270" s="130">
        <v>0</v>
      </c>
      <c r="AM270" s="130">
        <v>0</v>
      </c>
      <c r="AN270" s="130">
        <v>0</v>
      </c>
      <c r="AO270" s="130">
        <v>0</v>
      </c>
      <c r="AP270" s="130">
        <v>0</v>
      </c>
      <c r="AQ270" s="130">
        <v>0</v>
      </c>
      <c r="AR270" s="130">
        <v>0</v>
      </c>
      <c r="AS270" s="130">
        <v>0</v>
      </c>
      <c r="AT270" s="98">
        <f t="shared" si="163"/>
        <v>1</v>
      </c>
      <c r="AU270" s="130">
        <v>0</v>
      </c>
      <c r="AV270" s="130">
        <v>0</v>
      </c>
      <c r="AW270" s="130">
        <v>1</v>
      </c>
      <c r="AX270" s="98">
        <f t="shared" si="164"/>
        <v>3</v>
      </c>
      <c r="AY270" s="130">
        <v>0</v>
      </c>
      <c r="AZ270" s="130">
        <v>2</v>
      </c>
      <c r="BA270" s="130">
        <v>0</v>
      </c>
      <c r="BB270" s="130">
        <v>1</v>
      </c>
      <c r="BC270" s="98">
        <f t="shared" si="165"/>
        <v>4</v>
      </c>
      <c r="BD270" s="130">
        <v>0</v>
      </c>
      <c r="BE270" s="130">
        <v>4</v>
      </c>
      <c r="BF270" s="98">
        <f t="shared" si="166"/>
        <v>7</v>
      </c>
      <c r="BG270" s="130">
        <v>0</v>
      </c>
      <c r="BH270" s="130">
        <v>3</v>
      </c>
      <c r="BI270" s="130">
        <v>2</v>
      </c>
      <c r="BJ270" s="130">
        <v>2</v>
      </c>
      <c r="BK270" s="98">
        <f t="shared" si="167"/>
        <v>2</v>
      </c>
      <c r="BL270" s="130">
        <v>0</v>
      </c>
      <c r="BM270" s="130">
        <v>2</v>
      </c>
      <c r="BN270" s="130">
        <v>0</v>
      </c>
      <c r="BO270" s="98">
        <f t="shared" si="168"/>
        <v>1</v>
      </c>
      <c r="BP270" s="130">
        <v>0</v>
      </c>
      <c r="BQ270" s="130">
        <v>1</v>
      </c>
      <c r="BR270" s="130">
        <v>0</v>
      </c>
      <c r="BS270" s="98">
        <f t="shared" si="169"/>
        <v>1</v>
      </c>
      <c r="BT270" s="130">
        <v>0</v>
      </c>
      <c r="BU270" s="130">
        <v>0</v>
      </c>
      <c r="BV270" s="130">
        <v>1</v>
      </c>
      <c r="BW270" s="130">
        <v>0</v>
      </c>
      <c r="BX270" s="98">
        <f t="shared" si="170"/>
        <v>0</v>
      </c>
      <c r="BY270" s="130">
        <v>0</v>
      </c>
      <c r="BZ270" s="130">
        <v>0</v>
      </c>
      <c r="CA270" s="130">
        <v>0</v>
      </c>
      <c r="CB270" s="98">
        <f t="shared" si="159"/>
        <v>0</v>
      </c>
      <c r="CC270" s="130">
        <v>0</v>
      </c>
      <c r="CD270" s="130">
        <v>0</v>
      </c>
      <c r="CE270" s="130">
        <v>0</v>
      </c>
    </row>
    <row r="271" spans="1:83" ht="21" x14ac:dyDescent="0.2">
      <c r="A271" s="90">
        <v>14007</v>
      </c>
      <c r="B271" s="479" t="s">
        <v>24</v>
      </c>
      <c r="C271" s="98">
        <f t="shared" si="161"/>
        <v>16</v>
      </c>
      <c r="D271" s="98">
        <f t="shared" si="155"/>
        <v>1</v>
      </c>
      <c r="E271" s="130">
        <v>0</v>
      </c>
      <c r="F271" s="130">
        <v>1</v>
      </c>
      <c r="G271" s="98">
        <f t="shared" si="160"/>
        <v>0</v>
      </c>
      <c r="H271" s="130">
        <v>0</v>
      </c>
      <c r="I271" s="130">
        <v>0</v>
      </c>
      <c r="J271" s="98">
        <f t="shared" si="171"/>
        <v>0</v>
      </c>
      <c r="K271" s="130">
        <v>0</v>
      </c>
      <c r="L271" s="130">
        <v>0</v>
      </c>
      <c r="M271" s="130">
        <v>0</v>
      </c>
      <c r="N271" s="130">
        <v>0</v>
      </c>
      <c r="O271" s="98">
        <f t="shared" si="162"/>
        <v>0</v>
      </c>
      <c r="P271" s="130">
        <v>0</v>
      </c>
      <c r="Q271" s="130">
        <v>0</v>
      </c>
      <c r="R271" s="130">
        <v>0</v>
      </c>
      <c r="S271" s="130">
        <v>0</v>
      </c>
      <c r="T271" s="98">
        <f t="shared" si="156"/>
        <v>1</v>
      </c>
      <c r="U271" s="130">
        <v>1</v>
      </c>
      <c r="V271" s="130">
        <v>0</v>
      </c>
      <c r="W271" s="130">
        <v>0</v>
      </c>
      <c r="X271" s="130">
        <v>0</v>
      </c>
      <c r="Y271" s="98">
        <f t="shared" si="157"/>
        <v>2</v>
      </c>
      <c r="Z271" s="130">
        <v>0</v>
      </c>
      <c r="AA271" s="130">
        <v>0</v>
      </c>
      <c r="AB271" s="130">
        <v>2</v>
      </c>
      <c r="AC271" s="130">
        <v>0</v>
      </c>
      <c r="AD271" s="130">
        <v>0</v>
      </c>
      <c r="AE271" s="98">
        <f t="shared" si="158"/>
        <v>5</v>
      </c>
      <c r="AF271" s="130">
        <v>0</v>
      </c>
      <c r="AG271" s="130">
        <v>0</v>
      </c>
      <c r="AH271" s="130">
        <v>1</v>
      </c>
      <c r="AI271" s="130">
        <v>1</v>
      </c>
      <c r="AJ271" s="130">
        <v>3</v>
      </c>
      <c r="AK271" s="130">
        <v>0</v>
      </c>
      <c r="AL271" s="130">
        <v>0</v>
      </c>
      <c r="AM271" s="130">
        <v>0</v>
      </c>
      <c r="AN271" s="130">
        <v>0</v>
      </c>
      <c r="AO271" s="130">
        <v>0</v>
      </c>
      <c r="AP271" s="130">
        <v>0</v>
      </c>
      <c r="AQ271" s="130">
        <v>0</v>
      </c>
      <c r="AR271" s="130">
        <v>0</v>
      </c>
      <c r="AS271" s="130">
        <v>0</v>
      </c>
      <c r="AT271" s="98">
        <f t="shared" si="163"/>
        <v>2</v>
      </c>
      <c r="AU271" s="130">
        <v>0</v>
      </c>
      <c r="AV271" s="130">
        <v>0</v>
      </c>
      <c r="AW271" s="130">
        <v>2</v>
      </c>
      <c r="AX271" s="98">
        <f t="shared" si="164"/>
        <v>3</v>
      </c>
      <c r="AY271" s="130">
        <v>2</v>
      </c>
      <c r="AZ271" s="130">
        <v>0</v>
      </c>
      <c r="BA271" s="130">
        <v>0</v>
      </c>
      <c r="BB271" s="130">
        <v>1</v>
      </c>
      <c r="BC271" s="98">
        <f t="shared" si="165"/>
        <v>2</v>
      </c>
      <c r="BD271" s="130">
        <v>0</v>
      </c>
      <c r="BE271" s="130">
        <v>2</v>
      </c>
      <c r="BF271" s="98">
        <f t="shared" si="166"/>
        <v>0</v>
      </c>
      <c r="BG271" s="130">
        <v>0</v>
      </c>
      <c r="BH271" s="130">
        <v>0</v>
      </c>
      <c r="BI271" s="130">
        <v>0</v>
      </c>
      <c r="BJ271" s="130">
        <v>0</v>
      </c>
      <c r="BK271" s="98">
        <f t="shared" si="167"/>
        <v>0</v>
      </c>
      <c r="BL271" s="130">
        <v>0</v>
      </c>
      <c r="BM271" s="130">
        <v>0</v>
      </c>
      <c r="BN271" s="130">
        <v>0</v>
      </c>
      <c r="BO271" s="98">
        <f t="shared" si="168"/>
        <v>0</v>
      </c>
      <c r="BP271" s="130">
        <v>0</v>
      </c>
      <c r="BQ271" s="130">
        <v>0</v>
      </c>
      <c r="BR271" s="130">
        <v>0</v>
      </c>
      <c r="BS271" s="98">
        <f t="shared" si="169"/>
        <v>0</v>
      </c>
      <c r="BT271" s="130">
        <v>0</v>
      </c>
      <c r="BU271" s="130">
        <v>0</v>
      </c>
      <c r="BV271" s="130">
        <v>0</v>
      </c>
      <c r="BW271" s="130">
        <v>0</v>
      </c>
      <c r="BX271" s="98">
        <f t="shared" si="170"/>
        <v>0</v>
      </c>
      <c r="BY271" s="130">
        <v>0</v>
      </c>
      <c r="BZ271" s="130">
        <v>0</v>
      </c>
      <c r="CA271" s="130">
        <v>0</v>
      </c>
      <c r="CB271" s="98">
        <f t="shared" si="159"/>
        <v>0</v>
      </c>
      <c r="CC271" s="130">
        <v>0</v>
      </c>
      <c r="CD271" s="130">
        <v>0</v>
      </c>
      <c r="CE271" s="130">
        <v>0</v>
      </c>
    </row>
    <row r="272" spans="1:83" ht="18.75" customHeight="1" x14ac:dyDescent="0.2">
      <c r="A272" s="91">
        <v>14008</v>
      </c>
      <c r="B272" s="479" t="s">
        <v>391</v>
      </c>
      <c r="C272" s="98">
        <f t="shared" si="161"/>
        <v>42</v>
      </c>
      <c r="D272" s="98">
        <f t="shared" si="155"/>
        <v>0</v>
      </c>
      <c r="E272" s="130">
        <v>0</v>
      </c>
      <c r="F272" s="130">
        <v>0</v>
      </c>
      <c r="G272" s="98">
        <f t="shared" si="160"/>
        <v>0</v>
      </c>
      <c r="H272" s="130">
        <v>0</v>
      </c>
      <c r="I272" s="130">
        <v>0</v>
      </c>
      <c r="J272" s="98">
        <f t="shared" si="171"/>
        <v>0</v>
      </c>
      <c r="K272" s="130">
        <v>0</v>
      </c>
      <c r="L272" s="130">
        <v>0</v>
      </c>
      <c r="M272" s="130">
        <v>0</v>
      </c>
      <c r="N272" s="130">
        <v>0</v>
      </c>
      <c r="O272" s="98">
        <f t="shared" si="162"/>
        <v>0</v>
      </c>
      <c r="P272" s="130">
        <v>0</v>
      </c>
      <c r="Q272" s="130">
        <v>0</v>
      </c>
      <c r="R272" s="130">
        <v>0</v>
      </c>
      <c r="S272" s="130">
        <v>0</v>
      </c>
      <c r="T272" s="98">
        <f t="shared" si="156"/>
        <v>4</v>
      </c>
      <c r="U272" s="130">
        <v>0</v>
      </c>
      <c r="V272" s="130">
        <v>0</v>
      </c>
      <c r="W272" s="130">
        <v>3</v>
      </c>
      <c r="X272" s="130">
        <v>1</v>
      </c>
      <c r="Y272" s="98">
        <f t="shared" si="157"/>
        <v>7</v>
      </c>
      <c r="Z272" s="130">
        <v>0</v>
      </c>
      <c r="AA272" s="130">
        <v>1</v>
      </c>
      <c r="AB272" s="130">
        <v>0</v>
      </c>
      <c r="AC272" s="130">
        <v>2</v>
      </c>
      <c r="AD272" s="130">
        <v>4</v>
      </c>
      <c r="AE272" s="98">
        <f t="shared" si="158"/>
        <v>12</v>
      </c>
      <c r="AF272" s="130">
        <v>0</v>
      </c>
      <c r="AG272" s="130">
        <v>0</v>
      </c>
      <c r="AH272" s="130">
        <v>1</v>
      </c>
      <c r="AI272" s="130">
        <v>1</v>
      </c>
      <c r="AJ272" s="130">
        <v>9</v>
      </c>
      <c r="AK272" s="130">
        <v>1</v>
      </c>
      <c r="AL272" s="130">
        <v>0</v>
      </c>
      <c r="AM272" s="130">
        <v>0</v>
      </c>
      <c r="AN272" s="130">
        <v>0</v>
      </c>
      <c r="AO272" s="130">
        <v>0</v>
      </c>
      <c r="AP272" s="130">
        <v>0</v>
      </c>
      <c r="AQ272" s="130">
        <v>0</v>
      </c>
      <c r="AR272" s="130">
        <v>0</v>
      </c>
      <c r="AS272" s="130">
        <v>0</v>
      </c>
      <c r="AT272" s="98">
        <f t="shared" si="163"/>
        <v>1</v>
      </c>
      <c r="AU272" s="130">
        <v>0</v>
      </c>
      <c r="AV272" s="130">
        <v>0</v>
      </c>
      <c r="AW272" s="130">
        <v>1</v>
      </c>
      <c r="AX272" s="98">
        <f t="shared" si="164"/>
        <v>2</v>
      </c>
      <c r="AY272" s="130">
        <v>2</v>
      </c>
      <c r="AZ272" s="130">
        <v>0</v>
      </c>
      <c r="BA272" s="130">
        <v>0</v>
      </c>
      <c r="BB272" s="130">
        <v>0</v>
      </c>
      <c r="BC272" s="98">
        <f t="shared" si="165"/>
        <v>3</v>
      </c>
      <c r="BD272" s="130">
        <v>0</v>
      </c>
      <c r="BE272" s="130">
        <v>3</v>
      </c>
      <c r="BF272" s="98">
        <f t="shared" si="166"/>
        <v>5</v>
      </c>
      <c r="BG272" s="130">
        <v>0</v>
      </c>
      <c r="BH272" s="130">
        <v>2</v>
      </c>
      <c r="BI272" s="130">
        <v>1</v>
      </c>
      <c r="BJ272" s="130">
        <v>2</v>
      </c>
      <c r="BK272" s="98">
        <f t="shared" si="167"/>
        <v>3</v>
      </c>
      <c r="BL272" s="130">
        <v>0</v>
      </c>
      <c r="BM272" s="130">
        <v>3</v>
      </c>
      <c r="BN272" s="130">
        <v>0</v>
      </c>
      <c r="BO272" s="98">
        <f t="shared" si="168"/>
        <v>1</v>
      </c>
      <c r="BP272" s="130">
        <v>0</v>
      </c>
      <c r="BQ272" s="130">
        <v>1</v>
      </c>
      <c r="BR272" s="130">
        <v>0</v>
      </c>
      <c r="BS272" s="98">
        <f t="shared" si="169"/>
        <v>2</v>
      </c>
      <c r="BT272" s="130">
        <v>0</v>
      </c>
      <c r="BU272" s="130">
        <v>2</v>
      </c>
      <c r="BV272" s="130">
        <v>0</v>
      </c>
      <c r="BW272" s="130">
        <v>0</v>
      </c>
      <c r="BX272" s="98">
        <f t="shared" si="170"/>
        <v>1</v>
      </c>
      <c r="BY272" s="130">
        <v>0</v>
      </c>
      <c r="BZ272" s="130">
        <v>0</v>
      </c>
      <c r="CA272" s="130">
        <v>1</v>
      </c>
      <c r="CB272" s="98">
        <f t="shared" si="159"/>
        <v>1</v>
      </c>
      <c r="CC272" s="130">
        <v>0</v>
      </c>
      <c r="CD272" s="130">
        <v>0</v>
      </c>
      <c r="CE272" s="130">
        <v>1</v>
      </c>
    </row>
    <row r="273" spans="1:83" ht="18" customHeight="1" x14ac:dyDescent="0.2">
      <c r="A273" s="90">
        <v>14009</v>
      </c>
      <c r="B273" s="479" t="s">
        <v>25</v>
      </c>
      <c r="C273" s="98">
        <f t="shared" si="161"/>
        <v>23</v>
      </c>
      <c r="D273" s="98">
        <f t="shared" si="155"/>
        <v>1</v>
      </c>
      <c r="E273" s="130">
        <v>0</v>
      </c>
      <c r="F273" s="130">
        <v>1</v>
      </c>
      <c r="G273" s="98">
        <f t="shared" si="160"/>
        <v>0</v>
      </c>
      <c r="H273" s="130">
        <v>0</v>
      </c>
      <c r="I273" s="130">
        <v>0</v>
      </c>
      <c r="J273" s="98">
        <f t="shared" si="171"/>
        <v>2</v>
      </c>
      <c r="K273" s="130">
        <v>0</v>
      </c>
      <c r="L273" s="130">
        <v>0</v>
      </c>
      <c r="M273" s="130">
        <v>0</v>
      </c>
      <c r="N273" s="130">
        <v>2</v>
      </c>
      <c r="O273" s="98">
        <f t="shared" si="162"/>
        <v>1</v>
      </c>
      <c r="P273" s="130">
        <v>0</v>
      </c>
      <c r="Q273" s="130">
        <v>1</v>
      </c>
      <c r="R273" s="130">
        <v>0</v>
      </c>
      <c r="S273" s="130">
        <v>0</v>
      </c>
      <c r="T273" s="98">
        <f t="shared" si="156"/>
        <v>2</v>
      </c>
      <c r="U273" s="130">
        <v>0</v>
      </c>
      <c r="V273" s="130">
        <v>1</v>
      </c>
      <c r="W273" s="130">
        <v>1</v>
      </c>
      <c r="X273" s="130">
        <v>0</v>
      </c>
      <c r="Y273" s="98">
        <f t="shared" si="157"/>
        <v>2</v>
      </c>
      <c r="Z273" s="130">
        <v>0</v>
      </c>
      <c r="AA273" s="130">
        <v>0</v>
      </c>
      <c r="AB273" s="130">
        <v>0</v>
      </c>
      <c r="AC273" s="130">
        <v>1</v>
      </c>
      <c r="AD273" s="130">
        <v>1</v>
      </c>
      <c r="AE273" s="98">
        <f t="shared" si="158"/>
        <v>8</v>
      </c>
      <c r="AF273" s="130">
        <v>0</v>
      </c>
      <c r="AG273" s="130">
        <v>0</v>
      </c>
      <c r="AH273" s="130">
        <v>0</v>
      </c>
      <c r="AI273" s="130">
        <v>2</v>
      </c>
      <c r="AJ273" s="130">
        <v>4</v>
      </c>
      <c r="AK273" s="130">
        <v>2</v>
      </c>
      <c r="AL273" s="130">
        <v>0</v>
      </c>
      <c r="AM273" s="130">
        <v>0</v>
      </c>
      <c r="AN273" s="130">
        <v>0</v>
      </c>
      <c r="AO273" s="130">
        <v>0</v>
      </c>
      <c r="AP273" s="130">
        <v>0</v>
      </c>
      <c r="AQ273" s="130">
        <v>0</v>
      </c>
      <c r="AR273" s="130">
        <v>0</v>
      </c>
      <c r="AS273" s="130">
        <v>0</v>
      </c>
      <c r="AT273" s="98">
        <f t="shared" si="163"/>
        <v>0</v>
      </c>
      <c r="AU273" s="130">
        <v>0</v>
      </c>
      <c r="AV273" s="130">
        <v>0</v>
      </c>
      <c r="AW273" s="130">
        <v>0</v>
      </c>
      <c r="AX273" s="98">
        <f t="shared" si="164"/>
        <v>2</v>
      </c>
      <c r="AY273" s="130">
        <v>0</v>
      </c>
      <c r="AZ273" s="130">
        <v>0</v>
      </c>
      <c r="BA273" s="130">
        <v>1</v>
      </c>
      <c r="BB273" s="130">
        <v>1</v>
      </c>
      <c r="BC273" s="98">
        <f t="shared" si="165"/>
        <v>1</v>
      </c>
      <c r="BD273" s="130">
        <v>0</v>
      </c>
      <c r="BE273" s="130">
        <v>1</v>
      </c>
      <c r="BF273" s="98">
        <f t="shared" si="166"/>
        <v>1</v>
      </c>
      <c r="BG273" s="130">
        <v>0</v>
      </c>
      <c r="BH273" s="130">
        <v>0</v>
      </c>
      <c r="BI273" s="130">
        <v>1</v>
      </c>
      <c r="BJ273" s="130">
        <v>0</v>
      </c>
      <c r="BK273" s="98">
        <f t="shared" si="167"/>
        <v>1</v>
      </c>
      <c r="BL273" s="130">
        <v>0</v>
      </c>
      <c r="BM273" s="130">
        <v>1</v>
      </c>
      <c r="BN273" s="130">
        <v>0</v>
      </c>
      <c r="BO273" s="98">
        <f t="shared" si="168"/>
        <v>1</v>
      </c>
      <c r="BP273" s="130">
        <v>0</v>
      </c>
      <c r="BQ273" s="130">
        <v>1</v>
      </c>
      <c r="BR273" s="130">
        <v>0</v>
      </c>
      <c r="BS273" s="98">
        <f t="shared" si="169"/>
        <v>1</v>
      </c>
      <c r="BT273" s="130">
        <v>0</v>
      </c>
      <c r="BU273" s="130">
        <v>1</v>
      </c>
      <c r="BV273" s="130">
        <v>0</v>
      </c>
      <c r="BW273" s="130">
        <v>0</v>
      </c>
      <c r="BX273" s="98">
        <f t="shared" si="170"/>
        <v>0</v>
      </c>
      <c r="BY273" s="130">
        <v>0</v>
      </c>
      <c r="BZ273" s="130">
        <v>0</v>
      </c>
      <c r="CA273" s="130">
        <v>0</v>
      </c>
      <c r="CB273" s="98">
        <f t="shared" si="159"/>
        <v>0</v>
      </c>
      <c r="CC273" s="130">
        <v>0</v>
      </c>
      <c r="CD273" s="130">
        <v>0</v>
      </c>
      <c r="CE273" s="130">
        <v>0</v>
      </c>
    </row>
    <row r="274" spans="1:83" ht="12.75" x14ac:dyDescent="0.2">
      <c r="A274" s="90">
        <v>14020</v>
      </c>
      <c r="B274" s="479" t="s">
        <v>434</v>
      </c>
      <c r="C274" s="98">
        <f t="shared" si="161"/>
        <v>48</v>
      </c>
      <c r="D274" s="98">
        <f t="shared" si="155"/>
        <v>0</v>
      </c>
      <c r="E274" s="130">
        <v>0</v>
      </c>
      <c r="F274" s="130">
        <v>0</v>
      </c>
      <c r="G274" s="98">
        <f t="shared" si="160"/>
        <v>1</v>
      </c>
      <c r="H274" s="130">
        <v>0</v>
      </c>
      <c r="I274" s="130">
        <v>1</v>
      </c>
      <c r="J274" s="98">
        <f t="shared" si="171"/>
        <v>0</v>
      </c>
      <c r="K274" s="130">
        <v>0</v>
      </c>
      <c r="L274" s="130">
        <v>0</v>
      </c>
      <c r="M274" s="130">
        <v>0</v>
      </c>
      <c r="N274" s="130">
        <v>0</v>
      </c>
      <c r="O274" s="98">
        <f t="shared" si="162"/>
        <v>0</v>
      </c>
      <c r="P274" s="130">
        <v>0</v>
      </c>
      <c r="Q274" s="130">
        <v>0</v>
      </c>
      <c r="R274" s="130">
        <v>0</v>
      </c>
      <c r="S274" s="130">
        <v>0</v>
      </c>
      <c r="T274" s="98">
        <f t="shared" si="156"/>
        <v>0</v>
      </c>
      <c r="U274" s="130">
        <v>0</v>
      </c>
      <c r="V274" s="130">
        <v>0</v>
      </c>
      <c r="W274" s="130">
        <v>0</v>
      </c>
      <c r="X274" s="130">
        <v>0</v>
      </c>
      <c r="Y274" s="98">
        <f t="shared" si="157"/>
        <v>5</v>
      </c>
      <c r="Z274" s="130">
        <v>0</v>
      </c>
      <c r="AA274" s="130">
        <v>0</v>
      </c>
      <c r="AB274" s="130">
        <v>0</v>
      </c>
      <c r="AC274" s="130">
        <v>5</v>
      </c>
      <c r="AD274" s="130">
        <v>0</v>
      </c>
      <c r="AE274" s="98">
        <f t="shared" si="158"/>
        <v>32</v>
      </c>
      <c r="AF274" s="130">
        <v>0</v>
      </c>
      <c r="AG274" s="130">
        <v>0</v>
      </c>
      <c r="AH274" s="130">
        <v>14</v>
      </c>
      <c r="AI274" s="130">
        <v>4</v>
      </c>
      <c r="AJ274" s="130">
        <v>3</v>
      </c>
      <c r="AK274" s="130">
        <v>11</v>
      </c>
      <c r="AL274" s="130">
        <v>0</v>
      </c>
      <c r="AM274" s="130">
        <v>0</v>
      </c>
      <c r="AN274" s="130">
        <v>0</v>
      </c>
      <c r="AO274" s="130">
        <v>0</v>
      </c>
      <c r="AP274" s="130">
        <v>0</v>
      </c>
      <c r="AQ274" s="130">
        <v>0</v>
      </c>
      <c r="AR274" s="130">
        <v>0</v>
      </c>
      <c r="AS274" s="130">
        <v>0</v>
      </c>
      <c r="AT274" s="98">
        <f t="shared" si="163"/>
        <v>3</v>
      </c>
      <c r="AU274" s="130">
        <v>0</v>
      </c>
      <c r="AV274" s="130">
        <v>3</v>
      </c>
      <c r="AW274" s="130">
        <v>0</v>
      </c>
      <c r="AX274" s="98">
        <f t="shared" si="164"/>
        <v>0</v>
      </c>
      <c r="AY274" s="130">
        <v>0</v>
      </c>
      <c r="AZ274" s="130">
        <v>0</v>
      </c>
      <c r="BA274" s="130">
        <v>0</v>
      </c>
      <c r="BB274" s="130">
        <v>0</v>
      </c>
      <c r="BC274" s="98">
        <f t="shared" si="165"/>
        <v>0</v>
      </c>
      <c r="BD274" s="130">
        <v>0</v>
      </c>
      <c r="BE274" s="130">
        <v>0</v>
      </c>
      <c r="BF274" s="98">
        <f t="shared" si="166"/>
        <v>1</v>
      </c>
      <c r="BG274" s="130">
        <v>0</v>
      </c>
      <c r="BH274" s="130">
        <v>1</v>
      </c>
      <c r="BI274" s="130">
        <v>0</v>
      </c>
      <c r="BJ274" s="130">
        <v>0</v>
      </c>
      <c r="BK274" s="98">
        <f t="shared" si="167"/>
        <v>4</v>
      </c>
      <c r="BL274" s="130">
        <v>0</v>
      </c>
      <c r="BM274" s="130">
        <v>4</v>
      </c>
      <c r="BN274" s="130">
        <v>0</v>
      </c>
      <c r="BO274" s="98">
        <f t="shared" si="168"/>
        <v>0</v>
      </c>
      <c r="BP274" s="130">
        <v>0</v>
      </c>
      <c r="BQ274" s="130">
        <v>0</v>
      </c>
      <c r="BR274" s="130">
        <v>0</v>
      </c>
      <c r="BS274" s="98">
        <f t="shared" si="169"/>
        <v>2</v>
      </c>
      <c r="BT274" s="130">
        <v>0</v>
      </c>
      <c r="BU274" s="130">
        <v>1</v>
      </c>
      <c r="BV274" s="130">
        <v>0</v>
      </c>
      <c r="BW274" s="130">
        <v>1</v>
      </c>
      <c r="BX274" s="98">
        <f t="shared" si="170"/>
        <v>0</v>
      </c>
      <c r="BY274" s="130">
        <v>0</v>
      </c>
      <c r="BZ274" s="130">
        <v>0</v>
      </c>
      <c r="CA274" s="130">
        <v>0</v>
      </c>
      <c r="CB274" s="98">
        <f t="shared" si="159"/>
        <v>0</v>
      </c>
      <c r="CC274" s="130">
        <v>0</v>
      </c>
      <c r="CD274" s="130">
        <v>0</v>
      </c>
      <c r="CE274" s="130">
        <v>0</v>
      </c>
    </row>
    <row r="275" spans="1:83" ht="12.75" x14ac:dyDescent="0.2">
      <c r="A275" s="90">
        <v>14021</v>
      </c>
      <c r="B275" s="479" t="s">
        <v>451</v>
      </c>
      <c r="C275" s="98">
        <f t="shared" si="161"/>
        <v>8</v>
      </c>
      <c r="D275" s="98">
        <f t="shared" si="155"/>
        <v>0</v>
      </c>
      <c r="E275" s="130">
        <v>0</v>
      </c>
      <c r="F275" s="130">
        <v>0</v>
      </c>
      <c r="G275" s="98">
        <f t="shared" si="160"/>
        <v>0</v>
      </c>
      <c r="H275" s="130">
        <v>0</v>
      </c>
      <c r="I275" s="130">
        <v>0</v>
      </c>
      <c r="J275" s="98">
        <f t="shared" si="171"/>
        <v>0</v>
      </c>
      <c r="K275" s="130">
        <v>0</v>
      </c>
      <c r="L275" s="130">
        <v>0</v>
      </c>
      <c r="M275" s="130">
        <v>0</v>
      </c>
      <c r="N275" s="130">
        <v>0</v>
      </c>
      <c r="O275" s="98">
        <f t="shared" si="162"/>
        <v>3</v>
      </c>
      <c r="P275" s="130">
        <v>0</v>
      </c>
      <c r="Q275" s="130">
        <v>3</v>
      </c>
      <c r="R275" s="130">
        <v>0</v>
      </c>
      <c r="S275" s="130">
        <v>0</v>
      </c>
      <c r="T275" s="98">
        <f t="shared" si="156"/>
        <v>0</v>
      </c>
      <c r="U275" s="130">
        <v>0</v>
      </c>
      <c r="V275" s="130">
        <v>0</v>
      </c>
      <c r="W275" s="130">
        <v>0</v>
      </c>
      <c r="X275" s="130">
        <v>0</v>
      </c>
      <c r="Y275" s="98">
        <f t="shared" si="157"/>
        <v>0</v>
      </c>
      <c r="Z275" s="130">
        <v>0</v>
      </c>
      <c r="AA275" s="130">
        <v>0</v>
      </c>
      <c r="AB275" s="130">
        <v>0</v>
      </c>
      <c r="AC275" s="130">
        <v>0</v>
      </c>
      <c r="AD275" s="130">
        <v>0</v>
      </c>
      <c r="AE275" s="98">
        <f t="shared" si="158"/>
        <v>2</v>
      </c>
      <c r="AF275" s="130">
        <v>0</v>
      </c>
      <c r="AG275" s="130">
        <v>0</v>
      </c>
      <c r="AH275" s="130">
        <v>0</v>
      </c>
      <c r="AI275" s="130">
        <v>0</v>
      </c>
      <c r="AJ275" s="130">
        <v>0</v>
      </c>
      <c r="AK275" s="130">
        <v>1</v>
      </c>
      <c r="AL275" s="130">
        <v>0</v>
      </c>
      <c r="AM275" s="130">
        <v>0</v>
      </c>
      <c r="AN275" s="130">
        <v>1</v>
      </c>
      <c r="AO275" s="130">
        <v>0</v>
      </c>
      <c r="AP275" s="130">
        <v>0</v>
      </c>
      <c r="AQ275" s="130">
        <v>0</v>
      </c>
      <c r="AR275" s="130">
        <v>0</v>
      </c>
      <c r="AS275" s="130">
        <v>0</v>
      </c>
      <c r="AT275" s="98">
        <f t="shared" si="163"/>
        <v>1</v>
      </c>
      <c r="AU275" s="130">
        <v>0</v>
      </c>
      <c r="AV275" s="130">
        <v>1</v>
      </c>
      <c r="AW275" s="130">
        <v>0</v>
      </c>
      <c r="AX275" s="98">
        <f t="shared" si="164"/>
        <v>1</v>
      </c>
      <c r="AY275" s="130">
        <v>0</v>
      </c>
      <c r="AZ275" s="130">
        <v>0</v>
      </c>
      <c r="BA275" s="130">
        <v>1</v>
      </c>
      <c r="BB275" s="130">
        <v>0</v>
      </c>
      <c r="BC275" s="98">
        <f t="shared" si="165"/>
        <v>0</v>
      </c>
      <c r="BD275" s="130">
        <v>0</v>
      </c>
      <c r="BE275" s="130">
        <v>0</v>
      </c>
      <c r="BF275" s="98">
        <f t="shared" si="166"/>
        <v>0</v>
      </c>
      <c r="BG275" s="130">
        <v>0</v>
      </c>
      <c r="BH275" s="130">
        <v>0</v>
      </c>
      <c r="BI275" s="130">
        <v>0</v>
      </c>
      <c r="BJ275" s="130">
        <v>0</v>
      </c>
      <c r="BK275" s="98">
        <f t="shared" si="167"/>
        <v>0</v>
      </c>
      <c r="BL275" s="130">
        <v>0</v>
      </c>
      <c r="BM275" s="130">
        <v>0</v>
      </c>
      <c r="BN275" s="130">
        <v>0</v>
      </c>
      <c r="BO275" s="98">
        <f t="shared" si="168"/>
        <v>0</v>
      </c>
      <c r="BP275" s="130">
        <v>0</v>
      </c>
      <c r="BQ275" s="130">
        <v>0</v>
      </c>
      <c r="BR275" s="130">
        <v>0</v>
      </c>
      <c r="BS275" s="98">
        <f t="shared" si="169"/>
        <v>1</v>
      </c>
      <c r="BT275" s="130">
        <v>0</v>
      </c>
      <c r="BU275" s="130">
        <v>1</v>
      </c>
      <c r="BV275" s="130">
        <v>0</v>
      </c>
      <c r="BW275" s="130">
        <v>0</v>
      </c>
      <c r="BX275" s="98">
        <f t="shared" si="170"/>
        <v>0</v>
      </c>
      <c r="BY275" s="130">
        <v>0</v>
      </c>
      <c r="BZ275" s="130">
        <v>0</v>
      </c>
      <c r="CA275" s="130">
        <v>0</v>
      </c>
      <c r="CB275" s="98">
        <f t="shared" si="159"/>
        <v>0</v>
      </c>
      <c r="CC275" s="130">
        <v>0</v>
      </c>
      <c r="CD275" s="130">
        <v>0</v>
      </c>
      <c r="CE275" s="130">
        <v>0</v>
      </c>
    </row>
    <row r="276" spans="1:83" ht="12.75" x14ac:dyDescent="0.2">
      <c r="A276" s="90">
        <v>14022</v>
      </c>
      <c r="B276" s="479" t="s">
        <v>484</v>
      </c>
      <c r="C276" s="98">
        <f t="shared" si="161"/>
        <v>7</v>
      </c>
      <c r="D276" s="98">
        <f t="shared" si="155"/>
        <v>0</v>
      </c>
      <c r="E276" s="130">
        <v>0</v>
      </c>
      <c r="F276" s="130">
        <v>0</v>
      </c>
      <c r="G276" s="98">
        <f t="shared" si="160"/>
        <v>1</v>
      </c>
      <c r="H276" s="130">
        <v>0</v>
      </c>
      <c r="I276" s="130">
        <v>1</v>
      </c>
      <c r="J276" s="98">
        <f t="shared" si="171"/>
        <v>0</v>
      </c>
      <c r="K276" s="130">
        <v>0</v>
      </c>
      <c r="L276" s="130">
        <v>0</v>
      </c>
      <c r="M276" s="130">
        <v>0</v>
      </c>
      <c r="N276" s="130">
        <v>0</v>
      </c>
      <c r="O276" s="98">
        <f t="shared" si="162"/>
        <v>0</v>
      </c>
      <c r="P276" s="130">
        <v>0</v>
      </c>
      <c r="Q276" s="130">
        <v>0</v>
      </c>
      <c r="R276" s="130">
        <v>0</v>
      </c>
      <c r="S276" s="130">
        <v>0</v>
      </c>
      <c r="T276" s="98">
        <f t="shared" si="156"/>
        <v>0</v>
      </c>
      <c r="U276" s="130">
        <v>0</v>
      </c>
      <c r="V276" s="130">
        <v>0</v>
      </c>
      <c r="W276" s="130">
        <v>0</v>
      </c>
      <c r="X276" s="130">
        <v>0</v>
      </c>
      <c r="Y276" s="98">
        <f t="shared" si="157"/>
        <v>0</v>
      </c>
      <c r="Z276" s="130">
        <v>0</v>
      </c>
      <c r="AA276" s="130">
        <v>0</v>
      </c>
      <c r="AB276" s="130">
        <v>0</v>
      </c>
      <c r="AC276" s="130">
        <v>0</v>
      </c>
      <c r="AD276" s="130">
        <v>0</v>
      </c>
      <c r="AE276" s="98">
        <f t="shared" si="158"/>
        <v>2</v>
      </c>
      <c r="AF276" s="130">
        <v>0</v>
      </c>
      <c r="AG276" s="130">
        <v>0</v>
      </c>
      <c r="AH276" s="130">
        <v>2</v>
      </c>
      <c r="AI276" s="130">
        <v>0</v>
      </c>
      <c r="AJ276" s="130">
        <v>0</v>
      </c>
      <c r="AK276" s="130">
        <v>0</v>
      </c>
      <c r="AL276" s="130">
        <v>0</v>
      </c>
      <c r="AM276" s="130">
        <v>0</v>
      </c>
      <c r="AN276" s="130">
        <v>0</v>
      </c>
      <c r="AO276" s="130">
        <v>0</v>
      </c>
      <c r="AP276" s="130">
        <v>0</v>
      </c>
      <c r="AQ276" s="130">
        <v>0</v>
      </c>
      <c r="AR276" s="130">
        <v>0</v>
      </c>
      <c r="AS276" s="130">
        <v>0</v>
      </c>
      <c r="AT276" s="98">
        <f t="shared" si="163"/>
        <v>0</v>
      </c>
      <c r="AU276" s="130">
        <v>0</v>
      </c>
      <c r="AV276" s="130">
        <v>0</v>
      </c>
      <c r="AW276" s="130">
        <v>0</v>
      </c>
      <c r="AX276" s="98">
        <f t="shared" si="164"/>
        <v>1</v>
      </c>
      <c r="AY276" s="130">
        <v>0</v>
      </c>
      <c r="AZ276" s="130">
        <v>1</v>
      </c>
      <c r="BA276" s="130">
        <v>0</v>
      </c>
      <c r="BB276" s="130">
        <v>0</v>
      </c>
      <c r="BC276" s="98">
        <f t="shared" si="165"/>
        <v>0</v>
      </c>
      <c r="BD276" s="130">
        <v>0</v>
      </c>
      <c r="BE276" s="130">
        <v>0</v>
      </c>
      <c r="BF276" s="98">
        <f t="shared" si="166"/>
        <v>2</v>
      </c>
      <c r="BG276" s="130">
        <v>0</v>
      </c>
      <c r="BH276" s="130">
        <v>0</v>
      </c>
      <c r="BI276" s="130">
        <v>0</v>
      </c>
      <c r="BJ276" s="130">
        <v>2</v>
      </c>
      <c r="BK276" s="98">
        <f t="shared" si="167"/>
        <v>0</v>
      </c>
      <c r="BL276" s="130">
        <v>0</v>
      </c>
      <c r="BM276" s="130">
        <v>0</v>
      </c>
      <c r="BN276" s="130">
        <v>0</v>
      </c>
      <c r="BO276" s="98">
        <f t="shared" si="168"/>
        <v>0</v>
      </c>
      <c r="BP276" s="130">
        <v>0</v>
      </c>
      <c r="BQ276" s="130">
        <v>0</v>
      </c>
      <c r="BR276" s="130">
        <v>0</v>
      </c>
      <c r="BS276" s="98">
        <f t="shared" si="169"/>
        <v>1</v>
      </c>
      <c r="BT276" s="130">
        <v>0</v>
      </c>
      <c r="BU276" s="130">
        <v>1</v>
      </c>
      <c r="BV276" s="130">
        <v>0</v>
      </c>
      <c r="BW276" s="130">
        <v>0</v>
      </c>
      <c r="BX276" s="98">
        <f t="shared" si="170"/>
        <v>0</v>
      </c>
      <c r="BY276" s="130">
        <v>0</v>
      </c>
      <c r="BZ276" s="130">
        <v>0</v>
      </c>
      <c r="CA276" s="130">
        <v>0</v>
      </c>
      <c r="CB276" s="98">
        <f t="shared" si="159"/>
        <v>0</v>
      </c>
      <c r="CC276" s="130">
        <v>0</v>
      </c>
      <c r="CD276" s="130">
        <v>0</v>
      </c>
      <c r="CE276" s="130">
        <v>0</v>
      </c>
    </row>
    <row r="277" spans="1:83" ht="12.75" x14ac:dyDescent="0.2">
      <c r="A277" s="90">
        <v>14052</v>
      </c>
      <c r="B277" s="479" t="s">
        <v>182</v>
      </c>
      <c r="C277" s="98">
        <f t="shared" si="161"/>
        <v>324</v>
      </c>
      <c r="D277" s="98">
        <f t="shared" si="155"/>
        <v>5</v>
      </c>
      <c r="E277" s="130">
        <v>1</v>
      </c>
      <c r="F277" s="130">
        <v>4</v>
      </c>
      <c r="G277" s="98">
        <f t="shared" si="160"/>
        <v>0</v>
      </c>
      <c r="H277" s="130">
        <v>0</v>
      </c>
      <c r="I277" s="130">
        <v>0</v>
      </c>
      <c r="J277" s="98">
        <f t="shared" si="171"/>
        <v>21</v>
      </c>
      <c r="K277" s="130">
        <v>0</v>
      </c>
      <c r="L277" s="130">
        <v>2</v>
      </c>
      <c r="M277" s="130">
        <v>3</v>
      </c>
      <c r="N277" s="130">
        <v>16</v>
      </c>
      <c r="O277" s="98">
        <f t="shared" si="162"/>
        <v>8</v>
      </c>
      <c r="P277" s="130">
        <v>0</v>
      </c>
      <c r="Q277" s="130">
        <v>3</v>
      </c>
      <c r="R277" s="130">
        <v>0</v>
      </c>
      <c r="S277" s="130">
        <v>5</v>
      </c>
      <c r="T277" s="98">
        <f t="shared" si="156"/>
        <v>13</v>
      </c>
      <c r="U277" s="130">
        <v>0</v>
      </c>
      <c r="V277" s="130">
        <v>7</v>
      </c>
      <c r="W277" s="130">
        <v>0</v>
      </c>
      <c r="X277" s="130">
        <v>6</v>
      </c>
      <c r="Y277" s="98">
        <f t="shared" si="157"/>
        <v>74</v>
      </c>
      <c r="Z277" s="130">
        <v>0</v>
      </c>
      <c r="AA277" s="130">
        <v>2</v>
      </c>
      <c r="AB277" s="130">
        <v>8</v>
      </c>
      <c r="AC277" s="130">
        <v>22</v>
      </c>
      <c r="AD277" s="130">
        <v>42</v>
      </c>
      <c r="AE277" s="98">
        <f t="shared" si="158"/>
        <v>52</v>
      </c>
      <c r="AF277" s="130">
        <v>0</v>
      </c>
      <c r="AG277" s="130">
        <v>0</v>
      </c>
      <c r="AH277" s="130">
        <v>14</v>
      </c>
      <c r="AI277" s="130">
        <v>5</v>
      </c>
      <c r="AJ277" s="130">
        <v>15</v>
      </c>
      <c r="AK277" s="130">
        <v>18</v>
      </c>
      <c r="AL277" s="130">
        <v>0</v>
      </c>
      <c r="AM277" s="130">
        <v>0</v>
      </c>
      <c r="AN277" s="130">
        <v>0</v>
      </c>
      <c r="AO277" s="130">
        <v>0</v>
      </c>
      <c r="AP277" s="130">
        <v>0</v>
      </c>
      <c r="AQ277" s="130">
        <v>0</v>
      </c>
      <c r="AR277" s="130">
        <v>0</v>
      </c>
      <c r="AS277" s="130">
        <v>0</v>
      </c>
      <c r="AT277" s="98">
        <f t="shared" si="163"/>
        <v>11</v>
      </c>
      <c r="AU277" s="130">
        <v>0</v>
      </c>
      <c r="AV277" s="130">
        <v>8</v>
      </c>
      <c r="AW277" s="130">
        <v>3</v>
      </c>
      <c r="AX277" s="98">
        <f t="shared" si="164"/>
        <v>26</v>
      </c>
      <c r="AY277" s="130">
        <v>8</v>
      </c>
      <c r="AZ277" s="130">
        <v>5</v>
      </c>
      <c r="BA277" s="130">
        <v>10</v>
      </c>
      <c r="BB277" s="130">
        <v>3</v>
      </c>
      <c r="BC277" s="98">
        <f t="shared" si="165"/>
        <v>14</v>
      </c>
      <c r="BD277" s="130">
        <v>0</v>
      </c>
      <c r="BE277" s="130">
        <v>14</v>
      </c>
      <c r="BF277" s="98">
        <f t="shared" si="166"/>
        <v>32</v>
      </c>
      <c r="BG277" s="130">
        <v>0</v>
      </c>
      <c r="BH277" s="130">
        <v>16</v>
      </c>
      <c r="BI277" s="130">
        <v>8</v>
      </c>
      <c r="BJ277" s="130">
        <v>8</v>
      </c>
      <c r="BK277" s="98">
        <f t="shared" si="167"/>
        <v>23</v>
      </c>
      <c r="BL277" s="130">
        <v>0</v>
      </c>
      <c r="BM277" s="130">
        <v>20</v>
      </c>
      <c r="BN277" s="130">
        <v>3</v>
      </c>
      <c r="BO277" s="98">
        <f t="shared" si="168"/>
        <v>12</v>
      </c>
      <c r="BP277" s="130">
        <v>0</v>
      </c>
      <c r="BQ277" s="130">
        <v>12</v>
      </c>
      <c r="BR277" s="130">
        <v>0</v>
      </c>
      <c r="BS277" s="98">
        <f t="shared" si="169"/>
        <v>15</v>
      </c>
      <c r="BT277" s="130">
        <v>0</v>
      </c>
      <c r="BU277" s="130">
        <v>9</v>
      </c>
      <c r="BV277" s="130">
        <v>4</v>
      </c>
      <c r="BW277" s="130">
        <v>2</v>
      </c>
      <c r="BX277" s="98">
        <f t="shared" si="170"/>
        <v>9</v>
      </c>
      <c r="BY277" s="130">
        <v>0</v>
      </c>
      <c r="BZ277" s="130">
        <v>6</v>
      </c>
      <c r="CA277" s="130">
        <v>3</v>
      </c>
      <c r="CB277" s="98">
        <f t="shared" si="159"/>
        <v>9</v>
      </c>
      <c r="CC277" s="130">
        <v>0</v>
      </c>
      <c r="CD277" s="130">
        <v>6</v>
      </c>
      <c r="CE277" s="130">
        <v>3</v>
      </c>
    </row>
    <row r="278" spans="1:83" ht="21" x14ac:dyDescent="0.2">
      <c r="A278" s="90">
        <v>14056</v>
      </c>
      <c r="B278" s="479" t="s">
        <v>193</v>
      </c>
      <c r="C278" s="98">
        <f t="shared" si="161"/>
        <v>16</v>
      </c>
      <c r="D278" s="98">
        <f t="shared" si="155"/>
        <v>0</v>
      </c>
      <c r="E278" s="130">
        <v>0</v>
      </c>
      <c r="F278" s="130">
        <v>0</v>
      </c>
      <c r="G278" s="98">
        <f t="shared" si="160"/>
        <v>1</v>
      </c>
      <c r="H278" s="130">
        <v>0</v>
      </c>
      <c r="I278" s="130">
        <v>1</v>
      </c>
      <c r="J278" s="98">
        <f t="shared" si="171"/>
        <v>0</v>
      </c>
      <c r="K278" s="130">
        <v>0</v>
      </c>
      <c r="L278" s="130">
        <v>0</v>
      </c>
      <c r="M278" s="130">
        <v>0</v>
      </c>
      <c r="N278" s="130">
        <v>0</v>
      </c>
      <c r="O278" s="98">
        <f t="shared" si="162"/>
        <v>0</v>
      </c>
      <c r="P278" s="130">
        <v>0</v>
      </c>
      <c r="Q278" s="130">
        <v>0</v>
      </c>
      <c r="R278" s="130">
        <v>0</v>
      </c>
      <c r="S278" s="130">
        <v>0</v>
      </c>
      <c r="T278" s="98">
        <f t="shared" si="156"/>
        <v>1</v>
      </c>
      <c r="U278" s="130">
        <v>0</v>
      </c>
      <c r="V278" s="130">
        <v>0</v>
      </c>
      <c r="W278" s="130">
        <v>0</v>
      </c>
      <c r="X278" s="130">
        <v>1</v>
      </c>
      <c r="Y278" s="98">
        <f t="shared" si="157"/>
        <v>0</v>
      </c>
      <c r="Z278" s="130">
        <v>0</v>
      </c>
      <c r="AA278" s="130">
        <v>0</v>
      </c>
      <c r="AB278" s="130">
        <v>0</v>
      </c>
      <c r="AC278" s="130">
        <v>0</v>
      </c>
      <c r="AD278" s="130">
        <v>0</v>
      </c>
      <c r="AE278" s="98">
        <f t="shared" si="158"/>
        <v>7</v>
      </c>
      <c r="AF278" s="130">
        <v>0</v>
      </c>
      <c r="AG278" s="130">
        <v>0</v>
      </c>
      <c r="AH278" s="130">
        <v>0</v>
      </c>
      <c r="AI278" s="130">
        <v>5</v>
      </c>
      <c r="AJ278" s="130">
        <v>1</v>
      </c>
      <c r="AK278" s="130">
        <v>1</v>
      </c>
      <c r="AL278" s="130">
        <v>0</v>
      </c>
      <c r="AM278" s="130">
        <v>0</v>
      </c>
      <c r="AN278" s="130">
        <v>0</v>
      </c>
      <c r="AO278" s="130">
        <v>0</v>
      </c>
      <c r="AP278" s="130">
        <v>0</v>
      </c>
      <c r="AQ278" s="130">
        <v>0</v>
      </c>
      <c r="AR278" s="130">
        <v>0</v>
      </c>
      <c r="AS278" s="130">
        <v>0</v>
      </c>
      <c r="AT278" s="98">
        <f t="shared" si="163"/>
        <v>0</v>
      </c>
      <c r="AU278" s="130">
        <v>0</v>
      </c>
      <c r="AV278" s="130">
        <v>0</v>
      </c>
      <c r="AW278" s="130">
        <v>0</v>
      </c>
      <c r="AX278" s="98">
        <f t="shared" si="164"/>
        <v>1</v>
      </c>
      <c r="AY278" s="130">
        <v>0</v>
      </c>
      <c r="AZ278" s="130">
        <v>1</v>
      </c>
      <c r="BA278" s="130">
        <v>0</v>
      </c>
      <c r="BB278" s="130">
        <v>0</v>
      </c>
      <c r="BC278" s="98">
        <f t="shared" si="165"/>
        <v>0</v>
      </c>
      <c r="BD278" s="130">
        <v>0</v>
      </c>
      <c r="BE278" s="130">
        <v>0</v>
      </c>
      <c r="BF278" s="98">
        <f t="shared" si="166"/>
        <v>0</v>
      </c>
      <c r="BG278" s="130">
        <v>0</v>
      </c>
      <c r="BH278" s="130">
        <v>0</v>
      </c>
      <c r="BI278" s="130">
        <v>0</v>
      </c>
      <c r="BJ278" s="130">
        <v>0</v>
      </c>
      <c r="BK278" s="98">
        <f t="shared" si="167"/>
        <v>6</v>
      </c>
      <c r="BL278" s="130">
        <v>0</v>
      </c>
      <c r="BM278" s="130">
        <v>4</v>
      </c>
      <c r="BN278" s="130">
        <v>2</v>
      </c>
      <c r="BO278" s="98">
        <f t="shared" si="168"/>
        <v>0</v>
      </c>
      <c r="BP278" s="130">
        <v>0</v>
      </c>
      <c r="BQ278" s="130">
        <v>0</v>
      </c>
      <c r="BR278" s="130">
        <v>0</v>
      </c>
      <c r="BS278" s="98">
        <f t="shared" si="169"/>
        <v>0</v>
      </c>
      <c r="BT278" s="130">
        <v>0</v>
      </c>
      <c r="BU278" s="130">
        <v>0</v>
      </c>
      <c r="BV278" s="130">
        <v>0</v>
      </c>
      <c r="BW278" s="130">
        <v>0</v>
      </c>
      <c r="BX278" s="98">
        <f t="shared" si="170"/>
        <v>0</v>
      </c>
      <c r="BY278" s="130">
        <v>0</v>
      </c>
      <c r="BZ278" s="130">
        <v>0</v>
      </c>
      <c r="CA278" s="130">
        <v>0</v>
      </c>
      <c r="CB278" s="98">
        <f t="shared" si="159"/>
        <v>0</v>
      </c>
      <c r="CC278" s="130">
        <v>0</v>
      </c>
      <c r="CD278" s="130">
        <v>0</v>
      </c>
      <c r="CE278" s="130">
        <v>0</v>
      </c>
    </row>
    <row r="279" spans="1:83" ht="21" x14ac:dyDescent="0.2">
      <c r="A279" s="94">
        <v>14057</v>
      </c>
      <c r="B279" s="479" t="s">
        <v>26</v>
      </c>
      <c r="C279" s="98">
        <f t="shared" si="161"/>
        <v>67</v>
      </c>
      <c r="D279" s="98">
        <f t="shared" si="155"/>
        <v>0</v>
      </c>
      <c r="E279" s="130">
        <v>0</v>
      </c>
      <c r="F279" s="130">
        <v>0</v>
      </c>
      <c r="G279" s="98">
        <f t="shared" si="160"/>
        <v>0</v>
      </c>
      <c r="H279" s="130">
        <v>0</v>
      </c>
      <c r="I279" s="130">
        <v>0</v>
      </c>
      <c r="J279" s="98">
        <f t="shared" si="171"/>
        <v>5</v>
      </c>
      <c r="K279" s="130">
        <v>0</v>
      </c>
      <c r="L279" s="130">
        <v>5</v>
      </c>
      <c r="M279" s="130">
        <v>0</v>
      </c>
      <c r="N279" s="130">
        <v>0</v>
      </c>
      <c r="O279" s="98">
        <f t="shared" si="162"/>
        <v>1</v>
      </c>
      <c r="P279" s="130">
        <v>0</v>
      </c>
      <c r="Q279" s="130">
        <v>0</v>
      </c>
      <c r="R279" s="130">
        <v>0</v>
      </c>
      <c r="S279" s="130">
        <v>1</v>
      </c>
      <c r="T279" s="98">
        <f t="shared" si="156"/>
        <v>5</v>
      </c>
      <c r="U279" s="130">
        <v>0</v>
      </c>
      <c r="V279" s="130">
        <v>0</v>
      </c>
      <c r="W279" s="130">
        <v>1</v>
      </c>
      <c r="X279" s="130">
        <v>4</v>
      </c>
      <c r="Y279" s="98">
        <f t="shared" si="157"/>
        <v>12</v>
      </c>
      <c r="Z279" s="130">
        <v>0</v>
      </c>
      <c r="AA279" s="130">
        <v>2</v>
      </c>
      <c r="AB279" s="130">
        <v>1</v>
      </c>
      <c r="AC279" s="130">
        <v>9</v>
      </c>
      <c r="AD279" s="130">
        <v>0</v>
      </c>
      <c r="AE279" s="98">
        <f t="shared" si="158"/>
        <v>17</v>
      </c>
      <c r="AF279" s="130">
        <v>0</v>
      </c>
      <c r="AG279" s="130">
        <v>0</v>
      </c>
      <c r="AH279" s="130">
        <v>1</v>
      </c>
      <c r="AI279" s="130">
        <v>0</v>
      </c>
      <c r="AJ279" s="130">
        <v>2</v>
      </c>
      <c r="AK279" s="130">
        <v>14</v>
      </c>
      <c r="AL279" s="130">
        <v>0</v>
      </c>
      <c r="AM279" s="130">
        <v>0</v>
      </c>
      <c r="AN279" s="130">
        <v>0</v>
      </c>
      <c r="AO279" s="130">
        <v>0</v>
      </c>
      <c r="AP279" s="130">
        <v>0</v>
      </c>
      <c r="AQ279" s="130">
        <v>0</v>
      </c>
      <c r="AR279" s="130">
        <v>0</v>
      </c>
      <c r="AS279" s="130">
        <v>0</v>
      </c>
      <c r="AT279" s="98">
        <f t="shared" si="163"/>
        <v>1</v>
      </c>
      <c r="AU279" s="130">
        <v>0</v>
      </c>
      <c r="AV279" s="130">
        <v>1</v>
      </c>
      <c r="AW279" s="130">
        <v>0</v>
      </c>
      <c r="AX279" s="98">
        <f t="shared" si="164"/>
        <v>3</v>
      </c>
      <c r="AY279" s="130">
        <v>0</v>
      </c>
      <c r="AZ279" s="130">
        <v>0</v>
      </c>
      <c r="BA279" s="130">
        <v>3</v>
      </c>
      <c r="BB279" s="130">
        <v>0</v>
      </c>
      <c r="BC279" s="98">
        <f t="shared" si="165"/>
        <v>3</v>
      </c>
      <c r="BD279" s="130">
        <v>0</v>
      </c>
      <c r="BE279" s="130">
        <v>3</v>
      </c>
      <c r="BF279" s="98">
        <f t="shared" si="166"/>
        <v>5</v>
      </c>
      <c r="BG279" s="130">
        <v>0</v>
      </c>
      <c r="BH279" s="130">
        <v>4</v>
      </c>
      <c r="BI279" s="130">
        <v>0</v>
      </c>
      <c r="BJ279" s="130">
        <v>1</v>
      </c>
      <c r="BK279" s="98">
        <f t="shared" si="167"/>
        <v>3</v>
      </c>
      <c r="BL279" s="130">
        <v>0</v>
      </c>
      <c r="BM279" s="130">
        <v>3</v>
      </c>
      <c r="BN279" s="130">
        <v>0</v>
      </c>
      <c r="BO279" s="98">
        <f t="shared" si="168"/>
        <v>2</v>
      </c>
      <c r="BP279" s="130">
        <v>0</v>
      </c>
      <c r="BQ279" s="130">
        <v>2</v>
      </c>
      <c r="BR279" s="130">
        <v>0</v>
      </c>
      <c r="BS279" s="98">
        <f t="shared" si="169"/>
        <v>7</v>
      </c>
      <c r="BT279" s="130">
        <v>0</v>
      </c>
      <c r="BU279" s="130">
        <v>1</v>
      </c>
      <c r="BV279" s="130">
        <v>1</v>
      </c>
      <c r="BW279" s="130">
        <v>5</v>
      </c>
      <c r="BX279" s="98">
        <f t="shared" si="170"/>
        <v>3</v>
      </c>
      <c r="BY279" s="130">
        <v>0</v>
      </c>
      <c r="BZ279" s="130">
        <v>3</v>
      </c>
      <c r="CA279" s="130">
        <v>0</v>
      </c>
      <c r="CB279" s="98">
        <f t="shared" si="159"/>
        <v>0</v>
      </c>
      <c r="CC279" s="130">
        <v>0</v>
      </c>
      <c r="CD279" s="130">
        <v>0</v>
      </c>
      <c r="CE279" s="130">
        <v>0</v>
      </c>
    </row>
    <row r="280" spans="1:83" ht="12.75" x14ac:dyDescent="0.2">
      <c r="A280" s="90">
        <v>14060</v>
      </c>
      <c r="B280" s="479" t="s">
        <v>435</v>
      </c>
      <c r="C280" s="98">
        <f t="shared" si="161"/>
        <v>257</v>
      </c>
      <c r="D280" s="98">
        <f t="shared" si="155"/>
        <v>13</v>
      </c>
      <c r="E280" s="130">
        <v>0</v>
      </c>
      <c r="F280" s="130">
        <v>13</v>
      </c>
      <c r="G280" s="98">
        <f t="shared" si="160"/>
        <v>2</v>
      </c>
      <c r="H280" s="130">
        <v>1</v>
      </c>
      <c r="I280" s="130">
        <v>1</v>
      </c>
      <c r="J280" s="98">
        <f t="shared" si="171"/>
        <v>7</v>
      </c>
      <c r="K280" s="130">
        <v>0</v>
      </c>
      <c r="L280" s="130">
        <v>3</v>
      </c>
      <c r="M280" s="130">
        <v>2</v>
      </c>
      <c r="N280" s="130">
        <v>2</v>
      </c>
      <c r="O280" s="98">
        <f t="shared" si="162"/>
        <v>4</v>
      </c>
      <c r="P280" s="130">
        <v>0</v>
      </c>
      <c r="Q280" s="130">
        <v>3</v>
      </c>
      <c r="R280" s="130">
        <v>1</v>
      </c>
      <c r="S280" s="130">
        <v>0</v>
      </c>
      <c r="T280" s="98">
        <f t="shared" si="156"/>
        <v>2</v>
      </c>
      <c r="U280" s="130">
        <v>0</v>
      </c>
      <c r="V280" s="130">
        <v>1</v>
      </c>
      <c r="W280" s="130">
        <v>0</v>
      </c>
      <c r="X280" s="130">
        <v>1</v>
      </c>
      <c r="Y280" s="98">
        <f t="shared" si="157"/>
        <v>7</v>
      </c>
      <c r="Z280" s="130">
        <v>0</v>
      </c>
      <c r="AA280" s="130">
        <v>1</v>
      </c>
      <c r="AB280" s="130">
        <v>0</v>
      </c>
      <c r="AC280" s="130">
        <v>5</v>
      </c>
      <c r="AD280" s="130">
        <v>1</v>
      </c>
      <c r="AE280" s="98">
        <f t="shared" si="158"/>
        <v>91</v>
      </c>
      <c r="AF280" s="130">
        <v>0</v>
      </c>
      <c r="AG280" s="130">
        <v>0</v>
      </c>
      <c r="AH280" s="130">
        <v>46</v>
      </c>
      <c r="AI280" s="130">
        <v>9</v>
      </c>
      <c r="AJ280" s="130">
        <v>18</v>
      </c>
      <c r="AK280" s="130">
        <v>14</v>
      </c>
      <c r="AL280" s="130">
        <v>0</v>
      </c>
      <c r="AM280" s="130">
        <v>0</v>
      </c>
      <c r="AN280" s="130">
        <v>0</v>
      </c>
      <c r="AO280" s="130">
        <v>1</v>
      </c>
      <c r="AP280" s="130">
        <v>0</v>
      </c>
      <c r="AQ280" s="130">
        <v>3</v>
      </c>
      <c r="AR280" s="130">
        <v>0</v>
      </c>
      <c r="AS280" s="130">
        <v>0</v>
      </c>
      <c r="AT280" s="98">
        <f t="shared" si="163"/>
        <v>12</v>
      </c>
      <c r="AU280" s="130">
        <v>0</v>
      </c>
      <c r="AV280" s="130">
        <v>9</v>
      </c>
      <c r="AW280" s="130">
        <v>3</v>
      </c>
      <c r="AX280" s="98">
        <f t="shared" si="164"/>
        <v>66</v>
      </c>
      <c r="AY280" s="130">
        <v>11</v>
      </c>
      <c r="AZ280" s="130">
        <v>0</v>
      </c>
      <c r="BA280" s="130">
        <v>53</v>
      </c>
      <c r="BB280" s="130">
        <v>2</v>
      </c>
      <c r="BC280" s="98">
        <f t="shared" si="165"/>
        <v>7</v>
      </c>
      <c r="BD280" s="130">
        <v>0</v>
      </c>
      <c r="BE280" s="130">
        <v>7</v>
      </c>
      <c r="BF280" s="98">
        <f t="shared" si="166"/>
        <v>19</v>
      </c>
      <c r="BG280" s="130">
        <v>0</v>
      </c>
      <c r="BH280" s="130">
        <v>7</v>
      </c>
      <c r="BI280" s="130">
        <v>4</v>
      </c>
      <c r="BJ280" s="130">
        <v>8</v>
      </c>
      <c r="BK280" s="98">
        <f t="shared" si="167"/>
        <v>14</v>
      </c>
      <c r="BL280" s="130">
        <v>0</v>
      </c>
      <c r="BM280" s="130">
        <v>9</v>
      </c>
      <c r="BN280" s="130">
        <v>5</v>
      </c>
      <c r="BO280" s="98">
        <f t="shared" si="168"/>
        <v>6</v>
      </c>
      <c r="BP280" s="130">
        <v>0</v>
      </c>
      <c r="BQ280" s="130">
        <v>4</v>
      </c>
      <c r="BR280" s="130">
        <v>2</v>
      </c>
      <c r="BS280" s="98">
        <f t="shared" si="169"/>
        <v>3</v>
      </c>
      <c r="BT280" s="130">
        <v>0</v>
      </c>
      <c r="BU280" s="130">
        <v>1</v>
      </c>
      <c r="BV280" s="130">
        <v>1</v>
      </c>
      <c r="BW280" s="130">
        <v>1</v>
      </c>
      <c r="BX280" s="98">
        <f t="shared" si="170"/>
        <v>1</v>
      </c>
      <c r="BY280" s="130">
        <v>0</v>
      </c>
      <c r="BZ280" s="130">
        <v>0</v>
      </c>
      <c r="CA280" s="130">
        <v>1</v>
      </c>
      <c r="CB280" s="98">
        <f t="shared" si="159"/>
        <v>3</v>
      </c>
      <c r="CC280" s="130">
        <v>0</v>
      </c>
      <c r="CD280" s="130">
        <v>0</v>
      </c>
      <c r="CE280" s="130">
        <v>3</v>
      </c>
    </row>
    <row r="281" spans="1:83" ht="12.75" x14ac:dyDescent="0.2">
      <c r="A281" s="89"/>
      <c r="B281" s="478" t="s">
        <v>153</v>
      </c>
      <c r="C281" s="98">
        <f>SUM(C282:C338)</f>
        <v>16482</v>
      </c>
      <c r="D281" s="98">
        <f t="shared" ref="D281:BO281" si="172">SUM(D282:D338)</f>
        <v>516</v>
      </c>
      <c r="E281" s="98">
        <f t="shared" si="172"/>
        <v>2</v>
      </c>
      <c r="F281" s="98">
        <f t="shared" si="172"/>
        <v>514</v>
      </c>
      <c r="G281" s="98">
        <f t="shared" si="172"/>
        <v>476</v>
      </c>
      <c r="H281" s="98">
        <f t="shared" si="172"/>
        <v>14</v>
      </c>
      <c r="I281" s="98">
        <f t="shared" si="172"/>
        <v>462</v>
      </c>
      <c r="J281" s="98">
        <f t="shared" si="172"/>
        <v>485</v>
      </c>
      <c r="K281" s="98">
        <f t="shared" si="172"/>
        <v>0</v>
      </c>
      <c r="L281" s="98">
        <f t="shared" si="172"/>
        <v>231</v>
      </c>
      <c r="M281" s="98">
        <f t="shared" si="172"/>
        <v>61</v>
      </c>
      <c r="N281" s="98">
        <f t="shared" si="172"/>
        <v>193</v>
      </c>
      <c r="O281" s="98">
        <f t="shared" si="172"/>
        <v>320</v>
      </c>
      <c r="P281" s="98">
        <f t="shared" si="172"/>
        <v>0</v>
      </c>
      <c r="Q281" s="98">
        <f t="shared" si="172"/>
        <v>244</v>
      </c>
      <c r="R281" s="98">
        <f t="shared" si="172"/>
        <v>18</v>
      </c>
      <c r="S281" s="98">
        <f t="shared" si="172"/>
        <v>58</v>
      </c>
      <c r="T281" s="98">
        <f t="shared" si="172"/>
        <v>175</v>
      </c>
      <c r="U281" s="98">
        <f t="shared" si="172"/>
        <v>0</v>
      </c>
      <c r="V281" s="98">
        <f t="shared" si="172"/>
        <v>118</v>
      </c>
      <c r="W281" s="98">
        <f t="shared" si="172"/>
        <v>22</v>
      </c>
      <c r="X281" s="98">
        <f t="shared" si="172"/>
        <v>35</v>
      </c>
      <c r="Y281" s="98">
        <f t="shared" si="172"/>
        <v>1706</v>
      </c>
      <c r="Z281" s="98">
        <f t="shared" si="172"/>
        <v>1</v>
      </c>
      <c r="AA281" s="98">
        <f t="shared" si="172"/>
        <v>823</v>
      </c>
      <c r="AB281" s="98">
        <f t="shared" si="172"/>
        <v>180</v>
      </c>
      <c r="AC281" s="98">
        <f t="shared" si="172"/>
        <v>425</v>
      </c>
      <c r="AD281" s="98">
        <f t="shared" si="172"/>
        <v>277</v>
      </c>
      <c r="AE281" s="98">
        <f t="shared" si="172"/>
        <v>4327</v>
      </c>
      <c r="AF281" s="98">
        <f t="shared" si="172"/>
        <v>0</v>
      </c>
      <c r="AG281" s="98">
        <f t="shared" si="172"/>
        <v>0</v>
      </c>
      <c r="AH281" s="98">
        <f t="shared" si="172"/>
        <v>366</v>
      </c>
      <c r="AI281" s="98">
        <f t="shared" si="172"/>
        <v>762</v>
      </c>
      <c r="AJ281" s="98">
        <f t="shared" si="172"/>
        <v>1436</v>
      </c>
      <c r="AK281" s="98">
        <f t="shared" si="172"/>
        <v>690</v>
      </c>
      <c r="AL281" s="98">
        <f t="shared" si="172"/>
        <v>133</v>
      </c>
      <c r="AM281" s="98">
        <f t="shared" si="172"/>
        <v>41</v>
      </c>
      <c r="AN281" s="98">
        <f t="shared" si="172"/>
        <v>29</v>
      </c>
      <c r="AO281" s="98">
        <f t="shared" si="172"/>
        <v>809</v>
      </c>
      <c r="AP281" s="98">
        <f t="shared" si="172"/>
        <v>1</v>
      </c>
      <c r="AQ281" s="98">
        <f t="shared" si="172"/>
        <v>58</v>
      </c>
      <c r="AR281" s="98">
        <f t="shared" si="172"/>
        <v>2</v>
      </c>
      <c r="AS281" s="98">
        <f t="shared" si="172"/>
        <v>0</v>
      </c>
      <c r="AT281" s="98">
        <f t="shared" si="172"/>
        <v>504</v>
      </c>
      <c r="AU281" s="98">
        <f t="shared" si="172"/>
        <v>0</v>
      </c>
      <c r="AV281" s="98">
        <f t="shared" si="172"/>
        <v>355</v>
      </c>
      <c r="AW281" s="98">
        <f t="shared" si="172"/>
        <v>149</v>
      </c>
      <c r="AX281" s="98">
        <f t="shared" si="172"/>
        <v>1840</v>
      </c>
      <c r="AY281" s="98">
        <f t="shared" si="172"/>
        <v>891</v>
      </c>
      <c r="AZ281" s="98">
        <f t="shared" si="172"/>
        <v>150</v>
      </c>
      <c r="BA281" s="98">
        <f t="shared" si="172"/>
        <v>303</v>
      </c>
      <c r="BB281" s="98">
        <f t="shared" si="172"/>
        <v>496</v>
      </c>
      <c r="BC281" s="98">
        <f t="shared" si="172"/>
        <v>553</v>
      </c>
      <c r="BD281" s="98">
        <f t="shared" si="172"/>
        <v>0</v>
      </c>
      <c r="BE281" s="98">
        <f t="shared" si="172"/>
        <v>553</v>
      </c>
      <c r="BF281" s="98">
        <f t="shared" si="172"/>
        <v>2019</v>
      </c>
      <c r="BG281" s="98">
        <f t="shared" si="172"/>
        <v>1</v>
      </c>
      <c r="BH281" s="98">
        <f t="shared" si="172"/>
        <v>1406</v>
      </c>
      <c r="BI281" s="98">
        <f t="shared" si="172"/>
        <v>124</v>
      </c>
      <c r="BJ281" s="98">
        <f t="shared" si="172"/>
        <v>488</v>
      </c>
      <c r="BK281" s="98">
        <f t="shared" si="172"/>
        <v>1264</v>
      </c>
      <c r="BL281" s="98">
        <f t="shared" si="172"/>
        <v>0</v>
      </c>
      <c r="BM281" s="98">
        <f t="shared" si="172"/>
        <v>1042</v>
      </c>
      <c r="BN281" s="98">
        <f t="shared" si="172"/>
        <v>222</v>
      </c>
      <c r="BO281" s="98">
        <f t="shared" si="172"/>
        <v>684</v>
      </c>
      <c r="BP281" s="98">
        <f t="shared" ref="BP281:CE281" si="173">SUM(BP282:BP338)</f>
        <v>0</v>
      </c>
      <c r="BQ281" s="98">
        <f t="shared" si="173"/>
        <v>654</v>
      </c>
      <c r="BR281" s="98">
        <f t="shared" si="173"/>
        <v>30</v>
      </c>
      <c r="BS281" s="98">
        <f t="shared" si="173"/>
        <v>1285</v>
      </c>
      <c r="BT281" s="98">
        <f t="shared" si="173"/>
        <v>0</v>
      </c>
      <c r="BU281" s="98">
        <f t="shared" si="173"/>
        <v>634</v>
      </c>
      <c r="BV281" s="98">
        <f t="shared" si="173"/>
        <v>179</v>
      </c>
      <c r="BW281" s="98">
        <f t="shared" si="173"/>
        <v>472</v>
      </c>
      <c r="BX281" s="98">
        <f t="shared" si="173"/>
        <v>135</v>
      </c>
      <c r="BY281" s="98">
        <f t="shared" si="173"/>
        <v>0</v>
      </c>
      <c r="BZ281" s="98">
        <f t="shared" si="173"/>
        <v>84</v>
      </c>
      <c r="CA281" s="98">
        <f t="shared" si="173"/>
        <v>51</v>
      </c>
      <c r="CB281" s="98">
        <f t="shared" si="173"/>
        <v>193</v>
      </c>
      <c r="CC281" s="98">
        <f t="shared" si="173"/>
        <v>3</v>
      </c>
      <c r="CD281" s="98">
        <f t="shared" si="173"/>
        <v>171</v>
      </c>
      <c r="CE281" s="98">
        <f t="shared" si="173"/>
        <v>19</v>
      </c>
    </row>
    <row r="282" spans="1:83" ht="12.75" x14ac:dyDescent="0.2">
      <c r="A282" s="90">
        <v>12010</v>
      </c>
      <c r="B282" s="479" t="s">
        <v>436</v>
      </c>
      <c r="C282" s="98">
        <f t="shared" si="161"/>
        <v>11</v>
      </c>
      <c r="D282" s="98">
        <f>SUM(E282:F282)</f>
        <v>0</v>
      </c>
      <c r="E282" s="130">
        <v>0</v>
      </c>
      <c r="F282" s="130">
        <v>0</v>
      </c>
      <c r="G282" s="98">
        <f>SUM(H282:I282)</f>
        <v>0</v>
      </c>
      <c r="H282" s="130">
        <v>0</v>
      </c>
      <c r="I282" s="130">
        <v>0</v>
      </c>
      <c r="J282" s="98">
        <f t="shared" si="171"/>
        <v>0</v>
      </c>
      <c r="K282" s="130">
        <v>0</v>
      </c>
      <c r="L282" s="130">
        <v>0</v>
      </c>
      <c r="M282" s="130">
        <v>0</v>
      </c>
      <c r="N282" s="130">
        <v>0</v>
      </c>
      <c r="O282" s="98">
        <f t="shared" si="162"/>
        <v>0</v>
      </c>
      <c r="P282" s="130">
        <v>0</v>
      </c>
      <c r="Q282" s="130">
        <v>0</v>
      </c>
      <c r="R282" s="130">
        <v>0</v>
      </c>
      <c r="S282" s="130">
        <v>0</v>
      </c>
      <c r="T282" s="98">
        <f t="shared" ref="T282:T338" si="174">SUM(U282:X282)</f>
        <v>0</v>
      </c>
      <c r="U282" s="130">
        <v>0</v>
      </c>
      <c r="V282" s="130">
        <v>0</v>
      </c>
      <c r="W282" s="130">
        <v>0</v>
      </c>
      <c r="X282" s="130">
        <v>0</v>
      </c>
      <c r="Y282" s="98">
        <f t="shared" ref="Y282:Y338" si="175">SUM(Z282:AD282)</f>
        <v>0</v>
      </c>
      <c r="Z282" s="130">
        <v>0</v>
      </c>
      <c r="AA282" s="130">
        <v>0</v>
      </c>
      <c r="AB282" s="130">
        <v>0</v>
      </c>
      <c r="AC282" s="130">
        <v>0</v>
      </c>
      <c r="AD282" s="130">
        <v>0</v>
      </c>
      <c r="AE282" s="98">
        <f t="shared" ref="AE282:AE338" si="176">SUM(AF282:AS282)</f>
        <v>1</v>
      </c>
      <c r="AF282" s="130">
        <v>0</v>
      </c>
      <c r="AG282" s="130">
        <v>0</v>
      </c>
      <c r="AH282" s="130">
        <v>0</v>
      </c>
      <c r="AI282" s="130">
        <v>0</v>
      </c>
      <c r="AJ282" s="130">
        <v>0</v>
      </c>
      <c r="AK282" s="130">
        <v>0</v>
      </c>
      <c r="AL282" s="130">
        <v>0</v>
      </c>
      <c r="AM282" s="130">
        <v>0</v>
      </c>
      <c r="AN282" s="130">
        <v>0</v>
      </c>
      <c r="AO282" s="130">
        <v>1</v>
      </c>
      <c r="AP282" s="130">
        <v>0</v>
      </c>
      <c r="AQ282" s="130">
        <v>0</v>
      </c>
      <c r="AR282" s="130">
        <v>0</v>
      </c>
      <c r="AS282" s="130">
        <v>0</v>
      </c>
      <c r="AT282" s="98">
        <f t="shared" si="163"/>
        <v>0</v>
      </c>
      <c r="AU282" s="130">
        <v>0</v>
      </c>
      <c r="AV282" s="130">
        <v>0</v>
      </c>
      <c r="AW282" s="130">
        <v>0</v>
      </c>
      <c r="AX282" s="98">
        <f t="shared" si="164"/>
        <v>3</v>
      </c>
      <c r="AY282" s="130">
        <v>3</v>
      </c>
      <c r="AZ282" s="130">
        <v>0</v>
      </c>
      <c r="BA282" s="130">
        <v>0</v>
      </c>
      <c r="BB282" s="130">
        <v>0</v>
      </c>
      <c r="BC282" s="98">
        <f t="shared" si="165"/>
        <v>0</v>
      </c>
      <c r="BD282" s="130">
        <v>0</v>
      </c>
      <c r="BE282" s="130">
        <v>0</v>
      </c>
      <c r="BF282" s="98">
        <f t="shared" si="166"/>
        <v>0</v>
      </c>
      <c r="BG282" s="130">
        <v>0</v>
      </c>
      <c r="BH282" s="130">
        <v>0</v>
      </c>
      <c r="BI282" s="130">
        <v>0</v>
      </c>
      <c r="BJ282" s="130">
        <v>0</v>
      </c>
      <c r="BK282" s="98">
        <f t="shared" si="167"/>
        <v>1</v>
      </c>
      <c r="BL282" s="130">
        <v>0</v>
      </c>
      <c r="BM282" s="130">
        <v>1</v>
      </c>
      <c r="BN282" s="130">
        <v>0</v>
      </c>
      <c r="BO282" s="98">
        <f t="shared" si="168"/>
        <v>1</v>
      </c>
      <c r="BP282" s="130">
        <v>0</v>
      </c>
      <c r="BQ282" s="130">
        <v>1</v>
      </c>
      <c r="BR282" s="130">
        <v>0</v>
      </c>
      <c r="BS282" s="98">
        <f t="shared" si="169"/>
        <v>5</v>
      </c>
      <c r="BT282" s="130">
        <v>0</v>
      </c>
      <c r="BU282" s="130">
        <v>0</v>
      </c>
      <c r="BV282" s="130">
        <v>1</v>
      </c>
      <c r="BW282" s="130">
        <v>4</v>
      </c>
      <c r="BX282" s="98">
        <f t="shared" si="170"/>
        <v>0</v>
      </c>
      <c r="BY282" s="130">
        <v>0</v>
      </c>
      <c r="BZ282" s="130">
        <v>0</v>
      </c>
      <c r="CA282" s="130">
        <v>0</v>
      </c>
      <c r="CB282" s="98">
        <f t="shared" ref="CB282:CB338" si="177">SUM(CC282:CE282)</f>
        <v>0</v>
      </c>
      <c r="CC282" s="130">
        <v>0</v>
      </c>
      <c r="CD282" s="130">
        <v>0</v>
      </c>
      <c r="CE282" s="130">
        <v>0</v>
      </c>
    </row>
    <row r="283" spans="1:83" ht="12.75" x14ac:dyDescent="0.2">
      <c r="A283" s="90">
        <v>12021</v>
      </c>
      <c r="B283" s="479" t="s">
        <v>623</v>
      </c>
      <c r="C283" s="98">
        <f t="shared" si="161"/>
        <v>18</v>
      </c>
      <c r="D283" s="98">
        <f t="shared" ref="D283:D338" si="178">SUM(E283:F283)</f>
        <v>0</v>
      </c>
      <c r="E283" s="130">
        <v>0</v>
      </c>
      <c r="F283" s="130">
        <v>0</v>
      </c>
      <c r="G283" s="98">
        <f t="shared" ref="G283:G338" si="179">SUM(H283:I283)</f>
        <v>0</v>
      </c>
      <c r="H283" s="130">
        <v>0</v>
      </c>
      <c r="I283" s="130">
        <v>0</v>
      </c>
      <c r="J283" s="98">
        <f t="shared" si="171"/>
        <v>2</v>
      </c>
      <c r="K283" s="130">
        <v>0</v>
      </c>
      <c r="L283" s="130">
        <v>2</v>
      </c>
      <c r="M283" s="130">
        <v>0</v>
      </c>
      <c r="N283" s="130">
        <v>0</v>
      </c>
      <c r="O283" s="98">
        <f t="shared" si="162"/>
        <v>0</v>
      </c>
      <c r="P283" s="130">
        <v>0</v>
      </c>
      <c r="Q283" s="130">
        <v>0</v>
      </c>
      <c r="R283" s="130">
        <v>0</v>
      </c>
      <c r="S283" s="130">
        <v>0</v>
      </c>
      <c r="T283" s="98">
        <f t="shared" si="174"/>
        <v>0</v>
      </c>
      <c r="U283" s="130">
        <v>0</v>
      </c>
      <c r="V283" s="130">
        <v>0</v>
      </c>
      <c r="W283" s="130">
        <v>0</v>
      </c>
      <c r="X283" s="130">
        <v>0</v>
      </c>
      <c r="Y283" s="98">
        <f t="shared" si="175"/>
        <v>0</v>
      </c>
      <c r="Z283" s="130">
        <v>0</v>
      </c>
      <c r="AA283" s="130">
        <v>0</v>
      </c>
      <c r="AB283" s="130">
        <v>0</v>
      </c>
      <c r="AC283" s="130">
        <v>0</v>
      </c>
      <c r="AD283" s="130">
        <v>0</v>
      </c>
      <c r="AE283" s="98">
        <f t="shared" si="176"/>
        <v>0</v>
      </c>
      <c r="AF283" s="130">
        <v>0</v>
      </c>
      <c r="AG283" s="130">
        <v>0</v>
      </c>
      <c r="AH283" s="130">
        <v>0</v>
      </c>
      <c r="AI283" s="130">
        <v>0</v>
      </c>
      <c r="AJ283" s="130">
        <v>0</v>
      </c>
      <c r="AK283" s="130">
        <v>0</v>
      </c>
      <c r="AL283" s="130">
        <v>0</v>
      </c>
      <c r="AM283" s="130">
        <v>0</v>
      </c>
      <c r="AN283" s="130">
        <v>0</v>
      </c>
      <c r="AO283" s="130">
        <v>0</v>
      </c>
      <c r="AP283" s="130">
        <v>0</v>
      </c>
      <c r="AQ283" s="130">
        <v>0</v>
      </c>
      <c r="AR283" s="130">
        <v>0</v>
      </c>
      <c r="AS283" s="130">
        <v>0</v>
      </c>
      <c r="AT283" s="98">
        <f t="shared" si="163"/>
        <v>0</v>
      </c>
      <c r="AU283" s="130">
        <v>0</v>
      </c>
      <c r="AV283" s="130">
        <v>0</v>
      </c>
      <c r="AW283" s="130">
        <v>0</v>
      </c>
      <c r="AX283" s="98">
        <f t="shared" si="164"/>
        <v>0</v>
      </c>
      <c r="AY283" s="130">
        <v>0</v>
      </c>
      <c r="AZ283" s="130">
        <v>0</v>
      </c>
      <c r="BA283" s="130">
        <v>0</v>
      </c>
      <c r="BB283" s="130">
        <v>0</v>
      </c>
      <c r="BC283" s="98">
        <f t="shared" si="165"/>
        <v>0</v>
      </c>
      <c r="BD283" s="130">
        <v>0</v>
      </c>
      <c r="BE283" s="130">
        <v>0</v>
      </c>
      <c r="BF283" s="98">
        <f t="shared" si="166"/>
        <v>1</v>
      </c>
      <c r="BG283" s="130">
        <v>0</v>
      </c>
      <c r="BH283" s="130">
        <v>1</v>
      </c>
      <c r="BI283" s="130">
        <v>0</v>
      </c>
      <c r="BJ283" s="130">
        <v>0</v>
      </c>
      <c r="BK283" s="98">
        <f t="shared" si="167"/>
        <v>0</v>
      </c>
      <c r="BL283" s="130">
        <v>0</v>
      </c>
      <c r="BM283" s="130">
        <v>0</v>
      </c>
      <c r="BN283" s="130">
        <v>0</v>
      </c>
      <c r="BO283" s="98">
        <f t="shared" si="168"/>
        <v>5</v>
      </c>
      <c r="BP283" s="130">
        <v>0</v>
      </c>
      <c r="BQ283" s="130">
        <v>5</v>
      </c>
      <c r="BR283" s="130">
        <v>0</v>
      </c>
      <c r="BS283" s="98">
        <f t="shared" si="169"/>
        <v>1</v>
      </c>
      <c r="BT283" s="130">
        <v>0</v>
      </c>
      <c r="BU283" s="130">
        <v>0</v>
      </c>
      <c r="BV283" s="130">
        <v>1</v>
      </c>
      <c r="BW283" s="130">
        <v>0</v>
      </c>
      <c r="BX283" s="98">
        <f t="shared" si="170"/>
        <v>4</v>
      </c>
      <c r="BY283" s="130">
        <v>0</v>
      </c>
      <c r="BZ283" s="130">
        <v>0</v>
      </c>
      <c r="CA283" s="130">
        <v>4</v>
      </c>
      <c r="CB283" s="98">
        <f t="shared" si="177"/>
        <v>5</v>
      </c>
      <c r="CC283" s="130">
        <v>0</v>
      </c>
      <c r="CD283" s="130">
        <v>4</v>
      </c>
      <c r="CE283" s="130">
        <v>1</v>
      </c>
    </row>
    <row r="284" spans="1:83" ht="12.75" x14ac:dyDescent="0.2">
      <c r="A284" s="90">
        <v>12022</v>
      </c>
      <c r="B284" s="479" t="s">
        <v>624</v>
      </c>
      <c r="C284" s="98">
        <f t="shared" si="161"/>
        <v>51</v>
      </c>
      <c r="D284" s="98">
        <f t="shared" si="178"/>
        <v>1</v>
      </c>
      <c r="E284" s="130">
        <v>0</v>
      </c>
      <c r="F284" s="130">
        <v>1</v>
      </c>
      <c r="G284" s="98">
        <f t="shared" si="179"/>
        <v>0</v>
      </c>
      <c r="H284" s="130">
        <v>0</v>
      </c>
      <c r="I284" s="130">
        <v>0</v>
      </c>
      <c r="J284" s="98">
        <f t="shared" si="171"/>
        <v>3</v>
      </c>
      <c r="K284" s="130">
        <v>0</v>
      </c>
      <c r="L284" s="130">
        <v>3</v>
      </c>
      <c r="M284" s="130">
        <v>0</v>
      </c>
      <c r="N284" s="130">
        <v>0</v>
      </c>
      <c r="O284" s="98">
        <f t="shared" si="162"/>
        <v>2</v>
      </c>
      <c r="P284" s="130">
        <v>0</v>
      </c>
      <c r="Q284" s="130">
        <v>0</v>
      </c>
      <c r="R284" s="130">
        <v>2</v>
      </c>
      <c r="S284" s="130">
        <v>0</v>
      </c>
      <c r="T284" s="98">
        <f t="shared" si="174"/>
        <v>3</v>
      </c>
      <c r="U284" s="130">
        <v>0</v>
      </c>
      <c r="V284" s="130">
        <v>1</v>
      </c>
      <c r="W284" s="130">
        <v>1</v>
      </c>
      <c r="X284" s="130">
        <v>1</v>
      </c>
      <c r="Y284" s="98">
        <f t="shared" si="175"/>
        <v>3</v>
      </c>
      <c r="Z284" s="130">
        <v>0</v>
      </c>
      <c r="AA284" s="130">
        <v>1</v>
      </c>
      <c r="AB284" s="130">
        <v>0</v>
      </c>
      <c r="AC284" s="130">
        <v>2</v>
      </c>
      <c r="AD284" s="130">
        <v>0</v>
      </c>
      <c r="AE284" s="98">
        <f t="shared" si="176"/>
        <v>2</v>
      </c>
      <c r="AF284" s="130">
        <v>0</v>
      </c>
      <c r="AG284" s="130">
        <v>0</v>
      </c>
      <c r="AH284" s="130">
        <v>0</v>
      </c>
      <c r="AI284" s="130">
        <v>0</v>
      </c>
      <c r="AJ284" s="130">
        <v>0</v>
      </c>
      <c r="AK284" s="130">
        <v>0</v>
      </c>
      <c r="AL284" s="130">
        <v>0</v>
      </c>
      <c r="AM284" s="130">
        <v>0</v>
      </c>
      <c r="AN284" s="130">
        <v>0</v>
      </c>
      <c r="AO284" s="130">
        <v>2</v>
      </c>
      <c r="AP284" s="130">
        <v>0</v>
      </c>
      <c r="AQ284" s="130">
        <v>0</v>
      </c>
      <c r="AR284" s="130">
        <v>0</v>
      </c>
      <c r="AS284" s="130">
        <v>0</v>
      </c>
      <c r="AT284" s="98">
        <f t="shared" si="163"/>
        <v>3</v>
      </c>
      <c r="AU284" s="130">
        <v>0</v>
      </c>
      <c r="AV284" s="130">
        <v>0</v>
      </c>
      <c r="AW284" s="130">
        <v>3</v>
      </c>
      <c r="AX284" s="98">
        <f t="shared" si="164"/>
        <v>2</v>
      </c>
      <c r="AY284" s="130">
        <v>0</v>
      </c>
      <c r="AZ284" s="130">
        <v>0</v>
      </c>
      <c r="BA284" s="130">
        <v>2</v>
      </c>
      <c r="BB284" s="130">
        <v>0</v>
      </c>
      <c r="BC284" s="98">
        <f t="shared" si="165"/>
        <v>0</v>
      </c>
      <c r="BD284" s="130">
        <v>0</v>
      </c>
      <c r="BE284" s="130">
        <v>0</v>
      </c>
      <c r="BF284" s="98">
        <f t="shared" si="166"/>
        <v>1</v>
      </c>
      <c r="BG284" s="130">
        <v>0</v>
      </c>
      <c r="BH284" s="130">
        <v>0</v>
      </c>
      <c r="BI284" s="130">
        <v>0</v>
      </c>
      <c r="BJ284" s="130">
        <v>1</v>
      </c>
      <c r="BK284" s="98">
        <f t="shared" si="167"/>
        <v>0</v>
      </c>
      <c r="BL284" s="130">
        <v>0</v>
      </c>
      <c r="BM284" s="130">
        <v>0</v>
      </c>
      <c r="BN284" s="130">
        <v>0</v>
      </c>
      <c r="BO284" s="98">
        <f t="shared" si="168"/>
        <v>2</v>
      </c>
      <c r="BP284" s="130">
        <v>0</v>
      </c>
      <c r="BQ284" s="130">
        <v>2</v>
      </c>
      <c r="BR284" s="130">
        <v>0</v>
      </c>
      <c r="BS284" s="98">
        <f t="shared" si="169"/>
        <v>11</v>
      </c>
      <c r="BT284" s="130">
        <v>0</v>
      </c>
      <c r="BU284" s="130">
        <v>0</v>
      </c>
      <c r="BV284" s="130">
        <v>10</v>
      </c>
      <c r="BW284" s="130">
        <v>1</v>
      </c>
      <c r="BX284" s="98">
        <f t="shared" si="170"/>
        <v>2</v>
      </c>
      <c r="BY284" s="130">
        <v>0</v>
      </c>
      <c r="BZ284" s="130">
        <v>0</v>
      </c>
      <c r="CA284" s="130">
        <v>2</v>
      </c>
      <c r="CB284" s="98">
        <f t="shared" si="177"/>
        <v>16</v>
      </c>
      <c r="CC284" s="130">
        <v>0</v>
      </c>
      <c r="CD284" s="130">
        <v>13</v>
      </c>
      <c r="CE284" s="130">
        <v>3</v>
      </c>
    </row>
    <row r="285" spans="1:83" ht="12.75" x14ac:dyDescent="0.2">
      <c r="A285" s="90">
        <v>12031</v>
      </c>
      <c r="B285" s="479" t="s">
        <v>311</v>
      </c>
      <c r="C285" s="98">
        <f t="shared" si="161"/>
        <v>88</v>
      </c>
      <c r="D285" s="98">
        <f t="shared" si="178"/>
        <v>6</v>
      </c>
      <c r="E285" s="130">
        <v>0</v>
      </c>
      <c r="F285" s="130">
        <v>6</v>
      </c>
      <c r="G285" s="98">
        <f t="shared" si="179"/>
        <v>0</v>
      </c>
      <c r="H285" s="130">
        <v>0</v>
      </c>
      <c r="I285" s="130">
        <v>0</v>
      </c>
      <c r="J285" s="98">
        <f t="shared" si="171"/>
        <v>2</v>
      </c>
      <c r="K285" s="130">
        <v>0</v>
      </c>
      <c r="L285" s="130">
        <v>2</v>
      </c>
      <c r="M285" s="130">
        <v>0</v>
      </c>
      <c r="N285" s="130">
        <v>0</v>
      </c>
      <c r="O285" s="98">
        <f t="shared" si="162"/>
        <v>1</v>
      </c>
      <c r="P285" s="130">
        <v>0</v>
      </c>
      <c r="Q285" s="130">
        <v>1</v>
      </c>
      <c r="R285" s="130">
        <v>0</v>
      </c>
      <c r="S285" s="130">
        <v>0</v>
      </c>
      <c r="T285" s="98">
        <f t="shared" si="174"/>
        <v>4</v>
      </c>
      <c r="U285" s="130">
        <v>0</v>
      </c>
      <c r="V285" s="130">
        <v>4</v>
      </c>
      <c r="W285" s="130">
        <v>0</v>
      </c>
      <c r="X285" s="130">
        <v>0</v>
      </c>
      <c r="Y285" s="98">
        <f t="shared" si="175"/>
        <v>5</v>
      </c>
      <c r="Z285" s="130">
        <v>0</v>
      </c>
      <c r="AA285" s="130">
        <v>1</v>
      </c>
      <c r="AB285" s="130">
        <v>1</v>
      </c>
      <c r="AC285" s="130">
        <v>2</v>
      </c>
      <c r="AD285" s="130">
        <v>1</v>
      </c>
      <c r="AE285" s="98">
        <f t="shared" si="176"/>
        <v>17</v>
      </c>
      <c r="AF285" s="130">
        <v>0</v>
      </c>
      <c r="AG285" s="130">
        <v>0</v>
      </c>
      <c r="AH285" s="130">
        <v>3</v>
      </c>
      <c r="AI285" s="130">
        <v>2</v>
      </c>
      <c r="AJ285" s="130">
        <v>6</v>
      </c>
      <c r="AK285" s="130">
        <v>3</v>
      </c>
      <c r="AL285" s="130">
        <v>0</v>
      </c>
      <c r="AM285" s="130">
        <v>1</v>
      </c>
      <c r="AN285" s="130">
        <v>0</v>
      </c>
      <c r="AO285" s="130">
        <v>2</v>
      </c>
      <c r="AP285" s="130">
        <v>0</v>
      </c>
      <c r="AQ285" s="130">
        <v>0</v>
      </c>
      <c r="AR285" s="130">
        <v>0</v>
      </c>
      <c r="AS285" s="130">
        <v>0</v>
      </c>
      <c r="AT285" s="98">
        <f t="shared" si="163"/>
        <v>6</v>
      </c>
      <c r="AU285" s="130">
        <v>0</v>
      </c>
      <c r="AV285" s="130">
        <v>5</v>
      </c>
      <c r="AW285" s="130">
        <v>1</v>
      </c>
      <c r="AX285" s="98">
        <f t="shared" si="164"/>
        <v>11</v>
      </c>
      <c r="AY285" s="130">
        <v>7</v>
      </c>
      <c r="AZ285" s="130">
        <v>0</v>
      </c>
      <c r="BA285" s="130">
        <v>4</v>
      </c>
      <c r="BB285" s="130">
        <v>0</v>
      </c>
      <c r="BC285" s="98">
        <f t="shared" si="165"/>
        <v>6</v>
      </c>
      <c r="BD285" s="130">
        <v>0</v>
      </c>
      <c r="BE285" s="130">
        <v>6</v>
      </c>
      <c r="BF285" s="98">
        <f t="shared" si="166"/>
        <v>12</v>
      </c>
      <c r="BG285" s="130">
        <v>0</v>
      </c>
      <c r="BH285" s="130">
        <v>5</v>
      </c>
      <c r="BI285" s="130">
        <v>0</v>
      </c>
      <c r="BJ285" s="130">
        <v>7</v>
      </c>
      <c r="BK285" s="98">
        <f t="shared" si="167"/>
        <v>11</v>
      </c>
      <c r="BL285" s="130">
        <v>0</v>
      </c>
      <c r="BM285" s="130">
        <v>11</v>
      </c>
      <c r="BN285" s="130">
        <v>0</v>
      </c>
      <c r="BO285" s="98">
        <f t="shared" si="168"/>
        <v>1</v>
      </c>
      <c r="BP285" s="130">
        <v>0</v>
      </c>
      <c r="BQ285" s="130">
        <v>1</v>
      </c>
      <c r="BR285" s="130">
        <v>0</v>
      </c>
      <c r="BS285" s="98">
        <f t="shared" si="169"/>
        <v>4</v>
      </c>
      <c r="BT285" s="130">
        <v>0</v>
      </c>
      <c r="BU285" s="130">
        <v>2</v>
      </c>
      <c r="BV285" s="130">
        <v>1</v>
      </c>
      <c r="BW285" s="130">
        <v>1</v>
      </c>
      <c r="BX285" s="98">
        <f t="shared" si="170"/>
        <v>2</v>
      </c>
      <c r="BY285" s="130">
        <v>0</v>
      </c>
      <c r="BZ285" s="130">
        <v>1</v>
      </c>
      <c r="CA285" s="130">
        <v>1</v>
      </c>
      <c r="CB285" s="98">
        <f t="shared" si="177"/>
        <v>0</v>
      </c>
      <c r="CC285" s="130">
        <v>0</v>
      </c>
      <c r="CD285" s="130">
        <v>0</v>
      </c>
      <c r="CE285" s="130">
        <v>0</v>
      </c>
    </row>
    <row r="286" spans="1:83" ht="12.75" x14ac:dyDescent="0.2">
      <c r="A286" s="90">
        <v>12032</v>
      </c>
      <c r="B286" s="479" t="s">
        <v>348</v>
      </c>
      <c r="C286" s="98">
        <f t="shared" si="161"/>
        <v>6</v>
      </c>
      <c r="D286" s="98">
        <f t="shared" si="178"/>
        <v>0</v>
      </c>
      <c r="E286" s="130">
        <v>0</v>
      </c>
      <c r="F286" s="130">
        <v>0</v>
      </c>
      <c r="G286" s="98">
        <f t="shared" si="179"/>
        <v>0</v>
      </c>
      <c r="H286" s="130">
        <v>0</v>
      </c>
      <c r="I286" s="130">
        <v>0</v>
      </c>
      <c r="J286" s="98">
        <f t="shared" si="171"/>
        <v>0</v>
      </c>
      <c r="K286" s="130">
        <v>0</v>
      </c>
      <c r="L286" s="130">
        <v>0</v>
      </c>
      <c r="M286" s="130">
        <v>0</v>
      </c>
      <c r="N286" s="130">
        <v>0</v>
      </c>
      <c r="O286" s="98">
        <f t="shared" si="162"/>
        <v>0</v>
      </c>
      <c r="P286" s="130">
        <v>0</v>
      </c>
      <c r="Q286" s="130">
        <v>0</v>
      </c>
      <c r="R286" s="130">
        <v>0</v>
      </c>
      <c r="S286" s="130">
        <v>0</v>
      </c>
      <c r="T286" s="98">
        <f t="shared" si="174"/>
        <v>0</v>
      </c>
      <c r="U286" s="130">
        <v>0</v>
      </c>
      <c r="V286" s="130">
        <v>0</v>
      </c>
      <c r="W286" s="130">
        <v>0</v>
      </c>
      <c r="X286" s="130">
        <v>0</v>
      </c>
      <c r="Y286" s="98">
        <f t="shared" si="175"/>
        <v>1</v>
      </c>
      <c r="Z286" s="130">
        <v>0</v>
      </c>
      <c r="AA286" s="130">
        <v>0</v>
      </c>
      <c r="AB286" s="130">
        <v>0</v>
      </c>
      <c r="AC286" s="130">
        <v>0</v>
      </c>
      <c r="AD286" s="130">
        <v>1</v>
      </c>
      <c r="AE286" s="98">
        <f t="shared" si="176"/>
        <v>0</v>
      </c>
      <c r="AF286" s="130">
        <v>0</v>
      </c>
      <c r="AG286" s="130">
        <v>0</v>
      </c>
      <c r="AH286" s="130">
        <v>0</v>
      </c>
      <c r="AI286" s="130">
        <v>0</v>
      </c>
      <c r="AJ286" s="130">
        <v>0</v>
      </c>
      <c r="AK286" s="130">
        <v>0</v>
      </c>
      <c r="AL286" s="130">
        <v>0</v>
      </c>
      <c r="AM286" s="130">
        <v>0</v>
      </c>
      <c r="AN286" s="130">
        <v>0</v>
      </c>
      <c r="AO286" s="130">
        <v>0</v>
      </c>
      <c r="AP286" s="130">
        <v>0</v>
      </c>
      <c r="AQ286" s="130">
        <v>0</v>
      </c>
      <c r="AR286" s="130">
        <v>0</v>
      </c>
      <c r="AS286" s="130">
        <v>0</v>
      </c>
      <c r="AT286" s="98">
        <f t="shared" si="163"/>
        <v>0</v>
      </c>
      <c r="AU286" s="130">
        <v>0</v>
      </c>
      <c r="AV286" s="130">
        <v>0</v>
      </c>
      <c r="AW286" s="130">
        <v>0</v>
      </c>
      <c r="AX286" s="98">
        <f t="shared" si="164"/>
        <v>0</v>
      </c>
      <c r="AY286" s="130">
        <v>0</v>
      </c>
      <c r="AZ286" s="130">
        <v>0</v>
      </c>
      <c r="BA286" s="130">
        <v>0</v>
      </c>
      <c r="BB286" s="130">
        <v>0</v>
      </c>
      <c r="BC286" s="98">
        <f t="shared" si="165"/>
        <v>0</v>
      </c>
      <c r="BD286" s="130">
        <v>0</v>
      </c>
      <c r="BE286" s="130">
        <v>0</v>
      </c>
      <c r="BF286" s="98">
        <f t="shared" si="166"/>
        <v>4</v>
      </c>
      <c r="BG286" s="130">
        <v>0</v>
      </c>
      <c r="BH286" s="130">
        <v>2</v>
      </c>
      <c r="BI286" s="130">
        <v>2</v>
      </c>
      <c r="BJ286" s="130">
        <v>0</v>
      </c>
      <c r="BK286" s="98">
        <f t="shared" si="167"/>
        <v>0</v>
      </c>
      <c r="BL286" s="130">
        <v>0</v>
      </c>
      <c r="BM286" s="130">
        <v>0</v>
      </c>
      <c r="BN286" s="130">
        <v>0</v>
      </c>
      <c r="BO286" s="98">
        <f t="shared" si="168"/>
        <v>0</v>
      </c>
      <c r="BP286" s="130">
        <v>0</v>
      </c>
      <c r="BQ286" s="130">
        <v>0</v>
      </c>
      <c r="BR286" s="130">
        <v>0</v>
      </c>
      <c r="BS286" s="98">
        <f t="shared" si="169"/>
        <v>0</v>
      </c>
      <c r="BT286" s="130">
        <v>0</v>
      </c>
      <c r="BU286" s="130">
        <v>0</v>
      </c>
      <c r="BV286" s="130">
        <v>0</v>
      </c>
      <c r="BW286" s="130">
        <v>0</v>
      </c>
      <c r="BX286" s="98">
        <f t="shared" si="170"/>
        <v>0</v>
      </c>
      <c r="BY286" s="130">
        <v>0</v>
      </c>
      <c r="BZ286" s="130">
        <v>0</v>
      </c>
      <c r="CA286" s="130">
        <v>0</v>
      </c>
      <c r="CB286" s="98">
        <f t="shared" si="177"/>
        <v>1</v>
      </c>
      <c r="CC286" s="130">
        <v>0</v>
      </c>
      <c r="CD286" s="130">
        <v>1</v>
      </c>
      <c r="CE286" s="130">
        <v>0</v>
      </c>
    </row>
    <row r="287" spans="1:83" ht="12.75" x14ac:dyDescent="0.2">
      <c r="A287" s="90">
        <v>12051</v>
      </c>
      <c r="B287" s="479" t="s">
        <v>625</v>
      </c>
      <c r="C287" s="98">
        <f t="shared" si="161"/>
        <v>682</v>
      </c>
      <c r="D287" s="98">
        <f t="shared" si="178"/>
        <v>97</v>
      </c>
      <c r="E287" s="130">
        <v>1</v>
      </c>
      <c r="F287" s="130">
        <v>96</v>
      </c>
      <c r="G287" s="98">
        <f t="shared" si="179"/>
        <v>185</v>
      </c>
      <c r="H287" s="130">
        <v>6</v>
      </c>
      <c r="I287" s="130">
        <v>179</v>
      </c>
      <c r="J287" s="98">
        <f t="shared" si="171"/>
        <v>29</v>
      </c>
      <c r="K287" s="130">
        <v>0</v>
      </c>
      <c r="L287" s="130">
        <v>9</v>
      </c>
      <c r="M287" s="130">
        <v>18</v>
      </c>
      <c r="N287" s="130">
        <v>2</v>
      </c>
      <c r="O287" s="98">
        <f t="shared" si="162"/>
        <v>3</v>
      </c>
      <c r="P287" s="130">
        <v>0</v>
      </c>
      <c r="Q287" s="130">
        <v>0</v>
      </c>
      <c r="R287" s="130">
        <v>2</v>
      </c>
      <c r="S287" s="130">
        <v>1</v>
      </c>
      <c r="T287" s="98">
        <f t="shared" si="174"/>
        <v>9</v>
      </c>
      <c r="U287" s="130">
        <v>0</v>
      </c>
      <c r="V287" s="130">
        <v>6</v>
      </c>
      <c r="W287" s="130">
        <v>1</v>
      </c>
      <c r="X287" s="130">
        <v>2</v>
      </c>
      <c r="Y287" s="98">
        <f t="shared" si="175"/>
        <v>121</v>
      </c>
      <c r="Z287" s="130">
        <v>0</v>
      </c>
      <c r="AA287" s="130">
        <v>54</v>
      </c>
      <c r="AB287" s="130">
        <v>43</v>
      </c>
      <c r="AC287" s="130">
        <v>8</v>
      </c>
      <c r="AD287" s="130">
        <v>16</v>
      </c>
      <c r="AE287" s="98">
        <f t="shared" si="176"/>
        <v>91</v>
      </c>
      <c r="AF287" s="130">
        <v>0</v>
      </c>
      <c r="AG287" s="130">
        <v>0</v>
      </c>
      <c r="AH287" s="130">
        <v>2</v>
      </c>
      <c r="AI287" s="130">
        <v>4</v>
      </c>
      <c r="AJ287" s="130">
        <v>4</v>
      </c>
      <c r="AK287" s="130">
        <v>8</v>
      </c>
      <c r="AL287" s="130">
        <v>6</v>
      </c>
      <c r="AM287" s="130">
        <v>0</v>
      </c>
      <c r="AN287" s="130">
        <v>0</v>
      </c>
      <c r="AO287" s="130">
        <v>65</v>
      </c>
      <c r="AP287" s="130">
        <v>0</v>
      </c>
      <c r="AQ287" s="130">
        <v>2</v>
      </c>
      <c r="AR287" s="130">
        <v>0</v>
      </c>
      <c r="AS287" s="130">
        <v>0</v>
      </c>
      <c r="AT287" s="98">
        <f t="shared" si="163"/>
        <v>9</v>
      </c>
      <c r="AU287" s="130">
        <v>0</v>
      </c>
      <c r="AV287" s="130">
        <v>5</v>
      </c>
      <c r="AW287" s="130">
        <v>4</v>
      </c>
      <c r="AX287" s="98">
        <f t="shared" si="164"/>
        <v>8</v>
      </c>
      <c r="AY287" s="130">
        <v>4</v>
      </c>
      <c r="AZ287" s="130">
        <v>0</v>
      </c>
      <c r="BA287" s="130">
        <v>4</v>
      </c>
      <c r="BB287" s="130">
        <v>0</v>
      </c>
      <c r="BC287" s="98">
        <f t="shared" si="165"/>
        <v>2</v>
      </c>
      <c r="BD287" s="130">
        <v>0</v>
      </c>
      <c r="BE287" s="130">
        <v>2</v>
      </c>
      <c r="BF287" s="98">
        <f t="shared" si="166"/>
        <v>9</v>
      </c>
      <c r="BG287" s="130">
        <v>0</v>
      </c>
      <c r="BH287" s="130">
        <v>8</v>
      </c>
      <c r="BI287" s="130">
        <v>0</v>
      </c>
      <c r="BJ287" s="130">
        <v>1</v>
      </c>
      <c r="BK287" s="98">
        <f t="shared" si="167"/>
        <v>4</v>
      </c>
      <c r="BL287" s="130">
        <v>0</v>
      </c>
      <c r="BM287" s="130">
        <v>4</v>
      </c>
      <c r="BN287" s="130">
        <v>0</v>
      </c>
      <c r="BO287" s="98">
        <f t="shared" si="168"/>
        <v>4</v>
      </c>
      <c r="BP287" s="130">
        <v>0</v>
      </c>
      <c r="BQ287" s="130">
        <v>4</v>
      </c>
      <c r="BR287" s="130">
        <v>0</v>
      </c>
      <c r="BS287" s="98">
        <f t="shared" si="169"/>
        <v>56</v>
      </c>
      <c r="BT287" s="130">
        <v>0</v>
      </c>
      <c r="BU287" s="130">
        <v>11</v>
      </c>
      <c r="BV287" s="130">
        <v>2</v>
      </c>
      <c r="BW287" s="130">
        <v>43</v>
      </c>
      <c r="BX287" s="98">
        <f t="shared" si="170"/>
        <v>9</v>
      </c>
      <c r="BY287" s="130">
        <v>0</v>
      </c>
      <c r="BZ287" s="130">
        <v>7</v>
      </c>
      <c r="CA287" s="130">
        <v>2</v>
      </c>
      <c r="CB287" s="98">
        <f t="shared" si="177"/>
        <v>46</v>
      </c>
      <c r="CC287" s="130">
        <v>2</v>
      </c>
      <c r="CD287" s="130">
        <v>44</v>
      </c>
      <c r="CE287" s="130">
        <v>0</v>
      </c>
    </row>
    <row r="288" spans="1:83" ht="12.75" x14ac:dyDescent="0.2">
      <c r="A288" s="90">
        <v>12052</v>
      </c>
      <c r="B288" s="479" t="s">
        <v>626</v>
      </c>
      <c r="C288" s="98">
        <f t="shared" si="161"/>
        <v>108</v>
      </c>
      <c r="D288" s="98">
        <f t="shared" si="178"/>
        <v>40</v>
      </c>
      <c r="E288" s="130">
        <v>0</v>
      </c>
      <c r="F288" s="130">
        <v>40</v>
      </c>
      <c r="G288" s="98">
        <f t="shared" si="179"/>
        <v>11</v>
      </c>
      <c r="H288" s="130">
        <v>4</v>
      </c>
      <c r="I288" s="130">
        <v>7</v>
      </c>
      <c r="J288" s="98">
        <f t="shared" si="171"/>
        <v>3</v>
      </c>
      <c r="K288" s="130">
        <v>0</v>
      </c>
      <c r="L288" s="130">
        <v>2</v>
      </c>
      <c r="M288" s="130">
        <v>0</v>
      </c>
      <c r="N288" s="130">
        <v>1</v>
      </c>
      <c r="O288" s="98">
        <f t="shared" si="162"/>
        <v>0</v>
      </c>
      <c r="P288" s="130">
        <v>0</v>
      </c>
      <c r="Q288" s="130">
        <v>0</v>
      </c>
      <c r="R288" s="130">
        <v>0</v>
      </c>
      <c r="S288" s="130">
        <v>0</v>
      </c>
      <c r="T288" s="98">
        <f t="shared" si="174"/>
        <v>2</v>
      </c>
      <c r="U288" s="130">
        <v>0</v>
      </c>
      <c r="V288" s="130">
        <v>1</v>
      </c>
      <c r="W288" s="130">
        <v>0</v>
      </c>
      <c r="X288" s="130">
        <v>1</v>
      </c>
      <c r="Y288" s="98">
        <f t="shared" si="175"/>
        <v>22</v>
      </c>
      <c r="Z288" s="130">
        <v>0</v>
      </c>
      <c r="AA288" s="130">
        <v>10</v>
      </c>
      <c r="AB288" s="130">
        <v>10</v>
      </c>
      <c r="AC288" s="130">
        <v>1</v>
      </c>
      <c r="AD288" s="130">
        <v>1</v>
      </c>
      <c r="AE288" s="98">
        <f t="shared" si="176"/>
        <v>12</v>
      </c>
      <c r="AF288" s="130">
        <v>0</v>
      </c>
      <c r="AG288" s="130">
        <v>0</v>
      </c>
      <c r="AH288" s="130">
        <v>2</v>
      </c>
      <c r="AI288" s="130">
        <v>0</v>
      </c>
      <c r="AJ288" s="130">
        <v>0</v>
      </c>
      <c r="AK288" s="130">
        <v>1</v>
      </c>
      <c r="AL288" s="130">
        <v>0</v>
      </c>
      <c r="AM288" s="130">
        <v>0</v>
      </c>
      <c r="AN288" s="130">
        <v>0</v>
      </c>
      <c r="AO288" s="130">
        <v>9</v>
      </c>
      <c r="AP288" s="130">
        <v>0</v>
      </c>
      <c r="AQ288" s="130">
        <v>0</v>
      </c>
      <c r="AR288" s="130">
        <v>0</v>
      </c>
      <c r="AS288" s="130">
        <v>0</v>
      </c>
      <c r="AT288" s="98">
        <f t="shared" si="163"/>
        <v>1</v>
      </c>
      <c r="AU288" s="130">
        <v>0</v>
      </c>
      <c r="AV288" s="130">
        <v>1</v>
      </c>
      <c r="AW288" s="130">
        <v>0</v>
      </c>
      <c r="AX288" s="98">
        <f t="shared" si="164"/>
        <v>3</v>
      </c>
      <c r="AY288" s="130">
        <v>3</v>
      </c>
      <c r="AZ288" s="130">
        <v>0</v>
      </c>
      <c r="BA288" s="130">
        <v>0</v>
      </c>
      <c r="BB288" s="130">
        <v>0</v>
      </c>
      <c r="BC288" s="98">
        <f t="shared" si="165"/>
        <v>2</v>
      </c>
      <c r="BD288" s="130">
        <v>0</v>
      </c>
      <c r="BE288" s="130">
        <v>2</v>
      </c>
      <c r="BF288" s="98">
        <f t="shared" si="166"/>
        <v>2</v>
      </c>
      <c r="BG288" s="130">
        <v>0</v>
      </c>
      <c r="BH288" s="130">
        <v>2</v>
      </c>
      <c r="BI288" s="130">
        <v>0</v>
      </c>
      <c r="BJ288" s="130">
        <v>0</v>
      </c>
      <c r="BK288" s="98">
        <f t="shared" si="167"/>
        <v>0</v>
      </c>
      <c r="BL288" s="130">
        <v>0</v>
      </c>
      <c r="BM288" s="130">
        <v>0</v>
      </c>
      <c r="BN288" s="130">
        <v>0</v>
      </c>
      <c r="BO288" s="98">
        <f t="shared" si="168"/>
        <v>0</v>
      </c>
      <c r="BP288" s="130">
        <v>0</v>
      </c>
      <c r="BQ288" s="130">
        <v>0</v>
      </c>
      <c r="BR288" s="130">
        <v>0</v>
      </c>
      <c r="BS288" s="98">
        <f t="shared" si="169"/>
        <v>1</v>
      </c>
      <c r="BT288" s="130">
        <v>0</v>
      </c>
      <c r="BU288" s="130">
        <v>0</v>
      </c>
      <c r="BV288" s="130">
        <v>0</v>
      </c>
      <c r="BW288" s="130">
        <v>1</v>
      </c>
      <c r="BX288" s="98">
        <f t="shared" si="170"/>
        <v>1</v>
      </c>
      <c r="BY288" s="130">
        <v>0</v>
      </c>
      <c r="BZ288" s="130">
        <v>1</v>
      </c>
      <c r="CA288" s="130">
        <v>0</v>
      </c>
      <c r="CB288" s="98">
        <f t="shared" si="177"/>
        <v>8</v>
      </c>
      <c r="CC288" s="130">
        <v>1</v>
      </c>
      <c r="CD288" s="130">
        <v>7</v>
      </c>
      <c r="CE288" s="130">
        <v>0</v>
      </c>
    </row>
    <row r="289" spans="1:83" ht="12.75" x14ac:dyDescent="0.2">
      <c r="A289" s="90">
        <v>12053</v>
      </c>
      <c r="B289" s="479" t="s">
        <v>627</v>
      </c>
      <c r="C289" s="98">
        <f t="shared" si="161"/>
        <v>11</v>
      </c>
      <c r="D289" s="98">
        <f t="shared" si="178"/>
        <v>0</v>
      </c>
      <c r="E289" s="130">
        <v>0</v>
      </c>
      <c r="F289" s="130">
        <v>0</v>
      </c>
      <c r="G289" s="98">
        <f t="shared" si="179"/>
        <v>0</v>
      </c>
      <c r="H289" s="130">
        <v>0</v>
      </c>
      <c r="I289" s="130">
        <v>0</v>
      </c>
      <c r="J289" s="98">
        <f t="shared" si="171"/>
        <v>0</v>
      </c>
      <c r="K289" s="130">
        <v>0</v>
      </c>
      <c r="L289" s="130">
        <v>0</v>
      </c>
      <c r="M289" s="130">
        <v>0</v>
      </c>
      <c r="N289" s="130">
        <v>0</v>
      </c>
      <c r="O289" s="98">
        <f t="shared" si="162"/>
        <v>0</v>
      </c>
      <c r="P289" s="130">
        <v>0</v>
      </c>
      <c r="Q289" s="130">
        <v>0</v>
      </c>
      <c r="R289" s="130">
        <v>0</v>
      </c>
      <c r="S289" s="130">
        <v>0</v>
      </c>
      <c r="T289" s="98">
        <f t="shared" si="174"/>
        <v>1</v>
      </c>
      <c r="U289" s="130">
        <v>0</v>
      </c>
      <c r="V289" s="130">
        <v>1</v>
      </c>
      <c r="W289" s="130">
        <v>0</v>
      </c>
      <c r="X289" s="130">
        <v>0</v>
      </c>
      <c r="Y289" s="98">
        <f t="shared" si="175"/>
        <v>1</v>
      </c>
      <c r="Z289" s="130">
        <v>0</v>
      </c>
      <c r="AA289" s="130">
        <v>0</v>
      </c>
      <c r="AB289" s="130">
        <v>0</v>
      </c>
      <c r="AC289" s="130">
        <v>0</v>
      </c>
      <c r="AD289" s="130">
        <v>1</v>
      </c>
      <c r="AE289" s="98">
        <f t="shared" si="176"/>
        <v>1</v>
      </c>
      <c r="AF289" s="130">
        <v>0</v>
      </c>
      <c r="AG289" s="130">
        <v>0</v>
      </c>
      <c r="AH289" s="130">
        <v>0</v>
      </c>
      <c r="AI289" s="130">
        <v>0</v>
      </c>
      <c r="AJ289" s="130">
        <v>0</v>
      </c>
      <c r="AK289" s="130">
        <v>0</v>
      </c>
      <c r="AL289" s="130">
        <v>0</v>
      </c>
      <c r="AM289" s="130">
        <v>0</v>
      </c>
      <c r="AN289" s="130">
        <v>0</v>
      </c>
      <c r="AO289" s="130">
        <v>1</v>
      </c>
      <c r="AP289" s="130">
        <v>0</v>
      </c>
      <c r="AQ289" s="130">
        <v>0</v>
      </c>
      <c r="AR289" s="130">
        <v>0</v>
      </c>
      <c r="AS289" s="130">
        <v>0</v>
      </c>
      <c r="AT289" s="98">
        <f t="shared" si="163"/>
        <v>0</v>
      </c>
      <c r="AU289" s="130">
        <v>0</v>
      </c>
      <c r="AV289" s="130">
        <v>0</v>
      </c>
      <c r="AW289" s="130">
        <v>0</v>
      </c>
      <c r="AX289" s="98">
        <f t="shared" si="164"/>
        <v>3</v>
      </c>
      <c r="AY289" s="130">
        <v>1</v>
      </c>
      <c r="AZ289" s="130">
        <v>1</v>
      </c>
      <c r="BA289" s="130">
        <v>1</v>
      </c>
      <c r="BB289" s="130">
        <v>0</v>
      </c>
      <c r="BC289" s="98">
        <f t="shared" si="165"/>
        <v>0</v>
      </c>
      <c r="BD289" s="130">
        <v>0</v>
      </c>
      <c r="BE289" s="130">
        <v>0</v>
      </c>
      <c r="BF289" s="98">
        <f t="shared" si="166"/>
        <v>2</v>
      </c>
      <c r="BG289" s="130">
        <v>0</v>
      </c>
      <c r="BH289" s="130">
        <v>2</v>
      </c>
      <c r="BI289" s="130">
        <v>0</v>
      </c>
      <c r="BJ289" s="130">
        <v>0</v>
      </c>
      <c r="BK289" s="98">
        <f t="shared" si="167"/>
        <v>2</v>
      </c>
      <c r="BL289" s="130">
        <v>0</v>
      </c>
      <c r="BM289" s="130">
        <v>2</v>
      </c>
      <c r="BN289" s="130">
        <v>0</v>
      </c>
      <c r="BO289" s="98">
        <f t="shared" si="168"/>
        <v>0</v>
      </c>
      <c r="BP289" s="130">
        <v>0</v>
      </c>
      <c r="BQ289" s="130">
        <v>0</v>
      </c>
      <c r="BR289" s="130">
        <v>0</v>
      </c>
      <c r="BS289" s="98">
        <f t="shared" si="169"/>
        <v>1</v>
      </c>
      <c r="BT289" s="130">
        <v>0</v>
      </c>
      <c r="BU289" s="130">
        <v>0</v>
      </c>
      <c r="BV289" s="130">
        <v>0</v>
      </c>
      <c r="BW289" s="130">
        <v>1</v>
      </c>
      <c r="BX289" s="98">
        <f t="shared" si="170"/>
        <v>0</v>
      </c>
      <c r="BY289" s="130">
        <v>0</v>
      </c>
      <c r="BZ289" s="130">
        <v>0</v>
      </c>
      <c r="CA289" s="130">
        <v>0</v>
      </c>
      <c r="CB289" s="98">
        <f t="shared" si="177"/>
        <v>0</v>
      </c>
      <c r="CC289" s="130">
        <v>0</v>
      </c>
      <c r="CD289" s="130">
        <v>0</v>
      </c>
      <c r="CE289" s="130">
        <v>0</v>
      </c>
    </row>
    <row r="290" spans="1:83" ht="12.75" x14ac:dyDescent="0.2">
      <c r="A290" s="90">
        <v>12054</v>
      </c>
      <c r="B290" s="479" t="s">
        <v>628</v>
      </c>
      <c r="C290" s="98">
        <f t="shared" si="161"/>
        <v>27</v>
      </c>
      <c r="D290" s="98">
        <f t="shared" si="178"/>
        <v>1</v>
      </c>
      <c r="E290" s="130">
        <v>0</v>
      </c>
      <c r="F290" s="130">
        <v>1</v>
      </c>
      <c r="G290" s="98">
        <f t="shared" si="179"/>
        <v>0</v>
      </c>
      <c r="H290" s="130">
        <v>0</v>
      </c>
      <c r="I290" s="130">
        <v>0</v>
      </c>
      <c r="J290" s="98">
        <f t="shared" si="171"/>
        <v>2</v>
      </c>
      <c r="K290" s="130">
        <v>0</v>
      </c>
      <c r="L290" s="130">
        <v>0</v>
      </c>
      <c r="M290" s="130">
        <v>2</v>
      </c>
      <c r="N290" s="130">
        <v>0</v>
      </c>
      <c r="O290" s="98">
        <f t="shared" si="162"/>
        <v>0</v>
      </c>
      <c r="P290" s="130">
        <v>0</v>
      </c>
      <c r="Q290" s="130">
        <v>0</v>
      </c>
      <c r="R290" s="130">
        <v>0</v>
      </c>
      <c r="S290" s="130">
        <v>0</v>
      </c>
      <c r="T290" s="98">
        <f t="shared" si="174"/>
        <v>0</v>
      </c>
      <c r="U290" s="130">
        <v>0</v>
      </c>
      <c r="V290" s="130">
        <v>0</v>
      </c>
      <c r="W290" s="130">
        <v>0</v>
      </c>
      <c r="X290" s="130">
        <v>0</v>
      </c>
      <c r="Y290" s="98">
        <f t="shared" si="175"/>
        <v>12</v>
      </c>
      <c r="Z290" s="130">
        <v>0</v>
      </c>
      <c r="AA290" s="130">
        <v>3</v>
      </c>
      <c r="AB290" s="130">
        <v>5</v>
      </c>
      <c r="AC290" s="130">
        <v>4</v>
      </c>
      <c r="AD290" s="130">
        <v>0</v>
      </c>
      <c r="AE290" s="98">
        <f t="shared" si="176"/>
        <v>3</v>
      </c>
      <c r="AF290" s="130">
        <v>0</v>
      </c>
      <c r="AG290" s="130">
        <v>0</v>
      </c>
      <c r="AH290" s="130">
        <v>0</v>
      </c>
      <c r="AI290" s="130">
        <v>0</v>
      </c>
      <c r="AJ290" s="130">
        <v>0</v>
      </c>
      <c r="AK290" s="130">
        <v>1</v>
      </c>
      <c r="AL290" s="130">
        <v>0</v>
      </c>
      <c r="AM290" s="130">
        <v>0</v>
      </c>
      <c r="AN290" s="130">
        <v>0</v>
      </c>
      <c r="AO290" s="130">
        <v>2</v>
      </c>
      <c r="AP290" s="130">
        <v>0</v>
      </c>
      <c r="AQ290" s="130">
        <v>0</v>
      </c>
      <c r="AR290" s="130">
        <v>0</v>
      </c>
      <c r="AS290" s="130">
        <v>0</v>
      </c>
      <c r="AT290" s="98">
        <f t="shared" si="163"/>
        <v>2</v>
      </c>
      <c r="AU290" s="130">
        <v>0</v>
      </c>
      <c r="AV290" s="130">
        <v>2</v>
      </c>
      <c r="AW290" s="130">
        <v>0</v>
      </c>
      <c r="AX290" s="98">
        <f t="shared" si="164"/>
        <v>1</v>
      </c>
      <c r="AY290" s="130">
        <v>0</v>
      </c>
      <c r="AZ290" s="130">
        <v>1</v>
      </c>
      <c r="BA290" s="130">
        <v>0</v>
      </c>
      <c r="BB290" s="130">
        <v>0</v>
      </c>
      <c r="BC290" s="98">
        <f t="shared" si="165"/>
        <v>2</v>
      </c>
      <c r="BD290" s="130">
        <v>0</v>
      </c>
      <c r="BE290" s="130">
        <v>2</v>
      </c>
      <c r="BF290" s="98">
        <f t="shared" si="166"/>
        <v>0</v>
      </c>
      <c r="BG290" s="130">
        <v>0</v>
      </c>
      <c r="BH290" s="130">
        <v>0</v>
      </c>
      <c r="BI290" s="130">
        <v>0</v>
      </c>
      <c r="BJ290" s="130">
        <v>0</v>
      </c>
      <c r="BK290" s="98">
        <f t="shared" si="167"/>
        <v>0</v>
      </c>
      <c r="BL290" s="130">
        <v>0</v>
      </c>
      <c r="BM290" s="130">
        <v>0</v>
      </c>
      <c r="BN290" s="130">
        <v>0</v>
      </c>
      <c r="BO290" s="98">
        <f t="shared" si="168"/>
        <v>0</v>
      </c>
      <c r="BP290" s="130">
        <v>0</v>
      </c>
      <c r="BQ290" s="130">
        <v>0</v>
      </c>
      <c r="BR290" s="130">
        <v>0</v>
      </c>
      <c r="BS290" s="98">
        <f t="shared" si="169"/>
        <v>2</v>
      </c>
      <c r="BT290" s="130">
        <v>0</v>
      </c>
      <c r="BU290" s="130">
        <v>2</v>
      </c>
      <c r="BV290" s="130">
        <v>0</v>
      </c>
      <c r="BW290" s="130">
        <v>0</v>
      </c>
      <c r="BX290" s="98">
        <f t="shared" si="170"/>
        <v>0</v>
      </c>
      <c r="BY290" s="130">
        <v>0</v>
      </c>
      <c r="BZ290" s="130">
        <v>0</v>
      </c>
      <c r="CA290" s="130">
        <v>0</v>
      </c>
      <c r="CB290" s="98">
        <f t="shared" si="177"/>
        <v>2</v>
      </c>
      <c r="CC290" s="130">
        <v>0</v>
      </c>
      <c r="CD290" s="130">
        <v>2</v>
      </c>
      <c r="CE290" s="130">
        <v>0</v>
      </c>
    </row>
    <row r="291" spans="1:83" ht="12.75" x14ac:dyDescent="0.2">
      <c r="A291" s="91">
        <v>12055</v>
      </c>
      <c r="B291" s="479" t="s">
        <v>392</v>
      </c>
      <c r="C291" s="98">
        <f t="shared" si="161"/>
        <v>13</v>
      </c>
      <c r="D291" s="98">
        <f t="shared" si="178"/>
        <v>1</v>
      </c>
      <c r="E291" s="130">
        <v>0</v>
      </c>
      <c r="F291" s="130">
        <v>1</v>
      </c>
      <c r="G291" s="98">
        <f t="shared" si="179"/>
        <v>0</v>
      </c>
      <c r="H291" s="130">
        <v>0</v>
      </c>
      <c r="I291" s="130">
        <v>0</v>
      </c>
      <c r="J291" s="98">
        <f t="shared" si="171"/>
        <v>2</v>
      </c>
      <c r="K291" s="130">
        <v>0</v>
      </c>
      <c r="L291" s="130">
        <v>2</v>
      </c>
      <c r="M291" s="130">
        <v>0</v>
      </c>
      <c r="N291" s="130">
        <v>0</v>
      </c>
      <c r="O291" s="98">
        <f t="shared" si="162"/>
        <v>0</v>
      </c>
      <c r="P291" s="130">
        <v>0</v>
      </c>
      <c r="Q291" s="130">
        <v>0</v>
      </c>
      <c r="R291" s="130">
        <v>0</v>
      </c>
      <c r="S291" s="130">
        <v>0</v>
      </c>
      <c r="T291" s="98">
        <f t="shared" si="174"/>
        <v>0</v>
      </c>
      <c r="U291" s="130">
        <v>0</v>
      </c>
      <c r="V291" s="130">
        <v>0</v>
      </c>
      <c r="W291" s="130">
        <v>0</v>
      </c>
      <c r="X291" s="130">
        <v>0</v>
      </c>
      <c r="Y291" s="98">
        <f t="shared" si="175"/>
        <v>2</v>
      </c>
      <c r="Z291" s="130">
        <v>0</v>
      </c>
      <c r="AA291" s="130">
        <v>1</v>
      </c>
      <c r="AB291" s="130">
        <v>0</v>
      </c>
      <c r="AC291" s="130">
        <v>1</v>
      </c>
      <c r="AD291" s="130">
        <v>0</v>
      </c>
      <c r="AE291" s="98">
        <f t="shared" si="176"/>
        <v>3</v>
      </c>
      <c r="AF291" s="130">
        <v>0</v>
      </c>
      <c r="AG291" s="130">
        <v>0</v>
      </c>
      <c r="AH291" s="130">
        <v>0</v>
      </c>
      <c r="AI291" s="130">
        <v>0</v>
      </c>
      <c r="AJ291" s="130">
        <v>0</v>
      </c>
      <c r="AK291" s="130">
        <v>0</v>
      </c>
      <c r="AL291" s="130">
        <v>0</v>
      </c>
      <c r="AM291" s="130">
        <v>0</v>
      </c>
      <c r="AN291" s="130">
        <v>0</v>
      </c>
      <c r="AO291" s="130">
        <v>3</v>
      </c>
      <c r="AP291" s="130">
        <v>0</v>
      </c>
      <c r="AQ291" s="130">
        <v>0</v>
      </c>
      <c r="AR291" s="130">
        <v>0</v>
      </c>
      <c r="AS291" s="130">
        <v>0</v>
      </c>
      <c r="AT291" s="98">
        <f t="shared" si="163"/>
        <v>0</v>
      </c>
      <c r="AU291" s="130">
        <v>0</v>
      </c>
      <c r="AV291" s="130">
        <v>0</v>
      </c>
      <c r="AW291" s="130">
        <v>0</v>
      </c>
      <c r="AX291" s="98">
        <f t="shared" si="164"/>
        <v>0</v>
      </c>
      <c r="AY291" s="130">
        <v>0</v>
      </c>
      <c r="AZ291" s="130">
        <v>0</v>
      </c>
      <c r="BA291" s="130">
        <v>0</v>
      </c>
      <c r="BB291" s="130">
        <v>0</v>
      </c>
      <c r="BC291" s="98">
        <f t="shared" si="165"/>
        <v>0</v>
      </c>
      <c r="BD291" s="130">
        <v>0</v>
      </c>
      <c r="BE291" s="130">
        <v>0</v>
      </c>
      <c r="BF291" s="98">
        <f t="shared" si="166"/>
        <v>0</v>
      </c>
      <c r="BG291" s="130">
        <v>0</v>
      </c>
      <c r="BH291" s="130">
        <v>0</v>
      </c>
      <c r="BI291" s="130">
        <v>0</v>
      </c>
      <c r="BJ291" s="130">
        <v>0</v>
      </c>
      <c r="BK291" s="98">
        <f t="shared" si="167"/>
        <v>0</v>
      </c>
      <c r="BL291" s="130">
        <v>0</v>
      </c>
      <c r="BM291" s="130">
        <v>0</v>
      </c>
      <c r="BN291" s="130">
        <v>0</v>
      </c>
      <c r="BO291" s="98">
        <f t="shared" si="168"/>
        <v>0</v>
      </c>
      <c r="BP291" s="130">
        <v>0</v>
      </c>
      <c r="BQ291" s="130">
        <v>0</v>
      </c>
      <c r="BR291" s="130">
        <v>0</v>
      </c>
      <c r="BS291" s="98">
        <f t="shared" si="169"/>
        <v>0</v>
      </c>
      <c r="BT291" s="130">
        <v>0</v>
      </c>
      <c r="BU291" s="130">
        <v>0</v>
      </c>
      <c r="BV291" s="130">
        <v>0</v>
      </c>
      <c r="BW291" s="130">
        <v>0</v>
      </c>
      <c r="BX291" s="98">
        <f t="shared" si="170"/>
        <v>5</v>
      </c>
      <c r="BY291" s="130">
        <v>0</v>
      </c>
      <c r="BZ291" s="130">
        <v>0</v>
      </c>
      <c r="CA291" s="130">
        <v>5</v>
      </c>
      <c r="CB291" s="98">
        <f t="shared" si="177"/>
        <v>0</v>
      </c>
      <c r="CC291" s="130">
        <v>0</v>
      </c>
      <c r="CD291" s="130">
        <v>0</v>
      </c>
      <c r="CE291" s="130">
        <v>0</v>
      </c>
    </row>
    <row r="292" spans="1:83" ht="12.75" x14ac:dyDescent="0.2">
      <c r="A292" s="90">
        <v>12081</v>
      </c>
      <c r="B292" s="479" t="s">
        <v>365</v>
      </c>
      <c r="C292" s="98">
        <f t="shared" si="161"/>
        <v>103</v>
      </c>
      <c r="D292" s="98">
        <f t="shared" si="178"/>
        <v>3</v>
      </c>
      <c r="E292" s="130">
        <v>0</v>
      </c>
      <c r="F292" s="130">
        <v>3</v>
      </c>
      <c r="G292" s="98">
        <f t="shared" si="179"/>
        <v>0</v>
      </c>
      <c r="H292" s="130">
        <v>0</v>
      </c>
      <c r="I292" s="130">
        <v>0</v>
      </c>
      <c r="J292" s="98">
        <f t="shared" si="171"/>
        <v>3</v>
      </c>
      <c r="K292" s="130">
        <v>0</v>
      </c>
      <c r="L292" s="130">
        <v>3</v>
      </c>
      <c r="M292" s="130">
        <v>0</v>
      </c>
      <c r="N292" s="130">
        <v>0</v>
      </c>
      <c r="O292" s="98">
        <f t="shared" si="162"/>
        <v>0</v>
      </c>
      <c r="P292" s="130">
        <v>0</v>
      </c>
      <c r="Q292" s="130">
        <v>0</v>
      </c>
      <c r="R292" s="130">
        <v>0</v>
      </c>
      <c r="S292" s="130">
        <v>0</v>
      </c>
      <c r="T292" s="98">
        <f t="shared" si="174"/>
        <v>1</v>
      </c>
      <c r="U292" s="130">
        <v>0</v>
      </c>
      <c r="V292" s="130">
        <v>0</v>
      </c>
      <c r="W292" s="130">
        <v>1</v>
      </c>
      <c r="X292" s="130">
        <v>0</v>
      </c>
      <c r="Y292" s="98">
        <f t="shared" si="175"/>
        <v>6</v>
      </c>
      <c r="Z292" s="130">
        <v>0</v>
      </c>
      <c r="AA292" s="130">
        <v>1</v>
      </c>
      <c r="AB292" s="130">
        <v>3</v>
      </c>
      <c r="AC292" s="130">
        <v>2</v>
      </c>
      <c r="AD292" s="130">
        <v>0</v>
      </c>
      <c r="AE292" s="98">
        <f t="shared" si="176"/>
        <v>15</v>
      </c>
      <c r="AF292" s="130">
        <v>0</v>
      </c>
      <c r="AG292" s="130">
        <v>0</v>
      </c>
      <c r="AH292" s="130">
        <v>8</v>
      </c>
      <c r="AI292" s="130">
        <v>1</v>
      </c>
      <c r="AJ292" s="130">
        <v>2</v>
      </c>
      <c r="AK292" s="130">
        <v>3</v>
      </c>
      <c r="AL292" s="130">
        <v>0</v>
      </c>
      <c r="AM292" s="130">
        <v>0</v>
      </c>
      <c r="AN292" s="130">
        <v>0</v>
      </c>
      <c r="AO292" s="130">
        <v>0</v>
      </c>
      <c r="AP292" s="130">
        <v>0</v>
      </c>
      <c r="AQ292" s="130">
        <v>0</v>
      </c>
      <c r="AR292" s="130">
        <v>1</v>
      </c>
      <c r="AS292" s="130">
        <v>0</v>
      </c>
      <c r="AT292" s="98">
        <f t="shared" si="163"/>
        <v>0</v>
      </c>
      <c r="AU292" s="130">
        <v>0</v>
      </c>
      <c r="AV292" s="130">
        <v>0</v>
      </c>
      <c r="AW292" s="130">
        <v>0</v>
      </c>
      <c r="AX292" s="98">
        <f t="shared" si="164"/>
        <v>14</v>
      </c>
      <c r="AY292" s="130">
        <v>2</v>
      </c>
      <c r="AZ292" s="130">
        <v>5</v>
      </c>
      <c r="BA292" s="130">
        <v>1</v>
      </c>
      <c r="BB292" s="130">
        <v>6</v>
      </c>
      <c r="BC292" s="98">
        <f t="shared" si="165"/>
        <v>3</v>
      </c>
      <c r="BD292" s="130">
        <v>0</v>
      </c>
      <c r="BE292" s="130">
        <v>3</v>
      </c>
      <c r="BF292" s="98">
        <f t="shared" si="166"/>
        <v>20</v>
      </c>
      <c r="BG292" s="130">
        <v>0</v>
      </c>
      <c r="BH292" s="130">
        <v>10</v>
      </c>
      <c r="BI292" s="130">
        <v>0</v>
      </c>
      <c r="BJ292" s="130">
        <v>10</v>
      </c>
      <c r="BK292" s="98">
        <f t="shared" si="167"/>
        <v>14</v>
      </c>
      <c r="BL292" s="130">
        <v>0</v>
      </c>
      <c r="BM292" s="130">
        <v>0</v>
      </c>
      <c r="BN292" s="130">
        <v>14</v>
      </c>
      <c r="BO292" s="98">
        <f t="shared" si="168"/>
        <v>8</v>
      </c>
      <c r="BP292" s="130">
        <v>0</v>
      </c>
      <c r="BQ292" s="130">
        <v>6</v>
      </c>
      <c r="BR292" s="130">
        <v>2</v>
      </c>
      <c r="BS292" s="98">
        <f t="shared" si="169"/>
        <v>10</v>
      </c>
      <c r="BT292" s="130">
        <v>0</v>
      </c>
      <c r="BU292" s="130">
        <v>6</v>
      </c>
      <c r="BV292" s="130">
        <v>2</v>
      </c>
      <c r="BW292" s="130">
        <v>2</v>
      </c>
      <c r="BX292" s="98">
        <f t="shared" si="170"/>
        <v>6</v>
      </c>
      <c r="BY292" s="130">
        <v>0</v>
      </c>
      <c r="BZ292" s="130">
        <v>5</v>
      </c>
      <c r="CA292" s="130">
        <v>1</v>
      </c>
      <c r="CB292" s="98">
        <f t="shared" si="177"/>
        <v>0</v>
      </c>
      <c r="CC292" s="130">
        <v>0</v>
      </c>
      <c r="CD292" s="130">
        <v>0</v>
      </c>
      <c r="CE292" s="130">
        <v>0</v>
      </c>
    </row>
    <row r="293" spans="1:83" ht="12.75" x14ac:dyDescent="0.2">
      <c r="A293" s="90">
        <v>12082</v>
      </c>
      <c r="B293" s="479" t="s">
        <v>356</v>
      </c>
      <c r="C293" s="98">
        <f t="shared" si="161"/>
        <v>56</v>
      </c>
      <c r="D293" s="98">
        <f t="shared" si="178"/>
        <v>1</v>
      </c>
      <c r="E293" s="130">
        <v>0</v>
      </c>
      <c r="F293" s="130">
        <v>1</v>
      </c>
      <c r="G293" s="98">
        <f t="shared" si="179"/>
        <v>0</v>
      </c>
      <c r="H293" s="130">
        <v>0</v>
      </c>
      <c r="I293" s="130">
        <v>0</v>
      </c>
      <c r="J293" s="98">
        <f t="shared" si="171"/>
        <v>1</v>
      </c>
      <c r="K293" s="130">
        <v>0</v>
      </c>
      <c r="L293" s="130">
        <v>1</v>
      </c>
      <c r="M293" s="130">
        <v>0</v>
      </c>
      <c r="N293" s="130">
        <v>0</v>
      </c>
      <c r="O293" s="98">
        <f t="shared" si="162"/>
        <v>0</v>
      </c>
      <c r="P293" s="130">
        <v>0</v>
      </c>
      <c r="Q293" s="130">
        <v>0</v>
      </c>
      <c r="R293" s="130">
        <v>0</v>
      </c>
      <c r="S293" s="130">
        <v>0</v>
      </c>
      <c r="T293" s="98">
        <f t="shared" si="174"/>
        <v>0</v>
      </c>
      <c r="U293" s="130">
        <v>0</v>
      </c>
      <c r="V293" s="130">
        <v>0</v>
      </c>
      <c r="W293" s="130">
        <v>0</v>
      </c>
      <c r="X293" s="130">
        <v>0</v>
      </c>
      <c r="Y293" s="98">
        <f t="shared" si="175"/>
        <v>4</v>
      </c>
      <c r="Z293" s="130">
        <v>0</v>
      </c>
      <c r="AA293" s="130">
        <v>1</v>
      </c>
      <c r="AB293" s="130">
        <v>0</v>
      </c>
      <c r="AC293" s="130">
        <v>2</v>
      </c>
      <c r="AD293" s="130">
        <v>1</v>
      </c>
      <c r="AE293" s="98">
        <f t="shared" si="176"/>
        <v>16</v>
      </c>
      <c r="AF293" s="130">
        <v>0</v>
      </c>
      <c r="AG293" s="130">
        <v>0</v>
      </c>
      <c r="AH293" s="130">
        <v>9</v>
      </c>
      <c r="AI293" s="130">
        <v>1</v>
      </c>
      <c r="AJ293" s="130">
        <v>1</v>
      </c>
      <c r="AK293" s="130">
        <v>3</v>
      </c>
      <c r="AL293" s="130">
        <v>0</v>
      </c>
      <c r="AM293" s="130">
        <v>0</v>
      </c>
      <c r="AN293" s="130">
        <v>1</v>
      </c>
      <c r="AO293" s="130">
        <v>0</v>
      </c>
      <c r="AP293" s="130">
        <v>0</v>
      </c>
      <c r="AQ293" s="130">
        <v>1</v>
      </c>
      <c r="AR293" s="130">
        <v>0</v>
      </c>
      <c r="AS293" s="130">
        <v>0</v>
      </c>
      <c r="AT293" s="98">
        <f t="shared" si="163"/>
        <v>1</v>
      </c>
      <c r="AU293" s="130">
        <v>0</v>
      </c>
      <c r="AV293" s="130">
        <v>0</v>
      </c>
      <c r="AW293" s="130">
        <v>1</v>
      </c>
      <c r="AX293" s="98">
        <f t="shared" si="164"/>
        <v>5</v>
      </c>
      <c r="AY293" s="130">
        <v>0</v>
      </c>
      <c r="AZ293" s="130">
        <v>4</v>
      </c>
      <c r="BA293" s="130">
        <v>0</v>
      </c>
      <c r="BB293" s="130">
        <v>1</v>
      </c>
      <c r="BC293" s="98">
        <f t="shared" si="165"/>
        <v>4</v>
      </c>
      <c r="BD293" s="130">
        <v>0</v>
      </c>
      <c r="BE293" s="130">
        <v>4</v>
      </c>
      <c r="BF293" s="98">
        <f t="shared" si="166"/>
        <v>9</v>
      </c>
      <c r="BG293" s="130">
        <v>0</v>
      </c>
      <c r="BH293" s="130">
        <v>2</v>
      </c>
      <c r="BI293" s="130">
        <v>1</v>
      </c>
      <c r="BJ293" s="130">
        <v>6</v>
      </c>
      <c r="BK293" s="98">
        <f t="shared" si="167"/>
        <v>3</v>
      </c>
      <c r="BL293" s="130">
        <v>0</v>
      </c>
      <c r="BM293" s="130">
        <v>1</v>
      </c>
      <c r="BN293" s="130">
        <v>2</v>
      </c>
      <c r="BO293" s="98">
        <f t="shared" si="168"/>
        <v>6</v>
      </c>
      <c r="BP293" s="130">
        <v>0</v>
      </c>
      <c r="BQ293" s="130">
        <v>5</v>
      </c>
      <c r="BR293" s="130">
        <v>1</v>
      </c>
      <c r="BS293" s="98">
        <f t="shared" si="169"/>
        <v>4</v>
      </c>
      <c r="BT293" s="130">
        <v>0</v>
      </c>
      <c r="BU293" s="130">
        <v>1</v>
      </c>
      <c r="BV293" s="130">
        <v>2</v>
      </c>
      <c r="BW293" s="130">
        <v>1</v>
      </c>
      <c r="BX293" s="98">
        <f t="shared" si="170"/>
        <v>1</v>
      </c>
      <c r="BY293" s="130">
        <v>0</v>
      </c>
      <c r="BZ293" s="130">
        <v>1</v>
      </c>
      <c r="CA293" s="130">
        <v>0</v>
      </c>
      <c r="CB293" s="98">
        <f t="shared" si="177"/>
        <v>1</v>
      </c>
      <c r="CC293" s="130">
        <v>0</v>
      </c>
      <c r="CD293" s="130">
        <v>1</v>
      </c>
      <c r="CE293" s="130">
        <v>0</v>
      </c>
    </row>
    <row r="294" spans="1:83" ht="21" x14ac:dyDescent="0.2">
      <c r="A294" s="90">
        <v>12087</v>
      </c>
      <c r="B294" s="479" t="s">
        <v>31</v>
      </c>
      <c r="C294" s="98">
        <f t="shared" si="161"/>
        <v>1</v>
      </c>
      <c r="D294" s="98">
        <f t="shared" si="178"/>
        <v>0</v>
      </c>
      <c r="E294" s="130">
        <v>0</v>
      </c>
      <c r="F294" s="130">
        <v>0</v>
      </c>
      <c r="G294" s="98">
        <f t="shared" si="179"/>
        <v>0</v>
      </c>
      <c r="H294" s="130">
        <v>0</v>
      </c>
      <c r="I294" s="130">
        <v>0</v>
      </c>
      <c r="J294" s="98">
        <f t="shared" si="171"/>
        <v>0</v>
      </c>
      <c r="K294" s="130">
        <v>0</v>
      </c>
      <c r="L294" s="130">
        <v>0</v>
      </c>
      <c r="M294" s="130">
        <v>0</v>
      </c>
      <c r="N294" s="130">
        <v>0</v>
      </c>
      <c r="O294" s="98">
        <f t="shared" si="162"/>
        <v>0</v>
      </c>
      <c r="P294" s="130">
        <v>0</v>
      </c>
      <c r="Q294" s="130">
        <v>0</v>
      </c>
      <c r="R294" s="130">
        <v>0</v>
      </c>
      <c r="S294" s="130">
        <v>0</v>
      </c>
      <c r="T294" s="98">
        <f t="shared" si="174"/>
        <v>0</v>
      </c>
      <c r="U294" s="130">
        <v>0</v>
      </c>
      <c r="V294" s="130">
        <v>0</v>
      </c>
      <c r="W294" s="130">
        <v>0</v>
      </c>
      <c r="X294" s="130">
        <v>0</v>
      </c>
      <c r="Y294" s="98">
        <f t="shared" si="175"/>
        <v>0</v>
      </c>
      <c r="Z294" s="130">
        <v>0</v>
      </c>
      <c r="AA294" s="130">
        <v>0</v>
      </c>
      <c r="AB294" s="130">
        <v>0</v>
      </c>
      <c r="AC294" s="130">
        <v>0</v>
      </c>
      <c r="AD294" s="130">
        <v>0</v>
      </c>
      <c r="AE294" s="98">
        <f t="shared" si="176"/>
        <v>0</v>
      </c>
      <c r="AF294" s="130">
        <v>0</v>
      </c>
      <c r="AG294" s="130">
        <v>0</v>
      </c>
      <c r="AH294" s="130">
        <v>0</v>
      </c>
      <c r="AI294" s="130">
        <v>0</v>
      </c>
      <c r="AJ294" s="130">
        <v>0</v>
      </c>
      <c r="AK294" s="130">
        <v>0</v>
      </c>
      <c r="AL294" s="130">
        <v>0</v>
      </c>
      <c r="AM294" s="130">
        <v>0</v>
      </c>
      <c r="AN294" s="130">
        <v>0</v>
      </c>
      <c r="AO294" s="130">
        <v>0</v>
      </c>
      <c r="AP294" s="130">
        <v>0</v>
      </c>
      <c r="AQ294" s="130">
        <v>0</v>
      </c>
      <c r="AR294" s="130">
        <v>0</v>
      </c>
      <c r="AS294" s="130">
        <v>0</v>
      </c>
      <c r="AT294" s="98">
        <f t="shared" si="163"/>
        <v>0</v>
      </c>
      <c r="AU294" s="130">
        <v>0</v>
      </c>
      <c r="AV294" s="130">
        <v>0</v>
      </c>
      <c r="AW294" s="130">
        <v>0</v>
      </c>
      <c r="AX294" s="98">
        <f t="shared" si="164"/>
        <v>0</v>
      </c>
      <c r="AY294" s="130">
        <v>0</v>
      </c>
      <c r="AZ294" s="130">
        <v>0</v>
      </c>
      <c r="BA294" s="130">
        <v>0</v>
      </c>
      <c r="BB294" s="130">
        <v>0</v>
      </c>
      <c r="BC294" s="98">
        <f t="shared" si="165"/>
        <v>1</v>
      </c>
      <c r="BD294" s="130">
        <v>0</v>
      </c>
      <c r="BE294" s="130">
        <v>1</v>
      </c>
      <c r="BF294" s="98">
        <f t="shared" si="166"/>
        <v>0</v>
      </c>
      <c r="BG294" s="130">
        <v>0</v>
      </c>
      <c r="BH294" s="130">
        <v>0</v>
      </c>
      <c r="BI294" s="130">
        <v>0</v>
      </c>
      <c r="BJ294" s="130">
        <v>0</v>
      </c>
      <c r="BK294" s="98">
        <f t="shared" si="167"/>
        <v>0</v>
      </c>
      <c r="BL294" s="130">
        <v>0</v>
      </c>
      <c r="BM294" s="130">
        <v>0</v>
      </c>
      <c r="BN294" s="130">
        <v>0</v>
      </c>
      <c r="BO294" s="98">
        <f t="shared" si="168"/>
        <v>0</v>
      </c>
      <c r="BP294" s="130">
        <v>0</v>
      </c>
      <c r="BQ294" s="130">
        <v>0</v>
      </c>
      <c r="BR294" s="130">
        <v>0</v>
      </c>
      <c r="BS294" s="98">
        <f t="shared" si="169"/>
        <v>0</v>
      </c>
      <c r="BT294" s="130">
        <v>0</v>
      </c>
      <c r="BU294" s="130">
        <v>0</v>
      </c>
      <c r="BV294" s="130">
        <v>0</v>
      </c>
      <c r="BW294" s="130">
        <v>0</v>
      </c>
      <c r="BX294" s="98">
        <f t="shared" si="170"/>
        <v>0</v>
      </c>
      <c r="BY294" s="130">
        <v>0</v>
      </c>
      <c r="BZ294" s="130">
        <v>0</v>
      </c>
      <c r="CA294" s="130">
        <v>0</v>
      </c>
      <c r="CB294" s="98">
        <f t="shared" si="177"/>
        <v>0</v>
      </c>
      <c r="CC294" s="130">
        <v>0</v>
      </c>
      <c r="CD294" s="130">
        <v>0</v>
      </c>
      <c r="CE294" s="130">
        <v>0</v>
      </c>
    </row>
    <row r="295" spans="1:83" ht="21" x14ac:dyDescent="0.2">
      <c r="A295" s="90">
        <v>12088</v>
      </c>
      <c r="B295" s="479" t="s">
        <v>357</v>
      </c>
      <c r="C295" s="98">
        <f t="shared" si="161"/>
        <v>1</v>
      </c>
      <c r="D295" s="98">
        <f t="shared" si="178"/>
        <v>0</v>
      </c>
      <c r="E295" s="130">
        <v>0</v>
      </c>
      <c r="F295" s="130">
        <v>0</v>
      </c>
      <c r="G295" s="98">
        <f t="shared" si="179"/>
        <v>0</v>
      </c>
      <c r="H295" s="130">
        <v>0</v>
      </c>
      <c r="I295" s="130">
        <v>0</v>
      </c>
      <c r="J295" s="98">
        <f t="shared" si="171"/>
        <v>0</v>
      </c>
      <c r="K295" s="130">
        <v>0</v>
      </c>
      <c r="L295" s="130">
        <v>0</v>
      </c>
      <c r="M295" s="130">
        <v>0</v>
      </c>
      <c r="N295" s="130">
        <v>0</v>
      </c>
      <c r="O295" s="98">
        <f t="shared" si="162"/>
        <v>0</v>
      </c>
      <c r="P295" s="130">
        <v>0</v>
      </c>
      <c r="Q295" s="130">
        <v>0</v>
      </c>
      <c r="R295" s="130">
        <v>0</v>
      </c>
      <c r="S295" s="130">
        <v>0</v>
      </c>
      <c r="T295" s="98">
        <f t="shared" si="174"/>
        <v>0</v>
      </c>
      <c r="U295" s="130">
        <v>0</v>
      </c>
      <c r="V295" s="130">
        <v>0</v>
      </c>
      <c r="W295" s="130">
        <v>0</v>
      </c>
      <c r="X295" s="130">
        <v>0</v>
      </c>
      <c r="Y295" s="98">
        <f t="shared" si="175"/>
        <v>0</v>
      </c>
      <c r="Z295" s="130">
        <v>0</v>
      </c>
      <c r="AA295" s="130">
        <v>0</v>
      </c>
      <c r="AB295" s="130">
        <v>0</v>
      </c>
      <c r="AC295" s="130">
        <v>0</v>
      </c>
      <c r="AD295" s="130">
        <v>0</v>
      </c>
      <c r="AE295" s="98">
        <f t="shared" si="176"/>
        <v>0</v>
      </c>
      <c r="AF295" s="130">
        <v>0</v>
      </c>
      <c r="AG295" s="130">
        <v>0</v>
      </c>
      <c r="AH295" s="130">
        <v>0</v>
      </c>
      <c r="AI295" s="130">
        <v>0</v>
      </c>
      <c r="AJ295" s="130">
        <v>0</v>
      </c>
      <c r="AK295" s="130">
        <v>0</v>
      </c>
      <c r="AL295" s="130">
        <v>0</v>
      </c>
      <c r="AM295" s="130">
        <v>0</v>
      </c>
      <c r="AN295" s="130">
        <v>0</v>
      </c>
      <c r="AO295" s="130">
        <v>0</v>
      </c>
      <c r="AP295" s="130">
        <v>0</v>
      </c>
      <c r="AQ295" s="130">
        <v>0</v>
      </c>
      <c r="AR295" s="130">
        <v>0</v>
      </c>
      <c r="AS295" s="130">
        <v>0</v>
      </c>
      <c r="AT295" s="98">
        <f t="shared" si="163"/>
        <v>0</v>
      </c>
      <c r="AU295" s="130">
        <v>0</v>
      </c>
      <c r="AV295" s="130">
        <v>0</v>
      </c>
      <c r="AW295" s="130">
        <v>0</v>
      </c>
      <c r="AX295" s="98">
        <f t="shared" si="164"/>
        <v>0</v>
      </c>
      <c r="AY295" s="130">
        <v>0</v>
      </c>
      <c r="AZ295" s="130">
        <v>0</v>
      </c>
      <c r="BA295" s="130">
        <v>0</v>
      </c>
      <c r="BB295" s="130">
        <v>0</v>
      </c>
      <c r="BC295" s="98">
        <f t="shared" si="165"/>
        <v>0</v>
      </c>
      <c r="BD295" s="130">
        <v>0</v>
      </c>
      <c r="BE295" s="130">
        <v>0</v>
      </c>
      <c r="BF295" s="98">
        <f t="shared" si="166"/>
        <v>1</v>
      </c>
      <c r="BG295" s="130">
        <v>0</v>
      </c>
      <c r="BH295" s="130">
        <v>1</v>
      </c>
      <c r="BI295" s="130">
        <v>0</v>
      </c>
      <c r="BJ295" s="130">
        <v>0</v>
      </c>
      <c r="BK295" s="98">
        <f t="shared" si="167"/>
        <v>0</v>
      </c>
      <c r="BL295" s="130">
        <v>0</v>
      </c>
      <c r="BM295" s="130">
        <v>0</v>
      </c>
      <c r="BN295" s="130">
        <v>0</v>
      </c>
      <c r="BO295" s="98">
        <f t="shared" si="168"/>
        <v>0</v>
      </c>
      <c r="BP295" s="130">
        <v>0</v>
      </c>
      <c r="BQ295" s="130">
        <v>0</v>
      </c>
      <c r="BR295" s="130">
        <v>0</v>
      </c>
      <c r="BS295" s="98">
        <f t="shared" si="169"/>
        <v>0</v>
      </c>
      <c r="BT295" s="130">
        <v>0</v>
      </c>
      <c r="BU295" s="130">
        <v>0</v>
      </c>
      <c r="BV295" s="130">
        <v>0</v>
      </c>
      <c r="BW295" s="130">
        <v>0</v>
      </c>
      <c r="BX295" s="98">
        <f t="shared" si="170"/>
        <v>0</v>
      </c>
      <c r="BY295" s="130">
        <v>0</v>
      </c>
      <c r="BZ295" s="130">
        <v>0</v>
      </c>
      <c r="CA295" s="130">
        <v>0</v>
      </c>
      <c r="CB295" s="98">
        <f t="shared" si="177"/>
        <v>0</v>
      </c>
      <c r="CC295" s="130">
        <v>0</v>
      </c>
      <c r="CD295" s="130">
        <v>0</v>
      </c>
      <c r="CE295" s="130">
        <v>0</v>
      </c>
    </row>
    <row r="296" spans="1:83" ht="12.75" x14ac:dyDescent="0.2">
      <c r="A296" s="90">
        <v>12089</v>
      </c>
      <c r="B296" s="479" t="s">
        <v>476</v>
      </c>
      <c r="C296" s="98">
        <f t="shared" si="161"/>
        <v>48</v>
      </c>
      <c r="D296" s="98">
        <f t="shared" si="178"/>
        <v>1</v>
      </c>
      <c r="E296" s="130">
        <v>0</v>
      </c>
      <c r="F296" s="130">
        <v>1</v>
      </c>
      <c r="G296" s="98">
        <f t="shared" si="179"/>
        <v>0</v>
      </c>
      <c r="H296" s="130">
        <v>0</v>
      </c>
      <c r="I296" s="130">
        <v>0</v>
      </c>
      <c r="J296" s="98">
        <f t="shared" si="171"/>
        <v>0</v>
      </c>
      <c r="K296" s="130">
        <v>0</v>
      </c>
      <c r="L296" s="130">
        <v>0</v>
      </c>
      <c r="M296" s="130">
        <v>0</v>
      </c>
      <c r="N296" s="130">
        <v>0</v>
      </c>
      <c r="O296" s="98">
        <f t="shared" si="162"/>
        <v>0</v>
      </c>
      <c r="P296" s="130">
        <v>0</v>
      </c>
      <c r="Q296" s="130">
        <v>0</v>
      </c>
      <c r="R296" s="130">
        <v>0</v>
      </c>
      <c r="S296" s="130">
        <v>0</v>
      </c>
      <c r="T296" s="98">
        <f t="shared" si="174"/>
        <v>0</v>
      </c>
      <c r="U296" s="130">
        <v>0</v>
      </c>
      <c r="V296" s="130">
        <v>0</v>
      </c>
      <c r="W296" s="130">
        <v>0</v>
      </c>
      <c r="X296" s="130">
        <v>0</v>
      </c>
      <c r="Y296" s="98">
        <f t="shared" si="175"/>
        <v>5</v>
      </c>
      <c r="Z296" s="130">
        <v>0</v>
      </c>
      <c r="AA296" s="130">
        <v>1</v>
      </c>
      <c r="AB296" s="130">
        <v>3</v>
      </c>
      <c r="AC296" s="130">
        <v>1</v>
      </c>
      <c r="AD296" s="130">
        <v>0</v>
      </c>
      <c r="AE296" s="98">
        <f t="shared" si="176"/>
        <v>13</v>
      </c>
      <c r="AF296" s="130">
        <v>0</v>
      </c>
      <c r="AG296" s="130">
        <v>0</v>
      </c>
      <c r="AH296" s="130">
        <v>0</v>
      </c>
      <c r="AI296" s="130">
        <v>1</v>
      </c>
      <c r="AJ296" s="130">
        <v>0</v>
      </c>
      <c r="AK296" s="130">
        <v>2</v>
      </c>
      <c r="AL296" s="130">
        <v>0</v>
      </c>
      <c r="AM296" s="130">
        <v>0</v>
      </c>
      <c r="AN296" s="130">
        <v>8</v>
      </c>
      <c r="AO296" s="130">
        <v>2</v>
      </c>
      <c r="AP296" s="130">
        <v>0</v>
      </c>
      <c r="AQ296" s="130">
        <v>0</v>
      </c>
      <c r="AR296" s="130">
        <v>0</v>
      </c>
      <c r="AS296" s="130">
        <v>0</v>
      </c>
      <c r="AT296" s="98">
        <f t="shared" si="163"/>
        <v>2</v>
      </c>
      <c r="AU296" s="130">
        <v>0</v>
      </c>
      <c r="AV296" s="130">
        <v>2</v>
      </c>
      <c r="AW296" s="130">
        <v>0</v>
      </c>
      <c r="AX296" s="98">
        <f t="shared" si="164"/>
        <v>2</v>
      </c>
      <c r="AY296" s="130">
        <v>2</v>
      </c>
      <c r="AZ296" s="130">
        <v>0</v>
      </c>
      <c r="BA296" s="130">
        <v>0</v>
      </c>
      <c r="BB296" s="130">
        <v>0</v>
      </c>
      <c r="BC296" s="98">
        <f t="shared" si="165"/>
        <v>0</v>
      </c>
      <c r="BD296" s="130">
        <v>0</v>
      </c>
      <c r="BE296" s="130">
        <v>0</v>
      </c>
      <c r="BF296" s="98">
        <f t="shared" si="166"/>
        <v>9</v>
      </c>
      <c r="BG296" s="130">
        <v>0</v>
      </c>
      <c r="BH296" s="130">
        <v>8</v>
      </c>
      <c r="BI296" s="130">
        <v>0</v>
      </c>
      <c r="BJ296" s="130">
        <v>1</v>
      </c>
      <c r="BK296" s="98">
        <f t="shared" si="167"/>
        <v>10</v>
      </c>
      <c r="BL296" s="130">
        <v>0</v>
      </c>
      <c r="BM296" s="130">
        <v>3</v>
      </c>
      <c r="BN296" s="130">
        <v>7</v>
      </c>
      <c r="BO296" s="98">
        <f t="shared" si="168"/>
        <v>4</v>
      </c>
      <c r="BP296" s="130">
        <v>0</v>
      </c>
      <c r="BQ296" s="130">
        <v>2</v>
      </c>
      <c r="BR296" s="130">
        <v>2</v>
      </c>
      <c r="BS296" s="98">
        <f t="shared" si="169"/>
        <v>1</v>
      </c>
      <c r="BT296" s="130">
        <v>0</v>
      </c>
      <c r="BU296" s="130">
        <v>1</v>
      </c>
      <c r="BV296" s="130">
        <v>0</v>
      </c>
      <c r="BW296" s="130">
        <v>0</v>
      </c>
      <c r="BX296" s="98">
        <f t="shared" si="170"/>
        <v>1</v>
      </c>
      <c r="BY296" s="130">
        <v>0</v>
      </c>
      <c r="BZ296" s="130">
        <v>1</v>
      </c>
      <c r="CA296" s="130">
        <v>0</v>
      </c>
      <c r="CB296" s="98">
        <f t="shared" si="177"/>
        <v>0</v>
      </c>
      <c r="CC296" s="130">
        <v>0</v>
      </c>
      <c r="CD296" s="130">
        <v>0</v>
      </c>
      <c r="CE296" s="130">
        <v>0</v>
      </c>
    </row>
    <row r="297" spans="1:83" ht="12.75" x14ac:dyDescent="0.2">
      <c r="A297" s="90">
        <v>12090</v>
      </c>
      <c r="B297" s="479" t="s">
        <v>438</v>
      </c>
      <c r="C297" s="98">
        <f t="shared" si="161"/>
        <v>3</v>
      </c>
      <c r="D297" s="98">
        <f t="shared" si="178"/>
        <v>0</v>
      </c>
      <c r="E297" s="130">
        <v>0</v>
      </c>
      <c r="F297" s="130">
        <v>0</v>
      </c>
      <c r="G297" s="98">
        <f t="shared" si="179"/>
        <v>0</v>
      </c>
      <c r="H297" s="130">
        <v>0</v>
      </c>
      <c r="I297" s="130">
        <v>0</v>
      </c>
      <c r="J297" s="98">
        <f t="shared" si="171"/>
        <v>0</v>
      </c>
      <c r="K297" s="130">
        <v>0</v>
      </c>
      <c r="L297" s="130">
        <v>0</v>
      </c>
      <c r="M297" s="130">
        <v>0</v>
      </c>
      <c r="N297" s="130">
        <v>0</v>
      </c>
      <c r="O297" s="98">
        <f t="shared" si="162"/>
        <v>0</v>
      </c>
      <c r="P297" s="130">
        <v>0</v>
      </c>
      <c r="Q297" s="130">
        <v>0</v>
      </c>
      <c r="R297" s="130">
        <v>0</v>
      </c>
      <c r="S297" s="130">
        <v>0</v>
      </c>
      <c r="T297" s="98">
        <f t="shared" si="174"/>
        <v>0</v>
      </c>
      <c r="U297" s="130">
        <v>0</v>
      </c>
      <c r="V297" s="130">
        <v>0</v>
      </c>
      <c r="W297" s="130">
        <v>0</v>
      </c>
      <c r="X297" s="130">
        <v>0</v>
      </c>
      <c r="Y297" s="98">
        <f t="shared" si="175"/>
        <v>0</v>
      </c>
      <c r="Z297" s="130">
        <v>0</v>
      </c>
      <c r="AA297" s="130">
        <v>0</v>
      </c>
      <c r="AB297" s="130">
        <v>0</v>
      </c>
      <c r="AC297" s="130">
        <v>0</v>
      </c>
      <c r="AD297" s="130">
        <v>0</v>
      </c>
      <c r="AE297" s="98">
        <f t="shared" si="176"/>
        <v>2</v>
      </c>
      <c r="AF297" s="130">
        <v>0</v>
      </c>
      <c r="AG297" s="130">
        <v>0</v>
      </c>
      <c r="AH297" s="130">
        <v>0</v>
      </c>
      <c r="AI297" s="130">
        <v>1</v>
      </c>
      <c r="AJ297" s="130">
        <v>0</v>
      </c>
      <c r="AK297" s="130">
        <v>0</v>
      </c>
      <c r="AL297" s="130">
        <v>0</v>
      </c>
      <c r="AM297" s="130">
        <v>0</v>
      </c>
      <c r="AN297" s="130">
        <v>1</v>
      </c>
      <c r="AO297" s="130">
        <v>0</v>
      </c>
      <c r="AP297" s="130">
        <v>0</v>
      </c>
      <c r="AQ297" s="130">
        <v>0</v>
      </c>
      <c r="AR297" s="130">
        <v>0</v>
      </c>
      <c r="AS297" s="130">
        <v>0</v>
      </c>
      <c r="AT297" s="98">
        <f t="shared" si="163"/>
        <v>0</v>
      </c>
      <c r="AU297" s="130">
        <v>0</v>
      </c>
      <c r="AV297" s="130">
        <v>0</v>
      </c>
      <c r="AW297" s="130">
        <v>0</v>
      </c>
      <c r="AX297" s="98">
        <f t="shared" si="164"/>
        <v>0</v>
      </c>
      <c r="AY297" s="130">
        <v>0</v>
      </c>
      <c r="AZ297" s="130">
        <v>0</v>
      </c>
      <c r="BA297" s="130">
        <v>0</v>
      </c>
      <c r="BB297" s="130">
        <v>0</v>
      </c>
      <c r="BC297" s="98">
        <f t="shared" si="165"/>
        <v>0</v>
      </c>
      <c r="BD297" s="130">
        <v>0</v>
      </c>
      <c r="BE297" s="130">
        <v>0</v>
      </c>
      <c r="BF297" s="98">
        <f t="shared" si="166"/>
        <v>0</v>
      </c>
      <c r="BG297" s="130">
        <v>0</v>
      </c>
      <c r="BH297" s="130">
        <v>0</v>
      </c>
      <c r="BI297" s="130">
        <v>0</v>
      </c>
      <c r="BJ297" s="130">
        <v>0</v>
      </c>
      <c r="BK297" s="98">
        <f t="shared" si="167"/>
        <v>0</v>
      </c>
      <c r="BL297" s="130">
        <v>0</v>
      </c>
      <c r="BM297" s="130">
        <v>0</v>
      </c>
      <c r="BN297" s="130">
        <v>0</v>
      </c>
      <c r="BO297" s="98">
        <f t="shared" si="168"/>
        <v>1</v>
      </c>
      <c r="BP297" s="130">
        <v>0</v>
      </c>
      <c r="BQ297" s="130">
        <v>1</v>
      </c>
      <c r="BR297" s="130">
        <v>0</v>
      </c>
      <c r="BS297" s="98">
        <f t="shared" si="169"/>
        <v>0</v>
      </c>
      <c r="BT297" s="130">
        <v>0</v>
      </c>
      <c r="BU297" s="130">
        <v>0</v>
      </c>
      <c r="BV297" s="130">
        <v>0</v>
      </c>
      <c r="BW297" s="130">
        <v>0</v>
      </c>
      <c r="BX297" s="98">
        <f t="shared" si="170"/>
        <v>0</v>
      </c>
      <c r="BY297" s="130">
        <v>0</v>
      </c>
      <c r="BZ297" s="130">
        <v>0</v>
      </c>
      <c r="CA297" s="130">
        <v>0</v>
      </c>
      <c r="CB297" s="98">
        <f t="shared" si="177"/>
        <v>0</v>
      </c>
      <c r="CC297" s="130">
        <v>0</v>
      </c>
      <c r="CD297" s="130">
        <v>0</v>
      </c>
      <c r="CE297" s="130">
        <v>0</v>
      </c>
    </row>
    <row r="298" spans="1:83" ht="21" x14ac:dyDescent="0.2">
      <c r="A298" s="90">
        <v>12121</v>
      </c>
      <c r="B298" s="479" t="s">
        <v>607</v>
      </c>
      <c r="C298" s="98">
        <f t="shared" si="161"/>
        <v>2</v>
      </c>
      <c r="D298" s="98">
        <f t="shared" si="178"/>
        <v>0</v>
      </c>
      <c r="E298" s="130">
        <v>0</v>
      </c>
      <c r="F298" s="130">
        <v>0</v>
      </c>
      <c r="G298" s="98">
        <f t="shared" si="179"/>
        <v>0</v>
      </c>
      <c r="H298" s="130">
        <v>0</v>
      </c>
      <c r="I298" s="130">
        <v>0</v>
      </c>
      <c r="J298" s="98">
        <f t="shared" si="171"/>
        <v>0</v>
      </c>
      <c r="K298" s="130">
        <v>0</v>
      </c>
      <c r="L298" s="130">
        <v>0</v>
      </c>
      <c r="M298" s="130">
        <v>0</v>
      </c>
      <c r="N298" s="130">
        <v>0</v>
      </c>
      <c r="O298" s="98">
        <f t="shared" si="162"/>
        <v>0</v>
      </c>
      <c r="P298" s="130">
        <v>0</v>
      </c>
      <c r="Q298" s="130">
        <v>0</v>
      </c>
      <c r="R298" s="130">
        <v>0</v>
      </c>
      <c r="S298" s="130">
        <v>0</v>
      </c>
      <c r="T298" s="98">
        <f t="shared" si="174"/>
        <v>0</v>
      </c>
      <c r="U298" s="130">
        <v>0</v>
      </c>
      <c r="V298" s="130">
        <v>0</v>
      </c>
      <c r="W298" s="130">
        <v>0</v>
      </c>
      <c r="X298" s="130">
        <v>0</v>
      </c>
      <c r="Y298" s="98">
        <f t="shared" si="175"/>
        <v>0</v>
      </c>
      <c r="Z298" s="130">
        <v>0</v>
      </c>
      <c r="AA298" s="130">
        <v>0</v>
      </c>
      <c r="AB298" s="130">
        <v>0</v>
      </c>
      <c r="AC298" s="130">
        <v>0</v>
      </c>
      <c r="AD298" s="130">
        <v>0</v>
      </c>
      <c r="AE298" s="98">
        <f t="shared" si="176"/>
        <v>1</v>
      </c>
      <c r="AF298" s="130">
        <v>0</v>
      </c>
      <c r="AG298" s="130">
        <v>0</v>
      </c>
      <c r="AH298" s="130">
        <v>0</v>
      </c>
      <c r="AI298" s="130">
        <v>0</v>
      </c>
      <c r="AJ298" s="130">
        <v>0</v>
      </c>
      <c r="AK298" s="130">
        <v>0</v>
      </c>
      <c r="AL298" s="130">
        <v>0</v>
      </c>
      <c r="AM298" s="130">
        <v>1</v>
      </c>
      <c r="AN298" s="130">
        <v>0</v>
      </c>
      <c r="AO298" s="130">
        <v>0</v>
      </c>
      <c r="AP298" s="130">
        <v>0</v>
      </c>
      <c r="AQ298" s="130">
        <v>0</v>
      </c>
      <c r="AR298" s="130">
        <v>0</v>
      </c>
      <c r="AS298" s="130">
        <v>0</v>
      </c>
      <c r="AT298" s="98">
        <f t="shared" si="163"/>
        <v>0</v>
      </c>
      <c r="AU298" s="130">
        <v>0</v>
      </c>
      <c r="AV298" s="130">
        <v>0</v>
      </c>
      <c r="AW298" s="130">
        <v>0</v>
      </c>
      <c r="AX298" s="98">
        <f t="shared" si="164"/>
        <v>0</v>
      </c>
      <c r="AY298" s="130">
        <v>0</v>
      </c>
      <c r="AZ298" s="130">
        <v>0</v>
      </c>
      <c r="BA298" s="130">
        <v>0</v>
      </c>
      <c r="BB298" s="130">
        <v>0</v>
      </c>
      <c r="BC298" s="98">
        <f t="shared" si="165"/>
        <v>0</v>
      </c>
      <c r="BD298" s="130">
        <v>0</v>
      </c>
      <c r="BE298" s="130">
        <v>0</v>
      </c>
      <c r="BF298" s="98">
        <f t="shared" si="166"/>
        <v>1</v>
      </c>
      <c r="BG298" s="130">
        <v>0</v>
      </c>
      <c r="BH298" s="130">
        <v>1</v>
      </c>
      <c r="BI298" s="130">
        <v>0</v>
      </c>
      <c r="BJ298" s="130">
        <v>0</v>
      </c>
      <c r="BK298" s="98">
        <f t="shared" si="167"/>
        <v>0</v>
      </c>
      <c r="BL298" s="130">
        <v>0</v>
      </c>
      <c r="BM298" s="130">
        <v>0</v>
      </c>
      <c r="BN298" s="130">
        <v>0</v>
      </c>
      <c r="BO298" s="98">
        <f t="shared" si="168"/>
        <v>0</v>
      </c>
      <c r="BP298" s="130">
        <v>0</v>
      </c>
      <c r="BQ298" s="130">
        <v>0</v>
      </c>
      <c r="BR298" s="130">
        <v>0</v>
      </c>
      <c r="BS298" s="98">
        <f t="shared" si="169"/>
        <v>0</v>
      </c>
      <c r="BT298" s="130">
        <v>0</v>
      </c>
      <c r="BU298" s="130">
        <v>0</v>
      </c>
      <c r="BV298" s="130">
        <v>0</v>
      </c>
      <c r="BW298" s="130">
        <v>0</v>
      </c>
      <c r="BX298" s="98">
        <f t="shared" si="170"/>
        <v>0</v>
      </c>
      <c r="BY298" s="130">
        <v>0</v>
      </c>
      <c r="BZ298" s="130">
        <v>0</v>
      </c>
      <c r="CA298" s="130">
        <v>0</v>
      </c>
      <c r="CB298" s="98">
        <f t="shared" si="177"/>
        <v>0</v>
      </c>
      <c r="CC298" s="130">
        <v>0</v>
      </c>
      <c r="CD298" s="130">
        <v>0</v>
      </c>
      <c r="CE298" s="130">
        <v>0</v>
      </c>
    </row>
    <row r="299" spans="1:83" ht="21" x14ac:dyDescent="0.2">
      <c r="A299" s="90">
        <v>12122</v>
      </c>
      <c r="B299" s="479" t="s">
        <v>244</v>
      </c>
      <c r="C299" s="98">
        <f t="shared" si="161"/>
        <v>52</v>
      </c>
      <c r="D299" s="98">
        <f t="shared" si="178"/>
        <v>3</v>
      </c>
      <c r="E299" s="130">
        <v>0</v>
      </c>
      <c r="F299" s="130">
        <v>3</v>
      </c>
      <c r="G299" s="98">
        <f t="shared" si="179"/>
        <v>0</v>
      </c>
      <c r="H299" s="130">
        <v>0</v>
      </c>
      <c r="I299" s="130">
        <v>0</v>
      </c>
      <c r="J299" s="98">
        <f t="shared" si="171"/>
        <v>9</v>
      </c>
      <c r="K299" s="130">
        <v>0</v>
      </c>
      <c r="L299" s="130">
        <v>0</v>
      </c>
      <c r="M299" s="130">
        <v>7</v>
      </c>
      <c r="N299" s="130">
        <v>2</v>
      </c>
      <c r="O299" s="98">
        <f t="shared" si="162"/>
        <v>0</v>
      </c>
      <c r="P299" s="130">
        <v>0</v>
      </c>
      <c r="Q299" s="130">
        <v>0</v>
      </c>
      <c r="R299" s="130">
        <v>0</v>
      </c>
      <c r="S299" s="130">
        <v>0</v>
      </c>
      <c r="T299" s="98">
        <f t="shared" si="174"/>
        <v>1</v>
      </c>
      <c r="U299" s="130">
        <v>0</v>
      </c>
      <c r="V299" s="130">
        <v>0</v>
      </c>
      <c r="W299" s="130">
        <v>1</v>
      </c>
      <c r="X299" s="130">
        <v>0</v>
      </c>
      <c r="Y299" s="98">
        <f t="shared" si="175"/>
        <v>2</v>
      </c>
      <c r="Z299" s="130">
        <v>0</v>
      </c>
      <c r="AA299" s="130">
        <v>0</v>
      </c>
      <c r="AB299" s="130">
        <v>0</v>
      </c>
      <c r="AC299" s="130">
        <v>0</v>
      </c>
      <c r="AD299" s="130">
        <v>2</v>
      </c>
      <c r="AE299" s="98">
        <f t="shared" si="176"/>
        <v>34</v>
      </c>
      <c r="AF299" s="130">
        <v>0</v>
      </c>
      <c r="AG299" s="130">
        <v>0</v>
      </c>
      <c r="AH299" s="130">
        <v>0</v>
      </c>
      <c r="AI299" s="130">
        <v>0</v>
      </c>
      <c r="AJ299" s="130">
        <v>0</v>
      </c>
      <c r="AK299" s="130">
        <v>0</v>
      </c>
      <c r="AL299" s="130">
        <v>0</v>
      </c>
      <c r="AM299" s="130">
        <v>34</v>
      </c>
      <c r="AN299" s="130">
        <v>0</v>
      </c>
      <c r="AO299" s="130">
        <v>0</v>
      </c>
      <c r="AP299" s="130">
        <v>0</v>
      </c>
      <c r="AQ299" s="130">
        <v>0</v>
      </c>
      <c r="AR299" s="130">
        <v>0</v>
      </c>
      <c r="AS299" s="130">
        <v>0</v>
      </c>
      <c r="AT299" s="98">
        <f t="shared" si="163"/>
        <v>2</v>
      </c>
      <c r="AU299" s="130">
        <v>0</v>
      </c>
      <c r="AV299" s="130">
        <v>0</v>
      </c>
      <c r="AW299" s="130">
        <v>2</v>
      </c>
      <c r="AX299" s="98">
        <f t="shared" si="164"/>
        <v>0</v>
      </c>
      <c r="AY299" s="130">
        <v>0</v>
      </c>
      <c r="AZ299" s="130">
        <v>0</v>
      </c>
      <c r="BA299" s="130">
        <v>0</v>
      </c>
      <c r="BB299" s="130">
        <v>0</v>
      </c>
      <c r="BC299" s="98">
        <f t="shared" si="165"/>
        <v>0</v>
      </c>
      <c r="BD299" s="130">
        <v>0</v>
      </c>
      <c r="BE299" s="130">
        <v>0</v>
      </c>
      <c r="BF299" s="98">
        <f t="shared" si="166"/>
        <v>1</v>
      </c>
      <c r="BG299" s="130">
        <v>1</v>
      </c>
      <c r="BH299" s="130">
        <v>0</v>
      </c>
      <c r="BI299" s="130">
        <v>0</v>
      </c>
      <c r="BJ299" s="130">
        <v>0</v>
      </c>
      <c r="BK299" s="98">
        <f t="shared" si="167"/>
        <v>0</v>
      </c>
      <c r="BL299" s="130">
        <v>0</v>
      </c>
      <c r="BM299" s="130">
        <v>0</v>
      </c>
      <c r="BN299" s="130">
        <v>0</v>
      </c>
      <c r="BO299" s="98">
        <f t="shared" si="168"/>
        <v>0</v>
      </c>
      <c r="BP299" s="130">
        <v>0</v>
      </c>
      <c r="BQ299" s="130">
        <v>0</v>
      </c>
      <c r="BR299" s="130">
        <v>0</v>
      </c>
      <c r="BS299" s="98">
        <f t="shared" si="169"/>
        <v>0</v>
      </c>
      <c r="BT299" s="130">
        <v>0</v>
      </c>
      <c r="BU299" s="130">
        <v>0</v>
      </c>
      <c r="BV299" s="130">
        <v>0</v>
      </c>
      <c r="BW299" s="130">
        <v>0</v>
      </c>
      <c r="BX299" s="98">
        <f t="shared" si="170"/>
        <v>0</v>
      </c>
      <c r="BY299" s="130">
        <v>0</v>
      </c>
      <c r="BZ299" s="130">
        <v>0</v>
      </c>
      <c r="CA299" s="130">
        <v>0</v>
      </c>
      <c r="CB299" s="98">
        <f t="shared" si="177"/>
        <v>0</v>
      </c>
      <c r="CC299" s="130">
        <v>0</v>
      </c>
      <c r="CD299" s="130">
        <v>0</v>
      </c>
      <c r="CE299" s="130">
        <v>0</v>
      </c>
    </row>
    <row r="300" spans="1:83" ht="12.75" x14ac:dyDescent="0.2">
      <c r="A300" s="90">
        <v>12123</v>
      </c>
      <c r="B300" s="479" t="s">
        <v>179</v>
      </c>
      <c r="C300" s="98">
        <f t="shared" si="161"/>
        <v>5</v>
      </c>
      <c r="D300" s="98">
        <f t="shared" si="178"/>
        <v>1</v>
      </c>
      <c r="E300" s="130">
        <v>0</v>
      </c>
      <c r="F300" s="130">
        <v>1</v>
      </c>
      <c r="G300" s="98">
        <f t="shared" si="179"/>
        <v>0</v>
      </c>
      <c r="H300" s="130">
        <v>0</v>
      </c>
      <c r="I300" s="130">
        <v>0</v>
      </c>
      <c r="J300" s="98">
        <f t="shared" si="171"/>
        <v>0</v>
      </c>
      <c r="K300" s="130">
        <v>0</v>
      </c>
      <c r="L300" s="130">
        <v>0</v>
      </c>
      <c r="M300" s="130">
        <v>0</v>
      </c>
      <c r="N300" s="130">
        <v>0</v>
      </c>
      <c r="O300" s="98">
        <f t="shared" si="162"/>
        <v>0</v>
      </c>
      <c r="P300" s="130">
        <v>0</v>
      </c>
      <c r="Q300" s="130">
        <v>0</v>
      </c>
      <c r="R300" s="130">
        <v>0</v>
      </c>
      <c r="S300" s="130">
        <v>0</v>
      </c>
      <c r="T300" s="98">
        <f t="shared" si="174"/>
        <v>0</v>
      </c>
      <c r="U300" s="130">
        <v>0</v>
      </c>
      <c r="V300" s="130">
        <v>0</v>
      </c>
      <c r="W300" s="130">
        <v>0</v>
      </c>
      <c r="X300" s="130">
        <v>0</v>
      </c>
      <c r="Y300" s="98">
        <f t="shared" si="175"/>
        <v>0</v>
      </c>
      <c r="Z300" s="130">
        <v>0</v>
      </c>
      <c r="AA300" s="130">
        <v>0</v>
      </c>
      <c r="AB300" s="130">
        <v>0</v>
      </c>
      <c r="AC300" s="130">
        <v>0</v>
      </c>
      <c r="AD300" s="130">
        <v>0</v>
      </c>
      <c r="AE300" s="98">
        <f t="shared" si="176"/>
        <v>2</v>
      </c>
      <c r="AF300" s="130">
        <v>0</v>
      </c>
      <c r="AG300" s="130">
        <v>0</v>
      </c>
      <c r="AH300" s="130">
        <v>0</v>
      </c>
      <c r="AI300" s="130">
        <v>0</v>
      </c>
      <c r="AJ300" s="130">
        <v>0</v>
      </c>
      <c r="AK300" s="130">
        <v>0</v>
      </c>
      <c r="AL300" s="130">
        <v>1</v>
      </c>
      <c r="AM300" s="130">
        <v>0</v>
      </c>
      <c r="AN300" s="130">
        <v>0</v>
      </c>
      <c r="AO300" s="130">
        <v>0</v>
      </c>
      <c r="AP300" s="130">
        <v>0</v>
      </c>
      <c r="AQ300" s="130">
        <v>1</v>
      </c>
      <c r="AR300" s="130">
        <v>0</v>
      </c>
      <c r="AS300" s="130">
        <v>0</v>
      </c>
      <c r="AT300" s="98">
        <f t="shared" si="163"/>
        <v>1</v>
      </c>
      <c r="AU300" s="130">
        <v>0</v>
      </c>
      <c r="AV300" s="130">
        <v>1</v>
      </c>
      <c r="AW300" s="130">
        <v>0</v>
      </c>
      <c r="AX300" s="98">
        <f t="shared" si="164"/>
        <v>1</v>
      </c>
      <c r="AY300" s="130">
        <v>0</v>
      </c>
      <c r="AZ300" s="130">
        <v>1</v>
      </c>
      <c r="BA300" s="130">
        <v>0</v>
      </c>
      <c r="BB300" s="130">
        <v>0</v>
      </c>
      <c r="BC300" s="98">
        <f t="shared" si="165"/>
        <v>0</v>
      </c>
      <c r="BD300" s="130">
        <v>0</v>
      </c>
      <c r="BE300" s="130">
        <v>0</v>
      </c>
      <c r="BF300" s="98">
        <f t="shared" si="166"/>
        <v>0</v>
      </c>
      <c r="BG300" s="130">
        <v>0</v>
      </c>
      <c r="BH300" s="130">
        <v>0</v>
      </c>
      <c r="BI300" s="130">
        <v>0</v>
      </c>
      <c r="BJ300" s="130">
        <v>0</v>
      </c>
      <c r="BK300" s="98">
        <f t="shared" si="167"/>
        <v>0</v>
      </c>
      <c r="BL300" s="130">
        <v>0</v>
      </c>
      <c r="BM300" s="130">
        <v>0</v>
      </c>
      <c r="BN300" s="130">
        <v>0</v>
      </c>
      <c r="BO300" s="98">
        <f t="shared" si="168"/>
        <v>0</v>
      </c>
      <c r="BP300" s="130">
        <v>0</v>
      </c>
      <c r="BQ300" s="130">
        <v>0</v>
      </c>
      <c r="BR300" s="130">
        <v>0</v>
      </c>
      <c r="BS300" s="98">
        <f t="shared" si="169"/>
        <v>0</v>
      </c>
      <c r="BT300" s="130">
        <v>0</v>
      </c>
      <c r="BU300" s="130">
        <v>0</v>
      </c>
      <c r="BV300" s="130">
        <v>0</v>
      </c>
      <c r="BW300" s="130">
        <v>0</v>
      </c>
      <c r="BX300" s="98">
        <f t="shared" si="170"/>
        <v>0</v>
      </c>
      <c r="BY300" s="130">
        <v>0</v>
      </c>
      <c r="BZ300" s="130">
        <v>0</v>
      </c>
      <c r="CA300" s="130">
        <v>0</v>
      </c>
      <c r="CB300" s="98">
        <f t="shared" si="177"/>
        <v>0</v>
      </c>
      <c r="CC300" s="130">
        <v>0</v>
      </c>
      <c r="CD300" s="130">
        <v>0</v>
      </c>
      <c r="CE300" s="130">
        <v>0</v>
      </c>
    </row>
    <row r="301" spans="1:83" ht="12.75" x14ac:dyDescent="0.2">
      <c r="A301" s="90">
        <v>12125</v>
      </c>
      <c r="B301" s="479" t="s">
        <v>33</v>
      </c>
      <c r="C301" s="98">
        <f t="shared" si="161"/>
        <v>14</v>
      </c>
      <c r="D301" s="98">
        <f t="shared" si="178"/>
        <v>0</v>
      </c>
      <c r="E301" s="130">
        <v>0</v>
      </c>
      <c r="F301" s="130">
        <v>0</v>
      </c>
      <c r="G301" s="98">
        <f t="shared" si="179"/>
        <v>0</v>
      </c>
      <c r="H301" s="130">
        <v>0</v>
      </c>
      <c r="I301" s="130">
        <v>0</v>
      </c>
      <c r="J301" s="98">
        <f t="shared" si="171"/>
        <v>0</v>
      </c>
      <c r="K301" s="130">
        <v>0</v>
      </c>
      <c r="L301" s="130">
        <v>0</v>
      </c>
      <c r="M301" s="130">
        <v>0</v>
      </c>
      <c r="N301" s="130">
        <v>0</v>
      </c>
      <c r="O301" s="98">
        <f t="shared" si="162"/>
        <v>0</v>
      </c>
      <c r="P301" s="130">
        <v>0</v>
      </c>
      <c r="Q301" s="130">
        <v>0</v>
      </c>
      <c r="R301" s="130">
        <v>0</v>
      </c>
      <c r="S301" s="130">
        <v>0</v>
      </c>
      <c r="T301" s="98">
        <f t="shared" si="174"/>
        <v>0</v>
      </c>
      <c r="U301" s="130">
        <v>0</v>
      </c>
      <c r="V301" s="130">
        <v>0</v>
      </c>
      <c r="W301" s="130">
        <v>0</v>
      </c>
      <c r="X301" s="130">
        <v>0</v>
      </c>
      <c r="Y301" s="98">
        <f t="shared" si="175"/>
        <v>1</v>
      </c>
      <c r="Z301" s="130">
        <v>0</v>
      </c>
      <c r="AA301" s="130">
        <v>0</v>
      </c>
      <c r="AB301" s="130">
        <v>0</v>
      </c>
      <c r="AC301" s="130">
        <v>1</v>
      </c>
      <c r="AD301" s="130">
        <v>0</v>
      </c>
      <c r="AE301" s="98">
        <f t="shared" si="176"/>
        <v>3</v>
      </c>
      <c r="AF301" s="130">
        <v>0</v>
      </c>
      <c r="AG301" s="130">
        <v>0</v>
      </c>
      <c r="AH301" s="130">
        <v>0</v>
      </c>
      <c r="AI301" s="130">
        <v>0</v>
      </c>
      <c r="AJ301" s="130">
        <v>0</v>
      </c>
      <c r="AK301" s="130">
        <v>1</v>
      </c>
      <c r="AL301" s="130">
        <v>1</v>
      </c>
      <c r="AM301" s="130">
        <v>0</v>
      </c>
      <c r="AN301" s="130">
        <v>0</v>
      </c>
      <c r="AO301" s="130">
        <v>1</v>
      </c>
      <c r="AP301" s="130">
        <v>0</v>
      </c>
      <c r="AQ301" s="130">
        <v>0</v>
      </c>
      <c r="AR301" s="130">
        <v>0</v>
      </c>
      <c r="AS301" s="130">
        <v>0</v>
      </c>
      <c r="AT301" s="98">
        <f t="shared" si="163"/>
        <v>0</v>
      </c>
      <c r="AU301" s="130">
        <v>0</v>
      </c>
      <c r="AV301" s="130">
        <v>0</v>
      </c>
      <c r="AW301" s="130">
        <v>0</v>
      </c>
      <c r="AX301" s="98">
        <f t="shared" si="164"/>
        <v>0</v>
      </c>
      <c r="AY301" s="130">
        <v>0</v>
      </c>
      <c r="AZ301" s="130">
        <v>0</v>
      </c>
      <c r="BA301" s="130">
        <v>0</v>
      </c>
      <c r="BB301" s="130">
        <v>0</v>
      </c>
      <c r="BC301" s="98">
        <f t="shared" si="165"/>
        <v>1</v>
      </c>
      <c r="BD301" s="130">
        <v>0</v>
      </c>
      <c r="BE301" s="130">
        <v>1</v>
      </c>
      <c r="BF301" s="98">
        <f t="shared" si="166"/>
        <v>2</v>
      </c>
      <c r="BG301" s="130">
        <v>0</v>
      </c>
      <c r="BH301" s="130">
        <v>1</v>
      </c>
      <c r="BI301" s="130">
        <v>0</v>
      </c>
      <c r="BJ301" s="130">
        <v>1</v>
      </c>
      <c r="BK301" s="98">
        <f t="shared" si="167"/>
        <v>6</v>
      </c>
      <c r="BL301" s="130">
        <v>0</v>
      </c>
      <c r="BM301" s="130">
        <v>6</v>
      </c>
      <c r="BN301" s="130">
        <v>0</v>
      </c>
      <c r="BO301" s="98">
        <f t="shared" si="168"/>
        <v>0</v>
      </c>
      <c r="BP301" s="130">
        <v>0</v>
      </c>
      <c r="BQ301" s="130">
        <v>0</v>
      </c>
      <c r="BR301" s="130">
        <v>0</v>
      </c>
      <c r="BS301" s="98">
        <f t="shared" si="169"/>
        <v>0</v>
      </c>
      <c r="BT301" s="130">
        <v>0</v>
      </c>
      <c r="BU301" s="130">
        <v>0</v>
      </c>
      <c r="BV301" s="130">
        <v>0</v>
      </c>
      <c r="BW301" s="130">
        <v>0</v>
      </c>
      <c r="BX301" s="98">
        <f t="shared" si="170"/>
        <v>0</v>
      </c>
      <c r="BY301" s="130">
        <v>0</v>
      </c>
      <c r="BZ301" s="130">
        <v>0</v>
      </c>
      <c r="CA301" s="130">
        <v>0</v>
      </c>
      <c r="CB301" s="98">
        <f t="shared" si="177"/>
        <v>1</v>
      </c>
      <c r="CC301" s="130">
        <v>0</v>
      </c>
      <c r="CD301" s="130">
        <v>1</v>
      </c>
      <c r="CE301" s="130">
        <v>0</v>
      </c>
    </row>
    <row r="302" spans="1:83" ht="12.75" x14ac:dyDescent="0.2">
      <c r="A302" s="89">
        <v>12130</v>
      </c>
      <c r="B302" s="479" t="s">
        <v>155</v>
      </c>
      <c r="C302" s="98">
        <f t="shared" si="161"/>
        <v>43</v>
      </c>
      <c r="D302" s="98">
        <f t="shared" si="178"/>
        <v>0</v>
      </c>
      <c r="E302" s="130">
        <v>0</v>
      </c>
      <c r="F302" s="130">
        <v>0</v>
      </c>
      <c r="G302" s="98">
        <f t="shared" si="179"/>
        <v>0</v>
      </c>
      <c r="H302" s="130">
        <v>0</v>
      </c>
      <c r="I302" s="130">
        <v>0</v>
      </c>
      <c r="J302" s="98">
        <f t="shared" si="171"/>
        <v>0</v>
      </c>
      <c r="K302" s="130">
        <v>0</v>
      </c>
      <c r="L302" s="130">
        <v>0</v>
      </c>
      <c r="M302" s="130">
        <v>0</v>
      </c>
      <c r="N302" s="130">
        <v>0</v>
      </c>
      <c r="O302" s="98">
        <f t="shared" si="162"/>
        <v>4</v>
      </c>
      <c r="P302" s="130">
        <v>0</v>
      </c>
      <c r="Q302" s="130">
        <v>1</v>
      </c>
      <c r="R302" s="130">
        <v>0</v>
      </c>
      <c r="S302" s="130">
        <v>3</v>
      </c>
      <c r="T302" s="98">
        <f t="shared" si="174"/>
        <v>1</v>
      </c>
      <c r="U302" s="130">
        <v>0</v>
      </c>
      <c r="V302" s="130">
        <v>0</v>
      </c>
      <c r="W302" s="130">
        <v>0</v>
      </c>
      <c r="X302" s="130">
        <v>1</v>
      </c>
      <c r="Y302" s="98">
        <f t="shared" si="175"/>
        <v>0</v>
      </c>
      <c r="Z302" s="130">
        <v>0</v>
      </c>
      <c r="AA302" s="130">
        <v>0</v>
      </c>
      <c r="AB302" s="130">
        <v>0</v>
      </c>
      <c r="AC302" s="130">
        <v>0</v>
      </c>
      <c r="AD302" s="130">
        <v>0</v>
      </c>
      <c r="AE302" s="98">
        <f t="shared" si="176"/>
        <v>12</v>
      </c>
      <c r="AF302" s="130">
        <v>0</v>
      </c>
      <c r="AG302" s="130">
        <v>0</v>
      </c>
      <c r="AH302" s="130">
        <v>4</v>
      </c>
      <c r="AI302" s="130">
        <v>2</v>
      </c>
      <c r="AJ302" s="130">
        <v>0</v>
      </c>
      <c r="AK302" s="130">
        <v>1</v>
      </c>
      <c r="AL302" s="130">
        <v>0</v>
      </c>
      <c r="AM302" s="130">
        <v>0</v>
      </c>
      <c r="AN302" s="130">
        <v>0</v>
      </c>
      <c r="AO302" s="130">
        <v>5</v>
      </c>
      <c r="AP302" s="130">
        <v>0</v>
      </c>
      <c r="AQ302" s="130">
        <v>0</v>
      </c>
      <c r="AR302" s="130">
        <v>0</v>
      </c>
      <c r="AS302" s="130">
        <v>0</v>
      </c>
      <c r="AT302" s="98">
        <f t="shared" si="163"/>
        <v>12</v>
      </c>
      <c r="AU302" s="130">
        <v>0</v>
      </c>
      <c r="AV302" s="130">
        <v>4</v>
      </c>
      <c r="AW302" s="130">
        <v>8</v>
      </c>
      <c r="AX302" s="98">
        <f t="shared" si="164"/>
        <v>5</v>
      </c>
      <c r="AY302" s="130">
        <v>4</v>
      </c>
      <c r="AZ302" s="130">
        <v>0</v>
      </c>
      <c r="BA302" s="130">
        <v>1</v>
      </c>
      <c r="BB302" s="130">
        <v>0</v>
      </c>
      <c r="BC302" s="98">
        <f t="shared" si="165"/>
        <v>1</v>
      </c>
      <c r="BD302" s="130">
        <v>0</v>
      </c>
      <c r="BE302" s="130">
        <v>1</v>
      </c>
      <c r="BF302" s="98">
        <f t="shared" si="166"/>
        <v>1</v>
      </c>
      <c r="BG302" s="130">
        <v>0</v>
      </c>
      <c r="BH302" s="130">
        <v>1</v>
      </c>
      <c r="BI302" s="130">
        <v>0</v>
      </c>
      <c r="BJ302" s="130">
        <v>0</v>
      </c>
      <c r="BK302" s="98">
        <f t="shared" si="167"/>
        <v>4</v>
      </c>
      <c r="BL302" s="130">
        <v>0</v>
      </c>
      <c r="BM302" s="130">
        <v>4</v>
      </c>
      <c r="BN302" s="130">
        <v>0</v>
      </c>
      <c r="BO302" s="98">
        <f t="shared" si="168"/>
        <v>0</v>
      </c>
      <c r="BP302" s="130">
        <v>0</v>
      </c>
      <c r="BQ302" s="130">
        <v>0</v>
      </c>
      <c r="BR302" s="130">
        <v>0</v>
      </c>
      <c r="BS302" s="98">
        <f t="shared" si="169"/>
        <v>1</v>
      </c>
      <c r="BT302" s="130">
        <v>0</v>
      </c>
      <c r="BU302" s="130">
        <v>1</v>
      </c>
      <c r="BV302" s="130">
        <v>0</v>
      </c>
      <c r="BW302" s="130">
        <v>0</v>
      </c>
      <c r="BX302" s="98">
        <f t="shared" si="170"/>
        <v>2</v>
      </c>
      <c r="BY302" s="130">
        <v>0</v>
      </c>
      <c r="BZ302" s="130">
        <v>2</v>
      </c>
      <c r="CA302" s="130">
        <v>0</v>
      </c>
      <c r="CB302" s="98">
        <f t="shared" si="177"/>
        <v>0</v>
      </c>
      <c r="CC302" s="130">
        <v>0</v>
      </c>
      <c r="CD302" s="130">
        <v>0</v>
      </c>
      <c r="CE302" s="130">
        <v>0</v>
      </c>
    </row>
    <row r="303" spans="1:83" ht="12.75" x14ac:dyDescent="0.2">
      <c r="A303" s="91">
        <v>12131</v>
      </c>
      <c r="B303" s="479" t="s">
        <v>393</v>
      </c>
      <c r="C303" s="98">
        <f t="shared" si="161"/>
        <v>1</v>
      </c>
      <c r="D303" s="98">
        <f t="shared" si="178"/>
        <v>0</v>
      </c>
      <c r="E303" s="130">
        <v>0</v>
      </c>
      <c r="F303" s="130">
        <v>0</v>
      </c>
      <c r="G303" s="98">
        <f t="shared" si="179"/>
        <v>0</v>
      </c>
      <c r="H303" s="130">
        <v>0</v>
      </c>
      <c r="I303" s="130">
        <v>0</v>
      </c>
      <c r="J303" s="98">
        <f t="shared" si="171"/>
        <v>0</v>
      </c>
      <c r="K303" s="130">
        <v>0</v>
      </c>
      <c r="L303" s="130">
        <v>0</v>
      </c>
      <c r="M303" s="130">
        <v>0</v>
      </c>
      <c r="N303" s="130">
        <v>0</v>
      </c>
      <c r="O303" s="98">
        <f t="shared" si="162"/>
        <v>0</v>
      </c>
      <c r="P303" s="130">
        <v>0</v>
      </c>
      <c r="Q303" s="130">
        <v>0</v>
      </c>
      <c r="R303" s="130">
        <v>0</v>
      </c>
      <c r="S303" s="130">
        <v>0</v>
      </c>
      <c r="T303" s="98">
        <f t="shared" si="174"/>
        <v>0</v>
      </c>
      <c r="U303" s="130">
        <v>0</v>
      </c>
      <c r="V303" s="130">
        <v>0</v>
      </c>
      <c r="W303" s="130">
        <v>0</v>
      </c>
      <c r="X303" s="130">
        <v>0</v>
      </c>
      <c r="Y303" s="98">
        <f t="shared" si="175"/>
        <v>1</v>
      </c>
      <c r="Z303" s="130">
        <v>0</v>
      </c>
      <c r="AA303" s="130">
        <v>0</v>
      </c>
      <c r="AB303" s="130">
        <v>0</v>
      </c>
      <c r="AC303" s="130">
        <v>1</v>
      </c>
      <c r="AD303" s="130">
        <v>0</v>
      </c>
      <c r="AE303" s="98">
        <f t="shared" si="176"/>
        <v>0</v>
      </c>
      <c r="AF303" s="130">
        <v>0</v>
      </c>
      <c r="AG303" s="130">
        <v>0</v>
      </c>
      <c r="AH303" s="130">
        <v>0</v>
      </c>
      <c r="AI303" s="130">
        <v>0</v>
      </c>
      <c r="AJ303" s="130">
        <v>0</v>
      </c>
      <c r="AK303" s="130">
        <v>0</v>
      </c>
      <c r="AL303" s="130">
        <v>0</v>
      </c>
      <c r="AM303" s="130">
        <v>0</v>
      </c>
      <c r="AN303" s="130">
        <v>0</v>
      </c>
      <c r="AO303" s="130">
        <v>0</v>
      </c>
      <c r="AP303" s="130">
        <v>0</v>
      </c>
      <c r="AQ303" s="130">
        <v>0</v>
      </c>
      <c r="AR303" s="130">
        <v>0</v>
      </c>
      <c r="AS303" s="130">
        <v>0</v>
      </c>
      <c r="AT303" s="98">
        <f t="shared" si="163"/>
        <v>0</v>
      </c>
      <c r="AU303" s="130">
        <v>0</v>
      </c>
      <c r="AV303" s="130">
        <v>0</v>
      </c>
      <c r="AW303" s="130">
        <v>0</v>
      </c>
      <c r="AX303" s="98">
        <f t="shared" si="164"/>
        <v>0</v>
      </c>
      <c r="AY303" s="130">
        <v>0</v>
      </c>
      <c r="AZ303" s="130">
        <v>0</v>
      </c>
      <c r="BA303" s="130">
        <v>0</v>
      </c>
      <c r="BB303" s="130">
        <v>0</v>
      </c>
      <c r="BC303" s="98">
        <f t="shared" si="165"/>
        <v>0</v>
      </c>
      <c r="BD303" s="130">
        <v>0</v>
      </c>
      <c r="BE303" s="130">
        <v>0</v>
      </c>
      <c r="BF303" s="98">
        <f t="shared" si="166"/>
        <v>0</v>
      </c>
      <c r="BG303" s="130">
        <v>0</v>
      </c>
      <c r="BH303" s="130">
        <v>0</v>
      </c>
      <c r="BI303" s="130">
        <v>0</v>
      </c>
      <c r="BJ303" s="130">
        <v>0</v>
      </c>
      <c r="BK303" s="98">
        <f t="shared" si="167"/>
        <v>0</v>
      </c>
      <c r="BL303" s="130">
        <v>0</v>
      </c>
      <c r="BM303" s="130">
        <v>0</v>
      </c>
      <c r="BN303" s="130">
        <v>0</v>
      </c>
      <c r="BO303" s="98">
        <f t="shared" si="168"/>
        <v>0</v>
      </c>
      <c r="BP303" s="130">
        <v>0</v>
      </c>
      <c r="BQ303" s="130">
        <v>0</v>
      </c>
      <c r="BR303" s="130">
        <v>0</v>
      </c>
      <c r="BS303" s="98">
        <f t="shared" si="169"/>
        <v>0</v>
      </c>
      <c r="BT303" s="130">
        <v>0</v>
      </c>
      <c r="BU303" s="130">
        <v>0</v>
      </c>
      <c r="BV303" s="130">
        <v>0</v>
      </c>
      <c r="BW303" s="130">
        <v>0</v>
      </c>
      <c r="BX303" s="98">
        <f t="shared" si="170"/>
        <v>0</v>
      </c>
      <c r="BY303" s="130">
        <v>0</v>
      </c>
      <c r="BZ303" s="130">
        <v>0</v>
      </c>
      <c r="CA303" s="130">
        <v>0</v>
      </c>
      <c r="CB303" s="98">
        <f t="shared" si="177"/>
        <v>0</v>
      </c>
      <c r="CC303" s="130">
        <v>0</v>
      </c>
      <c r="CD303" s="130">
        <v>0</v>
      </c>
      <c r="CE303" s="130">
        <v>0</v>
      </c>
    </row>
    <row r="304" spans="1:83" ht="12.75" x14ac:dyDescent="0.2">
      <c r="A304" s="89">
        <v>12132</v>
      </c>
      <c r="B304" s="479" t="s">
        <v>439</v>
      </c>
      <c r="C304" s="98">
        <f t="shared" si="161"/>
        <v>70</v>
      </c>
      <c r="D304" s="98">
        <f t="shared" si="178"/>
        <v>0</v>
      </c>
      <c r="E304" s="130">
        <v>0</v>
      </c>
      <c r="F304" s="130">
        <v>0</v>
      </c>
      <c r="G304" s="98">
        <f t="shared" si="179"/>
        <v>1</v>
      </c>
      <c r="H304" s="130">
        <v>0</v>
      </c>
      <c r="I304" s="130">
        <v>1</v>
      </c>
      <c r="J304" s="98">
        <f t="shared" si="171"/>
        <v>2</v>
      </c>
      <c r="K304" s="130">
        <v>0</v>
      </c>
      <c r="L304" s="130">
        <v>2</v>
      </c>
      <c r="M304" s="130">
        <v>0</v>
      </c>
      <c r="N304" s="130">
        <v>0</v>
      </c>
      <c r="O304" s="98">
        <f t="shared" si="162"/>
        <v>0</v>
      </c>
      <c r="P304" s="130">
        <v>0</v>
      </c>
      <c r="Q304" s="130">
        <v>0</v>
      </c>
      <c r="R304" s="130">
        <v>0</v>
      </c>
      <c r="S304" s="130">
        <v>0</v>
      </c>
      <c r="T304" s="98">
        <f t="shared" si="174"/>
        <v>3</v>
      </c>
      <c r="U304" s="130">
        <v>0</v>
      </c>
      <c r="V304" s="130">
        <v>3</v>
      </c>
      <c r="W304" s="130">
        <v>0</v>
      </c>
      <c r="X304" s="130">
        <v>0</v>
      </c>
      <c r="Y304" s="98">
        <f t="shared" si="175"/>
        <v>8</v>
      </c>
      <c r="Z304" s="130">
        <v>0</v>
      </c>
      <c r="AA304" s="130">
        <v>2</v>
      </c>
      <c r="AB304" s="130">
        <v>0</v>
      </c>
      <c r="AC304" s="130">
        <v>3</v>
      </c>
      <c r="AD304" s="130">
        <v>3</v>
      </c>
      <c r="AE304" s="98">
        <f t="shared" si="176"/>
        <v>34</v>
      </c>
      <c r="AF304" s="130">
        <v>0</v>
      </c>
      <c r="AG304" s="130">
        <v>0</v>
      </c>
      <c r="AH304" s="130">
        <v>8</v>
      </c>
      <c r="AI304" s="130">
        <v>5</v>
      </c>
      <c r="AJ304" s="130">
        <v>10</v>
      </c>
      <c r="AK304" s="130">
        <v>4</v>
      </c>
      <c r="AL304" s="130">
        <v>0</v>
      </c>
      <c r="AM304" s="130">
        <v>0</v>
      </c>
      <c r="AN304" s="130">
        <v>0</v>
      </c>
      <c r="AO304" s="130">
        <v>7</v>
      </c>
      <c r="AP304" s="130">
        <v>0</v>
      </c>
      <c r="AQ304" s="130">
        <v>0</v>
      </c>
      <c r="AR304" s="130">
        <v>0</v>
      </c>
      <c r="AS304" s="130">
        <v>0</v>
      </c>
      <c r="AT304" s="98">
        <f t="shared" si="163"/>
        <v>0</v>
      </c>
      <c r="AU304" s="130">
        <v>0</v>
      </c>
      <c r="AV304" s="130">
        <v>0</v>
      </c>
      <c r="AW304" s="130">
        <v>0</v>
      </c>
      <c r="AX304" s="98">
        <f t="shared" si="164"/>
        <v>3</v>
      </c>
      <c r="AY304" s="130">
        <v>1</v>
      </c>
      <c r="AZ304" s="130">
        <v>1</v>
      </c>
      <c r="BA304" s="130">
        <v>0</v>
      </c>
      <c r="BB304" s="130">
        <v>1</v>
      </c>
      <c r="BC304" s="98">
        <f t="shared" si="165"/>
        <v>3</v>
      </c>
      <c r="BD304" s="130">
        <v>0</v>
      </c>
      <c r="BE304" s="130">
        <v>3</v>
      </c>
      <c r="BF304" s="98">
        <f t="shared" si="166"/>
        <v>9</v>
      </c>
      <c r="BG304" s="130">
        <v>0</v>
      </c>
      <c r="BH304" s="130">
        <v>9</v>
      </c>
      <c r="BI304" s="130">
        <v>0</v>
      </c>
      <c r="BJ304" s="130">
        <v>0</v>
      </c>
      <c r="BK304" s="98">
        <f t="shared" si="167"/>
        <v>3</v>
      </c>
      <c r="BL304" s="130">
        <v>0</v>
      </c>
      <c r="BM304" s="130">
        <v>3</v>
      </c>
      <c r="BN304" s="130">
        <v>0</v>
      </c>
      <c r="BO304" s="98">
        <f t="shared" si="168"/>
        <v>0</v>
      </c>
      <c r="BP304" s="130">
        <v>0</v>
      </c>
      <c r="BQ304" s="130">
        <v>0</v>
      </c>
      <c r="BR304" s="130">
        <v>0</v>
      </c>
      <c r="BS304" s="98">
        <f t="shared" si="169"/>
        <v>3</v>
      </c>
      <c r="BT304" s="130">
        <v>0</v>
      </c>
      <c r="BU304" s="130">
        <v>3</v>
      </c>
      <c r="BV304" s="130">
        <v>0</v>
      </c>
      <c r="BW304" s="130">
        <v>0</v>
      </c>
      <c r="BX304" s="98">
        <f t="shared" si="170"/>
        <v>0</v>
      </c>
      <c r="BY304" s="130">
        <v>0</v>
      </c>
      <c r="BZ304" s="130">
        <v>0</v>
      </c>
      <c r="CA304" s="130">
        <v>0</v>
      </c>
      <c r="CB304" s="98">
        <f t="shared" si="177"/>
        <v>1</v>
      </c>
      <c r="CC304" s="130">
        <v>0</v>
      </c>
      <c r="CD304" s="130">
        <v>1</v>
      </c>
      <c r="CE304" s="130">
        <v>0</v>
      </c>
    </row>
    <row r="305" spans="1:83" ht="12.75" x14ac:dyDescent="0.2">
      <c r="A305" s="89">
        <v>12133</v>
      </c>
      <c r="B305" s="479" t="s">
        <v>57</v>
      </c>
      <c r="C305" s="98">
        <f t="shared" si="161"/>
        <v>142</v>
      </c>
      <c r="D305" s="98">
        <f t="shared" si="178"/>
        <v>9</v>
      </c>
      <c r="E305" s="130">
        <v>0</v>
      </c>
      <c r="F305" s="130">
        <v>9</v>
      </c>
      <c r="G305" s="98">
        <f t="shared" si="179"/>
        <v>8</v>
      </c>
      <c r="H305" s="130">
        <v>0</v>
      </c>
      <c r="I305" s="130">
        <v>8</v>
      </c>
      <c r="J305" s="98">
        <f t="shared" si="171"/>
        <v>4</v>
      </c>
      <c r="K305" s="130">
        <v>0</v>
      </c>
      <c r="L305" s="130">
        <v>4</v>
      </c>
      <c r="M305" s="130">
        <v>0</v>
      </c>
      <c r="N305" s="130">
        <v>0</v>
      </c>
      <c r="O305" s="98">
        <f t="shared" si="162"/>
        <v>0</v>
      </c>
      <c r="P305" s="130">
        <v>0</v>
      </c>
      <c r="Q305" s="130">
        <v>0</v>
      </c>
      <c r="R305" s="130">
        <v>0</v>
      </c>
      <c r="S305" s="130">
        <v>0</v>
      </c>
      <c r="T305" s="98">
        <f t="shared" si="174"/>
        <v>4</v>
      </c>
      <c r="U305" s="130">
        <v>0</v>
      </c>
      <c r="V305" s="130">
        <v>4</v>
      </c>
      <c r="W305" s="130">
        <v>0</v>
      </c>
      <c r="X305" s="130">
        <v>0</v>
      </c>
      <c r="Y305" s="98">
        <f t="shared" si="175"/>
        <v>5</v>
      </c>
      <c r="Z305" s="130">
        <v>1</v>
      </c>
      <c r="AA305" s="130">
        <v>0</v>
      </c>
      <c r="AB305" s="130">
        <v>1</v>
      </c>
      <c r="AC305" s="130">
        <v>2</v>
      </c>
      <c r="AD305" s="130">
        <v>1</v>
      </c>
      <c r="AE305" s="98">
        <f t="shared" si="176"/>
        <v>109</v>
      </c>
      <c r="AF305" s="130">
        <v>0</v>
      </c>
      <c r="AG305" s="130">
        <v>0</v>
      </c>
      <c r="AH305" s="130">
        <v>0</v>
      </c>
      <c r="AI305" s="130">
        <v>0</v>
      </c>
      <c r="AJ305" s="130">
        <v>1</v>
      </c>
      <c r="AK305" s="130">
        <v>0</v>
      </c>
      <c r="AL305" s="130">
        <v>90</v>
      </c>
      <c r="AM305" s="130">
        <v>0</v>
      </c>
      <c r="AN305" s="130">
        <v>0</v>
      </c>
      <c r="AO305" s="130">
        <v>18</v>
      </c>
      <c r="AP305" s="130">
        <v>0</v>
      </c>
      <c r="AQ305" s="130">
        <v>0</v>
      </c>
      <c r="AR305" s="130">
        <v>0</v>
      </c>
      <c r="AS305" s="130">
        <v>0</v>
      </c>
      <c r="AT305" s="98">
        <f t="shared" si="163"/>
        <v>3</v>
      </c>
      <c r="AU305" s="130">
        <v>0</v>
      </c>
      <c r="AV305" s="130">
        <v>3</v>
      </c>
      <c r="AW305" s="130">
        <v>0</v>
      </c>
      <c r="AX305" s="98">
        <f t="shared" si="164"/>
        <v>0</v>
      </c>
      <c r="AY305" s="130">
        <v>0</v>
      </c>
      <c r="AZ305" s="130">
        <v>0</v>
      </c>
      <c r="BA305" s="130">
        <v>0</v>
      </c>
      <c r="BB305" s="130">
        <v>0</v>
      </c>
      <c r="BC305" s="98">
        <f t="shared" si="165"/>
        <v>0</v>
      </c>
      <c r="BD305" s="130">
        <v>0</v>
      </c>
      <c r="BE305" s="130">
        <v>0</v>
      </c>
      <c r="BF305" s="98">
        <f t="shared" si="166"/>
        <v>0</v>
      </c>
      <c r="BG305" s="130">
        <v>0</v>
      </c>
      <c r="BH305" s="130">
        <v>0</v>
      </c>
      <c r="BI305" s="130">
        <v>0</v>
      </c>
      <c r="BJ305" s="130">
        <v>0</v>
      </c>
      <c r="BK305" s="98">
        <f t="shared" si="167"/>
        <v>0</v>
      </c>
      <c r="BL305" s="130">
        <v>0</v>
      </c>
      <c r="BM305" s="130">
        <v>0</v>
      </c>
      <c r="BN305" s="130">
        <v>0</v>
      </c>
      <c r="BO305" s="98">
        <f t="shared" si="168"/>
        <v>0</v>
      </c>
      <c r="BP305" s="130">
        <v>0</v>
      </c>
      <c r="BQ305" s="130">
        <v>0</v>
      </c>
      <c r="BR305" s="130">
        <v>0</v>
      </c>
      <c r="BS305" s="98">
        <f t="shared" si="169"/>
        <v>0</v>
      </c>
      <c r="BT305" s="130">
        <v>0</v>
      </c>
      <c r="BU305" s="130">
        <v>0</v>
      </c>
      <c r="BV305" s="130">
        <v>0</v>
      </c>
      <c r="BW305" s="130">
        <v>0</v>
      </c>
      <c r="BX305" s="98">
        <f t="shared" si="170"/>
        <v>0</v>
      </c>
      <c r="BY305" s="130">
        <v>0</v>
      </c>
      <c r="BZ305" s="130">
        <v>0</v>
      </c>
      <c r="CA305" s="130">
        <v>0</v>
      </c>
      <c r="CB305" s="98">
        <f t="shared" si="177"/>
        <v>0</v>
      </c>
      <c r="CC305" s="130">
        <v>0</v>
      </c>
      <c r="CD305" s="130">
        <v>0</v>
      </c>
      <c r="CE305" s="130">
        <v>0</v>
      </c>
    </row>
    <row r="306" spans="1:83" ht="12.75" x14ac:dyDescent="0.2">
      <c r="A306" s="89">
        <v>12134</v>
      </c>
      <c r="B306" s="479" t="s">
        <v>366</v>
      </c>
      <c r="C306" s="98">
        <f t="shared" si="161"/>
        <v>2</v>
      </c>
      <c r="D306" s="98">
        <f t="shared" si="178"/>
        <v>0</v>
      </c>
      <c r="E306" s="130">
        <v>0</v>
      </c>
      <c r="F306" s="130">
        <v>0</v>
      </c>
      <c r="G306" s="98">
        <f t="shared" si="179"/>
        <v>0</v>
      </c>
      <c r="H306" s="130">
        <v>0</v>
      </c>
      <c r="I306" s="130">
        <v>0</v>
      </c>
      <c r="J306" s="98">
        <f t="shared" si="171"/>
        <v>0</v>
      </c>
      <c r="K306" s="130">
        <v>0</v>
      </c>
      <c r="L306" s="130">
        <v>0</v>
      </c>
      <c r="M306" s="130">
        <v>0</v>
      </c>
      <c r="N306" s="130">
        <v>0</v>
      </c>
      <c r="O306" s="98">
        <f t="shared" si="162"/>
        <v>0</v>
      </c>
      <c r="P306" s="130">
        <v>0</v>
      </c>
      <c r="Q306" s="130">
        <v>0</v>
      </c>
      <c r="R306" s="130">
        <v>0</v>
      </c>
      <c r="S306" s="130">
        <v>0</v>
      </c>
      <c r="T306" s="98">
        <f t="shared" si="174"/>
        <v>0</v>
      </c>
      <c r="U306" s="130">
        <v>0</v>
      </c>
      <c r="V306" s="130">
        <v>0</v>
      </c>
      <c r="W306" s="130">
        <v>0</v>
      </c>
      <c r="X306" s="130">
        <v>0</v>
      </c>
      <c r="Y306" s="98">
        <f t="shared" si="175"/>
        <v>0</v>
      </c>
      <c r="Z306" s="130">
        <v>0</v>
      </c>
      <c r="AA306" s="130">
        <v>0</v>
      </c>
      <c r="AB306" s="130">
        <v>0</v>
      </c>
      <c r="AC306" s="130">
        <v>0</v>
      </c>
      <c r="AD306" s="130">
        <v>0</v>
      </c>
      <c r="AE306" s="98">
        <f t="shared" si="176"/>
        <v>2</v>
      </c>
      <c r="AF306" s="130">
        <v>0</v>
      </c>
      <c r="AG306" s="130">
        <v>0</v>
      </c>
      <c r="AH306" s="130">
        <v>0</v>
      </c>
      <c r="AI306" s="130">
        <v>0</v>
      </c>
      <c r="AJ306" s="130">
        <v>0</v>
      </c>
      <c r="AK306" s="130">
        <v>0</v>
      </c>
      <c r="AL306" s="130">
        <v>2</v>
      </c>
      <c r="AM306" s="130">
        <v>0</v>
      </c>
      <c r="AN306" s="130">
        <v>0</v>
      </c>
      <c r="AO306" s="130">
        <v>0</v>
      </c>
      <c r="AP306" s="130">
        <v>0</v>
      </c>
      <c r="AQ306" s="130">
        <v>0</v>
      </c>
      <c r="AR306" s="130">
        <v>0</v>
      </c>
      <c r="AS306" s="130">
        <v>0</v>
      </c>
      <c r="AT306" s="98">
        <f t="shared" si="163"/>
        <v>0</v>
      </c>
      <c r="AU306" s="130">
        <v>0</v>
      </c>
      <c r="AV306" s="130">
        <v>0</v>
      </c>
      <c r="AW306" s="130">
        <v>0</v>
      </c>
      <c r="AX306" s="98">
        <f t="shared" si="164"/>
        <v>0</v>
      </c>
      <c r="AY306" s="130">
        <v>0</v>
      </c>
      <c r="AZ306" s="130">
        <v>0</v>
      </c>
      <c r="BA306" s="130">
        <v>0</v>
      </c>
      <c r="BB306" s="130">
        <v>0</v>
      </c>
      <c r="BC306" s="98">
        <f t="shared" si="165"/>
        <v>0</v>
      </c>
      <c r="BD306" s="130">
        <v>0</v>
      </c>
      <c r="BE306" s="130">
        <v>0</v>
      </c>
      <c r="BF306" s="98">
        <f t="shared" si="166"/>
        <v>0</v>
      </c>
      <c r="BG306" s="130">
        <v>0</v>
      </c>
      <c r="BH306" s="130">
        <v>0</v>
      </c>
      <c r="BI306" s="130">
        <v>0</v>
      </c>
      <c r="BJ306" s="130">
        <v>0</v>
      </c>
      <c r="BK306" s="98">
        <f t="shared" si="167"/>
        <v>0</v>
      </c>
      <c r="BL306" s="130">
        <v>0</v>
      </c>
      <c r="BM306" s="130">
        <v>0</v>
      </c>
      <c r="BN306" s="130">
        <v>0</v>
      </c>
      <c r="BO306" s="98">
        <f t="shared" si="168"/>
        <v>0</v>
      </c>
      <c r="BP306" s="130">
        <v>0</v>
      </c>
      <c r="BQ306" s="130">
        <v>0</v>
      </c>
      <c r="BR306" s="130">
        <v>0</v>
      </c>
      <c r="BS306" s="98">
        <f t="shared" si="169"/>
        <v>0</v>
      </c>
      <c r="BT306" s="130">
        <v>0</v>
      </c>
      <c r="BU306" s="130">
        <v>0</v>
      </c>
      <c r="BV306" s="130">
        <v>0</v>
      </c>
      <c r="BW306" s="130">
        <v>0</v>
      </c>
      <c r="BX306" s="98">
        <f t="shared" si="170"/>
        <v>0</v>
      </c>
      <c r="BY306" s="130">
        <v>0</v>
      </c>
      <c r="BZ306" s="130">
        <v>0</v>
      </c>
      <c r="CA306" s="130">
        <v>0</v>
      </c>
      <c r="CB306" s="98">
        <f t="shared" si="177"/>
        <v>0</v>
      </c>
      <c r="CC306" s="130">
        <v>0</v>
      </c>
      <c r="CD306" s="130">
        <v>0</v>
      </c>
      <c r="CE306" s="130">
        <v>0</v>
      </c>
    </row>
    <row r="307" spans="1:83" ht="12.75" x14ac:dyDescent="0.2">
      <c r="A307" s="89">
        <v>12135</v>
      </c>
      <c r="B307" s="479" t="s">
        <v>440</v>
      </c>
      <c r="C307" s="98">
        <f t="shared" si="161"/>
        <v>13</v>
      </c>
      <c r="D307" s="98">
        <f t="shared" si="178"/>
        <v>0</v>
      </c>
      <c r="E307" s="130">
        <v>0</v>
      </c>
      <c r="F307" s="130">
        <v>0</v>
      </c>
      <c r="G307" s="98">
        <f t="shared" si="179"/>
        <v>0</v>
      </c>
      <c r="H307" s="130">
        <v>0</v>
      </c>
      <c r="I307" s="130">
        <v>0</v>
      </c>
      <c r="J307" s="98">
        <f t="shared" si="171"/>
        <v>0</v>
      </c>
      <c r="K307" s="130">
        <v>0</v>
      </c>
      <c r="L307" s="130">
        <v>0</v>
      </c>
      <c r="M307" s="130">
        <v>0</v>
      </c>
      <c r="N307" s="130">
        <v>0</v>
      </c>
      <c r="O307" s="98">
        <f t="shared" si="162"/>
        <v>0</v>
      </c>
      <c r="P307" s="130">
        <v>0</v>
      </c>
      <c r="Q307" s="130">
        <v>0</v>
      </c>
      <c r="R307" s="130">
        <v>0</v>
      </c>
      <c r="S307" s="130">
        <v>0</v>
      </c>
      <c r="T307" s="98">
        <f t="shared" si="174"/>
        <v>0</v>
      </c>
      <c r="U307" s="130">
        <v>0</v>
      </c>
      <c r="V307" s="130">
        <v>0</v>
      </c>
      <c r="W307" s="130">
        <v>0</v>
      </c>
      <c r="X307" s="130">
        <v>0</v>
      </c>
      <c r="Y307" s="98">
        <f t="shared" si="175"/>
        <v>0</v>
      </c>
      <c r="Z307" s="130">
        <v>0</v>
      </c>
      <c r="AA307" s="130">
        <v>0</v>
      </c>
      <c r="AB307" s="130">
        <v>0</v>
      </c>
      <c r="AC307" s="130">
        <v>0</v>
      </c>
      <c r="AD307" s="130">
        <v>0</v>
      </c>
      <c r="AE307" s="98">
        <f t="shared" si="176"/>
        <v>13</v>
      </c>
      <c r="AF307" s="130">
        <v>0</v>
      </c>
      <c r="AG307" s="130">
        <v>0</v>
      </c>
      <c r="AH307" s="130">
        <v>0</v>
      </c>
      <c r="AI307" s="130">
        <v>0</v>
      </c>
      <c r="AJ307" s="130">
        <v>1</v>
      </c>
      <c r="AK307" s="130">
        <v>0</v>
      </c>
      <c r="AL307" s="130">
        <v>0</v>
      </c>
      <c r="AM307" s="130">
        <v>0</v>
      </c>
      <c r="AN307" s="130">
        <v>0</v>
      </c>
      <c r="AO307" s="130">
        <v>12</v>
      </c>
      <c r="AP307" s="130">
        <v>0</v>
      </c>
      <c r="AQ307" s="130">
        <v>0</v>
      </c>
      <c r="AR307" s="130">
        <v>0</v>
      </c>
      <c r="AS307" s="130">
        <v>0</v>
      </c>
      <c r="AT307" s="98">
        <f t="shared" si="163"/>
        <v>0</v>
      </c>
      <c r="AU307" s="130">
        <v>0</v>
      </c>
      <c r="AV307" s="130">
        <v>0</v>
      </c>
      <c r="AW307" s="130">
        <v>0</v>
      </c>
      <c r="AX307" s="98">
        <f t="shared" si="164"/>
        <v>0</v>
      </c>
      <c r="AY307" s="130">
        <v>0</v>
      </c>
      <c r="AZ307" s="130">
        <v>0</v>
      </c>
      <c r="BA307" s="130">
        <v>0</v>
      </c>
      <c r="BB307" s="130">
        <v>0</v>
      </c>
      <c r="BC307" s="98">
        <f t="shared" si="165"/>
        <v>0</v>
      </c>
      <c r="BD307" s="130">
        <v>0</v>
      </c>
      <c r="BE307" s="130">
        <v>0</v>
      </c>
      <c r="BF307" s="98">
        <f t="shared" si="166"/>
        <v>0</v>
      </c>
      <c r="BG307" s="130">
        <v>0</v>
      </c>
      <c r="BH307" s="130">
        <v>0</v>
      </c>
      <c r="BI307" s="130">
        <v>0</v>
      </c>
      <c r="BJ307" s="130">
        <v>0</v>
      </c>
      <c r="BK307" s="98">
        <f t="shared" si="167"/>
        <v>0</v>
      </c>
      <c r="BL307" s="130">
        <v>0</v>
      </c>
      <c r="BM307" s="130">
        <v>0</v>
      </c>
      <c r="BN307" s="130">
        <v>0</v>
      </c>
      <c r="BO307" s="98">
        <f t="shared" si="168"/>
        <v>0</v>
      </c>
      <c r="BP307" s="130">
        <v>0</v>
      </c>
      <c r="BQ307" s="130">
        <v>0</v>
      </c>
      <c r="BR307" s="130">
        <v>0</v>
      </c>
      <c r="BS307" s="98">
        <f t="shared" si="169"/>
        <v>0</v>
      </c>
      <c r="BT307" s="130">
        <v>0</v>
      </c>
      <c r="BU307" s="130">
        <v>0</v>
      </c>
      <c r="BV307" s="130">
        <v>0</v>
      </c>
      <c r="BW307" s="130">
        <v>0</v>
      </c>
      <c r="BX307" s="98">
        <f t="shared" si="170"/>
        <v>0</v>
      </c>
      <c r="BY307" s="130">
        <v>0</v>
      </c>
      <c r="BZ307" s="130">
        <v>0</v>
      </c>
      <c r="CA307" s="130">
        <v>0</v>
      </c>
      <c r="CB307" s="98">
        <f t="shared" si="177"/>
        <v>0</v>
      </c>
      <c r="CC307" s="130">
        <v>0</v>
      </c>
      <c r="CD307" s="130">
        <v>0</v>
      </c>
      <c r="CE307" s="130">
        <v>0</v>
      </c>
    </row>
    <row r="308" spans="1:83" ht="12.75" x14ac:dyDescent="0.2">
      <c r="A308" s="89">
        <v>12136</v>
      </c>
      <c r="B308" s="479" t="s">
        <v>485</v>
      </c>
      <c r="C308" s="98">
        <f t="shared" si="161"/>
        <v>1</v>
      </c>
      <c r="D308" s="98">
        <f t="shared" si="178"/>
        <v>0</v>
      </c>
      <c r="E308" s="130">
        <v>0</v>
      </c>
      <c r="F308" s="130">
        <v>0</v>
      </c>
      <c r="G308" s="98">
        <f t="shared" si="179"/>
        <v>0</v>
      </c>
      <c r="H308" s="130">
        <v>0</v>
      </c>
      <c r="I308" s="130">
        <v>0</v>
      </c>
      <c r="J308" s="98">
        <f t="shared" si="171"/>
        <v>0</v>
      </c>
      <c r="K308" s="130">
        <v>0</v>
      </c>
      <c r="L308" s="130">
        <v>0</v>
      </c>
      <c r="M308" s="130">
        <v>0</v>
      </c>
      <c r="N308" s="130">
        <v>0</v>
      </c>
      <c r="O308" s="98">
        <f t="shared" si="162"/>
        <v>0</v>
      </c>
      <c r="P308" s="130">
        <v>0</v>
      </c>
      <c r="Q308" s="130">
        <v>0</v>
      </c>
      <c r="R308" s="130">
        <v>0</v>
      </c>
      <c r="S308" s="130">
        <v>0</v>
      </c>
      <c r="T308" s="98">
        <f t="shared" si="174"/>
        <v>0</v>
      </c>
      <c r="U308" s="130">
        <v>0</v>
      </c>
      <c r="V308" s="130">
        <v>0</v>
      </c>
      <c r="W308" s="130">
        <v>0</v>
      </c>
      <c r="X308" s="130">
        <v>0</v>
      </c>
      <c r="Y308" s="98">
        <f t="shared" si="175"/>
        <v>0</v>
      </c>
      <c r="Z308" s="130">
        <v>0</v>
      </c>
      <c r="AA308" s="130">
        <v>0</v>
      </c>
      <c r="AB308" s="130">
        <v>0</v>
      </c>
      <c r="AC308" s="130">
        <v>0</v>
      </c>
      <c r="AD308" s="130">
        <v>0</v>
      </c>
      <c r="AE308" s="98">
        <f t="shared" si="176"/>
        <v>0</v>
      </c>
      <c r="AF308" s="130">
        <v>0</v>
      </c>
      <c r="AG308" s="130">
        <v>0</v>
      </c>
      <c r="AH308" s="130">
        <v>0</v>
      </c>
      <c r="AI308" s="130">
        <v>0</v>
      </c>
      <c r="AJ308" s="130">
        <v>0</v>
      </c>
      <c r="AK308" s="130">
        <v>0</v>
      </c>
      <c r="AL308" s="130">
        <v>0</v>
      </c>
      <c r="AM308" s="130">
        <v>0</v>
      </c>
      <c r="AN308" s="130">
        <v>0</v>
      </c>
      <c r="AO308" s="130">
        <v>0</v>
      </c>
      <c r="AP308" s="130">
        <v>0</v>
      </c>
      <c r="AQ308" s="130">
        <v>0</v>
      </c>
      <c r="AR308" s="130">
        <v>0</v>
      </c>
      <c r="AS308" s="130">
        <v>0</v>
      </c>
      <c r="AT308" s="98">
        <f t="shared" si="163"/>
        <v>0</v>
      </c>
      <c r="AU308" s="130">
        <v>0</v>
      </c>
      <c r="AV308" s="130">
        <v>0</v>
      </c>
      <c r="AW308" s="130">
        <v>0</v>
      </c>
      <c r="AX308" s="98">
        <f t="shared" si="164"/>
        <v>0</v>
      </c>
      <c r="AY308" s="130">
        <v>0</v>
      </c>
      <c r="AZ308" s="130">
        <v>0</v>
      </c>
      <c r="BA308" s="130">
        <v>0</v>
      </c>
      <c r="BB308" s="130">
        <v>0</v>
      </c>
      <c r="BC308" s="98">
        <f t="shared" si="165"/>
        <v>1</v>
      </c>
      <c r="BD308" s="130">
        <v>0</v>
      </c>
      <c r="BE308" s="130">
        <v>1</v>
      </c>
      <c r="BF308" s="98">
        <f t="shared" si="166"/>
        <v>0</v>
      </c>
      <c r="BG308" s="130">
        <v>0</v>
      </c>
      <c r="BH308" s="130">
        <v>0</v>
      </c>
      <c r="BI308" s="130">
        <v>0</v>
      </c>
      <c r="BJ308" s="130">
        <v>0</v>
      </c>
      <c r="BK308" s="98">
        <f t="shared" si="167"/>
        <v>0</v>
      </c>
      <c r="BL308" s="130">
        <v>0</v>
      </c>
      <c r="BM308" s="130">
        <v>0</v>
      </c>
      <c r="BN308" s="130">
        <v>0</v>
      </c>
      <c r="BO308" s="98">
        <f t="shared" si="168"/>
        <v>0</v>
      </c>
      <c r="BP308" s="130">
        <v>0</v>
      </c>
      <c r="BQ308" s="130">
        <v>0</v>
      </c>
      <c r="BR308" s="130">
        <v>0</v>
      </c>
      <c r="BS308" s="98">
        <f t="shared" si="169"/>
        <v>0</v>
      </c>
      <c r="BT308" s="130">
        <v>0</v>
      </c>
      <c r="BU308" s="130">
        <v>0</v>
      </c>
      <c r="BV308" s="130">
        <v>0</v>
      </c>
      <c r="BW308" s="130">
        <v>0</v>
      </c>
      <c r="BX308" s="98">
        <f t="shared" si="170"/>
        <v>0</v>
      </c>
      <c r="BY308" s="130">
        <v>0</v>
      </c>
      <c r="BZ308" s="130">
        <v>0</v>
      </c>
      <c r="CA308" s="130">
        <v>0</v>
      </c>
      <c r="CB308" s="98">
        <f t="shared" si="177"/>
        <v>0</v>
      </c>
      <c r="CC308" s="130">
        <v>0</v>
      </c>
      <c r="CD308" s="130">
        <v>0</v>
      </c>
      <c r="CE308" s="130">
        <v>0</v>
      </c>
    </row>
    <row r="309" spans="1:83" ht="12.75" x14ac:dyDescent="0.2">
      <c r="A309" s="89">
        <v>12137</v>
      </c>
      <c r="B309" s="479" t="s">
        <v>48</v>
      </c>
      <c r="C309" s="98">
        <f t="shared" si="161"/>
        <v>55</v>
      </c>
      <c r="D309" s="98">
        <f t="shared" si="178"/>
        <v>0</v>
      </c>
      <c r="E309" s="130">
        <v>0</v>
      </c>
      <c r="F309" s="130">
        <v>0</v>
      </c>
      <c r="G309" s="98">
        <f t="shared" si="179"/>
        <v>0</v>
      </c>
      <c r="H309" s="130">
        <v>0</v>
      </c>
      <c r="I309" s="130">
        <v>0</v>
      </c>
      <c r="J309" s="98">
        <f t="shared" si="171"/>
        <v>0</v>
      </c>
      <c r="K309" s="130">
        <v>0</v>
      </c>
      <c r="L309" s="130">
        <v>0</v>
      </c>
      <c r="M309" s="130">
        <v>0</v>
      </c>
      <c r="N309" s="130">
        <v>0</v>
      </c>
      <c r="O309" s="98">
        <f t="shared" si="162"/>
        <v>0</v>
      </c>
      <c r="P309" s="130">
        <v>0</v>
      </c>
      <c r="Q309" s="130">
        <v>0</v>
      </c>
      <c r="R309" s="130">
        <v>0</v>
      </c>
      <c r="S309" s="130">
        <v>0</v>
      </c>
      <c r="T309" s="98">
        <f t="shared" si="174"/>
        <v>0</v>
      </c>
      <c r="U309" s="130">
        <v>0</v>
      </c>
      <c r="V309" s="130">
        <v>0</v>
      </c>
      <c r="W309" s="130">
        <v>0</v>
      </c>
      <c r="X309" s="130">
        <v>0</v>
      </c>
      <c r="Y309" s="98">
        <f t="shared" si="175"/>
        <v>0</v>
      </c>
      <c r="Z309" s="130">
        <v>0</v>
      </c>
      <c r="AA309" s="130">
        <v>0</v>
      </c>
      <c r="AB309" s="130">
        <v>0</v>
      </c>
      <c r="AC309" s="130">
        <v>0</v>
      </c>
      <c r="AD309" s="130">
        <v>0</v>
      </c>
      <c r="AE309" s="98">
        <f t="shared" si="176"/>
        <v>4</v>
      </c>
      <c r="AF309" s="130">
        <v>0</v>
      </c>
      <c r="AG309" s="130">
        <v>0</v>
      </c>
      <c r="AH309" s="130">
        <v>0</v>
      </c>
      <c r="AI309" s="130">
        <v>0</v>
      </c>
      <c r="AJ309" s="130">
        <v>0</v>
      </c>
      <c r="AK309" s="130">
        <v>0</v>
      </c>
      <c r="AL309" s="130">
        <v>0</v>
      </c>
      <c r="AM309" s="130">
        <v>0</v>
      </c>
      <c r="AN309" s="130">
        <v>0</v>
      </c>
      <c r="AO309" s="130">
        <v>4</v>
      </c>
      <c r="AP309" s="130">
        <v>0</v>
      </c>
      <c r="AQ309" s="130">
        <v>0</v>
      </c>
      <c r="AR309" s="130">
        <v>0</v>
      </c>
      <c r="AS309" s="130">
        <v>0</v>
      </c>
      <c r="AT309" s="98">
        <f t="shared" si="163"/>
        <v>0</v>
      </c>
      <c r="AU309" s="130">
        <v>0</v>
      </c>
      <c r="AV309" s="130">
        <v>0</v>
      </c>
      <c r="AW309" s="130">
        <v>0</v>
      </c>
      <c r="AX309" s="98">
        <f t="shared" si="164"/>
        <v>7</v>
      </c>
      <c r="AY309" s="130">
        <v>0</v>
      </c>
      <c r="AZ309" s="130">
        <v>0</v>
      </c>
      <c r="BA309" s="130">
        <v>1</v>
      </c>
      <c r="BB309" s="130">
        <v>6</v>
      </c>
      <c r="BC309" s="98">
        <f t="shared" si="165"/>
        <v>7</v>
      </c>
      <c r="BD309" s="130">
        <v>0</v>
      </c>
      <c r="BE309" s="130">
        <v>7</v>
      </c>
      <c r="BF309" s="98">
        <f t="shared" si="166"/>
        <v>2</v>
      </c>
      <c r="BG309" s="130">
        <v>0</v>
      </c>
      <c r="BH309" s="130">
        <v>2</v>
      </c>
      <c r="BI309" s="130">
        <v>0</v>
      </c>
      <c r="BJ309" s="130">
        <v>0</v>
      </c>
      <c r="BK309" s="98">
        <f t="shared" si="167"/>
        <v>4</v>
      </c>
      <c r="BL309" s="130">
        <v>0</v>
      </c>
      <c r="BM309" s="130">
        <v>2</v>
      </c>
      <c r="BN309" s="130">
        <v>2</v>
      </c>
      <c r="BO309" s="98">
        <f t="shared" si="168"/>
        <v>4</v>
      </c>
      <c r="BP309" s="130">
        <v>0</v>
      </c>
      <c r="BQ309" s="130">
        <v>4</v>
      </c>
      <c r="BR309" s="130">
        <v>0</v>
      </c>
      <c r="BS309" s="98">
        <f t="shared" si="169"/>
        <v>24</v>
      </c>
      <c r="BT309" s="130">
        <v>0</v>
      </c>
      <c r="BU309" s="130">
        <v>16</v>
      </c>
      <c r="BV309" s="130">
        <v>7</v>
      </c>
      <c r="BW309" s="130">
        <v>1</v>
      </c>
      <c r="BX309" s="98">
        <f t="shared" si="170"/>
        <v>3</v>
      </c>
      <c r="BY309" s="130">
        <v>0</v>
      </c>
      <c r="BZ309" s="130">
        <v>1</v>
      </c>
      <c r="CA309" s="130">
        <v>2</v>
      </c>
      <c r="CB309" s="98">
        <f t="shared" si="177"/>
        <v>0</v>
      </c>
      <c r="CC309" s="130">
        <v>0</v>
      </c>
      <c r="CD309" s="130">
        <v>0</v>
      </c>
      <c r="CE309" s="130">
        <v>0</v>
      </c>
    </row>
    <row r="310" spans="1:83" ht="12.75" x14ac:dyDescent="0.2">
      <c r="A310" s="89">
        <v>12138</v>
      </c>
      <c r="B310" s="479" t="s">
        <v>156</v>
      </c>
      <c r="C310" s="98">
        <f t="shared" si="161"/>
        <v>22</v>
      </c>
      <c r="D310" s="98">
        <f t="shared" si="178"/>
        <v>0</v>
      </c>
      <c r="E310" s="130">
        <v>0</v>
      </c>
      <c r="F310" s="130">
        <v>0</v>
      </c>
      <c r="G310" s="98">
        <f t="shared" si="179"/>
        <v>0</v>
      </c>
      <c r="H310" s="130">
        <v>0</v>
      </c>
      <c r="I310" s="130">
        <v>0</v>
      </c>
      <c r="J310" s="98">
        <f t="shared" si="171"/>
        <v>0</v>
      </c>
      <c r="K310" s="130">
        <v>0</v>
      </c>
      <c r="L310" s="130">
        <v>0</v>
      </c>
      <c r="M310" s="130">
        <v>0</v>
      </c>
      <c r="N310" s="130">
        <v>0</v>
      </c>
      <c r="O310" s="98">
        <f t="shared" si="162"/>
        <v>1</v>
      </c>
      <c r="P310" s="130">
        <v>0</v>
      </c>
      <c r="Q310" s="130">
        <v>1</v>
      </c>
      <c r="R310" s="130">
        <v>0</v>
      </c>
      <c r="S310" s="130">
        <v>0</v>
      </c>
      <c r="T310" s="98">
        <f t="shared" si="174"/>
        <v>0</v>
      </c>
      <c r="U310" s="130">
        <v>0</v>
      </c>
      <c r="V310" s="130">
        <v>0</v>
      </c>
      <c r="W310" s="130">
        <v>0</v>
      </c>
      <c r="X310" s="130">
        <v>0</v>
      </c>
      <c r="Y310" s="98">
        <f t="shared" si="175"/>
        <v>0</v>
      </c>
      <c r="Z310" s="130">
        <v>0</v>
      </c>
      <c r="AA310" s="130">
        <v>0</v>
      </c>
      <c r="AB310" s="130">
        <v>0</v>
      </c>
      <c r="AC310" s="130">
        <v>0</v>
      </c>
      <c r="AD310" s="130">
        <v>0</v>
      </c>
      <c r="AE310" s="98">
        <f t="shared" si="176"/>
        <v>8</v>
      </c>
      <c r="AF310" s="130">
        <v>0</v>
      </c>
      <c r="AG310" s="130">
        <v>0</v>
      </c>
      <c r="AH310" s="130">
        <v>0</v>
      </c>
      <c r="AI310" s="130">
        <v>0</v>
      </c>
      <c r="AJ310" s="130">
        <v>0</v>
      </c>
      <c r="AK310" s="130">
        <v>0</v>
      </c>
      <c r="AL310" s="130">
        <v>0</v>
      </c>
      <c r="AM310" s="130">
        <v>0</v>
      </c>
      <c r="AN310" s="130">
        <v>0</v>
      </c>
      <c r="AO310" s="130">
        <v>8</v>
      </c>
      <c r="AP310" s="130">
        <v>0</v>
      </c>
      <c r="AQ310" s="130">
        <v>0</v>
      </c>
      <c r="AR310" s="130">
        <v>0</v>
      </c>
      <c r="AS310" s="130">
        <v>0</v>
      </c>
      <c r="AT310" s="98">
        <f t="shared" si="163"/>
        <v>1</v>
      </c>
      <c r="AU310" s="130">
        <v>0</v>
      </c>
      <c r="AV310" s="130">
        <v>1</v>
      </c>
      <c r="AW310" s="130">
        <v>0</v>
      </c>
      <c r="AX310" s="98">
        <f t="shared" si="164"/>
        <v>0</v>
      </c>
      <c r="AY310" s="130">
        <v>0</v>
      </c>
      <c r="AZ310" s="130">
        <v>0</v>
      </c>
      <c r="BA310" s="130">
        <v>0</v>
      </c>
      <c r="BB310" s="130">
        <v>0</v>
      </c>
      <c r="BC310" s="98">
        <f t="shared" si="165"/>
        <v>1</v>
      </c>
      <c r="BD310" s="130">
        <v>0</v>
      </c>
      <c r="BE310" s="130">
        <v>1</v>
      </c>
      <c r="BF310" s="98">
        <f t="shared" si="166"/>
        <v>4</v>
      </c>
      <c r="BG310" s="130">
        <v>0</v>
      </c>
      <c r="BH310" s="130">
        <v>1</v>
      </c>
      <c r="BI310" s="130">
        <v>0</v>
      </c>
      <c r="BJ310" s="130">
        <v>3</v>
      </c>
      <c r="BK310" s="98">
        <f t="shared" si="167"/>
        <v>1</v>
      </c>
      <c r="BL310" s="130">
        <v>0</v>
      </c>
      <c r="BM310" s="130">
        <v>1</v>
      </c>
      <c r="BN310" s="130">
        <v>0</v>
      </c>
      <c r="BO310" s="98">
        <f t="shared" si="168"/>
        <v>5</v>
      </c>
      <c r="BP310" s="130">
        <v>0</v>
      </c>
      <c r="BQ310" s="130">
        <v>5</v>
      </c>
      <c r="BR310" s="130">
        <v>0</v>
      </c>
      <c r="BS310" s="98">
        <f t="shared" si="169"/>
        <v>0</v>
      </c>
      <c r="BT310" s="130">
        <v>0</v>
      </c>
      <c r="BU310" s="130">
        <v>0</v>
      </c>
      <c r="BV310" s="130">
        <v>0</v>
      </c>
      <c r="BW310" s="130">
        <v>0</v>
      </c>
      <c r="BX310" s="98">
        <f t="shared" si="170"/>
        <v>1</v>
      </c>
      <c r="BY310" s="130">
        <v>0</v>
      </c>
      <c r="BZ310" s="130">
        <v>0</v>
      </c>
      <c r="CA310" s="130">
        <v>1</v>
      </c>
      <c r="CB310" s="98">
        <f t="shared" si="177"/>
        <v>0</v>
      </c>
      <c r="CC310" s="130">
        <v>0</v>
      </c>
      <c r="CD310" s="130">
        <v>0</v>
      </c>
      <c r="CE310" s="130">
        <v>0</v>
      </c>
    </row>
    <row r="311" spans="1:83" ht="12.75" x14ac:dyDescent="0.2">
      <c r="A311" s="89">
        <v>12139</v>
      </c>
      <c r="B311" s="479" t="s">
        <v>358</v>
      </c>
      <c r="C311" s="98">
        <f t="shared" si="161"/>
        <v>6</v>
      </c>
      <c r="D311" s="98">
        <f t="shared" si="178"/>
        <v>0</v>
      </c>
      <c r="E311" s="130">
        <v>0</v>
      </c>
      <c r="F311" s="130">
        <v>0</v>
      </c>
      <c r="G311" s="98">
        <f t="shared" si="179"/>
        <v>0</v>
      </c>
      <c r="H311" s="130">
        <v>0</v>
      </c>
      <c r="I311" s="130">
        <v>0</v>
      </c>
      <c r="J311" s="98">
        <f t="shared" si="171"/>
        <v>1</v>
      </c>
      <c r="K311" s="130">
        <v>0</v>
      </c>
      <c r="L311" s="130">
        <v>0</v>
      </c>
      <c r="M311" s="130">
        <v>0</v>
      </c>
      <c r="N311" s="130">
        <v>1</v>
      </c>
      <c r="O311" s="98">
        <f t="shared" si="162"/>
        <v>0</v>
      </c>
      <c r="P311" s="130">
        <v>0</v>
      </c>
      <c r="Q311" s="130">
        <v>0</v>
      </c>
      <c r="R311" s="130">
        <v>0</v>
      </c>
      <c r="S311" s="130">
        <v>0</v>
      </c>
      <c r="T311" s="98">
        <f t="shared" si="174"/>
        <v>0</v>
      </c>
      <c r="U311" s="130">
        <v>0</v>
      </c>
      <c r="V311" s="130">
        <v>0</v>
      </c>
      <c r="W311" s="130">
        <v>0</v>
      </c>
      <c r="X311" s="130">
        <v>0</v>
      </c>
      <c r="Y311" s="98">
        <f t="shared" si="175"/>
        <v>0</v>
      </c>
      <c r="Z311" s="130">
        <v>0</v>
      </c>
      <c r="AA311" s="130">
        <v>0</v>
      </c>
      <c r="AB311" s="130">
        <v>0</v>
      </c>
      <c r="AC311" s="130">
        <v>0</v>
      </c>
      <c r="AD311" s="130">
        <v>0</v>
      </c>
      <c r="AE311" s="98">
        <f t="shared" si="176"/>
        <v>4</v>
      </c>
      <c r="AF311" s="130">
        <v>0</v>
      </c>
      <c r="AG311" s="130">
        <v>0</v>
      </c>
      <c r="AH311" s="130">
        <v>0</v>
      </c>
      <c r="AI311" s="130">
        <v>0</v>
      </c>
      <c r="AJ311" s="130">
        <v>0</v>
      </c>
      <c r="AK311" s="130">
        <v>2</v>
      </c>
      <c r="AL311" s="130">
        <v>0</v>
      </c>
      <c r="AM311" s="130">
        <v>2</v>
      </c>
      <c r="AN311" s="130">
        <v>0</v>
      </c>
      <c r="AO311" s="130">
        <v>0</v>
      </c>
      <c r="AP311" s="130">
        <v>0</v>
      </c>
      <c r="AQ311" s="130">
        <v>0</v>
      </c>
      <c r="AR311" s="130">
        <v>0</v>
      </c>
      <c r="AS311" s="130">
        <v>0</v>
      </c>
      <c r="AT311" s="98">
        <f t="shared" si="163"/>
        <v>1</v>
      </c>
      <c r="AU311" s="130">
        <v>0</v>
      </c>
      <c r="AV311" s="130">
        <v>0</v>
      </c>
      <c r="AW311" s="130">
        <v>1</v>
      </c>
      <c r="AX311" s="98">
        <f t="shared" si="164"/>
        <v>0</v>
      </c>
      <c r="AY311" s="130">
        <v>0</v>
      </c>
      <c r="AZ311" s="130">
        <v>0</v>
      </c>
      <c r="BA311" s="130">
        <v>0</v>
      </c>
      <c r="BB311" s="130">
        <v>0</v>
      </c>
      <c r="BC311" s="98">
        <f t="shared" si="165"/>
        <v>0</v>
      </c>
      <c r="BD311" s="130">
        <v>0</v>
      </c>
      <c r="BE311" s="130">
        <v>0</v>
      </c>
      <c r="BF311" s="98">
        <f t="shared" si="166"/>
        <v>0</v>
      </c>
      <c r="BG311" s="130">
        <v>0</v>
      </c>
      <c r="BH311" s="130">
        <v>0</v>
      </c>
      <c r="BI311" s="130">
        <v>0</v>
      </c>
      <c r="BJ311" s="130">
        <v>0</v>
      </c>
      <c r="BK311" s="98">
        <f t="shared" si="167"/>
        <v>0</v>
      </c>
      <c r="BL311" s="130">
        <v>0</v>
      </c>
      <c r="BM311" s="130">
        <v>0</v>
      </c>
      <c r="BN311" s="130">
        <v>0</v>
      </c>
      <c r="BO311" s="98">
        <f t="shared" si="168"/>
        <v>0</v>
      </c>
      <c r="BP311" s="130">
        <v>0</v>
      </c>
      <c r="BQ311" s="130">
        <v>0</v>
      </c>
      <c r="BR311" s="130">
        <v>0</v>
      </c>
      <c r="BS311" s="98">
        <f t="shared" si="169"/>
        <v>0</v>
      </c>
      <c r="BT311" s="130">
        <v>0</v>
      </c>
      <c r="BU311" s="130">
        <v>0</v>
      </c>
      <c r="BV311" s="130">
        <v>0</v>
      </c>
      <c r="BW311" s="130">
        <v>0</v>
      </c>
      <c r="BX311" s="98">
        <f t="shared" si="170"/>
        <v>0</v>
      </c>
      <c r="BY311" s="130">
        <v>0</v>
      </c>
      <c r="BZ311" s="130">
        <v>0</v>
      </c>
      <c r="CA311" s="130">
        <v>0</v>
      </c>
      <c r="CB311" s="98">
        <f t="shared" si="177"/>
        <v>0</v>
      </c>
      <c r="CC311" s="130">
        <v>0</v>
      </c>
      <c r="CD311" s="130">
        <v>0</v>
      </c>
      <c r="CE311" s="130">
        <v>0</v>
      </c>
    </row>
    <row r="312" spans="1:83" ht="12.75" x14ac:dyDescent="0.2">
      <c r="A312" s="89">
        <v>12142</v>
      </c>
      <c r="B312" s="479" t="s">
        <v>313</v>
      </c>
      <c r="C312" s="98">
        <f t="shared" si="161"/>
        <v>6</v>
      </c>
      <c r="D312" s="98">
        <f t="shared" si="178"/>
        <v>0</v>
      </c>
      <c r="E312" s="130">
        <v>0</v>
      </c>
      <c r="F312" s="130">
        <v>0</v>
      </c>
      <c r="G312" s="98">
        <f t="shared" si="179"/>
        <v>0</v>
      </c>
      <c r="H312" s="130">
        <v>0</v>
      </c>
      <c r="I312" s="130">
        <v>0</v>
      </c>
      <c r="J312" s="98">
        <f t="shared" si="171"/>
        <v>0</v>
      </c>
      <c r="K312" s="130">
        <v>0</v>
      </c>
      <c r="L312" s="130">
        <v>0</v>
      </c>
      <c r="M312" s="130">
        <v>0</v>
      </c>
      <c r="N312" s="130">
        <v>0</v>
      </c>
      <c r="O312" s="98">
        <f t="shared" si="162"/>
        <v>0</v>
      </c>
      <c r="P312" s="130">
        <v>0</v>
      </c>
      <c r="Q312" s="130">
        <v>0</v>
      </c>
      <c r="R312" s="130">
        <v>0</v>
      </c>
      <c r="S312" s="130">
        <v>0</v>
      </c>
      <c r="T312" s="98">
        <f t="shared" si="174"/>
        <v>0</v>
      </c>
      <c r="U312" s="130">
        <v>0</v>
      </c>
      <c r="V312" s="130">
        <v>0</v>
      </c>
      <c r="W312" s="130">
        <v>0</v>
      </c>
      <c r="X312" s="130">
        <v>0</v>
      </c>
      <c r="Y312" s="98">
        <f t="shared" si="175"/>
        <v>0</v>
      </c>
      <c r="Z312" s="130">
        <v>0</v>
      </c>
      <c r="AA312" s="130">
        <v>0</v>
      </c>
      <c r="AB312" s="130">
        <v>0</v>
      </c>
      <c r="AC312" s="130">
        <v>0</v>
      </c>
      <c r="AD312" s="130">
        <v>0</v>
      </c>
      <c r="AE312" s="98">
        <f t="shared" si="176"/>
        <v>6</v>
      </c>
      <c r="AF312" s="130">
        <v>0</v>
      </c>
      <c r="AG312" s="130">
        <v>0</v>
      </c>
      <c r="AH312" s="130">
        <v>1</v>
      </c>
      <c r="AI312" s="130">
        <v>0</v>
      </c>
      <c r="AJ312" s="130">
        <v>0</v>
      </c>
      <c r="AK312" s="130">
        <v>1</v>
      </c>
      <c r="AL312" s="130">
        <v>0</v>
      </c>
      <c r="AM312" s="130">
        <v>0</v>
      </c>
      <c r="AN312" s="130">
        <v>0</v>
      </c>
      <c r="AO312" s="130">
        <v>4</v>
      </c>
      <c r="AP312" s="130">
        <v>0</v>
      </c>
      <c r="AQ312" s="130">
        <v>0</v>
      </c>
      <c r="AR312" s="130">
        <v>0</v>
      </c>
      <c r="AS312" s="130">
        <v>0</v>
      </c>
      <c r="AT312" s="98">
        <f t="shared" si="163"/>
        <v>0</v>
      </c>
      <c r="AU312" s="130">
        <v>0</v>
      </c>
      <c r="AV312" s="130">
        <v>0</v>
      </c>
      <c r="AW312" s="130">
        <v>0</v>
      </c>
      <c r="AX312" s="98">
        <f t="shared" si="164"/>
        <v>0</v>
      </c>
      <c r="AY312" s="130">
        <v>0</v>
      </c>
      <c r="AZ312" s="130">
        <v>0</v>
      </c>
      <c r="BA312" s="130">
        <v>0</v>
      </c>
      <c r="BB312" s="130">
        <v>0</v>
      </c>
      <c r="BC312" s="98">
        <f t="shared" si="165"/>
        <v>0</v>
      </c>
      <c r="BD312" s="130">
        <v>0</v>
      </c>
      <c r="BE312" s="130">
        <v>0</v>
      </c>
      <c r="BF312" s="98">
        <f t="shared" si="166"/>
        <v>0</v>
      </c>
      <c r="BG312" s="130">
        <v>0</v>
      </c>
      <c r="BH312" s="130">
        <v>0</v>
      </c>
      <c r="BI312" s="130">
        <v>0</v>
      </c>
      <c r="BJ312" s="130">
        <v>0</v>
      </c>
      <c r="BK312" s="98">
        <f t="shared" si="167"/>
        <v>0</v>
      </c>
      <c r="BL312" s="130">
        <v>0</v>
      </c>
      <c r="BM312" s="130">
        <v>0</v>
      </c>
      <c r="BN312" s="130">
        <v>0</v>
      </c>
      <c r="BO312" s="98">
        <f t="shared" si="168"/>
        <v>0</v>
      </c>
      <c r="BP312" s="130">
        <v>0</v>
      </c>
      <c r="BQ312" s="130">
        <v>0</v>
      </c>
      <c r="BR312" s="130">
        <v>0</v>
      </c>
      <c r="BS312" s="98">
        <f t="shared" si="169"/>
        <v>0</v>
      </c>
      <c r="BT312" s="130">
        <v>0</v>
      </c>
      <c r="BU312" s="130">
        <v>0</v>
      </c>
      <c r="BV312" s="130">
        <v>0</v>
      </c>
      <c r="BW312" s="130">
        <v>0</v>
      </c>
      <c r="BX312" s="98">
        <f t="shared" si="170"/>
        <v>0</v>
      </c>
      <c r="BY312" s="130">
        <v>0</v>
      </c>
      <c r="BZ312" s="130">
        <v>0</v>
      </c>
      <c r="CA312" s="130">
        <v>0</v>
      </c>
      <c r="CB312" s="98">
        <f t="shared" si="177"/>
        <v>0</v>
      </c>
      <c r="CC312" s="130">
        <v>0</v>
      </c>
      <c r="CD312" s="130">
        <v>0</v>
      </c>
      <c r="CE312" s="130">
        <v>0</v>
      </c>
    </row>
    <row r="313" spans="1:83" ht="12.75" x14ac:dyDescent="0.2">
      <c r="A313" s="89">
        <v>12144</v>
      </c>
      <c r="B313" s="479" t="s">
        <v>172</v>
      </c>
      <c r="C313" s="98">
        <f t="shared" si="161"/>
        <v>5</v>
      </c>
      <c r="D313" s="98">
        <f t="shared" si="178"/>
        <v>0</v>
      </c>
      <c r="E313" s="130">
        <v>0</v>
      </c>
      <c r="F313" s="130">
        <v>0</v>
      </c>
      <c r="G313" s="98">
        <f t="shared" si="179"/>
        <v>0</v>
      </c>
      <c r="H313" s="130">
        <v>0</v>
      </c>
      <c r="I313" s="130">
        <v>0</v>
      </c>
      <c r="J313" s="98">
        <f t="shared" si="171"/>
        <v>0</v>
      </c>
      <c r="K313" s="130">
        <v>0</v>
      </c>
      <c r="L313" s="130">
        <v>0</v>
      </c>
      <c r="M313" s="130">
        <v>0</v>
      </c>
      <c r="N313" s="130">
        <v>0</v>
      </c>
      <c r="O313" s="98">
        <f t="shared" si="162"/>
        <v>0</v>
      </c>
      <c r="P313" s="130">
        <v>0</v>
      </c>
      <c r="Q313" s="130">
        <v>0</v>
      </c>
      <c r="R313" s="130">
        <v>0</v>
      </c>
      <c r="S313" s="130">
        <v>0</v>
      </c>
      <c r="T313" s="98">
        <f t="shared" si="174"/>
        <v>1</v>
      </c>
      <c r="U313" s="130">
        <v>0</v>
      </c>
      <c r="V313" s="130">
        <v>1</v>
      </c>
      <c r="W313" s="130">
        <v>0</v>
      </c>
      <c r="X313" s="130">
        <v>0</v>
      </c>
      <c r="Y313" s="98">
        <f t="shared" si="175"/>
        <v>0</v>
      </c>
      <c r="Z313" s="130">
        <v>0</v>
      </c>
      <c r="AA313" s="130">
        <v>0</v>
      </c>
      <c r="AB313" s="130">
        <v>0</v>
      </c>
      <c r="AC313" s="130">
        <v>0</v>
      </c>
      <c r="AD313" s="130">
        <v>0</v>
      </c>
      <c r="AE313" s="98">
        <f t="shared" si="176"/>
        <v>3</v>
      </c>
      <c r="AF313" s="130">
        <v>0</v>
      </c>
      <c r="AG313" s="130">
        <v>0</v>
      </c>
      <c r="AH313" s="130">
        <v>0</v>
      </c>
      <c r="AI313" s="130">
        <v>0</v>
      </c>
      <c r="AJ313" s="130">
        <v>1</v>
      </c>
      <c r="AK313" s="130">
        <v>1</v>
      </c>
      <c r="AL313" s="130">
        <v>0</v>
      </c>
      <c r="AM313" s="130">
        <v>0</v>
      </c>
      <c r="AN313" s="130">
        <v>0</v>
      </c>
      <c r="AO313" s="130">
        <v>1</v>
      </c>
      <c r="AP313" s="130">
        <v>0</v>
      </c>
      <c r="AQ313" s="130">
        <v>0</v>
      </c>
      <c r="AR313" s="130">
        <v>0</v>
      </c>
      <c r="AS313" s="130">
        <v>0</v>
      </c>
      <c r="AT313" s="98">
        <f t="shared" si="163"/>
        <v>0</v>
      </c>
      <c r="AU313" s="130">
        <v>0</v>
      </c>
      <c r="AV313" s="130">
        <v>0</v>
      </c>
      <c r="AW313" s="130">
        <v>0</v>
      </c>
      <c r="AX313" s="98">
        <f t="shared" si="164"/>
        <v>0</v>
      </c>
      <c r="AY313" s="130">
        <v>0</v>
      </c>
      <c r="AZ313" s="130">
        <v>0</v>
      </c>
      <c r="BA313" s="130">
        <v>0</v>
      </c>
      <c r="BB313" s="130">
        <v>0</v>
      </c>
      <c r="BC313" s="98">
        <f t="shared" si="165"/>
        <v>0</v>
      </c>
      <c r="BD313" s="130">
        <v>0</v>
      </c>
      <c r="BE313" s="130">
        <v>0</v>
      </c>
      <c r="BF313" s="98">
        <f t="shared" si="166"/>
        <v>0</v>
      </c>
      <c r="BG313" s="130">
        <v>0</v>
      </c>
      <c r="BH313" s="130">
        <v>0</v>
      </c>
      <c r="BI313" s="130">
        <v>0</v>
      </c>
      <c r="BJ313" s="130">
        <v>0</v>
      </c>
      <c r="BK313" s="98">
        <f t="shared" si="167"/>
        <v>1</v>
      </c>
      <c r="BL313" s="130">
        <v>0</v>
      </c>
      <c r="BM313" s="130">
        <v>1</v>
      </c>
      <c r="BN313" s="130">
        <v>0</v>
      </c>
      <c r="BO313" s="98">
        <f t="shared" si="168"/>
        <v>0</v>
      </c>
      <c r="BP313" s="130">
        <v>0</v>
      </c>
      <c r="BQ313" s="130">
        <v>0</v>
      </c>
      <c r="BR313" s="130">
        <v>0</v>
      </c>
      <c r="BS313" s="98">
        <f t="shared" si="169"/>
        <v>0</v>
      </c>
      <c r="BT313" s="130">
        <v>0</v>
      </c>
      <c r="BU313" s="130">
        <v>0</v>
      </c>
      <c r="BV313" s="130">
        <v>0</v>
      </c>
      <c r="BW313" s="130">
        <v>0</v>
      </c>
      <c r="BX313" s="98">
        <f t="shared" si="170"/>
        <v>0</v>
      </c>
      <c r="BY313" s="130">
        <v>0</v>
      </c>
      <c r="BZ313" s="130">
        <v>0</v>
      </c>
      <c r="CA313" s="130">
        <v>0</v>
      </c>
      <c r="CB313" s="98">
        <f t="shared" si="177"/>
        <v>0</v>
      </c>
      <c r="CC313" s="130">
        <v>0</v>
      </c>
      <c r="CD313" s="130">
        <v>0</v>
      </c>
      <c r="CE313" s="130">
        <v>0</v>
      </c>
    </row>
    <row r="314" spans="1:83" ht="12.75" x14ac:dyDescent="0.2">
      <c r="A314" s="89">
        <v>12145</v>
      </c>
      <c r="B314" s="479" t="s">
        <v>173</v>
      </c>
      <c r="C314" s="98">
        <f t="shared" si="161"/>
        <v>34</v>
      </c>
      <c r="D314" s="98">
        <f t="shared" si="178"/>
        <v>0</v>
      </c>
      <c r="E314" s="130">
        <v>0</v>
      </c>
      <c r="F314" s="130">
        <v>0</v>
      </c>
      <c r="G314" s="98">
        <f t="shared" si="179"/>
        <v>0</v>
      </c>
      <c r="H314" s="130">
        <v>0</v>
      </c>
      <c r="I314" s="130">
        <v>0</v>
      </c>
      <c r="J314" s="98">
        <f t="shared" si="171"/>
        <v>0</v>
      </c>
      <c r="K314" s="130">
        <v>0</v>
      </c>
      <c r="L314" s="130">
        <v>0</v>
      </c>
      <c r="M314" s="130">
        <v>0</v>
      </c>
      <c r="N314" s="130">
        <v>0</v>
      </c>
      <c r="O314" s="98">
        <f t="shared" si="162"/>
        <v>0</v>
      </c>
      <c r="P314" s="130">
        <v>0</v>
      </c>
      <c r="Q314" s="130">
        <v>0</v>
      </c>
      <c r="R314" s="130">
        <v>0</v>
      </c>
      <c r="S314" s="130">
        <v>0</v>
      </c>
      <c r="T314" s="98">
        <f t="shared" si="174"/>
        <v>0</v>
      </c>
      <c r="U314" s="130">
        <v>0</v>
      </c>
      <c r="V314" s="130">
        <v>0</v>
      </c>
      <c r="W314" s="130">
        <v>0</v>
      </c>
      <c r="X314" s="130">
        <v>0</v>
      </c>
      <c r="Y314" s="98">
        <f t="shared" si="175"/>
        <v>7</v>
      </c>
      <c r="Z314" s="130">
        <v>0</v>
      </c>
      <c r="AA314" s="130">
        <v>0</v>
      </c>
      <c r="AB314" s="130">
        <v>4</v>
      </c>
      <c r="AC314" s="130">
        <v>2</v>
      </c>
      <c r="AD314" s="130">
        <v>1</v>
      </c>
      <c r="AE314" s="98">
        <f t="shared" si="176"/>
        <v>6</v>
      </c>
      <c r="AF314" s="130">
        <v>0</v>
      </c>
      <c r="AG314" s="130">
        <v>0</v>
      </c>
      <c r="AH314" s="130">
        <v>0</v>
      </c>
      <c r="AI314" s="130">
        <v>0</v>
      </c>
      <c r="AJ314" s="130">
        <v>0</v>
      </c>
      <c r="AK314" s="130">
        <v>3</v>
      </c>
      <c r="AL314" s="130">
        <v>0</v>
      </c>
      <c r="AM314" s="130">
        <v>0</v>
      </c>
      <c r="AN314" s="130">
        <v>0</v>
      </c>
      <c r="AO314" s="130">
        <v>3</v>
      </c>
      <c r="AP314" s="130">
        <v>0</v>
      </c>
      <c r="AQ314" s="130">
        <v>0</v>
      </c>
      <c r="AR314" s="130">
        <v>0</v>
      </c>
      <c r="AS314" s="130">
        <v>0</v>
      </c>
      <c r="AT314" s="98">
        <f t="shared" si="163"/>
        <v>3</v>
      </c>
      <c r="AU314" s="130">
        <v>0</v>
      </c>
      <c r="AV314" s="130">
        <v>2</v>
      </c>
      <c r="AW314" s="130">
        <v>1</v>
      </c>
      <c r="AX314" s="98">
        <f t="shared" si="164"/>
        <v>3</v>
      </c>
      <c r="AY314" s="130">
        <v>0</v>
      </c>
      <c r="AZ314" s="130">
        <v>0</v>
      </c>
      <c r="BA314" s="130">
        <v>3</v>
      </c>
      <c r="BB314" s="130">
        <v>0</v>
      </c>
      <c r="BC314" s="98">
        <f t="shared" si="165"/>
        <v>2</v>
      </c>
      <c r="BD314" s="130">
        <v>0</v>
      </c>
      <c r="BE314" s="130">
        <v>2</v>
      </c>
      <c r="BF314" s="98">
        <f t="shared" si="166"/>
        <v>2</v>
      </c>
      <c r="BG314" s="130">
        <v>0</v>
      </c>
      <c r="BH314" s="130">
        <v>0</v>
      </c>
      <c r="BI314" s="130">
        <v>0</v>
      </c>
      <c r="BJ314" s="130">
        <v>2</v>
      </c>
      <c r="BK314" s="98">
        <f t="shared" si="167"/>
        <v>3</v>
      </c>
      <c r="BL314" s="130">
        <v>0</v>
      </c>
      <c r="BM314" s="130">
        <v>3</v>
      </c>
      <c r="BN314" s="130">
        <v>0</v>
      </c>
      <c r="BO314" s="98">
        <f t="shared" si="168"/>
        <v>3</v>
      </c>
      <c r="BP314" s="130">
        <v>0</v>
      </c>
      <c r="BQ314" s="130">
        <v>3</v>
      </c>
      <c r="BR314" s="130">
        <v>0</v>
      </c>
      <c r="BS314" s="98">
        <f t="shared" si="169"/>
        <v>5</v>
      </c>
      <c r="BT314" s="130">
        <v>0</v>
      </c>
      <c r="BU314" s="130">
        <v>5</v>
      </c>
      <c r="BV314" s="130">
        <v>0</v>
      </c>
      <c r="BW314" s="130">
        <v>0</v>
      </c>
      <c r="BX314" s="98">
        <f t="shared" si="170"/>
        <v>0</v>
      </c>
      <c r="BY314" s="130">
        <v>0</v>
      </c>
      <c r="BZ314" s="130">
        <v>0</v>
      </c>
      <c r="CA314" s="130">
        <v>0</v>
      </c>
      <c r="CB314" s="98">
        <f t="shared" si="177"/>
        <v>0</v>
      </c>
      <c r="CC314" s="130">
        <v>0</v>
      </c>
      <c r="CD314" s="130">
        <v>0</v>
      </c>
      <c r="CE314" s="130">
        <v>0</v>
      </c>
    </row>
    <row r="315" spans="1:83" ht="21" x14ac:dyDescent="0.2">
      <c r="A315" s="89">
        <v>12146</v>
      </c>
      <c r="B315" s="479" t="s">
        <v>441</v>
      </c>
      <c r="C315" s="98">
        <f t="shared" si="161"/>
        <v>7</v>
      </c>
      <c r="D315" s="98">
        <f t="shared" si="178"/>
        <v>0</v>
      </c>
      <c r="E315" s="130">
        <v>0</v>
      </c>
      <c r="F315" s="130">
        <v>0</v>
      </c>
      <c r="G315" s="98">
        <f t="shared" si="179"/>
        <v>0</v>
      </c>
      <c r="H315" s="130">
        <v>0</v>
      </c>
      <c r="I315" s="130">
        <v>0</v>
      </c>
      <c r="J315" s="98">
        <f t="shared" si="171"/>
        <v>0</v>
      </c>
      <c r="K315" s="130">
        <v>0</v>
      </c>
      <c r="L315" s="130">
        <v>0</v>
      </c>
      <c r="M315" s="130">
        <v>0</v>
      </c>
      <c r="N315" s="130">
        <v>0</v>
      </c>
      <c r="O315" s="98">
        <f t="shared" si="162"/>
        <v>0</v>
      </c>
      <c r="P315" s="130">
        <v>0</v>
      </c>
      <c r="Q315" s="130">
        <v>0</v>
      </c>
      <c r="R315" s="130">
        <v>0</v>
      </c>
      <c r="S315" s="130">
        <v>0</v>
      </c>
      <c r="T315" s="98">
        <f t="shared" si="174"/>
        <v>0</v>
      </c>
      <c r="U315" s="130">
        <v>0</v>
      </c>
      <c r="V315" s="130">
        <v>0</v>
      </c>
      <c r="W315" s="130">
        <v>0</v>
      </c>
      <c r="X315" s="130">
        <v>0</v>
      </c>
      <c r="Y315" s="98">
        <f t="shared" si="175"/>
        <v>1</v>
      </c>
      <c r="Z315" s="130">
        <v>0</v>
      </c>
      <c r="AA315" s="130">
        <v>0</v>
      </c>
      <c r="AB315" s="130">
        <v>0</v>
      </c>
      <c r="AC315" s="130">
        <v>0</v>
      </c>
      <c r="AD315" s="130">
        <v>1</v>
      </c>
      <c r="AE315" s="98">
        <f t="shared" si="176"/>
        <v>1</v>
      </c>
      <c r="AF315" s="130">
        <v>0</v>
      </c>
      <c r="AG315" s="130">
        <v>0</v>
      </c>
      <c r="AH315" s="130">
        <v>0</v>
      </c>
      <c r="AI315" s="130">
        <v>0</v>
      </c>
      <c r="AJ315" s="130">
        <v>1</v>
      </c>
      <c r="AK315" s="130">
        <v>0</v>
      </c>
      <c r="AL315" s="130">
        <v>0</v>
      </c>
      <c r="AM315" s="130">
        <v>0</v>
      </c>
      <c r="AN315" s="130">
        <v>0</v>
      </c>
      <c r="AO315" s="130">
        <v>0</v>
      </c>
      <c r="AP315" s="130">
        <v>0</v>
      </c>
      <c r="AQ315" s="130">
        <v>0</v>
      </c>
      <c r="AR315" s="130">
        <v>0</v>
      </c>
      <c r="AS315" s="130">
        <v>0</v>
      </c>
      <c r="AT315" s="98">
        <f t="shared" si="163"/>
        <v>0</v>
      </c>
      <c r="AU315" s="130">
        <v>0</v>
      </c>
      <c r="AV315" s="130">
        <v>0</v>
      </c>
      <c r="AW315" s="130">
        <v>0</v>
      </c>
      <c r="AX315" s="98">
        <f t="shared" si="164"/>
        <v>1</v>
      </c>
      <c r="AY315" s="130">
        <v>0</v>
      </c>
      <c r="AZ315" s="130">
        <v>0</v>
      </c>
      <c r="BA315" s="130">
        <v>0</v>
      </c>
      <c r="BB315" s="130">
        <v>1</v>
      </c>
      <c r="BC315" s="98">
        <f t="shared" si="165"/>
        <v>0</v>
      </c>
      <c r="BD315" s="130">
        <v>0</v>
      </c>
      <c r="BE315" s="130">
        <v>0</v>
      </c>
      <c r="BF315" s="98">
        <f t="shared" si="166"/>
        <v>0</v>
      </c>
      <c r="BG315" s="130">
        <v>0</v>
      </c>
      <c r="BH315" s="130">
        <v>0</v>
      </c>
      <c r="BI315" s="130">
        <v>0</v>
      </c>
      <c r="BJ315" s="130">
        <v>0</v>
      </c>
      <c r="BK315" s="98">
        <f t="shared" si="167"/>
        <v>2</v>
      </c>
      <c r="BL315" s="130">
        <v>0</v>
      </c>
      <c r="BM315" s="130">
        <v>2</v>
      </c>
      <c r="BN315" s="130">
        <v>0</v>
      </c>
      <c r="BO315" s="98">
        <f t="shared" si="168"/>
        <v>0</v>
      </c>
      <c r="BP315" s="130">
        <v>0</v>
      </c>
      <c r="BQ315" s="130">
        <v>0</v>
      </c>
      <c r="BR315" s="130">
        <v>0</v>
      </c>
      <c r="BS315" s="98">
        <f t="shared" si="169"/>
        <v>1</v>
      </c>
      <c r="BT315" s="130">
        <v>0</v>
      </c>
      <c r="BU315" s="130">
        <v>1</v>
      </c>
      <c r="BV315" s="130">
        <v>0</v>
      </c>
      <c r="BW315" s="130">
        <v>0</v>
      </c>
      <c r="BX315" s="98">
        <f t="shared" si="170"/>
        <v>0</v>
      </c>
      <c r="BY315" s="130">
        <v>0</v>
      </c>
      <c r="BZ315" s="130">
        <v>0</v>
      </c>
      <c r="CA315" s="130">
        <v>0</v>
      </c>
      <c r="CB315" s="98">
        <f t="shared" si="177"/>
        <v>1</v>
      </c>
      <c r="CC315" s="130">
        <v>0</v>
      </c>
      <c r="CD315" s="130">
        <v>1</v>
      </c>
      <c r="CE315" s="130">
        <v>0</v>
      </c>
    </row>
    <row r="316" spans="1:83" ht="12.75" x14ac:dyDescent="0.2">
      <c r="A316" s="89">
        <v>12147</v>
      </c>
      <c r="B316" s="479" t="s">
        <v>174</v>
      </c>
      <c r="C316" s="98">
        <f t="shared" si="161"/>
        <v>2</v>
      </c>
      <c r="D316" s="98">
        <f t="shared" si="178"/>
        <v>0</v>
      </c>
      <c r="E316" s="130">
        <v>0</v>
      </c>
      <c r="F316" s="130">
        <v>0</v>
      </c>
      <c r="G316" s="98">
        <f t="shared" si="179"/>
        <v>0</v>
      </c>
      <c r="H316" s="130">
        <v>0</v>
      </c>
      <c r="I316" s="130">
        <v>0</v>
      </c>
      <c r="J316" s="98">
        <f t="shared" si="171"/>
        <v>0</v>
      </c>
      <c r="K316" s="130">
        <v>0</v>
      </c>
      <c r="L316" s="130">
        <v>0</v>
      </c>
      <c r="M316" s="130">
        <v>0</v>
      </c>
      <c r="N316" s="130">
        <v>0</v>
      </c>
      <c r="O316" s="98">
        <f t="shared" si="162"/>
        <v>0</v>
      </c>
      <c r="P316" s="130">
        <v>0</v>
      </c>
      <c r="Q316" s="130">
        <v>0</v>
      </c>
      <c r="R316" s="130">
        <v>0</v>
      </c>
      <c r="S316" s="130">
        <v>0</v>
      </c>
      <c r="T316" s="98">
        <f t="shared" si="174"/>
        <v>0</v>
      </c>
      <c r="U316" s="130">
        <v>0</v>
      </c>
      <c r="V316" s="130">
        <v>0</v>
      </c>
      <c r="W316" s="130">
        <v>0</v>
      </c>
      <c r="X316" s="130">
        <v>0</v>
      </c>
      <c r="Y316" s="98">
        <f t="shared" si="175"/>
        <v>0</v>
      </c>
      <c r="Z316" s="130">
        <v>0</v>
      </c>
      <c r="AA316" s="130">
        <v>0</v>
      </c>
      <c r="AB316" s="130">
        <v>0</v>
      </c>
      <c r="AC316" s="130">
        <v>0</v>
      </c>
      <c r="AD316" s="130">
        <v>0</v>
      </c>
      <c r="AE316" s="98">
        <f t="shared" si="176"/>
        <v>0</v>
      </c>
      <c r="AF316" s="130">
        <v>0</v>
      </c>
      <c r="AG316" s="130">
        <v>0</v>
      </c>
      <c r="AH316" s="130">
        <v>0</v>
      </c>
      <c r="AI316" s="130">
        <v>0</v>
      </c>
      <c r="AJ316" s="130">
        <v>0</v>
      </c>
      <c r="AK316" s="130">
        <v>0</v>
      </c>
      <c r="AL316" s="130">
        <v>0</v>
      </c>
      <c r="AM316" s="130">
        <v>0</v>
      </c>
      <c r="AN316" s="130">
        <v>0</v>
      </c>
      <c r="AO316" s="130">
        <v>0</v>
      </c>
      <c r="AP316" s="130">
        <v>0</v>
      </c>
      <c r="AQ316" s="130">
        <v>0</v>
      </c>
      <c r="AR316" s="130">
        <v>0</v>
      </c>
      <c r="AS316" s="130">
        <v>0</v>
      </c>
      <c r="AT316" s="98">
        <f t="shared" si="163"/>
        <v>0</v>
      </c>
      <c r="AU316" s="130">
        <v>0</v>
      </c>
      <c r="AV316" s="130">
        <v>0</v>
      </c>
      <c r="AW316" s="130">
        <v>0</v>
      </c>
      <c r="AX316" s="98">
        <f t="shared" si="164"/>
        <v>2</v>
      </c>
      <c r="AY316" s="130">
        <v>1</v>
      </c>
      <c r="AZ316" s="130">
        <v>0</v>
      </c>
      <c r="BA316" s="130">
        <v>1</v>
      </c>
      <c r="BB316" s="130">
        <v>0</v>
      </c>
      <c r="BC316" s="98">
        <f t="shared" si="165"/>
        <v>0</v>
      </c>
      <c r="BD316" s="130">
        <v>0</v>
      </c>
      <c r="BE316" s="130">
        <v>0</v>
      </c>
      <c r="BF316" s="98">
        <f t="shared" si="166"/>
        <v>0</v>
      </c>
      <c r="BG316" s="130">
        <v>0</v>
      </c>
      <c r="BH316" s="130">
        <v>0</v>
      </c>
      <c r="BI316" s="130">
        <v>0</v>
      </c>
      <c r="BJ316" s="130">
        <v>0</v>
      </c>
      <c r="BK316" s="98">
        <f t="shared" si="167"/>
        <v>0</v>
      </c>
      <c r="BL316" s="130">
        <v>0</v>
      </c>
      <c r="BM316" s="130">
        <v>0</v>
      </c>
      <c r="BN316" s="130">
        <v>0</v>
      </c>
      <c r="BO316" s="98">
        <f t="shared" si="168"/>
        <v>0</v>
      </c>
      <c r="BP316" s="130">
        <v>0</v>
      </c>
      <c r="BQ316" s="130">
        <v>0</v>
      </c>
      <c r="BR316" s="130">
        <v>0</v>
      </c>
      <c r="BS316" s="98">
        <f t="shared" si="169"/>
        <v>0</v>
      </c>
      <c r="BT316" s="130">
        <v>0</v>
      </c>
      <c r="BU316" s="130">
        <v>0</v>
      </c>
      <c r="BV316" s="130">
        <v>0</v>
      </c>
      <c r="BW316" s="130">
        <v>0</v>
      </c>
      <c r="BX316" s="98">
        <f t="shared" si="170"/>
        <v>0</v>
      </c>
      <c r="BY316" s="130">
        <v>0</v>
      </c>
      <c r="BZ316" s="130">
        <v>0</v>
      </c>
      <c r="CA316" s="130">
        <v>0</v>
      </c>
      <c r="CB316" s="98">
        <f t="shared" si="177"/>
        <v>0</v>
      </c>
      <c r="CC316" s="130">
        <v>0</v>
      </c>
      <c r="CD316" s="130">
        <v>0</v>
      </c>
      <c r="CE316" s="130">
        <v>0</v>
      </c>
    </row>
    <row r="317" spans="1:83" ht="12.75" x14ac:dyDescent="0.2">
      <c r="A317" s="89">
        <v>12148</v>
      </c>
      <c r="B317" s="479" t="s">
        <v>486</v>
      </c>
      <c r="C317" s="98">
        <f t="shared" si="161"/>
        <v>3</v>
      </c>
      <c r="D317" s="98">
        <f t="shared" si="178"/>
        <v>1</v>
      </c>
      <c r="E317" s="130">
        <v>0</v>
      </c>
      <c r="F317" s="130">
        <v>1</v>
      </c>
      <c r="G317" s="98">
        <f t="shared" si="179"/>
        <v>0</v>
      </c>
      <c r="H317" s="130">
        <v>0</v>
      </c>
      <c r="I317" s="130">
        <v>0</v>
      </c>
      <c r="J317" s="98">
        <f t="shared" si="171"/>
        <v>0</v>
      </c>
      <c r="K317" s="130">
        <v>0</v>
      </c>
      <c r="L317" s="130">
        <v>0</v>
      </c>
      <c r="M317" s="130">
        <v>0</v>
      </c>
      <c r="N317" s="130">
        <v>0</v>
      </c>
      <c r="O317" s="98">
        <f t="shared" si="162"/>
        <v>0</v>
      </c>
      <c r="P317" s="130">
        <v>0</v>
      </c>
      <c r="Q317" s="130">
        <v>0</v>
      </c>
      <c r="R317" s="130">
        <v>0</v>
      </c>
      <c r="S317" s="130">
        <v>0</v>
      </c>
      <c r="T317" s="98">
        <f t="shared" si="174"/>
        <v>0</v>
      </c>
      <c r="U317" s="130">
        <v>0</v>
      </c>
      <c r="V317" s="130">
        <v>0</v>
      </c>
      <c r="W317" s="130">
        <v>0</v>
      </c>
      <c r="X317" s="130">
        <v>0</v>
      </c>
      <c r="Y317" s="98">
        <f t="shared" si="175"/>
        <v>0</v>
      </c>
      <c r="Z317" s="130">
        <v>0</v>
      </c>
      <c r="AA317" s="130">
        <v>0</v>
      </c>
      <c r="AB317" s="130">
        <v>0</v>
      </c>
      <c r="AC317" s="130">
        <v>0</v>
      </c>
      <c r="AD317" s="130">
        <v>0</v>
      </c>
      <c r="AE317" s="98">
        <f t="shared" si="176"/>
        <v>2</v>
      </c>
      <c r="AF317" s="130">
        <v>0</v>
      </c>
      <c r="AG317" s="130">
        <v>0</v>
      </c>
      <c r="AH317" s="130">
        <v>0</v>
      </c>
      <c r="AI317" s="130">
        <v>0</v>
      </c>
      <c r="AJ317" s="130">
        <v>0</v>
      </c>
      <c r="AK317" s="130">
        <v>0</v>
      </c>
      <c r="AL317" s="130">
        <v>0</v>
      </c>
      <c r="AM317" s="130">
        <v>0</v>
      </c>
      <c r="AN317" s="130">
        <v>0</v>
      </c>
      <c r="AO317" s="130">
        <v>2</v>
      </c>
      <c r="AP317" s="130">
        <v>0</v>
      </c>
      <c r="AQ317" s="130">
        <v>0</v>
      </c>
      <c r="AR317" s="130">
        <v>0</v>
      </c>
      <c r="AS317" s="130">
        <v>0</v>
      </c>
      <c r="AT317" s="98">
        <f t="shared" si="163"/>
        <v>0</v>
      </c>
      <c r="AU317" s="130">
        <v>0</v>
      </c>
      <c r="AV317" s="130">
        <v>0</v>
      </c>
      <c r="AW317" s="130">
        <v>0</v>
      </c>
      <c r="AX317" s="98">
        <f t="shared" si="164"/>
        <v>0</v>
      </c>
      <c r="AY317" s="130">
        <v>0</v>
      </c>
      <c r="AZ317" s="130">
        <v>0</v>
      </c>
      <c r="BA317" s="130">
        <v>0</v>
      </c>
      <c r="BB317" s="130">
        <v>0</v>
      </c>
      <c r="BC317" s="98">
        <f t="shared" si="165"/>
        <v>0</v>
      </c>
      <c r="BD317" s="130">
        <v>0</v>
      </c>
      <c r="BE317" s="130">
        <v>0</v>
      </c>
      <c r="BF317" s="98">
        <f t="shared" si="166"/>
        <v>0</v>
      </c>
      <c r="BG317" s="130">
        <v>0</v>
      </c>
      <c r="BH317" s="130">
        <v>0</v>
      </c>
      <c r="BI317" s="130">
        <v>0</v>
      </c>
      <c r="BJ317" s="130">
        <v>0</v>
      </c>
      <c r="BK317" s="98">
        <f t="shared" si="167"/>
        <v>0</v>
      </c>
      <c r="BL317" s="130">
        <v>0</v>
      </c>
      <c r="BM317" s="130">
        <v>0</v>
      </c>
      <c r="BN317" s="130">
        <v>0</v>
      </c>
      <c r="BO317" s="98">
        <f t="shared" si="168"/>
        <v>0</v>
      </c>
      <c r="BP317" s="130">
        <v>0</v>
      </c>
      <c r="BQ317" s="130">
        <v>0</v>
      </c>
      <c r="BR317" s="130">
        <v>0</v>
      </c>
      <c r="BS317" s="98">
        <f t="shared" si="169"/>
        <v>0</v>
      </c>
      <c r="BT317" s="130">
        <v>0</v>
      </c>
      <c r="BU317" s="130">
        <v>0</v>
      </c>
      <c r="BV317" s="130">
        <v>0</v>
      </c>
      <c r="BW317" s="130">
        <v>0</v>
      </c>
      <c r="BX317" s="98">
        <f t="shared" si="170"/>
        <v>0</v>
      </c>
      <c r="BY317" s="130">
        <v>0</v>
      </c>
      <c r="BZ317" s="130">
        <v>0</v>
      </c>
      <c r="CA317" s="130">
        <v>0</v>
      </c>
      <c r="CB317" s="98">
        <f t="shared" si="177"/>
        <v>0</v>
      </c>
      <c r="CC317" s="130">
        <v>0</v>
      </c>
      <c r="CD317" s="130">
        <v>0</v>
      </c>
      <c r="CE317" s="130">
        <v>0</v>
      </c>
    </row>
    <row r="318" spans="1:83" ht="12.75" x14ac:dyDescent="0.2">
      <c r="A318" s="89">
        <v>12149</v>
      </c>
      <c r="B318" s="479" t="s">
        <v>277</v>
      </c>
      <c r="C318" s="98">
        <f t="shared" si="161"/>
        <v>1453</v>
      </c>
      <c r="D318" s="98">
        <f t="shared" si="178"/>
        <v>31</v>
      </c>
      <c r="E318" s="130">
        <v>0</v>
      </c>
      <c r="F318" s="130">
        <v>31</v>
      </c>
      <c r="G318" s="98">
        <f t="shared" si="179"/>
        <v>13</v>
      </c>
      <c r="H318" s="130">
        <v>0</v>
      </c>
      <c r="I318" s="130">
        <v>13</v>
      </c>
      <c r="J318" s="98">
        <f t="shared" si="171"/>
        <v>33</v>
      </c>
      <c r="K318" s="130">
        <v>0</v>
      </c>
      <c r="L318" s="130">
        <v>12</v>
      </c>
      <c r="M318" s="130">
        <v>9</v>
      </c>
      <c r="N318" s="130">
        <v>12</v>
      </c>
      <c r="O318" s="98">
        <f t="shared" si="162"/>
        <v>25</v>
      </c>
      <c r="P318" s="130">
        <v>0</v>
      </c>
      <c r="Q318" s="130">
        <v>2</v>
      </c>
      <c r="R318" s="130">
        <v>3</v>
      </c>
      <c r="S318" s="130">
        <v>20</v>
      </c>
      <c r="T318" s="98">
        <f t="shared" si="174"/>
        <v>29</v>
      </c>
      <c r="U318" s="130">
        <v>0</v>
      </c>
      <c r="V318" s="130">
        <v>18</v>
      </c>
      <c r="W318" s="130">
        <v>5</v>
      </c>
      <c r="X318" s="130">
        <v>6</v>
      </c>
      <c r="Y318" s="98">
        <f t="shared" si="175"/>
        <v>231</v>
      </c>
      <c r="Z318" s="130">
        <v>0</v>
      </c>
      <c r="AA318" s="130">
        <v>23</v>
      </c>
      <c r="AB318" s="130">
        <v>10</v>
      </c>
      <c r="AC318" s="130">
        <v>77</v>
      </c>
      <c r="AD318" s="130">
        <v>121</v>
      </c>
      <c r="AE318" s="98">
        <f t="shared" si="176"/>
        <v>300</v>
      </c>
      <c r="AF318" s="130">
        <v>0</v>
      </c>
      <c r="AG318" s="130">
        <v>0</v>
      </c>
      <c r="AH318" s="130">
        <v>89</v>
      </c>
      <c r="AI318" s="130">
        <v>96</v>
      </c>
      <c r="AJ318" s="130">
        <v>47</v>
      </c>
      <c r="AK318" s="130">
        <v>61</v>
      </c>
      <c r="AL318" s="130">
        <v>0</v>
      </c>
      <c r="AM318" s="130">
        <v>0</v>
      </c>
      <c r="AN318" s="130">
        <v>1</v>
      </c>
      <c r="AO318" s="130">
        <v>5</v>
      </c>
      <c r="AP318" s="130">
        <v>1</v>
      </c>
      <c r="AQ318" s="130">
        <v>0</v>
      </c>
      <c r="AR318" s="130">
        <v>0</v>
      </c>
      <c r="AS318" s="130">
        <v>0</v>
      </c>
      <c r="AT318" s="98">
        <f t="shared" si="163"/>
        <v>59</v>
      </c>
      <c r="AU318" s="130">
        <v>0</v>
      </c>
      <c r="AV318" s="130">
        <v>29</v>
      </c>
      <c r="AW318" s="130">
        <v>30</v>
      </c>
      <c r="AX318" s="98">
        <f t="shared" si="164"/>
        <v>140</v>
      </c>
      <c r="AY318" s="130">
        <v>31</v>
      </c>
      <c r="AZ318" s="130">
        <v>37</v>
      </c>
      <c r="BA318" s="130">
        <v>56</v>
      </c>
      <c r="BB318" s="130">
        <v>16</v>
      </c>
      <c r="BC318" s="98">
        <f t="shared" si="165"/>
        <v>150</v>
      </c>
      <c r="BD318" s="130">
        <v>0</v>
      </c>
      <c r="BE318" s="130">
        <v>150</v>
      </c>
      <c r="BF318" s="98">
        <f t="shared" si="166"/>
        <v>130</v>
      </c>
      <c r="BG318" s="130">
        <v>0</v>
      </c>
      <c r="BH318" s="130">
        <v>56</v>
      </c>
      <c r="BI318" s="130">
        <v>15</v>
      </c>
      <c r="BJ318" s="130">
        <v>59</v>
      </c>
      <c r="BK318" s="98">
        <f t="shared" si="167"/>
        <v>66</v>
      </c>
      <c r="BL318" s="130">
        <v>0</v>
      </c>
      <c r="BM318" s="130">
        <v>45</v>
      </c>
      <c r="BN318" s="130">
        <v>21</v>
      </c>
      <c r="BO318" s="98">
        <f t="shared" si="168"/>
        <v>82</v>
      </c>
      <c r="BP318" s="130">
        <v>0</v>
      </c>
      <c r="BQ318" s="130">
        <v>79</v>
      </c>
      <c r="BR318" s="130">
        <v>3</v>
      </c>
      <c r="BS318" s="98">
        <f t="shared" si="169"/>
        <v>129</v>
      </c>
      <c r="BT318" s="130">
        <v>0</v>
      </c>
      <c r="BU318" s="130">
        <v>78</v>
      </c>
      <c r="BV318" s="130">
        <v>25</v>
      </c>
      <c r="BW318" s="130">
        <v>26</v>
      </c>
      <c r="BX318" s="98">
        <f t="shared" si="170"/>
        <v>18</v>
      </c>
      <c r="BY318" s="130">
        <v>0</v>
      </c>
      <c r="BZ318" s="130">
        <v>13</v>
      </c>
      <c r="CA318" s="130">
        <v>5</v>
      </c>
      <c r="CB318" s="98">
        <f t="shared" si="177"/>
        <v>17</v>
      </c>
      <c r="CC318" s="130">
        <v>0</v>
      </c>
      <c r="CD318" s="130">
        <v>16</v>
      </c>
      <c r="CE318" s="130">
        <v>1</v>
      </c>
    </row>
    <row r="319" spans="1:83" ht="12.75" x14ac:dyDescent="0.2">
      <c r="A319" s="89">
        <v>12150</v>
      </c>
      <c r="B319" s="479" t="s">
        <v>35</v>
      </c>
      <c r="C319" s="98">
        <f t="shared" si="161"/>
        <v>17</v>
      </c>
      <c r="D319" s="98">
        <f t="shared" si="178"/>
        <v>1</v>
      </c>
      <c r="E319" s="130">
        <v>0</v>
      </c>
      <c r="F319" s="130">
        <v>1</v>
      </c>
      <c r="G319" s="98">
        <f t="shared" si="179"/>
        <v>0</v>
      </c>
      <c r="H319" s="130">
        <v>0</v>
      </c>
      <c r="I319" s="130">
        <v>0</v>
      </c>
      <c r="J319" s="98">
        <f t="shared" si="171"/>
        <v>0</v>
      </c>
      <c r="K319" s="130">
        <v>0</v>
      </c>
      <c r="L319" s="130">
        <v>0</v>
      </c>
      <c r="M319" s="130">
        <v>0</v>
      </c>
      <c r="N319" s="130">
        <v>0</v>
      </c>
      <c r="O319" s="98">
        <f t="shared" si="162"/>
        <v>0</v>
      </c>
      <c r="P319" s="130">
        <v>0</v>
      </c>
      <c r="Q319" s="130">
        <v>0</v>
      </c>
      <c r="R319" s="130">
        <v>0</v>
      </c>
      <c r="S319" s="130">
        <v>0</v>
      </c>
      <c r="T319" s="98">
        <f t="shared" si="174"/>
        <v>0</v>
      </c>
      <c r="U319" s="130">
        <v>0</v>
      </c>
      <c r="V319" s="130">
        <v>0</v>
      </c>
      <c r="W319" s="130">
        <v>0</v>
      </c>
      <c r="X319" s="130">
        <v>0</v>
      </c>
      <c r="Y319" s="98">
        <f t="shared" si="175"/>
        <v>0</v>
      </c>
      <c r="Z319" s="130">
        <v>0</v>
      </c>
      <c r="AA319" s="130">
        <v>0</v>
      </c>
      <c r="AB319" s="130">
        <v>0</v>
      </c>
      <c r="AC319" s="130">
        <v>0</v>
      </c>
      <c r="AD319" s="130">
        <v>0</v>
      </c>
      <c r="AE319" s="98">
        <f t="shared" si="176"/>
        <v>0</v>
      </c>
      <c r="AF319" s="130">
        <v>0</v>
      </c>
      <c r="AG319" s="130">
        <v>0</v>
      </c>
      <c r="AH319" s="130">
        <v>0</v>
      </c>
      <c r="AI319" s="130">
        <v>0</v>
      </c>
      <c r="AJ319" s="130">
        <v>0</v>
      </c>
      <c r="AK319" s="130">
        <v>0</v>
      </c>
      <c r="AL319" s="130">
        <v>0</v>
      </c>
      <c r="AM319" s="130">
        <v>0</v>
      </c>
      <c r="AN319" s="130">
        <v>0</v>
      </c>
      <c r="AO319" s="130">
        <v>0</v>
      </c>
      <c r="AP319" s="130">
        <v>0</v>
      </c>
      <c r="AQ319" s="130">
        <v>0</v>
      </c>
      <c r="AR319" s="130">
        <v>0</v>
      </c>
      <c r="AS319" s="130">
        <v>0</v>
      </c>
      <c r="AT319" s="98">
        <f t="shared" si="163"/>
        <v>2</v>
      </c>
      <c r="AU319" s="130">
        <v>0</v>
      </c>
      <c r="AV319" s="130">
        <v>0</v>
      </c>
      <c r="AW319" s="130">
        <v>2</v>
      </c>
      <c r="AX319" s="98">
        <f t="shared" si="164"/>
        <v>5</v>
      </c>
      <c r="AY319" s="130">
        <v>3</v>
      </c>
      <c r="AZ319" s="130">
        <v>0</v>
      </c>
      <c r="BA319" s="130">
        <v>2</v>
      </c>
      <c r="BB319" s="130">
        <v>0</v>
      </c>
      <c r="BC319" s="98">
        <f t="shared" si="165"/>
        <v>1</v>
      </c>
      <c r="BD319" s="130">
        <v>0</v>
      </c>
      <c r="BE319" s="130">
        <v>1</v>
      </c>
      <c r="BF319" s="98">
        <f t="shared" si="166"/>
        <v>1</v>
      </c>
      <c r="BG319" s="130">
        <v>0</v>
      </c>
      <c r="BH319" s="130">
        <v>0</v>
      </c>
      <c r="BI319" s="130">
        <v>0</v>
      </c>
      <c r="BJ319" s="130">
        <v>1</v>
      </c>
      <c r="BK319" s="98">
        <f t="shared" si="167"/>
        <v>5</v>
      </c>
      <c r="BL319" s="130">
        <v>0</v>
      </c>
      <c r="BM319" s="130">
        <v>5</v>
      </c>
      <c r="BN319" s="130">
        <v>0</v>
      </c>
      <c r="BO319" s="98">
        <f t="shared" si="168"/>
        <v>0</v>
      </c>
      <c r="BP319" s="130">
        <v>0</v>
      </c>
      <c r="BQ319" s="130">
        <v>0</v>
      </c>
      <c r="BR319" s="130">
        <v>0</v>
      </c>
      <c r="BS319" s="98">
        <f t="shared" si="169"/>
        <v>1</v>
      </c>
      <c r="BT319" s="130">
        <v>0</v>
      </c>
      <c r="BU319" s="130">
        <v>0</v>
      </c>
      <c r="BV319" s="130">
        <v>1</v>
      </c>
      <c r="BW319" s="130">
        <v>0</v>
      </c>
      <c r="BX319" s="98">
        <f t="shared" si="170"/>
        <v>1</v>
      </c>
      <c r="BY319" s="130">
        <v>0</v>
      </c>
      <c r="BZ319" s="130">
        <v>0</v>
      </c>
      <c r="CA319" s="130">
        <v>1</v>
      </c>
      <c r="CB319" s="98">
        <f t="shared" si="177"/>
        <v>0</v>
      </c>
      <c r="CC319" s="130">
        <v>0</v>
      </c>
      <c r="CD319" s="130">
        <v>0</v>
      </c>
      <c r="CE319" s="130">
        <v>0</v>
      </c>
    </row>
    <row r="320" spans="1:83" ht="12.75" x14ac:dyDescent="0.2">
      <c r="A320" s="89">
        <v>12151</v>
      </c>
      <c r="B320" s="479" t="s">
        <v>608</v>
      </c>
      <c r="C320" s="98">
        <f t="shared" si="161"/>
        <v>11832</v>
      </c>
      <c r="D320" s="98">
        <f t="shared" si="178"/>
        <v>279</v>
      </c>
      <c r="E320" s="130">
        <v>0</v>
      </c>
      <c r="F320" s="130">
        <v>279</v>
      </c>
      <c r="G320" s="98">
        <f t="shared" si="179"/>
        <v>244</v>
      </c>
      <c r="H320" s="130">
        <v>0</v>
      </c>
      <c r="I320" s="130">
        <v>244</v>
      </c>
      <c r="J320" s="98">
        <f t="shared" si="171"/>
        <v>368</v>
      </c>
      <c r="K320" s="130">
        <v>0</v>
      </c>
      <c r="L320" s="130">
        <v>170</v>
      </c>
      <c r="M320" s="130">
        <v>23</v>
      </c>
      <c r="N320" s="130">
        <v>175</v>
      </c>
      <c r="O320" s="98">
        <f t="shared" si="162"/>
        <v>250</v>
      </c>
      <c r="P320" s="130">
        <v>0</v>
      </c>
      <c r="Q320" s="130">
        <v>212</v>
      </c>
      <c r="R320" s="130">
        <v>8</v>
      </c>
      <c r="S320" s="130">
        <v>30</v>
      </c>
      <c r="T320" s="98">
        <f t="shared" si="174"/>
        <v>80</v>
      </c>
      <c r="U320" s="130">
        <v>0</v>
      </c>
      <c r="V320" s="130">
        <v>49</v>
      </c>
      <c r="W320" s="130">
        <v>9</v>
      </c>
      <c r="X320" s="130">
        <v>22</v>
      </c>
      <c r="Y320" s="98">
        <f t="shared" si="175"/>
        <v>1122</v>
      </c>
      <c r="Z320" s="130">
        <v>0</v>
      </c>
      <c r="AA320" s="130">
        <v>678</v>
      </c>
      <c r="AB320" s="130">
        <v>94</v>
      </c>
      <c r="AC320" s="130">
        <v>243</v>
      </c>
      <c r="AD320" s="130">
        <v>107</v>
      </c>
      <c r="AE320" s="98">
        <f t="shared" si="176"/>
        <v>3336</v>
      </c>
      <c r="AF320" s="130">
        <v>0</v>
      </c>
      <c r="AG320" s="130">
        <v>0</v>
      </c>
      <c r="AH320" s="130">
        <v>186</v>
      </c>
      <c r="AI320" s="130">
        <v>618</v>
      </c>
      <c r="AJ320" s="130">
        <v>1337</v>
      </c>
      <c r="AK320" s="130">
        <v>573</v>
      </c>
      <c r="AL320" s="130">
        <v>19</v>
      </c>
      <c r="AM320" s="130">
        <v>2</v>
      </c>
      <c r="AN320" s="130">
        <v>7</v>
      </c>
      <c r="AO320" s="130">
        <v>544</v>
      </c>
      <c r="AP320" s="130">
        <v>0</v>
      </c>
      <c r="AQ320" s="130">
        <v>50</v>
      </c>
      <c r="AR320" s="130">
        <v>0</v>
      </c>
      <c r="AS320" s="130">
        <v>0</v>
      </c>
      <c r="AT320" s="98">
        <f t="shared" si="163"/>
        <v>346</v>
      </c>
      <c r="AU320" s="130">
        <v>0</v>
      </c>
      <c r="AV320" s="130">
        <v>257</v>
      </c>
      <c r="AW320" s="130">
        <v>89</v>
      </c>
      <c r="AX320" s="98">
        <f t="shared" si="164"/>
        <v>1040</v>
      </c>
      <c r="AY320" s="130">
        <v>667</v>
      </c>
      <c r="AZ320" s="130">
        <v>95</v>
      </c>
      <c r="BA320" s="130">
        <v>219</v>
      </c>
      <c r="BB320" s="130">
        <v>59</v>
      </c>
      <c r="BC320" s="98">
        <f t="shared" si="165"/>
        <v>317</v>
      </c>
      <c r="BD320" s="130">
        <v>0</v>
      </c>
      <c r="BE320" s="130">
        <v>317</v>
      </c>
      <c r="BF320" s="98">
        <f t="shared" si="166"/>
        <v>1719</v>
      </c>
      <c r="BG320" s="130">
        <v>0</v>
      </c>
      <c r="BH320" s="130">
        <v>1241</v>
      </c>
      <c r="BI320" s="130">
        <v>103</v>
      </c>
      <c r="BJ320" s="130">
        <v>375</v>
      </c>
      <c r="BK320" s="98">
        <f t="shared" si="167"/>
        <v>1094</v>
      </c>
      <c r="BL320" s="130">
        <v>0</v>
      </c>
      <c r="BM320" s="130">
        <v>922</v>
      </c>
      <c r="BN320" s="130">
        <v>172</v>
      </c>
      <c r="BO320" s="98">
        <f t="shared" si="168"/>
        <v>518</v>
      </c>
      <c r="BP320" s="130">
        <v>0</v>
      </c>
      <c r="BQ320" s="130">
        <v>497</v>
      </c>
      <c r="BR320" s="130">
        <v>21</v>
      </c>
      <c r="BS320" s="98">
        <f t="shared" si="169"/>
        <v>969</v>
      </c>
      <c r="BT320" s="130">
        <v>0</v>
      </c>
      <c r="BU320" s="130">
        <v>482</v>
      </c>
      <c r="BV320" s="130">
        <v>118</v>
      </c>
      <c r="BW320" s="130">
        <v>369</v>
      </c>
      <c r="BX320" s="98">
        <f t="shared" si="170"/>
        <v>63</v>
      </c>
      <c r="BY320" s="130">
        <v>0</v>
      </c>
      <c r="BZ320" s="130">
        <v>47</v>
      </c>
      <c r="CA320" s="130">
        <v>16</v>
      </c>
      <c r="CB320" s="98">
        <f t="shared" si="177"/>
        <v>87</v>
      </c>
      <c r="CC320" s="130">
        <v>0</v>
      </c>
      <c r="CD320" s="130">
        <v>73</v>
      </c>
      <c r="CE320" s="130">
        <v>14</v>
      </c>
    </row>
    <row r="321" spans="1:83" ht="21" x14ac:dyDescent="0.2">
      <c r="A321" s="89">
        <v>12152</v>
      </c>
      <c r="B321" s="479" t="s">
        <v>34</v>
      </c>
      <c r="C321" s="98">
        <f t="shared" si="161"/>
        <v>390</v>
      </c>
      <c r="D321" s="98">
        <f t="shared" si="178"/>
        <v>0</v>
      </c>
      <c r="E321" s="130">
        <v>0</v>
      </c>
      <c r="F321" s="130">
        <v>0</v>
      </c>
      <c r="G321" s="98">
        <f t="shared" si="179"/>
        <v>2</v>
      </c>
      <c r="H321" s="130">
        <v>0</v>
      </c>
      <c r="I321" s="130">
        <v>2</v>
      </c>
      <c r="J321" s="98">
        <f t="shared" si="171"/>
        <v>4</v>
      </c>
      <c r="K321" s="130">
        <v>0</v>
      </c>
      <c r="L321" s="130">
        <v>4</v>
      </c>
      <c r="M321" s="130">
        <v>0</v>
      </c>
      <c r="N321" s="130">
        <v>0</v>
      </c>
      <c r="O321" s="98">
        <f t="shared" si="162"/>
        <v>0</v>
      </c>
      <c r="P321" s="130">
        <v>0</v>
      </c>
      <c r="Q321" s="130">
        <v>0</v>
      </c>
      <c r="R321" s="130">
        <v>0</v>
      </c>
      <c r="S321" s="130">
        <v>0</v>
      </c>
      <c r="T321" s="98">
        <f t="shared" si="174"/>
        <v>7</v>
      </c>
      <c r="U321" s="130">
        <v>0</v>
      </c>
      <c r="V321" s="130">
        <v>5</v>
      </c>
      <c r="W321" s="130">
        <v>0</v>
      </c>
      <c r="X321" s="130">
        <v>2</v>
      </c>
      <c r="Y321" s="98">
        <f t="shared" si="175"/>
        <v>63</v>
      </c>
      <c r="Z321" s="130">
        <v>0</v>
      </c>
      <c r="AA321" s="130">
        <v>14</v>
      </c>
      <c r="AB321" s="130">
        <v>0</v>
      </c>
      <c r="AC321" s="130">
        <v>34</v>
      </c>
      <c r="AD321" s="130">
        <v>15</v>
      </c>
      <c r="AE321" s="98">
        <f t="shared" si="176"/>
        <v>47</v>
      </c>
      <c r="AF321" s="130">
        <v>0</v>
      </c>
      <c r="AG321" s="130">
        <v>0</v>
      </c>
      <c r="AH321" s="130">
        <v>9</v>
      </c>
      <c r="AI321" s="130">
        <v>21</v>
      </c>
      <c r="AJ321" s="130">
        <v>7</v>
      </c>
      <c r="AK321" s="130">
        <v>2</v>
      </c>
      <c r="AL321" s="130">
        <v>0</v>
      </c>
      <c r="AM321" s="130">
        <v>0</v>
      </c>
      <c r="AN321" s="130">
        <v>0</v>
      </c>
      <c r="AO321" s="130">
        <v>8</v>
      </c>
      <c r="AP321" s="130">
        <v>0</v>
      </c>
      <c r="AQ321" s="130">
        <v>0</v>
      </c>
      <c r="AR321" s="130">
        <v>0</v>
      </c>
      <c r="AS321" s="130">
        <v>0</v>
      </c>
      <c r="AT321" s="98">
        <f t="shared" si="163"/>
        <v>18</v>
      </c>
      <c r="AU321" s="130">
        <v>0</v>
      </c>
      <c r="AV321" s="130">
        <v>14</v>
      </c>
      <c r="AW321" s="130">
        <v>4</v>
      </c>
      <c r="AX321" s="98">
        <f t="shared" si="164"/>
        <v>147</v>
      </c>
      <c r="AY321" s="130">
        <v>145</v>
      </c>
      <c r="AZ321" s="130">
        <v>1</v>
      </c>
      <c r="BA321" s="130">
        <v>0</v>
      </c>
      <c r="BB321" s="130">
        <v>1</v>
      </c>
      <c r="BC321" s="98">
        <f t="shared" si="165"/>
        <v>42</v>
      </c>
      <c r="BD321" s="130">
        <v>0</v>
      </c>
      <c r="BE321" s="130">
        <v>42</v>
      </c>
      <c r="BF321" s="98">
        <f t="shared" si="166"/>
        <v>28</v>
      </c>
      <c r="BG321" s="130">
        <v>0</v>
      </c>
      <c r="BH321" s="130">
        <v>16</v>
      </c>
      <c r="BI321" s="130">
        <v>0</v>
      </c>
      <c r="BJ321" s="130">
        <v>12</v>
      </c>
      <c r="BK321" s="98">
        <f t="shared" si="167"/>
        <v>9</v>
      </c>
      <c r="BL321" s="130">
        <v>0</v>
      </c>
      <c r="BM321" s="130">
        <v>9</v>
      </c>
      <c r="BN321" s="130">
        <v>0</v>
      </c>
      <c r="BO321" s="98">
        <f t="shared" si="168"/>
        <v>1</v>
      </c>
      <c r="BP321" s="130">
        <v>0</v>
      </c>
      <c r="BQ321" s="130">
        <v>1</v>
      </c>
      <c r="BR321" s="130">
        <v>0</v>
      </c>
      <c r="BS321" s="98">
        <f t="shared" si="169"/>
        <v>15</v>
      </c>
      <c r="BT321" s="130">
        <v>0</v>
      </c>
      <c r="BU321" s="130">
        <v>1</v>
      </c>
      <c r="BV321" s="130">
        <v>0</v>
      </c>
      <c r="BW321" s="130">
        <v>14</v>
      </c>
      <c r="BX321" s="98">
        <f t="shared" si="170"/>
        <v>3</v>
      </c>
      <c r="BY321" s="130">
        <v>0</v>
      </c>
      <c r="BZ321" s="130">
        <v>3</v>
      </c>
      <c r="CA321" s="130">
        <v>0</v>
      </c>
      <c r="CB321" s="98">
        <f t="shared" si="177"/>
        <v>4</v>
      </c>
      <c r="CC321" s="130">
        <v>0</v>
      </c>
      <c r="CD321" s="130">
        <v>4</v>
      </c>
      <c r="CE321" s="130">
        <v>0</v>
      </c>
    </row>
    <row r="322" spans="1:83" ht="12.75" x14ac:dyDescent="0.2">
      <c r="A322" s="89">
        <v>12153</v>
      </c>
      <c r="B322" s="479" t="s">
        <v>447</v>
      </c>
      <c r="C322" s="98">
        <f t="shared" si="161"/>
        <v>2</v>
      </c>
      <c r="D322" s="98">
        <f t="shared" si="178"/>
        <v>0</v>
      </c>
      <c r="E322" s="130">
        <v>0</v>
      </c>
      <c r="F322" s="130">
        <v>0</v>
      </c>
      <c r="G322" s="98">
        <f t="shared" si="179"/>
        <v>0</v>
      </c>
      <c r="H322" s="130">
        <v>0</v>
      </c>
      <c r="I322" s="130">
        <v>0</v>
      </c>
      <c r="J322" s="98">
        <f t="shared" si="171"/>
        <v>0</v>
      </c>
      <c r="K322" s="130">
        <v>0</v>
      </c>
      <c r="L322" s="130">
        <v>0</v>
      </c>
      <c r="M322" s="130">
        <v>0</v>
      </c>
      <c r="N322" s="130">
        <v>0</v>
      </c>
      <c r="O322" s="98">
        <f t="shared" si="162"/>
        <v>0</v>
      </c>
      <c r="P322" s="130">
        <v>0</v>
      </c>
      <c r="Q322" s="130">
        <v>0</v>
      </c>
      <c r="R322" s="130">
        <v>0</v>
      </c>
      <c r="S322" s="130">
        <v>0</v>
      </c>
      <c r="T322" s="98">
        <f t="shared" si="174"/>
        <v>0</v>
      </c>
      <c r="U322" s="130">
        <v>0</v>
      </c>
      <c r="V322" s="130">
        <v>0</v>
      </c>
      <c r="W322" s="130">
        <v>0</v>
      </c>
      <c r="X322" s="130">
        <v>0</v>
      </c>
      <c r="Y322" s="98">
        <f t="shared" si="175"/>
        <v>0</v>
      </c>
      <c r="Z322" s="130">
        <v>0</v>
      </c>
      <c r="AA322" s="130">
        <v>0</v>
      </c>
      <c r="AB322" s="130">
        <v>0</v>
      </c>
      <c r="AC322" s="130">
        <v>0</v>
      </c>
      <c r="AD322" s="130">
        <v>0</v>
      </c>
      <c r="AE322" s="98">
        <f t="shared" si="176"/>
        <v>1</v>
      </c>
      <c r="AF322" s="130">
        <v>0</v>
      </c>
      <c r="AG322" s="130">
        <v>0</v>
      </c>
      <c r="AH322" s="130">
        <v>0</v>
      </c>
      <c r="AI322" s="130">
        <v>0</v>
      </c>
      <c r="AJ322" s="130">
        <v>0</v>
      </c>
      <c r="AK322" s="130">
        <v>0</v>
      </c>
      <c r="AL322" s="130">
        <v>0</v>
      </c>
      <c r="AM322" s="130">
        <v>0</v>
      </c>
      <c r="AN322" s="130">
        <v>0</v>
      </c>
      <c r="AO322" s="130">
        <v>1</v>
      </c>
      <c r="AP322" s="130">
        <v>0</v>
      </c>
      <c r="AQ322" s="130">
        <v>0</v>
      </c>
      <c r="AR322" s="130">
        <v>0</v>
      </c>
      <c r="AS322" s="130">
        <v>0</v>
      </c>
      <c r="AT322" s="98">
        <f t="shared" si="163"/>
        <v>0</v>
      </c>
      <c r="AU322" s="130">
        <v>0</v>
      </c>
      <c r="AV322" s="130">
        <v>0</v>
      </c>
      <c r="AW322" s="130">
        <v>0</v>
      </c>
      <c r="AX322" s="98">
        <f t="shared" si="164"/>
        <v>0</v>
      </c>
      <c r="AY322" s="130">
        <v>0</v>
      </c>
      <c r="AZ322" s="130">
        <v>0</v>
      </c>
      <c r="BA322" s="130">
        <v>0</v>
      </c>
      <c r="BB322" s="130">
        <v>0</v>
      </c>
      <c r="BC322" s="98">
        <f t="shared" si="165"/>
        <v>0</v>
      </c>
      <c r="BD322" s="130">
        <v>0</v>
      </c>
      <c r="BE322" s="130">
        <v>0</v>
      </c>
      <c r="BF322" s="98">
        <f t="shared" si="166"/>
        <v>1</v>
      </c>
      <c r="BG322" s="130">
        <v>0</v>
      </c>
      <c r="BH322" s="130">
        <v>0</v>
      </c>
      <c r="BI322" s="130">
        <v>0</v>
      </c>
      <c r="BJ322" s="130">
        <v>1</v>
      </c>
      <c r="BK322" s="98">
        <f t="shared" si="167"/>
        <v>0</v>
      </c>
      <c r="BL322" s="130">
        <v>0</v>
      </c>
      <c r="BM322" s="130">
        <v>0</v>
      </c>
      <c r="BN322" s="130">
        <v>0</v>
      </c>
      <c r="BO322" s="98">
        <f t="shared" si="168"/>
        <v>0</v>
      </c>
      <c r="BP322" s="130">
        <v>0</v>
      </c>
      <c r="BQ322" s="130">
        <v>0</v>
      </c>
      <c r="BR322" s="130">
        <v>0</v>
      </c>
      <c r="BS322" s="98">
        <f t="shared" si="169"/>
        <v>0</v>
      </c>
      <c r="BT322" s="130">
        <v>0</v>
      </c>
      <c r="BU322" s="130">
        <v>0</v>
      </c>
      <c r="BV322" s="130">
        <v>0</v>
      </c>
      <c r="BW322" s="130">
        <v>0</v>
      </c>
      <c r="BX322" s="98">
        <f t="shared" si="170"/>
        <v>0</v>
      </c>
      <c r="BY322" s="130">
        <v>0</v>
      </c>
      <c r="BZ322" s="130">
        <v>0</v>
      </c>
      <c r="CA322" s="130">
        <v>0</v>
      </c>
      <c r="CB322" s="98">
        <f t="shared" si="177"/>
        <v>0</v>
      </c>
      <c r="CC322" s="130">
        <v>0</v>
      </c>
      <c r="CD322" s="130">
        <v>0</v>
      </c>
      <c r="CE322" s="130">
        <v>0</v>
      </c>
    </row>
    <row r="323" spans="1:83" ht="21" x14ac:dyDescent="0.2">
      <c r="A323" s="89">
        <v>12156</v>
      </c>
      <c r="B323" s="479" t="s">
        <v>37</v>
      </c>
      <c r="C323" s="98">
        <f t="shared" si="161"/>
        <v>3</v>
      </c>
      <c r="D323" s="98">
        <f t="shared" si="178"/>
        <v>0</v>
      </c>
      <c r="E323" s="130">
        <v>0</v>
      </c>
      <c r="F323" s="130">
        <v>0</v>
      </c>
      <c r="G323" s="98">
        <f t="shared" si="179"/>
        <v>0</v>
      </c>
      <c r="H323" s="130">
        <v>0</v>
      </c>
      <c r="I323" s="130">
        <v>0</v>
      </c>
      <c r="J323" s="98">
        <f t="shared" si="171"/>
        <v>0</v>
      </c>
      <c r="K323" s="130">
        <v>0</v>
      </c>
      <c r="L323" s="130">
        <v>0</v>
      </c>
      <c r="M323" s="130">
        <v>0</v>
      </c>
      <c r="N323" s="130">
        <v>0</v>
      </c>
      <c r="O323" s="98">
        <f t="shared" si="162"/>
        <v>0</v>
      </c>
      <c r="P323" s="130">
        <v>0</v>
      </c>
      <c r="Q323" s="130">
        <v>0</v>
      </c>
      <c r="R323" s="130">
        <v>0</v>
      </c>
      <c r="S323" s="130">
        <v>0</v>
      </c>
      <c r="T323" s="98">
        <f t="shared" si="174"/>
        <v>0</v>
      </c>
      <c r="U323" s="130">
        <v>0</v>
      </c>
      <c r="V323" s="130">
        <v>0</v>
      </c>
      <c r="W323" s="130">
        <v>0</v>
      </c>
      <c r="X323" s="130">
        <v>0</v>
      </c>
      <c r="Y323" s="98">
        <f t="shared" si="175"/>
        <v>0</v>
      </c>
      <c r="Z323" s="130">
        <v>0</v>
      </c>
      <c r="AA323" s="130">
        <v>0</v>
      </c>
      <c r="AB323" s="130">
        <v>0</v>
      </c>
      <c r="AC323" s="130">
        <v>0</v>
      </c>
      <c r="AD323" s="130">
        <v>0</v>
      </c>
      <c r="AE323" s="98">
        <f t="shared" si="176"/>
        <v>2</v>
      </c>
      <c r="AF323" s="130">
        <v>0</v>
      </c>
      <c r="AG323" s="130">
        <v>0</v>
      </c>
      <c r="AH323" s="130">
        <v>0</v>
      </c>
      <c r="AI323" s="130">
        <v>0</v>
      </c>
      <c r="AJ323" s="130">
        <v>0</v>
      </c>
      <c r="AK323" s="130">
        <v>1</v>
      </c>
      <c r="AL323" s="130">
        <v>0</v>
      </c>
      <c r="AM323" s="130">
        <v>0</v>
      </c>
      <c r="AN323" s="130">
        <v>0</v>
      </c>
      <c r="AO323" s="130">
        <v>1</v>
      </c>
      <c r="AP323" s="130">
        <v>0</v>
      </c>
      <c r="AQ323" s="130">
        <v>0</v>
      </c>
      <c r="AR323" s="130">
        <v>0</v>
      </c>
      <c r="AS323" s="130">
        <v>0</v>
      </c>
      <c r="AT323" s="98">
        <f t="shared" si="163"/>
        <v>0</v>
      </c>
      <c r="AU323" s="130">
        <v>0</v>
      </c>
      <c r="AV323" s="130">
        <v>0</v>
      </c>
      <c r="AW323" s="130">
        <v>0</v>
      </c>
      <c r="AX323" s="98">
        <f t="shared" si="164"/>
        <v>0</v>
      </c>
      <c r="AY323" s="130">
        <v>0</v>
      </c>
      <c r="AZ323" s="130">
        <v>0</v>
      </c>
      <c r="BA323" s="130">
        <v>0</v>
      </c>
      <c r="BB323" s="130">
        <v>0</v>
      </c>
      <c r="BC323" s="98">
        <f t="shared" si="165"/>
        <v>0</v>
      </c>
      <c r="BD323" s="130">
        <v>0</v>
      </c>
      <c r="BE323" s="130">
        <v>0</v>
      </c>
      <c r="BF323" s="98">
        <f t="shared" si="166"/>
        <v>1</v>
      </c>
      <c r="BG323" s="130">
        <v>0</v>
      </c>
      <c r="BH323" s="130">
        <v>1</v>
      </c>
      <c r="BI323" s="130">
        <v>0</v>
      </c>
      <c r="BJ323" s="130">
        <v>0</v>
      </c>
      <c r="BK323" s="98">
        <f t="shared" si="167"/>
        <v>0</v>
      </c>
      <c r="BL323" s="130">
        <v>0</v>
      </c>
      <c r="BM323" s="130">
        <v>0</v>
      </c>
      <c r="BN323" s="130">
        <v>0</v>
      </c>
      <c r="BO323" s="98">
        <f t="shared" si="168"/>
        <v>0</v>
      </c>
      <c r="BP323" s="130">
        <v>0</v>
      </c>
      <c r="BQ323" s="130">
        <v>0</v>
      </c>
      <c r="BR323" s="130">
        <v>0</v>
      </c>
      <c r="BS323" s="98">
        <f t="shared" si="169"/>
        <v>0</v>
      </c>
      <c r="BT323" s="130">
        <v>0</v>
      </c>
      <c r="BU323" s="130">
        <v>0</v>
      </c>
      <c r="BV323" s="130">
        <v>0</v>
      </c>
      <c r="BW323" s="130">
        <v>0</v>
      </c>
      <c r="BX323" s="98">
        <f t="shared" si="170"/>
        <v>0</v>
      </c>
      <c r="BY323" s="130">
        <v>0</v>
      </c>
      <c r="BZ323" s="130">
        <v>0</v>
      </c>
      <c r="CA323" s="130">
        <v>0</v>
      </c>
      <c r="CB323" s="98">
        <f t="shared" si="177"/>
        <v>0</v>
      </c>
      <c r="CC323" s="130">
        <v>0</v>
      </c>
      <c r="CD323" s="130">
        <v>0</v>
      </c>
      <c r="CE323" s="130">
        <v>0</v>
      </c>
    </row>
    <row r="324" spans="1:83" ht="21" x14ac:dyDescent="0.2">
      <c r="A324" s="89">
        <v>12159</v>
      </c>
      <c r="B324" s="479" t="s">
        <v>610</v>
      </c>
      <c r="C324" s="98">
        <f t="shared" si="161"/>
        <v>116</v>
      </c>
      <c r="D324" s="98">
        <f t="shared" si="178"/>
        <v>0</v>
      </c>
      <c r="E324" s="130">
        <v>0</v>
      </c>
      <c r="F324" s="130">
        <v>0</v>
      </c>
      <c r="G324" s="98">
        <f t="shared" si="179"/>
        <v>3</v>
      </c>
      <c r="H324" s="130">
        <v>0</v>
      </c>
      <c r="I324" s="130">
        <v>3</v>
      </c>
      <c r="J324" s="98">
        <f t="shared" si="171"/>
        <v>4</v>
      </c>
      <c r="K324" s="130">
        <v>0</v>
      </c>
      <c r="L324" s="130">
        <v>4</v>
      </c>
      <c r="M324" s="130">
        <v>0</v>
      </c>
      <c r="N324" s="130">
        <v>0</v>
      </c>
      <c r="O324" s="98">
        <f t="shared" si="162"/>
        <v>5</v>
      </c>
      <c r="P324" s="130">
        <v>0</v>
      </c>
      <c r="Q324" s="130">
        <v>2</v>
      </c>
      <c r="R324" s="130">
        <v>3</v>
      </c>
      <c r="S324" s="130">
        <v>0</v>
      </c>
      <c r="T324" s="98">
        <f t="shared" si="174"/>
        <v>11</v>
      </c>
      <c r="U324" s="130">
        <v>0</v>
      </c>
      <c r="V324" s="130">
        <v>11</v>
      </c>
      <c r="W324" s="130">
        <v>0</v>
      </c>
      <c r="X324" s="130">
        <v>0</v>
      </c>
      <c r="Y324" s="98">
        <f t="shared" si="175"/>
        <v>3</v>
      </c>
      <c r="Z324" s="130">
        <v>0</v>
      </c>
      <c r="AA324" s="130">
        <v>1</v>
      </c>
      <c r="AB324" s="130">
        <v>0</v>
      </c>
      <c r="AC324" s="130">
        <v>1</v>
      </c>
      <c r="AD324" s="130">
        <v>1</v>
      </c>
      <c r="AE324" s="98">
        <f t="shared" si="176"/>
        <v>55</v>
      </c>
      <c r="AF324" s="130">
        <v>0</v>
      </c>
      <c r="AG324" s="130">
        <v>0</v>
      </c>
      <c r="AH324" s="130">
        <v>10</v>
      </c>
      <c r="AI324" s="130">
        <v>7</v>
      </c>
      <c r="AJ324" s="130">
        <v>13</v>
      </c>
      <c r="AK324" s="130">
        <v>9</v>
      </c>
      <c r="AL324" s="130">
        <v>0</v>
      </c>
      <c r="AM324" s="130">
        <v>0</v>
      </c>
      <c r="AN324" s="130">
        <v>0</v>
      </c>
      <c r="AO324" s="130">
        <v>16</v>
      </c>
      <c r="AP324" s="130">
        <v>0</v>
      </c>
      <c r="AQ324" s="130">
        <v>0</v>
      </c>
      <c r="AR324" s="130">
        <v>0</v>
      </c>
      <c r="AS324" s="130">
        <v>0</v>
      </c>
      <c r="AT324" s="98">
        <f t="shared" si="163"/>
        <v>7</v>
      </c>
      <c r="AU324" s="130">
        <v>0</v>
      </c>
      <c r="AV324" s="130">
        <v>5</v>
      </c>
      <c r="AW324" s="130">
        <v>2</v>
      </c>
      <c r="AX324" s="98">
        <f t="shared" si="164"/>
        <v>7</v>
      </c>
      <c r="AY324" s="130">
        <v>6</v>
      </c>
      <c r="AZ324" s="130">
        <v>0</v>
      </c>
      <c r="BA324" s="130">
        <v>1</v>
      </c>
      <c r="BB324" s="130">
        <v>0</v>
      </c>
      <c r="BC324" s="98">
        <f t="shared" si="165"/>
        <v>3</v>
      </c>
      <c r="BD324" s="130">
        <v>0</v>
      </c>
      <c r="BE324" s="130">
        <v>3</v>
      </c>
      <c r="BF324" s="98">
        <f t="shared" si="166"/>
        <v>7</v>
      </c>
      <c r="BG324" s="130">
        <v>0</v>
      </c>
      <c r="BH324" s="130">
        <v>4</v>
      </c>
      <c r="BI324" s="130">
        <v>0</v>
      </c>
      <c r="BJ324" s="130">
        <v>3</v>
      </c>
      <c r="BK324" s="98">
        <f t="shared" si="167"/>
        <v>7</v>
      </c>
      <c r="BL324" s="130">
        <v>0</v>
      </c>
      <c r="BM324" s="130">
        <v>7</v>
      </c>
      <c r="BN324" s="130">
        <v>0</v>
      </c>
      <c r="BO324" s="98">
        <f t="shared" si="168"/>
        <v>0</v>
      </c>
      <c r="BP324" s="130">
        <v>0</v>
      </c>
      <c r="BQ324" s="130">
        <v>0</v>
      </c>
      <c r="BR324" s="130">
        <v>0</v>
      </c>
      <c r="BS324" s="98">
        <f t="shared" si="169"/>
        <v>3</v>
      </c>
      <c r="BT324" s="130">
        <v>0</v>
      </c>
      <c r="BU324" s="130">
        <v>1</v>
      </c>
      <c r="BV324" s="130">
        <v>0</v>
      </c>
      <c r="BW324" s="130">
        <v>2</v>
      </c>
      <c r="BX324" s="98">
        <f t="shared" si="170"/>
        <v>0</v>
      </c>
      <c r="BY324" s="130">
        <v>0</v>
      </c>
      <c r="BZ324" s="130">
        <v>0</v>
      </c>
      <c r="CA324" s="130">
        <v>0</v>
      </c>
      <c r="CB324" s="98">
        <f t="shared" si="177"/>
        <v>1</v>
      </c>
      <c r="CC324" s="130">
        <v>0</v>
      </c>
      <c r="CD324" s="130">
        <v>1</v>
      </c>
      <c r="CE324" s="130">
        <v>0</v>
      </c>
    </row>
    <row r="325" spans="1:83" ht="12.75" x14ac:dyDescent="0.2">
      <c r="A325" s="89">
        <v>12163</v>
      </c>
      <c r="B325" s="479" t="s">
        <v>243</v>
      </c>
      <c r="C325" s="98">
        <f t="shared" si="161"/>
        <v>47</v>
      </c>
      <c r="D325" s="98">
        <f t="shared" si="178"/>
        <v>0</v>
      </c>
      <c r="E325" s="130">
        <v>0</v>
      </c>
      <c r="F325" s="130">
        <v>0</v>
      </c>
      <c r="G325" s="98">
        <f t="shared" si="179"/>
        <v>0</v>
      </c>
      <c r="H325" s="130">
        <v>0</v>
      </c>
      <c r="I325" s="130">
        <v>0</v>
      </c>
      <c r="J325" s="98">
        <f t="shared" si="171"/>
        <v>3</v>
      </c>
      <c r="K325" s="130">
        <v>0</v>
      </c>
      <c r="L325" s="130">
        <v>1</v>
      </c>
      <c r="M325" s="130">
        <v>2</v>
      </c>
      <c r="N325" s="130">
        <v>0</v>
      </c>
      <c r="O325" s="98">
        <f t="shared" si="162"/>
        <v>0</v>
      </c>
      <c r="P325" s="130">
        <v>0</v>
      </c>
      <c r="Q325" s="130">
        <v>0</v>
      </c>
      <c r="R325" s="130">
        <v>0</v>
      </c>
      <c r="S325" s="130">
        <v>0</v>
      </c>
      <c r="T325" s="98">
        <f t="shared" si="174"/>
        <v>0</v>
      </c>
      <c r="U325" s="130">
        <v>0</v>
      </c>
      <c r="V325" s="130">
        <v>0</v>
      </c>
      <c r="W325" s="130">
        <v>0</v>
      </c>
      <c r="X325" s="130">
        <v>0</v>
      </c>
      <c r="Y325" s="98">
        <f t="shared" si="175"/>
        <v>0</v>
      </c>
      <c r="Z325" s="130">
        <v>0</v>
      </c>
      <c r="AA325" s="130">
        <v>0</v>
      </c>
      <c r="AB325" s="130">
        <v>0</v>
      </c>
      <c r="AC325" s="130">
        <v>0</v>
      </c>
      <c r="AD325" s="130">
        <v>0</v>
      </c>
      <c r="AE325" s="98">
        <f t="shared" si="176"/>
        <v>39</v>
      </c>
      <c r="AF325" s="130">
        <v>0</v>
      </c>
      <c r="AG325" s="130">
        <v>0</v>
      </c>
      <c r="AH325" s="130">
        <v>32</v>
      </c>
      <c r="AI325" s="130">
        <v>1</v>
      </c>
      <c r="AJ325" s="130">
        <v>0</v>
      </c>
      <c r="AK325" s="130">
        <v>0</v>
      </c>
      <c r="AL325" s="130">
        <v>0</v>
      </c>
      <c r="AM325" s="130">
        <v>0</v>
      </c>
      <c r="AN325" s="130">
        <v>0</v>
      </c>
      <c r="AO325" s="130">
        <v>6</v>
      </c>
      <c r="AP325" s="130">
        <v>0</v>
      </c>
      <c r="AQ325" s="130">
        <v>0</v>
      </c>
      <c r="AR325" s="130">
        <v>0</v>
      </c>
      <c r="AS325" s="130">
        <v>0</v>
      </c>
      <c r="AT325" s="98">
        <f t="shared" si="163"/>
        <v>0</v>
      </c>
      <c r="AU325" s="130">
        <v>0</v>
      </c>
      <c r="AV325" s="130">
        <v>0</v>
      </c>
      <c r="AW325" s="130">
        <v>0</v>
      </c>
      <c r="AX325" s="98">
        <f t="shared" si="164"/>
        <v>3</v>
      </c>
      <c r="AY325" s="130">
        <v>0</v>
      </c>
      <c r="AZ325" s="130">
        <v>1</v>
      </c>
      <c r="BA325" s="130">
        <v>2</v>
      </c>
      <c r="BB325" s="130">
        <v>0</v>
      </c>
      <c r="BC325" s="98">
        <f t="shared" si="165"/>
        <v>1</v>
      </c>
      <c r="BD325" s="130">
        <v>0</v>
      </c>
      <c r="BE325" s="130">
        <v>1</v>
      </c>
      <c r="BF325" s="98">
        <f t="shared" si="166"/>
        <v>0</v>
      </c>
      <c r="BG325" s="130">
        <v>0</v>
      </c>
      <c r="BH325" s="130">
        <v>0</v>
      </c>
      <c r="BI325" s="130">
        <v>0</v>
      </c>
      <c r="BJ325" s="130">
        <v>0</v>
      </c>
      <c r="BK325" s="98">
        <f t="shared" si="167"/>
        <v>0</v>
      </c>
      <c r="BL325" s="130">
        <v>0</v>
      </c>
      <c r="BM325" s="130">
        <v>0</v>
      </c>
      <c r="BN325" s="130">
        <v>0</v>
      </c>
      <c r="BO325" s="98">
        <f t="shared" si="168"/>
        <v>0</v>
      </c>
      <c r="BP325" s="130">
        <v>0</v>
      </c>
      <c r="BQ325" s="130">
        <v>0</v>
      </c>
      <c r="BR325" s="130">
        <v>0</v>
      </c>
      <c r="BS325" s="98">
        <f t="shared" si="169"/>
        <v>0</v>
      </c>
      <c r="BT325" s="130">
        <v>0</v>
      </c>
      <c r="BU325" s="130">
        <v>0</v>
      </c>
      <c r="BV325" s="130">
        <v>0</v>
      </c>
      <c r="BW325" s="130">
        <v>0</v>
      </c>
      <c r="BX325" s="98">
        <f t="shared" si="170"/>
        <v>0</v>
      </c>
      <c r="BY325" s="130">
        <v>0</v>
      </c>
      <c r="BZ325" s="130">
        <v>0</v>
      </c>
      <c r="CA325" s="130">
        <v>0</v>
      </c>
      <c r="CB325" s="98">
        <f t="shared" si="177"/>
        <v>1</v>
      </c>
      <c r="CC325" s="130">
        <v>0</v>
      </c>
      <c r="CD325" s="130">
        <v>1</v>
      </c>
      <c r="CE325" s="130">
        <v>0</v>
      </c>
    </row>
    <row r="326" spans="1:83" ht="12.75" x14ac:dyDescent="0.2">
      <c r="A326" s="89">
        <v>12170</v>
      </c>
      <c r="B326" s="479" t="s">
        <v>443</v>
      </c>
      <c r="C326" s="98">
        <f t="shared" si="161"/>
        <v>64</v>
      </c>
      <c r="D326" s="98">
        <f t="shared" si="178"/>
        <v>0</v>
      </c>
      <c r="E326" s="130">
        <v>0</v>
      </c>
      <c r="F326" s="130">
        <v>0</v>
      </c>
      <c r="G326" s="98">
        <f t="shared" si="179"/>
        <v>0</v>
      </c>
      <c r="H326" s="130">
        <v>0</v>
      </c>
      <c r="I326" s="130">
        <v>0</v>
      </c>
      <c r="J326" s="98">
        <f t="shared" si="171"/>
        <v>0</v>
      </c>
      <c r="K326" s="130">
        <v>0</v>
      </c>
      <c r="L326" s="130">
        <v>0</v>
      </c>
      <c r="M326" s="130">
        <v>0</v>
      </c>
      <c r="N326" s="130">
        <v>0</v>
      </c>
      <c r="O326" s="98">
        <f t="shared" si="162"/>
        <v>0</v>
      </c>
      <c r="P326" s="130">
        <v>0</v>
      </c>
      <c r="Q326" s="130">
        <v>0</v>
      </c>
      <c r="R326" s="130">
        <v>0</v>
      </c>
      <c r="S326" s="130">
        <v>0</v>
      </c>
      <c r="T326" s="98">
        <f t="shared" si="174"/>
        <v>0</v>
      </c>
      <c r="U326" s="130">
        <v>0</v>
      </c>
      <c r="V326" s="130">
        <v>0</v>
      </c>
      <c r="W326" s="130">
        <v>0</v>
      </c>
      <c r="X326" s="130">
        <v>0</v>
      </c>
      <c r="Y326" s="98">
        <f t="shared" si="175"/>
        <v>0</v>
      </c>
      <c r="Z326" s="130">
        <v>0</v>
      </c>
      <c r="AA326" s="130">
        <v>0</v>
      </c>
      <c r="AB326" s="130">
        <v>0</v>
      </c>
      <c r="AC326" s="130">
        <v>0</v>
      </c>
      <c r="AD326" s="130">
        <v>0</v>
      </c>
      <c r="AE326" s="98">
        <f t="shared" si="176"/>
        <v>1</v>
      </c>
      <c r="AF326" s="130">
        <v>0</v>
      </c>
      <c r="AG326" s="130">
        <v>0</v>
      </c>
      <c r="AH326" s="130">
        <v>0</v>
      </c>
      <c r="AI326" s="130">
        <v>0</v>
      </c>
      <c r="AJ326" s="130">
        <v>0</v>
      </c>
      <c r="AK326" s="130">
        <v>0</v>
      </c>
      <c r="AL326" s="130">
        <v>0</v>
      </c>
      <c r="AM326" s="130">
        <v>0</v>
      </c>
      <c r="AN326" s="130">
        <v>0</v>
      </c>
      <c r="AO326" s="130">
        <v>1</v>
      </c>
      <c r="AP326" s="130">
        <v>0</v>
      </c>
      <c r="AQ326" s="130">
        <v>0</v>
      </c>
      <c r="AR326" s="130">
        <v>0</v>
      </c>
      <c r="AS326" s="130">
        <v>0</v>
      </c>
      <c r="AT326" s="98">
        <f t="shared" si="163"/>
        <v>0</v>
      </c>
      <c r="AU326" s="130">
        <v>0</v>
      </c>
      <c r="AV326" s="130">
        <v>0</v>
      </c>
      <c r="AW326" s="130">
        <v>0</v>
      </c>
      <c r="AX326" s="98">
        <f t="shared" si="164"/>
        <v>4</v>
      </c>
      <c r="AY326" s="130">
        <v>0</v>
      </c>
      <c r="AZ326" s="130">
        <v>0</v>
      </c>
      <c r="BA326" s="130">
        <v>3</v>
      </c>
      <c r="BB326" s="130">
        <v>1</v>
      </c>
      <c r="BC326" s="98">
        <f t="shared" si="165"/>
        <v>1</v>
      </c>
      <c r="BD326" s="130">
        <v>0</v>
      </c>
      <c r="BE326" s="130">
        <v>1</v>
      </c>
      <c r="BF326" s="98">
        <f t="shared" si="166"/>
        <v>3</v>
      </c>
      <c r="BG326" s="130">
        <v>0</v>
      </c>
      <c r="BH326" s="130">
        <v>1</v>
      </c>
      <c r="BI326" s="130">
        <v>0</v>
      </c>
      <c r="BJ326" s="130">
        <v>2</v>
      </c>
      <c r="BK326" s="98">
        <f t="shared" si="167"/>
        <v>1</v>
      </c>
      <c r="BL326" s="130">
        <v>0</v>
      </c>
      <c r="BM326" s="130">
        <v>1</v>
      </c>
      <c r="BN326" s="130">
        <v>0</v>
      </c>
      <c r="BO326" s="98">
        <f t="shared" si="168"/>
        <v>24</v>
      </c>
      <c r="BP326" s="130">
        <v>0</v>
      </c>
      <c r="BQ326" s="130">
        <v>23</v>
      </c>
      <c r="BR326" s="130">
        <v>1</v>
      </c>
      <c r="BS326" s="98">
        <f t="shared" si="169"/>
        <v>20</v>
      </c>
      <c r="BT326" s="130">
        <v>0</v>
      </c>
      <c r="BU326" s="130">
        <v>10</v>
      </c>
      <c r="BV326" s="130">
        <v>5</v>
      </c>
      <c r="BW326" s="130">
        <v>5</v>
      </c>
      <c r="BX326" s="98">
        <f t="shared" si="170"/>
        <v>10</v>
      </c>
      <c r="BY326" s="130">
        <v>0</v>
      </c>
      <c r="BZ326" s="130">
        <v>2</v>
      </c>
      <c r="CA326" s="130">
        <v>8</v>
      </c>
      <c r="CB326" s="98">
        <f t="shared" si="177"/>
        <v>0</v>
      </c>
      <c r="CC326" s="130">
        <v>0</v>
      </c>
      <c r="CD326" s="130">
        <v>0</v>
      </c>
      <c r="CE326" s="130">
        <v>0</v>
      </c>
    </row>
    <row r="327" spans="1:83" ht="12.75" x14ac:dyDescent="0.2">
      <c r="A327" s="91">
        <v>12172</v>
      </c>
      <c r="B327" s="479" t="s">
        <v>394</v>
      </c>
      <c r="C327" s="98">
        <f t="shared" ref="C327:C376" si="180">SUM(D327,G327,J327,O327,T327,Y327,AE327,AT327,AX327,BC327,BF327,BK327,BO327,BS327,BX327,CB327)</f>
        <v>1</v>
      </c>
      <c r="D327" s="98">
        <f t="shared" si="178"/>
        <v>0</v>
      </c>
      <c r="E327" s="130">
        <v>0</v>
      </c>
      <c r="F327" s="130">
        <v>0</v>
      </c>
      <c r="G327" s="98">
        <f t="shared" si="179"/>
        <v>1</v>
      </c>
      <c r="H327" s="130">
        <v>0</v>
      </c>
      <c r="I327" s="130">
        <v>1</v>
      </c>
      <c r="J327" s="98">
        <f t="shared" si="171"/>
        <v>0</v>
      </c>
      <c r="K327" s="130">
        <v>0</v>
      </c>
      <c r="L327" s="130">
        <v>0</v>
      </c>
      <c r="M327" s="130">
        <v>0</v>
      </c>
      <c r="N327" s="130">
        <v>0</v>
      </c>
      <c r="O327" s="98">
        <f t="shared" ref="O327:O391" si="181">SUM(P327:S327)</f>
        <v>0</v>
      </c>
      <c r="P327" s="130">
        <v>0</v>
      </c>
      <c r="Q327" s="130">
        <v>0</v>
      </c>
      <c r="R327" s="130">
        <v>0</v>
      </c>
      <c r="S327" s="130">
        <v>0</v>
      </c>
      <c r="T327" s="98">
        <f t="shared" si="174"/>
        <v>0</v>
      </c>
      <c r="U327" s="130">
        <v>0</v>
      </c>
      <c r="V327" s="130">
        <v>0</v>
      </c>
      <c r="W327" s="130">
        <v>0</v>
      </c>
      <c r="X327" s="130">
        <v>0</v>
      </c>
      <c r="Y327" s="98">
        <f t="shared" si="175"/>
        <v>0</v>
      </c>
      <c r="Z327" s="130">
        <v>0</v>
      </c>
      <c r="AA327" s="130">
        <v>0</v>
      </c>
      <c r="AB327" s="130">
        <v>0</v>
      </c>
      <c r="AC327" s="130">
        <v>0</v>
      </c>
      <c r="AD327" s="130">
        <v>0</v>
      </c>
      <c r="AE327" s="98">
        <f t="shared" si="176"/>
        <v>0</v>
      </c>
      <c r="AF327" s="130">
        <v>0</v>
      </c>
      <c r="AG327" s="130">
        <v>0</v>
      </c>
      <c r="AH327" s="130">
        <v>0</v>
      </c>
      <c r="AI327" s="130">
        <v>0</v>
      </c>
      <c r="AJ327" s="130">
        <v>0</v>
      </c>
      <c r="AK327" s="130">
        <v>0</v>
      </c>
      <c r="AL327" s="130">
        <v>0</v>
      </c>
      <c r="AM327" s="130">
        <v>0</v>
      </c>
      <c r="AN327" s="130">
        <v>0</v>
      </c>
      <c r="AO327" s="130">
        <v>0</v>
      </c>
      <c r="AP327" s="130">
        <v>0</v>
      </c>
      <c r="AQ327" s="130">
        <v>0</v>
      </c>
      <c r="AR327" s="130">
        <v>0</v>
      </c>
      <c r="AS327" s="130">
        <v>0</v>
      </c>
      <c r="AT327" s="98">
        <f t="shared" si="163"/>
        <v>0</v>
      </c>
      <c r="AU327" s="130">
        <v>0</v>
      </c>
      <c r="AV327" s="130">
        <v>0</v>
      </c>
      <c r="AW327" s="130">
        <v>0</v>
      </c>
      <c r="AX327" s="98">
        <f t="shared" si="164"/>
        <v>0</v>
      </c>
      <c r="AY327" s="130">
        <v>0</v>
      </c>
      <c r="AZ327" s="130">
        <v>0</v>
      </c>
      <c r="BA327" s="130">
        <v>0</v>
      </c>
      <c r="BB327" s="130">
        <v>0</v>
      </c>
      <c r="BC327" s="98">
        <f t="shared" si="165"/>
        <v>0</v>
      </c>
      <c r="BD327" s="130">
        <v>0</v>
      </c>
      <c r="BE327" s="130">
        <v>0</v>
      </c>
      <c r="BF327" s="98">
        <f t="shared" si="166"/>
        <v>0</v>
      </c>
      <c r="BG327" s="130">
        <v>0</v>
      </c>
      <c r="BH327" s="130">
        <v>0</v>
      </c>
      <c r="BI327" s="130">
        <v>0</v>
      </c>
      <c r="BJ327" s="130">
        <v>0</v>
      </c>
      <c r="BK327" s="98">
        <f t="shared" si="167"/>
        <v>0</v>
      </c>
      <c r="BL327" s="130">
        <v>0</v>
      </c>
      <c r="BM327" s="130">
        <v>0</v>
      </c>
      <c r="BN327" s="130">
        <v>0</v>
      </c>
      <c r="BO327" s="98">
        <f t="shared" si="168"/>
        <v>0</v>
      </c>
      <c r="BP327" s="130">
        <v>0</v>
      </c>
      <c r="BQ327" s="130">
        <v>0</v>
      </c>
      <c r="BR327" s="130">
        <v>0</v>
      </c>
      <c r="BS327" s="98">
        <f t="shared" si="169"/>
        <v>0</v>
      </c>
      <c r="BT327" s="130">
        <v>0</v>
      </c>
      <c r="BU327" s="130">
        <v>0</v>
      </c>
      <c r="BV327" s="130">
        <v>0</v>
      </c>
      <c r="BW327" s="130">
        <v>0</v>
      </c>
      <c r="BX327" s="98">
        <f t="shared" si="170"/>
        <v>0</v>
      </c>
      <c r="BY327" s="130">
        <v>0</v>
      </c>
      <c r="BZ327" s="130">
        <v>0</v>
      </c>
      <c r="CA327" s="130">
        <v>0</v>
      </c>
      <c r="CB327" s="98">
        <f t="shared" si="177"/>
        <v>0</v>
      </c>
      <c r="CC327" s="130">
        <v>0</v>
      </c>
      <c r="CD327" s="130">
        <v>0</v>
      </c>
      <c r="CE327" s="130">
        <v>0</v>
      </c>
    </row>
    <row r="328" spans="1:83" ht="12.75" x14ac:dyDescent="0.2">
      <c r="A328" s="90">
        <v>12173</v>
      </c>
      <c r="B328" s="479" t="s">
        <v>58</v>
      </c>
      <c r="C328" s="98">
        <f t="shared" si="180"/>
        <v>80</v>
      </c>
      <c r="D328" s="98">
        <f t="shared" si="178"/>
        <v>11</v>
      </c>
      <c r="E328" s="130">
        <v>0</v>
      </c>
      <c r="F328" s="130">
        <v>11</v>
      </c>
      <c r="G328" s="98">
        <f t="shared" si="179"/>
        <v>2</v>
      </c>
      <c r="H328" s="130">
        <v>0</v>
      </c>
      <c r="I328" s="130">
        <v>2</v>
      </c>
      <c r="J328" s="98">
        <f t="shared" si="171"/>
        <v>0</v>
      </c>
      <c r="K328" s="130">
        <v>0</v>
      </c>
      <c r="L328" s="130">
        <v>0</v>
      </c>
      <c r="M328" s="130">
        <v>0</v>
      </c>
      <c r="N328" s="130">
        <v>0</v>
      </c>
      <c r="O328" s="98">
        <f t="shared" si="181"/>
        <v>1</v>
      </c>
      <c r="P328" s="130">
        <v>0</v>
      </c>
      <c r="Q328" s="130">
        <v>1</v>
      </c>
      <c r="R328" s="130">
        <v>0</v>
      </c>
      <c r="S328" s="130">
        <v>0</v>
      </c>
      <c r="T328" s="98">
        <f t="shared" si="174"/>
        <v>1</v>
      </c>
      <c r="U328" s="130">
        <v>0</v>
      </c>
      <c r="V328" s="130">
        <v>1</v>
      </c>
      <c r="W328" s="130">
        <v>0</v>
      </c>
      <c r="X328" s="130">
        <v>0</v>
      </c>
      <c r="Y328" s="98">
        <f t="shared" si="175"/>
        <v>13</v>
      </c>
      <c r="Z328" s="130">
        <v>0</v>
      </c>
      <c r="AA328" s="130">
        <v>1</v>
      </c>
      <c r="AB328" s="130">
        <v>3</v>
      </c>
      <c r="AC328" s="130">
        <v>7</v>
      </c>
      <c r="AD328" s="130">
        <v>2</v>
      </c>
      <c r="AE328" s="98">
        <f t="shared" si="176"/>
        <v>23</v>
      </c>
      <c r="AF328" s="130">
        <v>0</v>
      </c>
      <c r="AG328" s="130">
        <v>0</v>
      </c>
      <c r="AH328" s="130">
        <v>0</v>
      </c>
      <c r="AI328" s="130">
        <v>0</v>
      </c>
      <c r="AJ328" s="130">
        <v>1</v>
      </c>
      <c r="AK328" s="130">
        <v>0</v>
      </c>
      <c r="AL328" s="130">
        <v>7</v>
      </c>
      <c r="AM328" s="130">
        <v>0</v>
      </c>
      <c r="AN328" s="130">
        <v>9</v>
      </c>
      <c r="AO328" s="130">
        <v>3</v>
      </c>
      <c r="AP328" s="130">
        <v>0</v>
      </c>
      <c r="AQ328" s="130">
        <v>3</v>
      </c>
      <c r="AR328" s="130">
        <v>0</v>
      </c>
      <c r="AS328" s="130">
        <v>0</v>
      </c>
      <c r="AT328" s="98">
        <f t="shared" si="163"/>
        <v>18</v>
      </c>
      <c r="AU328" s="130">
        <v>0</v>
      </c>
      <c r="AV328" s="130">
        <v>18</v>
      </c>
      <c r="AW328" s="130">
        <v>0</v>
      </c>
      <c r="AX328" s="98">
        <f t="shared" si="164"/>
        <v>3</v>
      </c>
      <c r="AY328" s="130">
        <v>3</v>
      </c>
      <c r="AZ328" s="130">
        <v>0</v>
      </c>
      <c r="BA328" s="130">
        <v>0</v>
      </c>
      <c r="BB328" s="130">
        <v>0</v>
      </c>
      <c r="BC328" s="98">
        <f t="shared" si="165"/>
        <v>0</v>
      </c>
      <c r="BD328" s="130">
        <v>0</v>
      </c>
      <c r="BE328" s="130">
        <v>0</v>
      </c>
      <c r="BF328" s="98">
        <f t="shared" si="166"/>
        <v>3</v>
      </c>
      <c r="BG328" s="130">
        <v>0</v>
      </c>
      <c r="BH328" s="130">
        <v>2</v>
      </c>
      <c r="BI328" s="130">
        <v>0</v>
      </c>
      <c r="BJ328" s="130">
        <v>1</v>
      </c>
      <c r="BK328" s="98">
        <f t="shared" si="167"/>
        <v>2</v>
      </c>
      <c r="BL328" s="130">
        <v>0</v>
      </c>
      <c r="BM328" s="130">
        <v>2</v>
      </c>
      <c r="BN328" s="130">
        <v>0</v>
      </c>
      <c r="BO328" s="98">
        <f t="shared" si="168"/>
        <v>0</v>
      </c>
      <c r="BP328" s="130">
        <v>0</v>
      </c>
      <c r="BQ328" s="130">
        <v>0</v>
      </c>
      <c r="BR328" s="130">
        <v>0</v>
      </c>
      <c r="BS328" s="98">
        <f t="shared" si="169"/>
        <v>3</v>
      </c>
      <c r="BT328" s="130">
        <v>0</v>
      </c>
      <c r="BU328" s="130">
        <v>3</v>
      </c>
      <c r="BV328" s="130">
        <v>0</v>
      </c>
      <c r="BW328" s="130">
        <v>0</v>
      </c>
      <c r="BX328" s="98">
        <f t="shared" si="170"/>
        <v>0</v>
      </c>
      <c r="BY328" s="130">
        <v>0</v>
      </c>
      <c r="BZ328" s="130">
        <v>0</v>
      </c>
      <c r="CA328" s="130">
        <v>0</v>
      </c>
      <c r="CB328" s="98">
        <f t="shared" si="177"/>
        <v>0</v>
      </c>
      <c r="CC328" s="130">
        <v>0</v>
      </c>
      <c r="CD328" s="130">
        <v>0</v>
      </c>
      <c r="CE328" s="130">
        <v>0</v>
      </c>
    </row>
    <row r="329" spans="1:83" ht="12.75" x14ac:dyDescent="0.2">
      <c r="A329" s="90">
        <v>12174</v>
      </c>
      <c r="B329" s="479" t="s">
        <v>59</v>
      </c>
      <c r="C329" s="98">
        <f t="shared" si="180"/>
        <v>26</v>
      </c>
      <c r="D329" s="98">
        <f t="shared" si="178"/>
        <v>1</v>
      </c>
      <c r="E329" s="130">
        <v>1</v>
      </c>
      <c r="F329" s="130">
        <v>0</v>
      </c>
      <c r="G329" s="98">
        <f t="shared" si="179"/>
        <v>0</v>
      </c>
      <c r="H329" s="130">
        <v>0</v>
      </c>
      <c r="I329" s="130">
        <v>0</v>
      </c>
      <c r="J329" s="98">
        <f t="shared" si="171"/>
        <v>1</v>
      </c>
      <c r="K329" s="130">
        <v>0</v>
      </c>
      <c r="L329" s="130">
        <v>1</v>
      </c>
      <c r="M329" s="130">
        <v>0</v>
      </c>
      <c r="N329" s="130">
        <v>0</v>
      </c>
      <c r="O329" s="98">
        <f t="shared" si="181"/>
        <v>0</v>
      </c>
      <c r="P329" s="130">
        <v>0</v>
      </c>
      <c r="Q329" s="130">
        <v>0</v>
      </c>
      <c r="R329" s="130">
        <v>0</v>
      </c>
      <c r="S329" s="130">
        <v>0</v>
      </c>
      <c r="T329" s="98">
        <f t="shared" si="174"/>
        <v>0</v>
      </c>
      <c r="U329" s="130">
        <v>0</v>
      </c>
      <c r="V329" s="130">
        <v>0</v>
      </c>
      <c r="W329" s="130">
        <v>0</v>
      </c>
      <c r="X329" s="130">
        <v>0</v>
      </c>
      <c r="Y329" s="98">
        <f t="shared" si="175"/>
        <v>0</v>
      </c>
      <c r="Z329" s="130">
        <v>0</v>
      </c>
      <c r="AA329" s="130">
        <v>0</v>
      </c>
      <c r="AB329" s="130">
        <v>0</v>
      </c>
      <c r="AC329" s="130">
        <v>0</v>
      </c>
      <c r="AD329" s="130">
        <v>0</v>
      </c>
      <c r="AE329" s="98">
        <f t="shared" si="176"/>
        <v>14</v>
      </c>
      <c r="AF329" s="130">
        <v>0</v>
      </c>
      <c r="AG329" s="130">
        <v>0</v>
      </c>
      <c r="AH329" s="130">
        <v>0</v>
      </c>
      <c r="AI329" s="130">
        <v>0</v>
      </c>
      <c r="AJ329" s="130">
        <v>0</v>
      </c>
      <c r="AK329" s="130">
        <v>0</v>
      </c>
      <c r="AL329" s="130">
        <v>7</v>
      </c>
      <c r="AM329" s="130">
        <v>0</v>
      </c>
      <c r="AN329" s="130">
        <v>0</v>
      </c>
      <c r="AO329" s="130">
        <v>6</v>
      </c>
      <c r="AP329" s="130">
        <v>0</v>
      </c>
      <c r="AQ329" s="130">
        <v>0</v>
      </c>
      <c r="AR329" s="130">
        <v>1</v>
      </c>
      <c r="AS329" s="130">
        <v>0</v>
      </c>
      <c r="AT329" s="98">
        <f t="shared" si="163"/>
        <v>2</v>
      </c>
      <c r="AU329" s="130">
        <v>0</v>
      </c>
      <c r="AV329" s="130">
        <v>2</v>
      </c>
      <c r="AW329" s="130">
        <v>0</v>
      </c>
      <c r="AX329" s="98">
        <f t="shared" si="164"/>
        <v>5</v>
      </c>
      <c r="AY329" s="130">
        <v>3</v>
      </c>
      <c r="AZ329" s="130">
        <v>0</v>
      </c>
      <c r="BA329" s="130">
        <v>2</v>
      </c>
      <c r="BB329" s="130">
        <v>0</v>
      </c>
      <c r="BC329" s="98">
        <f t="shared" si="165"/>
        <v>0</v>
      </c>
      <c r="BD329" s="130">
        <v>0</v>
      </c>
      <c r="BE329" s="130">
        <v>0</v>
      </c>
      <c r="BF329" s="98">
        <f t="shared" si="166"/>
        <v>0</v>
      </c>
      <c r="BG329" s="130">
        <v>0</v>
      </c>
      <c r="BH329" s="130">
        <v>0</v>
      </c>
      <c r="BI329" s="130">
        <v>0</v>
      </c>
      <c r="BJ329" s="130">
        <v>0</v>
      </c>
      <c r="BK329" s="98">
        <f t="shared" si="167"/>
        <v>0</v>
      </c>
      <c r="BL329" s="130">
        <v>0</v>
      </c>
      <c r="BM329" s="130">
        <v>0</v>
      </c>
      <c r="BN329" s="130">
        <v>0</v>
      </c>
      <c r="BO329" s="98">
        <f t="shared" si="168"/>
        <v>0</v>
      </c>
      <c r="BP329" s="130">
        <v>0</v>
      </c>
      <c r="BQ329" s="130">
        <v>0</v>
      </c>
      <c r="BR329" s="130">
        <v>0</v>
      </c>
      <c r="BS329" s="98">
        <f t="shared" si="169"/>
        <v>3</v>
      </c>
      <c r="BT329" s="130">
        <v>0</v>
      </c>
      <c r="BU329" s="130">
        <v>3</v>
      </c>
      <c r="BV329" s="130">
        <v>0</v>
      </c>
      <c r="BW329" s="130">
        <v>0</v>
      </c>
      <c r="BX329" s="98">
        <f t="shared" si="170"/>
        <v>0</v>
      </c>
      <c r="BY329" s="130">
        <v>0</v>
      </c>
      <c r="BZ329" s="130">
        <v>0</v>
      </c>
      <c r="CA329" s="130">
        <v>0</v>
      </c>
      <c r="CB329" s="98">
        <f t="shared" si="177"/>
        <v>0</v>
      </c>
      <c r="CC329" s="130">
        <v>0</v>
      </c>
      <c r="CD329" s="130">
        <v>0</v>
      </c>
      <c r="CE329" s="130">
        <v>0</v>
      </c>
    </row>
    <row r="330" spans="1:83" ht="12.75" x14ac:dyDescent="0.2">
      <c r="A330" s="90">
        <v>12181</v>
      </c>
      <c r="B330" s="479" t="s">
        <v>487</v>
      </c>
      <c r="C330" s="98">
        <f t="shared" si="180"/>
        <v>1</v>
      </c>
      <c r="D330" s="98">
        <f t="shared" si="178"/>
        <v>0</v>
      </c>
      <c r="E330" s="130">
        <v>0</v>
      </c>
      <c r="F330" s="130">
        <v>0</v>
      </c>
      <c r="G330" s="98">
        <f t="shared" si="179"/>
        <v>0</v>
      </c>
      <c r="H330" s="130">
        <v>0</v>
      </c>
      <c r="I330" s="130">
        <v>0</v>
      </c>
      <c r="J330" s="98">
        <f t="shared" si="171"/>
        <v>0</v>
      </c>
      <c r="K330" s="130">
        <v>0</v>
      </c>
      <c r="L330" s="130">
        <v>0</v>
      </c>
      <c r="M330" s="130">
        <v>0</v>
      </c>
      <c r="N330" s="130">
        <v>0</v>
      </c>
      <c r="O330" s="98">
        <f t="shared" si="181"/>
        <v>0</v>
      </c>
      <c r="P330" s="130">
        <v>0</v>
      </c>
      <c r="Q330" s="130">
        <v>0</v>
      </c>
      <c r="R330" s="130">
        <v>0</v>
      </c>
      <c r="S330" s="130">
        <v>0</v>
      </c>
      <c r="T330" s="98">
        <f t="shared" si="174"/>
        <v>0</v>
      </c>
      <c r="U330" s="130">
        <v>0</v>
      </c>
      <c r="V330" s="130">
        <v>0</v>
      </c>
      <c r="W330" s="130">
        <v>0</v>
      </c>
      <c r="X330" s="130">
        <v>0</v>
      </c>
      <c r="Y330" s="98">
        <f t="shared" si="175"/>
        <v>0</v>
      </c>
      <c r="Z330" s="130">
        <v>0</v>
      </c>
      <c r="AA330" s="130">
        <v>0</v>
      </c>
      <c r="AB330" s="130">
        <v>0</v>
      </c>
      <c r="AC330" s="130">
        <v>0</v>
      </c>
      <c r="AD330" s="130">
        <v>0</v>
      </c>
      <c r="AE330" s="98">
        <f t="shared" si="176"/>
        <v>0</v>
      </c>
      <c r="AF330" s="130">
        <v>0</v>
      </c>
      <c r="AG330" s="130">
        <v>0</v>
      </c>
      <c r="AH330" s="130">
        <v>0</v>
      </c>
      <c r="AI330" s="130">
        <v>0</v>
      </c>
      <c r="AJ330" s="130">
        <v>0</v>
      </c>
      <c r="AK330" s="130">
        <v>0</v>
      </c>
      <c r="AL330" s="130">
        <v>0</v>
      </c>
      <c r="AM330" s="130">
        <v>0</v>
      </c>
      <c r="AN330" s="130">
        <v>0</v>
      </c>
      <c r="AO330" s="130">
        <v>0</v>
      </c>
      <c r="AP330" s="130">
        <v>0</v>
      </c>
      <c r="AQ330" s="130">
        <v>0</v>
      </c>
      <c r="AR330" s="130">
        <v>0</v>
      </c>
      <c r="AS330" s="130">
        <v>0</v>
      </c>
      <c r="AT330" s="98">
        <f t="shared" ref="AT330:AT394" si="182">SUM(AU330:AW330)</f>
        <v>0</v>
      </c>
      <c r="AU330" s="130">
        <v>0</v>
      </c>
      <c r="AV330" s="130">
        <v>0</v>
      </c>
      <c r="AW330" s="130">
        <v>0</v>
      </c>
      <c r="AX330" s="98">
        <f t="shared" ref="AX330:AX394" si="183">SUM(AY330:BB330)</f>
        <v>0</v>
      </c>
      <c r="AY330" s="130">
        <v>0</v>
      </c>
      <c r="AZ330" s="130">
        <v>0</v>
      </c>
      <c r="BA330" s="130">
        <v>0</v>
      </c>
      <c r="BB330" s="130">
        <v>0</v>
      </c>
      <c r="BC330" s="98">
        <f t="shared" ref="BC330:BC394" si="184">SUM(BD330:BE330)</f>
        <v>0</v>
      </c>
      <c r="BD330" s="130">
        <v>0</v>
      </c>
      <c r="BE330" s="130">
        <v>0</v>
      </c>
      <c r="BF330" s="98">
        <f t="shared" ref="BF330:BF394" si="185">SUM(BG330:BJ330)</f>
        <v>0</v>
      </c>
      <c r="BG330" s="130">
        <v>0</v>
      </c>
      <c r="BH330" s="130">
        <v>0</v>
      </c>
      <c r="BI330" s="130">
        <v>0</v>
      </c>
      <c r="BJ330" s="130">
        <v>0</v>
      </c>
      <c r="BK330" s="98">
        <f t="shared" ref="BK330:BK394" si="186">SUM(BL330:BN330)</f>
        <v>0</v>
      </c>
      <c r="BL330" s="130">
        <v>0</v>
      </c>
      <c r="BM330" s="130">
        <v>0</v>
      </c>
      <c r="BN330" s="130">
        <v>0</v>
      </c>
      <c r="BO330" s="98">
        <f t="shared" ref="BO330:BO394" si="187">SUM(BP330:BR330)</f>
        <v>0</v>
      </c>
      <c r="BP330" s="130">
        <v>0</v>
      </c>
      <c r="BQ330" s="130">
        <v>0</v>
      </c>
      <c r="BR330" s="130">
        <v>0</v>
      </c>
      <c r="BS330" s="98">
        <f t="shared" ref="BS330:BS394" si="188">SUM(BT330:BW330)</f>
        <v>1</v>
      </c>
      <c r="BT330" s="130">
        <v>0</v>
      </c>
      <c r="BU330" s="130">
        <v>0</v>
      </c>
      <c r="BV330" s="130">
        <v>1</v>
      </c>
      <c r="BW330" s="130">
        <v>0</v>
      </c>
      <c r="BX330" s="98">
        <f t="shared" ref="BX330:BX394" si="189">SUM(BY330:CA330)</f>
        <v>0</v>
      </c>
      <c r="BY330" s="130">
        <v>0</v>
      </c>
      <c r="BZ330" s="130">
        <v>0</v>
      </c>
      <c r="CA330" s="130">
        <v>0</v>
      </c>
      <c r="CB330" s="98">
        <f t="shared" si="177"/>
        <v>0</v>
      </c>
      <c r="CC330" s="130">
        <v>0</v>
      </c>
      <c r="CD330" s="130">
        <v>0</v>
      </c>
      <c r="CE330" s="130">
        <v>0</v>
      </c>
    </row>
    <row r="331" spans="1:83" ht="12.75" x14ac:dyDescent="0.2">
      <c r="A331" s="90">
        <v>12182</v>
      </c>
      <c r="B331" s="479" t="s">
        <v>38</v>
      </c>
      <c r="C331" s="98">
        <f t="shared" si="180"/>
        <v>73</v>
      </c>
      <c r="D331" s="98">
        <f t="shared" si="178"/>
        <v>16</v>
      </c>
      <c r="E331" s="130">
        <v>0</v>
      </c>
      <c r="F331" s="130">
        <v>16</v>
      </c>
      <c r="G331" s="98">
        <f t="shared" si="179"/>
        <v>2</v>
      </c>
      <c r="H331" s="130">
        <v>0</v>
      </c>
      <c r="I331" s="130">
        <v>2</v>
      </c>
      <c r="J331" s="98">
        <f t="shared" ref="J331:J395" si="190">SUM(K331:N331)</f>
        <v>6</v>
      </c>
      <c r="K331" s="130">
        <v>0</v>
      </c>
      <c r="L331" s="130">
        <v>6</v>
      </c>
      <c r="M331" s="130">
        <v>0</v>
      </c>
      <c r="N331" s="130">
        <v>0</v>
      </c>
      <c r="O331" s="98">
        <f t="shared" si="181"/>
        <v>3</v>
      </c>
      <c r="P331" s="130">
        <v>0</v>
      </c>
      <c r="Q331" s="130">
        <v>3</v>
      </c>
      <c r="R331" s="130">
        <v>0</v>
      </c>
      <c r="S331" s="130">
        <v>0</v>
      </c>
      <c r="T331" s="98">
        <f t="shared" si="174"/>
        <v>5</v>
      </c>
      <c r="U331" s="130">
        <v>0</v>
      </c>
      <c r="V331" s="130">
        <v>2</v>
      </c>
      <c r="W331" s="130">
        <v>3</v>
      </c>
      <c r="X331" s="130">
        <v>0</v>
      </c>
      <c r="Y331" s="98">
        <f t="shared" si="175"/>
        <v>3</v>
      </c>
      <c r="Z331" s="130">
        <v>0</v>
      </c>
      <c r="AA331" s="130">
        <v>3</v>
      </c>
      <c r="AB331" s="130">
        <v>0</v>
      </c>
      <c r="AC331" s="130">
        <v>0</v>
      </c>
      <c r="AD331" s="130">
        <v>0</v>
      </c>
      <c r="AE331" s="98">
        <f t="shared" si="176"/>
        <v>19</v>
      </c>
      <c r="AF331" s="130">
        <v>0</v>
      </c>
      <c r="AG331" s="130">
        <v>0</v>
      </c>
      <c r="AH331" s="130">
        <v>1</v>
      </c>
      <c r="AI331" s="130">
        <v>1</v>
      </c>
      <c r="AJ331" s="130">
        <v>0</v>
      </c>
      <c r="AK331" s="130">
        <v>0</v>
      </c>
      <c r="AL331" s="130">
        <v>0</v>
      </c>
      <c r="AM331" s="130">
        <v>0</v>
      </c>
      <c r="AN331" s="130">
        <v>0</v>
      </c>
      <c r="AO331" s="130">
        <v>17</v>
      </c>
      <c r="AP331" s="130">
        <v>0</v>
      </c>
      <c r="AQ331" s="130">
        <v>0</v>
      </c>
      <c r="AR331" s="130">
        <v>0</v>
      </c>
      <c r="AS331" s="130">
        <v>0</v>
      </c>
      <c r="AT331" s="98">
        <f t="shared" si="182"/>
        <v>0</v>
      </c>
      <c r="AU331" s="130">
        <v>0</v>
      </c>
      <c r="AV331" s="130">
        <v>0</v>
      </c>
      <c r="AW331" s="130">
        <v>0</v>
      </c>
      <c r="AX331" s="98">
        <f t="shared" si="183"/>
        <v>1</v>
      </c>
      <c r="AY331" s="130">
        <v>0</v>
      </c>
      <c r="AZ331" s="130">
        <v>1</v>
      </c>
      <c r="BA331" s="130">
        <v>0</v>
      </c>
      <c r="BB331" s="130">
        <v>0</v>
      </c>
      <c r="BC331" s="98">
        <f t="shared" si="184"/>
        <v>2</v>
      </c>
      <c r="BD331" s="130">
        <v>0</v>
      </c>
      <c r="BE331" s="130">
        <v>2</v>
      </c>
      <c r="BF331" s="98">
        <f t="shared" si="185"/>
        <v>4</v>
      </c>
      <c r="BG331" s="130">
        <v>0</v>
      </c>
      <c r="BH331" s="130">
        <v>3</v>
      </c>
      <c r="BI331" s="130">
        <v>0</v>
      </c>
      <c r="BJ331" s="130">
        <v>1</v>
      </c>
      <c r="BK331" s="98">
        <f t="shared" si="186"/>
        <v>0</v>
      </c>
      <c r="BL331" s="130">
        <v>0</v>
      </c>
      <c r="BM331" s="130">
        <v>0</v>
      </c>
      <c r="BN331" s="130">
        <v>0</v>
      </c>
      <c r="BO331" s="98">
        <f t="shared" si="187"/>
        <v>11</v>
      </c>
      <c r="BP331" s="130">
        <v>0</v>
      </c>
      <c r="BQ331" s="130">
        <v>11</v>
      </c>
      <c r="BR331" s="130">
        <v>0</v>
      </c>
      <c r="BS331" s="98">
        <f t="shared" si="188"/>
        <v>0</v>
      </c>
      <c r="BT331" s="130">
        <v>0</v>
      </c>
      <c r="BU331" s="130">
        <v>0</v>
      </c>
      <c r="BV331" s="130">
        <v>0</v>
      </c>
      <c r="BW331" s="130">
        <v>0</v>
      </c>
      <c r="BX331" s="98">
        <f t="shared" si="189"/>
        <v>1</v>
      </c>
      <c r="BY331" s="130">
        <v>0</v>
      </c>
      <c r="BZ331" s="130">
        <v>0</v>
      </c>
      <c r="CA331" s="130">
        <v>1</v>
      </c>
      <c r="CB331" s="98">
        <f t="shared" si="177"/>
        <v>0</v>
      </c>
      <c r="CC331" s="130">
        <v>0</v>
      </c>
      <c r="CD331" s="130">
        <v>0</v>
      </c>
      <c r="CE331" s="130">
        <v>0</v>
      </c>
    </row>
    <row r="332" spans="1:83" ht="12.75" x14ac:dyDescent="0.2">
      <c r="A332" s="90">
        <v>12183</v>
      </c>
      <c r="B332" s="479" t="s">
        <v>39</v>
      </c>
      <c r="C332" s="98">
        <f t="shared" si="180"/>
        <v>26</v>
      </c>
      <c r="D332" s="98">
        <f t="shared" si="178"/>
        <v>0</v>
      </c>
      <c r="E332" s="130">
        <v>0</v>
      </c>
      <c r="F332" s="130">
        <v>0</v>
      </c>
      <c r="G332" s="98">
        <f t="shared" si="179"/>
        <v>0</v>
      </c>
      <c r="H332" s="130">
        <v>0</v>
      </c>
      <c r="I332" s="130">
        <v>0</v>
      </c>
      <c r="J332" s="98">
        <f t="shared" si="190"/>
        <v>0</v>
      </c>
      <c r="K332" s="130">
        <v>0</v>
      </c>
      <c r="L332" s="130">
        <v>0</v>
      </c>
      <c r="M332" s="130">
        <v>0</v>
      </c>
      <c r="N332" s="130">
        <v>0</v>
      </c>
      <c r="O332" s="98">
        <f t="shared" si="181"/>
        <v>16</v>
      </c>
      <c r="P332" s="130">
        <v>0</v>
      </c>
      <c r="Q332" s="130">
        <v>16</v>
      </c>
      <c r="R332" s="130">
        <v>0</v>
      </c>
      <c r="S332" s="130">
        <v>0</v>
      </c>
      <c r="T332" s="98">
        <f t="shared" si="174"/>
        <v>1</v>
      </c>
      <c r="U332" s="130">
        <v>0</v>
      </c>
      <c r="V332" s="130">
        <v>1</v>
      </c>
      <c r="W332" s="130">
        <v>0</v>
      </c>
      <c r="X332" s="130">
        <v>0</v>
      </c>
      <c r="Y332" s="98">
        <f t="shared" si="175"/>
        <v>0</v>
      </c>
      <c r="Z332" s="130">
        <v>0</v>
      </c>
      <c r="AA332" s="130">
        <v>0</v>
      </c>
      <c r="AB332" s="130">
        <v>0</v>
      </c>
      <c r="AC332" s="130">
        <v>0</v>
      </c>
      <c r="AD332" s="130">
        <v>0</v>
      </c>
      <c r="AE332" s="98">
        <f t="shared" si="176"/>
        <v>6</v>
      </c>
      <c r="AF332" s="130">
        <v>0</v>
      </c>
      <c r="AG332" s="130">
        <v>0</v>
      </c>
      <c r="AH332" s="130">
        <v>0</v>
      </c>
      <c r="AI332" s="130">
        <v>0</v>
      </c>
      <c r="AJ332" s="130">
        <v>0</v>
      </c>
      <c r="AK332" s="130">
        <v>0</v>
      </c>
      <c r="AL332" s="130">
        <v>0</v>
      </c>
      <c r="AM332" s="130">
        <v>0</v>
      </c>
      <c r="AN332" s="130">
        <v>0</v>
      </c>
      <c r="AO332" s="130">
        <v>6</v>
      </c>
      <c r="AP332" s="130">
        <v>0</v>
      </c>
      <c r="AQ332" s="130">
        <v>0</v>
      </c>
      <c r="AR332" s="130">
        <v>0</v>
      </c>
      <c r="AS332" s="130">
        <v>0</v>
      </c>
      <c r="AT332" s="98">
        <f t="shared" si="182"/>
        <v>0</v>
      </c>
      <c r="AU332" s="130">
        <v>0</v>
      </c>
      <c r="AV332" s="130">
        <v>0</v>
      </c>
      <c r="AW332" s="130">
        <v>0</v>
      </c>
      <c r="AX332" s="98">
        <f t="shared" si="183"/>
        <v>0</v>
      </c>
      <c r="AY332" s="130">
        <v>0</v>
      </c>
      <c r="AZ332" s="130">
        <v>0</v>
      </c>
      <c r="BA332" s="130">
        <v>0</v>
      </c>
      <c r="BB332" s="130">
        <v>0</v>
      </c>
      <c r="BC332" s="98">
        <f t="shared" si="184"/>
        <v>0</v>
      </c>
      <c r="BD332" s="130">
        <v>0</v>
      </c>
      <c r="BE332" s="130">
        <v>0</v>
      </c>
      <c r="BF332" s="98">
        <f t="shared" si="185"/>
        <v>1</v>
      </c>
      <c r="BG332" s="130">
        <v>0</v>
      </c>
      <c r="BH332" s="130">
        <v>0</v>
      </c>
      <c r="BI332" s="130">
        <v>0</v>
      </c>
      <c r="BJ332" s="130">
        <v>1</v>
      </c>
      <c r="BK332" s="98">
        <f t="shared" si="186"/>
        <v>0</v>
      </c>
      <c r="BL332" s="130">
        <v>0</v>
      </c>
      <c r="BM332" s="130">
        <v>0</v>
      </c>
      <c r="BN332" s="130">
        <v>0</v>
      </c>
      <c r="BO332" s="98">
        <f t="shared" si="187"/>
        <v>2</v>
      </c>
      <c r="BP332" s="130">
        <v>0</v>
      </c>
      <c r="BQ332" s="130">
        <v>2</v>
      </c>
      <c r="BR332" s="130">
        <v>0</v>
      </c>
      <c r="BS332" s="98">
        <f t="shared" si="188"/>
        <v>0</v>
      </c>
      <c r="BT332" s="130">
        <v>0</v>
      </c>
      <c r="BU332" s="130">
        <v>0</v>
      </c>
      <c r="BV332" s="130">
        <v>0</v>
      </c>
      <c r="BW332" s="130">
        <v>0</v>
      </c>
      <c r="BX332" s="98">
        <f t="shared" si="189"/>
        <v>0</v>
      </c>
      <c r="BY332" s="130">
        <v>0</v>
      </c>
      <c r="BZ332" s="130">
        <v>0</v>
      </c>
      <c r="CA332" s="130">
        <v>0</v>
      </c>
      <c r="CB332" s="98">
        <f t="shared" si="177"/>
        <v>0</v>
      </c>
      <c r="CC332" s="130">
        <v>0</v>
      </c>
      <c r="CD332" s="130">
        <v>0</v>
      </c>
      <c r="CE332" s="130">
        <v>0</v>
      </c>
    </row>
    <row r="333" spans="1:83" ht="12.75" x14ac:dyDescent="0.2">
      <c r="A333" s="89">
        <v>12999</v>
      </c>
      <c r="B333" s="479" t="s">
        <v>68</v>
      </c>
      <c r="C333" s="98">
        <f t="shared" si="180"/>
        <v>618</v>
      </c>
      <c r="D333" s="98">
        <f t="shared" si="178"/>
        <v>12</v>
      </c>
      <c r="E333" s="130">
        <v>0</v>
      </c>
      <c r="F333" s="130">
        <v>12</v>
      </c>
      <c r="G333" s="98">
        <f t="shared" si="179"/>
        <v>4</v>
      </c>
      <c r="H333" s="130">
        <v>4</v>
      </c>
      <c r="I333" s="130">
        <v>0</v>
      </c>
      <c r="J333" s="98">
        <f t="shared" si="190"/>
        <v>2</v>
      </c>
      <c r="K333" s="130">
        <v>0</v>
      </c>
      <c r="L333" s="130">
        <v>2</v>
      </c>
      <c r="M333" s="130">
        <v>0</v>
      </c>
      <c r="N333" s="130">
        <v>0</v>
      </c>
      <c r="O333" s="98">
        <f t="shared" si="181"/>
        <v>9</v>
      </c>
      <c r="P333" s="130">
        <v>0</v>
      </c>
      <c r="Q333" s="130">
        <v>5</v>
      </c>
      <c r="R333" s="130">
        <v>0</v>
      </c>
      <c r="S333" s="130">
        <v>4</v>
      </c>
      <c r="T333" s="98">
        <f t="shared" si="174"/>
        <v>11</v>
      </c>
      <c r="U333" s="130">
        <v>0</v>
      </c>
      <c r="V333" s="130">
        <v>10</v>
      </c>
      <c r="W333" s="130">
        <v>1</v>
      </c>
      <c r="X333" s="130">
        <v>0</v>
      </c>
      <c r="Y333" s="98">
        <f t="shared" si="175"/>
        <v>64</v>
      </c>
      <c r="Z333" s="130">
        <v>0</v>
      </c>
      <c r="AA333" s="130">
        <v>28</v>
      </c>
      <c r="AB333" s="130">
        <v>3</v>
      </c>
      <c r="AC333" s="130">
        <v>31</v>
      </c>
      <c r="AD333" s="130">
        <v>2</v>
      </c>
      <c r="AE333" s="98">
        <f t="shared" si="176"/>
        <v>59</v>
      </c>
      <c r="AF333" s="130">
        <v>0</v>
      </c>
      <c r="AG333" s="130">
        <v>0</v>
      </c>
      <c r="AH333" s="130">
        <v>1</v>
      </c>
      <c r="AI333" s="130">
        <v>0</v>
      </c>
      <c r="AJ333" s="130">
        <v>2</v>
      </c>
      <c r="AK333" s="130">
        <v>10</v>
      </c>
      <c r="AL333" s="130">
        <v>0</v>
      </c>
      <c r="AM333" s="130">
        <v>1</v>
      </c>
      <c r="AN333" s="130">
        <v>2</v>
      </c>
      <c r="AO333" s="130">
        <v>42</v>
      </c>
      <c r="AP333" s="130">
        <v>0</v>
      </c>
      <c r="AQ333" s="130">
        <v>1</v>
      </c>
      <c r="AR333" s="130">
        <v>0</v>
      </c>
      <c r="AS333" s="130">
        <v>0</v>
      </c>
      <c r="AT333" s="98">
        <f t="shared" si="182"/>
        <v>4</v>
      </c>
      <c r="AU333" s="130">
        <v>0</v>
      </c>
      <c r="AV333" s="130">
        <v>4</v>
      </c>
      <c r="AW333" s="130">
        <v>0</v>
      </c>
      <c r="AX333" s="98">
        <f t="shared" si="183"/>
        <v>408</v>
      </c>
      <c r="AY333" s="130">
        <v>5</v>
      </c>
      <c r="AZ333" s="130">
        <v>0</v>
      </c>
      <c r="BA333" s="130">
        <v>0</v>
      </c>
      <c r="BB333" s="130">
        <v>403</v>
      </c>
      <c r="BC333" s="98">
        <f t="shared" si="184"/>
        <v>0</v>
      </c>
      <c r="BD333" s="130">
        <v>0</v>
      </c>
      <c r="BE333" s="130">
        <v>0</v>
      </c>
      <c r="BF333" s="98">
        <f t="shared" si="185"/>
        <v>28</v>
      </c>
      <c r="BG333" s="130">
        <v>0</v>
      </c>
      <c r="BH333" s="130">
        <v>25</v>
      </c>
      <c r="BI333" s="130">
        <v>3</v>
      </c>
      <c r="BJ333" s="130">
        <v>0</v>
      </c>
      <c r="BK333" s="98">
        <f t="shared" si="186"/>
        <v>5</v>
      </c>
      <c r="BL333" s="130">
        <v>0</v>
      </c>
      <c r="BM333" s="130">
        <v>1</v>
      </c>
      <c r="BN333" s="130">
        <v>4</v>
      </c>
      <c r="BO333" s="98">
        <f t="shared" si="187"/>
        <v>2</v>
      </c>
      <c r="BP333" s="130">
        <v>0</v>
      </c>
      <c r="BQ333" s="130">
        <v>2</v>
      </c>
      <c r="BR333" s="130">
        <v>0</v>
      </c>
      <c r="BS333" s="98">
        <f t="shared" si="188"/>
        <v>9</v>
      </c>
      <c r="BT333" s="130">
        <v>0</v>
      </c>
      <c r="BU333" s="130">
        <v>6</v>
      </c>
      <c r="BV333" s="130">
        <v>3</v>
      </c>
      <c r="BW333" s="130">
        <v>0</v>
      </c>
      <c r="BX333" s="98">
        <f t="shared" si="189"/>
        <v>0</v>
      </c>
      <c r="BY333" s="130">
        <v>0</v>
      </c>
      <c r="BZ333" s="130">
        <v>0</v>
      </c>
      <c r="CA333" s="130">
        <v>0</v>
      </c>
      <c r="CB333" s="98">
        <f t="shared" si="177"/>
        <v>1</v>
      </c>
      <c r="CC333" s="130">
        <v>0</v>
      </c>
      <c r="CD333" s="130">
        <v>1</v>
      </c>
      <c r="CE333" s="130">
        <v>0</v>
      </c>
    </row>
    <row r="334" spans="1:83" ht="21" x14ac:dyDescent="0.2">
      <c r="A334" s="90">
        <v>13050</v>
      </c>
      <c r="B334" s="479" t="s">
        <v>40</v>
      </c>
      <c r="C334" s="98">
        <f t="shared" si="180"/>
        <v>1</v>
      </c>
      <c r="D334" s="98">
        <f t="shared" si="178"/>
        <v>0</v>
      </c>
      <c r="E334" s="130">
        <v>0</v>
      </c>
      <c r="F334" s="130">
        <v>0</v>
      </c>
      <c r="G334" s="98">
        <f t="shared" si="179"/>
        <v>0</v>
      </c>
      <c r="H334" s="130">
        <v>0</v>
      </c>
      <c r="I334" s="130">
        <v>0</v>
      </c>
      <c r="J334" s="98">
        <f t="shared" si="190"/>
        <v>0</v>
      </c>
      <c r="K334" s="130">
        <v>0</v>
      </c>
      <c r="L334" s="130">
        <v>0</v>
      </c>
      <c r="M334" s="130">
        <v>0</v>
      </c>
      <c r="N334" s="130">
        <v>0</v>
      </c>
      <c r="O334" s="98">
        <f t="shared" si="181"/>
        <v>0</v>
      </c>
      <c r="P334" s="130">
        <v>0</v>
      </c>
      <c r="Q334" s="130">
        <v>0</v>
      </c>
      <c r="R334" s="130">
        <v>0</v>
      </c>
      <c r="S334" s="130">
        <v>0</v>
      </c>
      <c r="T334" s="98">
        <f t="shared" si="174"/>
        <v>0</v>
      </c>
      <c r="U334" s="130">
        <v>0</v>
      </c>
      <c r="V334" s="130">
        <v>0</v>
      </c>
      <c r="W334" s="130">
        <v>0</v>
      </c>
      <c r="X334" s="130">
        <v>0</v>
      </c>
      <c r="Y334" s="98">
        <f t="shared" si="175"/>
        <v>0</v>
      </c>
      <c r="Z334" s="130">
        <v>0</v>
      </c>
      <c r="AA334" s="130">
        <v>0</v>
      </c>
      <c r="AB334" s="130">
        <v>0</v>
      </c>
      <c r="AC334" s="130">
        <v>0</v>
      </c>
      <c r="AD334" s="130">
        <v>0</v>
      </c>
      <c r="AE334" s="98">
        <f t="shared" si="176"/>
        <v>1</v>
      </c>
      <c r="AF334" s="130">
        <v>0</v>
      </c>
      <c r="AG334" s="130">
        <v>0</v>
      </c>
      <c r="AH334" s="130">
        <v>1</v>
      </c>
      <c r="AI334" s="130">
        <v>0</v>
      </c>
      <c r="AJ334" s="130">
        <v>0</v>
      </c>
      <c r="AK334" s="130">
        <v>0</v>
      </c>
      <c r="AL334" s="130">
        <v>0</v>
      </c>
      <c r="AM334" s="130">
        <v>0</v>
      </c>
      <c r="AN334" s="130">
        <v>0</v>
      </c>
      <c r="AO334" s="130">
        <v>0</v>
      </c>
      <c r="AP334" s="130">
        <v>0</v>
      </c>
      <c r="AQ334" s="130">
        <v>0</v>
      </c>
      <c r="AR334" s="130">
        <v>0</v>
      </c>
      <c r="AS334" s="130">
        <v>0</v>
      </c>
      <c r="AT334" s="98">
        <f t="shared" si="182"/>
        <v>0</v>
      </c>
      <c r="AU334" s="130">
        <v>0</v>
      </c>
      <c r="AV334" s="130">
        <v>0</v>
      </c>
      <c r="AW334" s="130">
        <v>0</v>
      </c>
      <c r="AX334" s="98">
        <f t="shared" si="183"/>
        <v>0</v>
      </c>
      <c r="AY334" s="130">
        <v>0</v>
      </c>
      <c r="AZ334" s="130">
        <v>0</v>
      </c>
      <c r="BA334" s="130">
        <v>0</v>
      </c>
      <c r="BB334" s="130">
        <v>0</v>
      </c>
      <c r="BC334" s="98">
        <f t="shared" si="184"/>
        <v>0</v>
      </c>
      <c r="BD334" s="130">
        <v>0</v>
      </c>
      <c r="BE334" s="130">
        <v>0</v>
      </c>
      <c r="BF334" s="98">
        <f t="shared" si="185"/>
        <v>0</v>
      </c>
      <c r="BG334" s="130">
        <v>0</v>
      </c>
      <c r="BH334" s="130">
        <v>0</v>
      </c>
      <c r="BI334" s="130">
        <v>0</v>
      </c>
      <c r="BJ334" s="130">
        <v>0</v>
      </c>
      <c r="BK334" s="98">
        <f t="shared" si="186"/>
        <v>0</v>
      </c>
      <c r="BL334" s="130">
        <v>0</v>
      </c>
      <c r="BM334" s="130">
        <v>0</v>
      </c>
      <c r="BN334" s="130">
        <v>0</v>
      </c>
      <c r="BO334" s="98">
        <f t="shared" si="187"/>
        <v>0</v>
      </c>
      <c r="BP334" s="130">
        <v>0</v>
      </c>
      <c r="BQ334" s="130">
        <v>0</v>
      </c>
      <c r="BR334" s="130">
        <v>0</v>
      </c>
      <c r="BS334" s="98">
        <f t="shared" si="188"/>
        <v>0</v>
      </c>
      <c r="BT334" s="130">
        <v>0</v>
      </c>
      <c r="BU334" s="130">
        <v>0</v>
      </c>
      <c r="BV334" s="130">
        <v>0</v>
      </c>
      <c r="BW334" s="130">
        <v>0</v>
      </c>
      <c r="BX334" s="98">
        <f t="shared" si="189"/>
        <v>0</v>
      </c>
      <c r="BY334" s="130">
        <v>0</v>
      </c>
      <c r="BZ334" s="130">
        <v>0</v>
      </c>
      <c r="CA334" s="130">
        <v>0</v>
      </c>
      <c r="CB334" s="98">
        <f t="shared" si="177"/>
        <v>0</v>
      </c>
      <c r="CC334" s="130">
        <v>0</v>
      </c>
      <c r="CD334" s="130">
        <v>0</v>
      </c>
      <c r="CE334" s="130">
        <v>0</v>
      </c>
    </row>
    <row r="335" spans="1:83" ht="18" customHeight="1" x14ac:dyDescent="0.2">
      <c r="A335" s="90">
        <v>13051</v>
      </c>
      <c r="B335" s="479" t="s">
        <v>611</v>
      </c>
      <c r="C335" s="98">
        <f t="shared" si="180"/>
        <v>4</v>
      </c>
      <c r="D335" s="98">
        <f t="shared" si="178"/>
        <v>0</v>
      </c>
      <c r="E335" s="130">
        <v>0</v>
      </c>
      <c r="F335" s="130">
        <v>0</v>
      </c>
      <c r="G335" s="98">
        <f t="shared" si="179"/>
        <v>0</v>
      </c>
      <c r="H335" s="130">
        <v>0</v>
      </c>
      <c r="I335" s="130">
        <v>0</v>
      </c>
      <c r="J335" s="98">
        <f t="shared" si="190"/>
        <v>0</v>
      </c>
      <c r="K335" s="130">
        <v>0</v>
      </c>
      <c r="L335" s="130">
        <v>0</v>
      </c>
      <c r="M335" s="130">
        <v>0</v>
      </c>
      <c r="N335" s="130">
        <v>0</v>
      </c>
      <c r="O335" s="98">
        <f t="shared" si="181"/>
        <v>0</v>
      </c>
      <c r="P335" s="130">
        <v>0</v>
      </c>
      <c r="Q335" s="130">
        <v>0</v>
      </c>
      <c r="R335" s="130">
        <v>0</v>
      </c>
      <c r="S335" s="130">
        <v>0</v>
      </c>
      <c r="T335" s="98">
        <f t="shared" si="174"/>
        <v>0</v>
      </c>
      <c r="U335" s="130">
        <v>0</v>
      </c>
      <c r="V335" s="130">
        <v>0</v>
      </c>
      <c r="W335" s="130">
        <v>0</v>
      </c>
      <c r="X335" s="130">
        <v>0</v>
      </c>
      <c r="Y335" s="98">
        <f t="shared" si="175"/>
        <v>0</v>
      </c>
      <c r="Z335" s="130">
        <v>0</v>
      </c>
      <c r="AA335" s="130">
        <v>0</v>
      </c>
      <c r="AB335" s="130">
        <v>0</v>
      </c>
      <c r="AC335" s="130">
        <v>0</v>
      </c>
      <c r="AD335" s="130">
        <v>0</v>
      </c>
      <c r="AE335" s="98">
        <f t="shared" si="176"/>
        <v>2</v>
      </c>
      <c r="AF335" s="130">
        <v>0</v>
      </c>
      <c r="AG335" s="130">
        <v>0</v>
      </c>
      <c r="AH335" s="130">
        <v>0</v>
      </c>
      <c r="AI335" s="130">
        <v>0</v>
      </c>
      <c r="AJ335" s="130">
        <v>2</v>
      </c>
      <c r="AK335" s="130">
        <v>0</v>
      </c>
      <c r="AL335" s="130">
        <v>0</v>
      </c>
      <c r="AM335" s="130">
        <v>0</v>
      </c>
      <c r="AN335" s="130">
        <v>0</v>
      </c>
      <c r="AO335" s="130">
        <v>0</v>
      </c>
      <c r="AP335" s="130">
        <v>0</v>
      </c>
      <c r="AQ335" s="130">
        <v>0</v>
      </c>
      <c r="AR335" s="130">
        <v>0</v>
      </c>
      <c r="AS335" s="130">
        <v>0</v>
      </c>
      <c r="AT335" s="98">
        <f t="shared" si="182"/>
        <v>0</v>
      </c>
      <c r="AU335" s="130">
        <v>0</v>
      </c>
      <c r="AV335" s="130">
        <v>0</v>
      </c>
      <c r="AW335" s="130">
        <v>0</v>
      </c>
      <c r="AX335" s="98">
        <f t="shared" si="183"/>
        <v>1</v>
      </c>
      <c r="AY335" s="130">
        <v>0</v>
      </c>
      <c r="AZ335" s="130">
        <v>0</v>
      </c>
      <c r="BA335" s="130">
        <v>0</v>
      </c>
      <c r="BB335" s="130">
        <v>1</v>
      </c>
      <c r="BC335" s="98">
        <f t="shared" si="184"/>
        <v>0</v>
      </c>
      <c r="BD335" s="130">
        <v>0</v>
      </c>
      <c r="BE335" s="130">
        <v>0</v>
      </c>
      <c r="BF335" s="98">
        <f t="shared" si="185"/>
        <v>1</v>
      </c>
      <c r="BG335" s="130">
        <v>0</v>
      </c>
      <c r="BH335" s="130">
        <v>1</v>
      </c>
      <c r="BI335" s="130">
        <v>0</v>
      </c>
      <c r="BJ335" s="130">
        <v>0</v>
      </c>
      <c r="BK335" s="98">
        <f t="shared" si="186"/>
        <v>0</v>
      </c>
      <c r="BL335" s="130">
        <v>0</v>
      </c>
      <c r="BM335" s="130">
        <v>0</v>
      </c>
      <c r="BN335" s="130">
        <v>0</v>
      </c>
      <c r="BO335" s="98">
        <f t="shared" si="187"/>
        <v>0</v>
      </c>
      <c r="BP335" s="130">
        <v>0</v>
      </c>
      <c r="BQ335" s="130">
        <v>0</v>
      </c>
      <c r="BR335" s="130">
        <v>0</v>
      </c>
      <c r="BS335" s="98">
        <f t="shared" si="188"/>
        <v>0</v>
      </c>
      <c r="BT335" s="130">
        <v>0</v>
      </c>
      <c r="BU335" s="130">
        <v>0</v>
      </c>
      <c r="BV335" s="130">
        <v>0</v>
      </c>
      <c r="BW335" s="130">
        <v>0</v>
      </c>
      <c r="BX335" s="98">
        <f t="shared" si="189"/>
        <v>0</v>
      </c>
      <c r="BY335" s="130">
        <v>0</v>
      </c>
      <c r="BZ335" s="130">
        <v>0</v>
      </c>
      <c r="CA335" s="130">
        <v>0</v>
      </c>
      <c r="CB335" s="98">
        <f t="shared" si="177"/>
        <v>0</v>
      </c>
      <c r="CC335" s="130">
        <v>0</v>
      </c>
      <c r="CD335" s="130">
        <v>0</v>
      </c>
      <c r="CE335" s="130">
        <v>0</v>
      </c>
    </row>
    <row r="336" spans="1:83" ht="12.75" x14ac:dyDescent="0.2">
      <c r="A336" s="91">
        <v>15002</v>
      </c>
      <c r="B336" s="479" t="s">
        <v>499</v>
      </c>
      <c r="C336" s="98">
        <f t="shared" si="180"/>
        <v>6</v>
      </c>
      <c r="D336" s="98">
        <f t="shared" si="178"/>
        <v>0</v>
      </c>
      <c r="E336" s="130">
        <v>0</v>
      </c>
      <c r="F336" s="130">
        <v>0</v>
      </c>
      <c r="G336" s="98">
        <f t="shared" si="179"/>
        <v>0</v>
      </c>
      <c r="H336" s="130">
        <v>0</v>
      </c>
      <c r="I336" s="130">
        <v>0</v>
      </c>
      <c r="J336" s="98">
        <f t="shared" si="190"/>
        <v>0</v>
      </c>
      <c r="K336" s="130">
        <v>0</v>
      </c>
      <c r="L336" s="130">
        <v>0</v>
      </c>
      <c r="M336" s="130">
        <v>0</v>
      </c>
      <c r="N336" s="130">
        <v>0</v>
      </c>
      <c r="O336" s="98">
        <f t="shared" si="181"/>
        <v>0</v>
      </c>
      <c r="P336" s="130">
        <v>0</v>
      </c>
      <c r="Q336" s="130">
        <v>0</v>
      </c>
      <c r="R336" s="130">
        <v>0</v>
      </c>
      <c r="S336" s="130">
        <v>0</v>
      </c>
      <c r="T336" s="98">
        <f t="shared" si="174"/>
        <v>0</v>
      </c>
      <c r="U336" s="130">
        <v>0</v>
      </c>
      <c r="V336" s="130">
        <v>0</v>
      </c>
      <c r="W336" s="130">
        <v>0</v>
      </c>
      <c r="X336" s="130">
        <v>0</v>
      </c>
      <c r="Y336" s="98">
        <f t="shared" si="175"/>
        <v>0</v>
      </c>
      <c r="Z336" s="130">
        <v>0</v>
      </c>
      <c r="AA336" s="130">
        <v>0</v>
      </c>
      <c r="AB336" s="130">
        <v>0</v>
      </c>
      <c r="AC336" s="130">
        <v>0</v>
      </c>
      <c r="AD336" s="130">
        <v>0</v>
      </c>
      <c r="AE336" s="98">
        <f t="shared" si="176"/>
        <v>0</v>
      </c>
      <c r="AF336" s="130">
        <v>0</v>
      </c>
      <c r="AG336" s="130">
        <v>0</v>
      </c>
      <c r="AH336" s="130">
        <v>0</v>
      </c>
      <c r="AI336" s="130">
        <v>0</v>
      </c>
      <c r="AJ336" s="130">
        <v>0</v>
      </c>
      <c r="AK336" s="130">
        <v>0</v>
      </c>
      <c r="AL336" s="130">
        <v>0</v>
      </c>
      <c r="AM336" s="130">
        <v>0</v>
      </c>
      <c r="AN336" s="130">
        <v>0</v>
      </c>
      <c r="AO336" s="130">
        <v>0</v>
      </c>
      <c r="AP336" s="130">
        <v>0</v>
      </c>
      <c r="AQ336" s="130">
        <v>0</v>
      </c>
      <c r="AR336" s="130">
        <v>0</v>
      </c>
      <c r="AS336" s="130">
        <v>0</v>
      </c>
      <c r="AT336" s="98">
        <f t="shared" si="182"/>
        <v>0</v>
      </c>
      <c r="AU336" s="130">
        <v>0</v>
      </c>
      <c r="AV336" s="130">
        <v>0</v>
      </c>
      <c r="AW336" s="130">
        <v>0</v>
      </c>
      <c r="AX336" s="98">
        <f t="shared" si="183"/>
        <v>0</v>
      </c>
      <c r="AY336" s="130">
        <v>0</v>
      </c>
      <c r="AZ336" s="130">
        <v>0</v>
      </c>
      <c r="BA336" s="130">
        <v>0</v>
      </c>
      <c r="BB336" s="130">
        <v>0</v>
      </c>
      <c r="BC336" s="98">
        <f t="shared" si="184"/>
        <v>0</v>
      </c>
      <c r="BD336" s="130">
        <v>0</v>
      </c>
      <c r="BE336" s="130">
        <v>0</v>
      </c>
      <c r="BF336" s="98">
        <f t="shared" si="185"/>
        <v>0</v>
      </c>
      <c r="BG336" s="130">
        <v>0</v>
      </c>
      <c r="BH336" s="130">
        <v>0</v>
      </c>
      <c r="BI336" s="130">
        <v>0</v>
      </c>
      <c r="BJ336" s="130">
        <v>0</v>
      </c>
      <c r="BK336" s="98">
        <f t="shared" si="186"/>
        <v>6</v>
      </c>
      <c r="BL336" s="130">
        <v>0</v>
      </c>
      <c r="BM336" s="130">
        <v>6</v>
      </c>
      <c r="BN336" s="130">
        <v>0</v>
      </c>
      <c r="BO336" s="98">
        <f t="shared" si="187"/>
        <v>0</v>
      </c>
      <c r="BP336" s="130">
        <v>0</v>
      </c>
      <c r="BQ336" s="130">
        <v>0</v>
      </c>
      <c r="BR336" s="130">
        <v>0</v>
      </c>
      <c r="BS336" s="98">
        <f t="shared" si="188"/>
        <v>0</v>
      </c>
      <c r="BT336" s="130">
        <v>0</v>
      </c>
      <c r="BU336" s="130">
        <v>0</v>
      </c>
      <c r="BV336" s="130">
        <v>0</v>
      </c>
      <c r="BW336" s="130">
        <v>0</v>
      </c>
      <c r="BX336" s="98">
        <f t="shared" si="189"/>
        <v>0</v>
      </c>
      <c r="BY336" s="130">
        <v>0</v>
      </c>
      <c r="BZ336" s="130">
        <v>0</v>
      </c>
      <c r="CA336" s="130">
        <v>0</v>
      </c>
      <c r="CB336" s="98">
        <f t="shared" si="177"/>
        <v>0</v>
      </c>
      <c r="CC336" s="130">
        <v>0</v>
      </c>
      <c r="CD336" s="130">
        <v>0</v>
      </c>
      <c r="CE336" s="130">
        <v>0</v>
      </c>
    </row>
    <row r="337" spans="1:83" ht="12.75" x14ac:dyDescent="0.2">
      <c r="A337" s="91">
        <v>22412</v>
      </c>
      <c r="B337" s="479" t="s">
        <v>612</v>
      </c>
      <c r="C337" s="98">
        <f t="shared" si="180"/>
        <v>6</v>
      </c>
      <c r="D337" s="98">
        <f t="shared" si="178"/>
        <v>0</v>
      </c>
      <c r="E337" s="130">
        <v>0</v>
      </c>
      <c r="F337" s="130">
        <v>0</v>
      </c>
      <c r="G337" s="98">
        <f t="shared" si="179"/>
        <v>0</v>
      </c>
      <c r="H337" s="130">
        <v>0</v>
      </c>
      <c r="I337" s="130">
        <v>0</v>
      </c>
      <c r="J337" s="98">
        <f t="shared" si="190"/>
        <v>1</v>
      </c>
      <c r="K337" s="130">
        <v>0</v>
      </c>
      <c r="L337" s="130">
        <v>1</v>
      </c>
      <c r="M337" s="130">
        <v>0</v>
      </c>
      <c r="N337" s="130">
        <v>0</v>
      </c>
      <c r="O337" s="98">
        <f t="shared" si="181"/>
        <v>0</v>
      </c>
      <c r="P337" s="130">
        <v>0</v>
      </c>
      <c r="Q337" s="130">
        <v>0</v>
      </c>
      <c r="R337" s="130">
        <v>0</v>
      </c>
      <c r="S337" s="130">
        <v>0</v>
      </c>
      <c r="T337" s="98">
        <f t="shared" si="174"/>
        <v>0</v>
      </c>
      <c r="U337" s="130">
        <v>0</v>
      </c>
      <c r="V337" s="130">
        <v>0</v>
      </c>
      <c r="W337" s="130">
        <v>0</v>
      </c>
      <c r="X337" s="130">
        <v>0</v>
      </c>
      <c r="Y337" s="98">
        <f t="shared" si="175"/>
        <v>0</v>
      </c>
      <c r="Z337" s="130">
        <v>0</v>
      </c>
      <c r="AA337" s="130">
        <v>0</v>
      </c>
      <c r="AB337" s="130">
        <v>0</v>
      </c>
      <c r="AC337" s="130">
        <v>0</v>
      </c>
      <c r="AD337" s="130">
        <v>0</v>
      </c>
      <c r="AE337" s="98">
        <f t="shared" si="176"/>
        <v>1</v>
      </c>
      <c r="AF337" s="130">
        <v>0</v>
      </c>
      <c r="AG337" s="130">
        <v>0</v>
      </c>
      <c r="AH337" s="130">
        <v>0</v>
      </c>
      <c r="AI337" s="130">
        <v>0</v>
      </c>
      <c r="AJ337" s="130">
        <v>0</v>
      </c>
      <c r="AK337" s="130">
        <v>0</v>
      </c>
      <c r="AL337" s="130">
        <v>0</v>
      </c>
      <c r="AM337" s="130">
        <v>0</v>
      </c>
      <c r="AN337" s="130">
        <v>0</v>
      </c>
      <c r="AO337" s="130">
        <v>1</v>
      </c>
      <c r="AP337" s="130">
        <v>0</v>
      </c>
      <c r="AQ337" s="130">
        <v>0</v>
      </c>
      <c r="AR337" s="130">
        <v>0</v>
      </c>
      <c r="AS337" s="130">
        <v>0</v>
      </c>
      <c r="AT337" s="98">
        <f t="shared" si="182"/>
        <v>1</v>
      </c>
      <c r="AU337" s="130">
        <v>0</v>
      </c>
      <c r="AV337" s="130">
        <v>0</v>
      </c>
      <c r="AW337" s="130">
        <v>1</v>
      </c>
      <c r="AX337" s="98">
        <f t="shared" si="183"/>
        <v>0</v>
      </c>
      <c r="AY337" s="130">
        <v>0</v>
      </c>
      <c r="AZ337" s="130">
        <v>0</v>
      </c>
      <c r="BA337" s="130">
        <v>0</v>
      </c>
      <c r="BB337" s="130">
        <v>0</v>
      </c>
      <c r="BC337" s="98">
        <f t="shared" si="184"/>
        <v>0</v>
      </c>
      <c r="BD337" s="130">
        <v>0</v>
      </c>
      <c r="BE337" s="130">
        <v>0</v>
      </c>
      <c r="BF337" s="98">
        <f t="shared" si="185"/>
        <v>0</v>
      </c>
      <c r="BG337" s="130">
        <v>0</v>
      </c>
      <c r="BH337" s="130">
        <v>0</v>
      </c>
      <c r="BI337" s="130">
        <v>0</v>
      </c>
      <c r="BJ337" s="130">
        <v>0</v>
      </c>
      <c r="BK337" s="98">
        <f t="shared" si="186"/>
        <v>0</v>
      </c>
      <c r="BL337" s="130">
        <v>0</v>
      </c>
      <c r="BM337" s="130">
        <v>0</v>
      </c>
      <c r="BN337" s="130">
        <v>0</v>
      </c>
      <c r="BO337" s="98">
        <f t="shared" si="187"/>
        <v>0</v>
      </c>
      <c r="BP337" s="130">
        <v>0</v>
      </c>
      <c r="BQ337" s="130">
        <v>0</v>
      </c>
      <c r="BR337" s="130">
        <v>0</v>
      </c>
      <c r="BS337" s="98">
        <f t="shared" si="188"/>
        <v>1</v>
      </c>
      <c r="BT337" s="130">
        <v>0</v>
      </c>
      <c r="BU337" s="130">
        <v>0</v>
      </c>
      <c r="BV337" s="130">
        <v>0</v>
      </c>
      <c r="BW337" s="130">
        <v>1</v>
      </c>
      <c r="BX337" s="98">
        <f t="shared" si="189"/>
        <v>2</v>
      </c>
      <c r="BY337" s="130">
        <v>0</v>
      </c>
      <c r="BZ337" s="130">
        <v>0</v>
      </c>
      <c r="CA337" s="130">
        <v>2</v>
      </c>
      <c r="CB337" s="98">
        <f t="shared" si="177"/>
        <v>0</v>
      </c>
      <c r="CC337" s="130">
        <v>0</v>
      </c>
      <c r="CD337" s="130">
        <v>0</v>
      </c>
      <c r="CE337" s="130">
        <v>0</v>
      </c>
    </row>
    <row r="338" spans="1:83" ht="12.75" x14ac:dyDescent="0.2">
      <c r="A338" s="91">
        <v>22413</v>
      </c>
      <c r="B338" s="479" t="s">
        <v>415</v>
      </c>
      <c r="C338" s="98">
        <f t="shared" si="180"/>
        <v>4</v>
      </c>
      <c r="D338" s="98">
        <f t="shared" si="178"/>
        <v>0</v>
      </c>
      <c r="E338" s="130">
        <v>0</v>
      </c>
      <c r="F338" s="130">
        <v>0</v>
      </c>
      <c r="G338" s="98">
        <f t="shared" si="179"/>
        <v>0</v>
      </c>
      <c r="H338" s="130">
        <v>0</v>
      </c>
      <c r="I338" s="130">
        <v>0</v>
      </c>
      <c r="J338" s="98">
        <f t="shared" si="190"/>
        <v>0</v>
      </c>
      <c r="K338" s="130">
        <v>0</v>
      </c>
      <c r="L338" s="130">
        <v>0</v>
      </c>
      <c r="M338" s="130">
        <v>0</v>
      </c>
      <c r="N338" s="130">
        <v>0</v>
      </c>
      <c r="O338" s="98">
        <f t="shared" si="181"/>
        <v>0</v>
      </c>
      <c r="P338" s="130">
        <v>0</v>
      </c>
      <c r="Q338" s="130">
        <v>0</v>
      </c>
      <c r="R338" s="130">
        <v>0</v>
      </c>
      <c r="S338" s="130">
        <v>0</v>
      </c>
      <c r="T338" s="98">
        <f t="shared" si="174"/>
        <v>0</v>
      </c>
      <c r="U338" s="130">
        <v>0</v>
      </c>
      <c r="V338" s="130">
        <v>0</v>
      </c>
      <c r="W338" s="130">
        <v>0</v>
      </c>
      <c r="X338" s="130">
        <v>0</v>
      </c>
      <c r="Y338" s="98">
        <f t="shared" si="175"/>
        <v>0</v>
      </c>
      <c r="Z338" s="130">
        <v>0</v>
      </c>
      <c r="AA338" s="130">
        <v>0</v>
      </c>
      <c r="AB338" s="130">
        <v>0</v>
      </c>
      <c r="AC338" s="130">
        <v>0</v>
      </c>
      <c r="AD338" s="130">
        <v>0</v>
      </c>
      <c r="AE338" s="98">
        <f t="shared" si="176"/>
        <v>1</v>
      </c>
      <c r="AF338" s="130">
        <v>0</v>
      </c>
      <c r="AG338" s="130">
        <v>0</v>
      </c>
      <c r="AH338" s="130">
        <v>0</v>
      </c>
      <c r="AI338" s="130">
        <v>1</v>
      </c>
      <c r="AJ338" s="130">
        <v>0</v>
      </c>
      <c r="AK338" s="130">
        <v>0</v>
      </c>
      <c r="AL338" s="130">
        <v>0</v>
      </c>
      <c r="AM338" s="130">
        <v>0</v>
      </c>
      <c r="AN338" s="130">
        <v>0</v>
      </c>
      <c r="AO338" s="130">
        <v>0</v>
      </c>
      <c r="AP338" s="130">
        <v>0</v>
      </c>
      <c r="AQ338" s="130">
        <v>0</v>
      </c>
      <c r="AR338" s="130">
        <v>0</v>
      </c>
      <c r="AS338" s="130">
        <v>0</v>
      </c>
      <c r="AT338" s="98">
        <f t="shared" si="182"/>
        <v>0</v>
      </c>
      <c r="AU338" s="130">
        <v>0</v>
      </c>
      <c r="AV338" s="130">
        <v>0</v>
      </c>
      <c r="AW338" s="130">
        <v>0</v>
      </c>
      <c r="AX338" s="98">
        <f t="shared" si="183"/>
        <v>2</v>
      </c>
      <c r="AY338" s="130">
        <v>0</v>
      </c>
      <c r="AZ338" s="130">
        <v>2</v>
      </c>
      <c r="BA338" s="130">
        <v>0</v>
      </c>
      <c r="BB338" s="130">
        <v>0</v>
      </c>
      <c r="BC338" s="98">
        <f t="shared" si="184"/>
        <v>0</v>
      </c>
      <c r="BD338" s="130">
        <v>0</v>
      </c>
      <c r="BE338" s="130">
        <v>0</v>
      </c>
      <c r="BF338" s="98">
        <f t="shared" si="185"/>
        <v>0</v>
      </c>
      <c r="BG338" s="130">
        <v>0</v>
      </c>
      <c r="BH338" s="130">
        <v>0</v>
      </c>
      <c r="BI338" s="130">
        <v>0</v>
      </c>
      <c r="BJ338" s="130">
        <v>0</v>
      </c>
      <c r="BK338" s="98">
        <f t="shared" si="186"/>
        <v>0</v>
      </c>
      <c r="BL338" s="130">
        <v>0</v>
      </c>
      <c r="BM338" s="130">
        <v>0</v>
      </c>
      <c r="BN338" s="130">
        <v>0</v>
      </c>
      <c r="BO338" s="98">
        <f t="shared" si="187"/>
        <v>0</v>
      </c>
      <c r="BP338" s="130">
        <v>0</v>
      </c>
      <c r="BQ338" s="130">
        <v>0</v>
      </c>
      <c r="BR338" s="130">
        <v>0</v>
      </c>
      <c r="BS338" s="98">
        <f t="shared" si="188"/>
        <v>1</v>
      </c>
      <c r="BT338" s="130">
        <v>0</v>
      </c>
      <c r="BU338" s="130">
        <v>1</v>
      </c>
      <c r="BV338" s="130">
        <v>0</v>
      </c>
      <c r="BW338" s="130">
        <v>0</v>
      </c>
      <c r="BX338" s="98">
        <f t="shared" si="189"/>
        <v>0</v>
      </c>
      <c r="BY338" s="130">
        <v>0</v>
      </c>
      <c r="BZ338" s="130">
        <v>0</v>
      </c>
      <c r="CA338" s="130">
        <v>0</v>
      </c>
      <c r="CB338" s="98">
        <f t="shared" si="177"/>
        <v>0</v>
      </c>
      <c r="CC338" s="130">
        <v>0</v>
      </c>
      <c r="CD338" s="130">
        <v>0</v>
      </c>
      <c r="CE338" s="130">
        <v>0</v>
      </c>
    </row>
    <row r="339" spans="1:83" ht="12.75" x14ac:dyDescent="0.2">
      <c r="A339" s="91"/>
      <c r="B339" s="478" t="s">
        <v>613</v>
      </c>
      <c r="C339" s="98">
        <f>SUM(C340:C344)</f>
        <v>139</v>
      </c>
      <c r="D339" s="98">
        <f t="shared" ref="D339:BO339" si="191">SUM(D340:D344)</f>
        <v>0</v>
      </c>
      <c r="E339" s="98">
        <f t="shared" si="191"/>
        <v>0</v>
      </c>
      <c r="F339" s="98">
        <f t="shared" si="191"/>
        <v>0</v>
      </c>
      <c r="G339" s="98">
        <f t="shared" si="191"/>
        <v>0</v>
      </c>
      <c r="H339" s="98">
        <f t="shared" si="191"/>
        <v>0</v>
      </c>
      <c r="I339" s="98">
        <f t="shared" si="191"/>
        <v>0</v>
      </c>
      <c r="J339" s="98">
        <f t="shared" si="191"/>
        <v>1</v>
      </c>
      <c r="K339" s="98">
        <f t="shared" si="191"/>
        <v>0</v>
      </c>
      <c r="L339" s="98">
        <f t="shared" si="191"/>
        <v>1</v>
      </c>
      <c r="M339" s="98">
        <f t="shared" si="191"/>
        <v>0</v>
      </c>
      <c r="N339" s="98">
        <f t="shared" si="191"/>
        <v>0</v>
      </c>
      <c r="O339" s="98">
        <f t="shared" si="191"/>
        <v>1</v>
      </c>
      <c r="P339" s="98">
        <f t="shared" si="191"/>
        <v>0</v>
      </c>
      <c r="Q339" s="98">
        <f t="shared" si="191"/>
        <v>1</v>
      </c>
      <c r="R339" s="98">
        <f t="shared" si="191"/>
        <v>0</v>
      </c>
      <c r="S339" s="98">
        <f t="shared" si="191"/>
        <v>0</v>
      </c>
      <c r="T339" s="98">
        <f t="shared" si="191"/>
        <v>0</v>
      </c>
      <c r="U339" s="98">
        <f t="shared" si="191"/>
        <v>0</v>
      </c>
      <c r="V339" s="98">
        <f t="shared" si="191"/>
        <v>0</v>
      </c>
      <c r="W339" s="98">
        <f t="shared" si="191"/>
        <v>0</v>
      </c>
      <c r="X339" s="98">
        <f t="shared" si="191"/>
        <v>0</v>
      </c>
      <c r="Y339" s="98">
        <f t="shared" si="191"/>
        <v>0</v>
      </c>
      <c r="Z339" s="98">
        <f t="shared" si="191"/>
        <v>0</v>
      </c>
      <c r="AA339" s="98">
        <f t="shared" si="191"/>
        <v>0</v>
      </c>
      <c r="AB339" s="98">
        <f t="shared" si="191"/>
        <v>0</v>
      </c>
      <c r="AC339" s="98">
        <f t="shared" si="191"/>
        <v>0</v>
      </c>
      <c r="AD339" s="98">
        <f t="shared" si="191"/>
        <v>0</v>
      </c>
      <c r="AE339" s="98">
        <f t="shared" si="191"/>
        <v>9</v>
      </c>
      <c r="AF339" s="98">
        <f t="shared" si="191"/>
        <v>0</v>
      </c>
      <c r="AG339" s="98">
        <f t="shared" si="191"/>
        <v>0</v>
      </c>
      <c r="AH339" s="98">
        <f t="shared" si="191"/>
        <v>0</v>
      </c>
      <c r="AI339" s="98">
        <f t="shared" si="191"/>
        <v>0</v>
      </c>
      <c r="AJ339" s="98">
        <f t="shared" si="191"/>
        <v>0</v>
      </c>
      <c r="AK339" s="98">
        <f t="shared" si="191"/>
        <v>1</v>
      </c>
      <c r="AL339" s="98">
        <f t="shared" si="191"/>
        <v>0</v>
      </c>
      <c r="AM339" s="98">
        <f t="shared" si="191"/>
        <v>0</v>
      </c>
      <c r="AN339" s="98">
        <f t="shared" si="191"/>
        <v>1</v>
      </c>
      <c r="AO339" s="98">
        <f t="shared" si="191"/>
        <v>0</v>
      </c>
      <c r="AP339" s="98">
        <f t="shared" si="191"/>
        <v>0</v>
      </c>
      <c r="AQ339" s="98">
        <f t="shared" si="191"/>
        <v>0</v>
      </c>
      <c r="AR339" s="98">
        <f t="shared" si="191"/>
        <v>7</v>
      </c>
      <c r="AS339" s="98">
        <f t="shared" si="191"/>
        <v>0</v>
      </c>
      <c r="AT339" s="98">
        <f t="shared" si="191"/>
        <v>0</v>
      </c>
      <c r="AU339" s="98">
        <f t="shared" si="191"/>
        <v>0</v>
      </c>
      <c r="AV339" s="98">
        <f t="shared" si="191"/>
        <v>0</v>
      </c>
      <c r="AW339" s="98">
        <f t="shared" si="191"/>
        <v>0</v>
      </c>
      <c r="AX339" s="98">
        <f t="shared" si="191"/>
        <v>0</v>
      </c>
      <c r="AY339" s="98">
        <f t="shared" si="191"/>
        <v>0</v>
      </c>
      <c r="AZ339" s="98">
        <f t="shared" si="191"/>
        <v>0</v>
      </c>
      <c r="BA339" s="98">
        <f t="shared" si="191"/>
        <v>0</v>
      </c>
      <c r="BB339" s="98">
        <f t="shared" si="191"/>
        <v>0</v>
      </c>
      <c r="BC339" s="98">
        <f t="shared" si="191"/>
        <v>0</v>
      </c>
      <c r="BD339" s="98">
        <f t="shared" si="191"/>
        <v>0</v>
      </c>
      <c r="BE339" s="98">
        <f t="shared" si="191"/>
        <v>0</v>
      </c>
      <c r="BF339" s="98">
        <f t="shared" si="191"/>
        <v>78</v>
      </c>
      <c r="BG339" s="98">
        <f t="shared" si="191"/>
        <v>0</v>
      </c>
      <c r="BH339" s="98">
        <f t="shared" si="191"/>
        <v>44</v>
      </c>
      <c r="BI339" s="98">
        <f t="shared" si="191"/>
        <v>1</v>
      </c>
      <c r="BJ339" s="98">
        <f t="shared" si="191"/>
        <v>33</v>
      </c>
      <c r="BK339" s="98">
        <f t="shared" si="191"/>
        <v>47</v>
      </c>
      <c r="BL339" s="98">
        <f t="shared" si="191"/>
        <v>0</v>
      </c>
      <c r="BM339" s="98">
        <f t="shared" si="191"/>
        <v>28</v>
      </c>
      <c r="BN339" s="98">
        <f t="shared" si="191"/>
        <v>19</v>
      </c>
      <c r="BO339" s="98">
        <f t="shared" si="191"/>
        <v>1</v>
      </c>
      <c r="BP339" s="98">
        <f t="shared" ref="BP339:CE339" si="192">SUM(BP340:BP344)</f>
        <v>0</v>
      </c>
      <c r="BQ339" s="98">
        <f t="shared" si="192"/>
        <v>0</v>
      </c>
      <c r="BR339" s="98">
        <f t="shared" si="192"/>
        <v>1</v>
      </c>
      <c r="BS339" s="98">
        <f t="shared" si="192"/>
        <v>1</v>
      </c>
      <c r="BT339" s="98">
        <f t="shared" si="192"/>
        <v>0</v>
      </c>
      <c r="BU339" s="98">
        <f t="shared" si="192"/>
        <v>1</v>
      </c>
      <c r="BV339" s="98">
        <f t="shared" si="192"/>
        <v>0</v>
      </c>
      <c r="BW339" s="98">
        <f t="shared" si="192"/>
        <v>0</v>
      </c>
      <c r="BX339" s="98">
        <f t="shared" si="192"/>
        <v>1</v>
      </c>
      <c r="BY339" s="98">
        <f t="shared" si="192"/>
        <v>0</v>
      </c>
      <c r="BZ339" s="98">
        <f t="shared" si="192"/>
        <v>0</v>
      </c>
      <c r="CA339" s="98">
        <f t="shared" si="192"/>
        <v>1</v>
      </c>
      <c r="CB339" s="98">
        <f t="shared" si="192"/>
        <v>0</v>
      </c>
      <c r="CC339" s="98">
        <f t="shared" si="192"/>
        <v>0</v>
      </c>
      <c r="CD339" s="98">
        <f t="shared" si="192"/>
        <v>0</v>
      </c>
      <c r="CE339" s="98">
        <f t="shared" si="192"/>
        <v>0</v>
      </c>
    </row>
    <row r="340" spans="1:83" ht="12.75" x14ac:dyDescent="0.2">
      <c r="A340" s="91">
        <v>20001</v>
      </c>
      <c r="B340" s="479" t="s">
        <v>398</v>
      </c>
      <c r="C340" s="98">
        <f t="shared" si="180"/>
        <v>1</v>
      </c>
      <c r="D340" s="98">
        <f>SUM(E340:F340)</f>
        <v>0</v>
      </c>
      <c r="E340" s="130">
        <v>0</v>
      </c>
      <c r="F340" s="130">
        <v>0</v>
      </c>
      <c r="G340" s="98">
        <f>SUM(H340:I340)</f>
        <v>0</v>
      </c>
      <c r="H340" s="130">
        <v>0</v>
      </c>
      <c r="I340" s="130">
        <v>0</v>
      </c>
      <c r="J340" s="98">
        <f t="shared" si="190"/>
        <v>0</v>
      </c>
      <c r="K340" s="130">
        <v>0</v>
      </c>
      <c r="L340" s="130">
        <v>0</v>
      </c>
      <c r="M340" s="130">
        <v>0</v>
      </c>
      <c r="N340" s="130">
        <v>0</v>
      </c>
      <c r="O340" s="98">
        <f t="shared" si="181"/>
        <v>0</v>
      </c>
      <c r="P340" s="130">
        <v>0</v>
      </c>
      <c r="Q340" s="130">
        <v>0</v>
      </c>
      <c r="R340" s="130">
        <v>0</v>
      </c>
      <c r="S340" s="130">
        <v>0</v>
      </c>
      <c r="T340" s="98">
        <f t="shared" ref="T340:T349" si="193">SUM(U340:X340)</f>
        <v>0</v>
      </c>
      <c r="U340" s="130">
        <v>0</v>
      </c>
      <c r="V340" s="130">
        <v>0</v>
      </c>
      <c r="W340" s="130">
        <v>0</v>
      </c>
      <c r="X340" s="130">
        <v>0</v>
      </c>
      <c r="Y340" s="98">
        <f>SUM(Z340:AD340)</f>
        <v>0</v>
      </c>
      <c r="Z340" s="130">
        <v>0</v>
      </c>
      <c r="AA340" s="130">
        <v>0</v>
      </c>
      <c r="AB340" s="130">
        <v>0</v>
      </c>
      <c r="AC340" s="130">
        <v>0</v>
      </c>
      <c r="AD340" s="130">
        <v>0</v>
      </c>
      <c r="AE340" s="98">
        <f>SUM(AF340:AS340)</f>
        <v>1</v>
      </c>
      <c r="AF340" s="130">
        <v>0</v>
      </c>
      <c r="AG340" s="130">
        <v>0</v>
      </c>
      <c r="AH340" s="130">
        <v>0</v>
      </c>
      <c r="AI340" s="130">
        <v>0</v>
      </c>
      <c r="AJ340" s="130">
        <v>0</v>
      </c>
      <c r="AK340" s="130">
        <v>0</v>
      </c>
      <c r="AL340" s="130">
        <v>0</v>
      </c>
      <c r="AM340" s="130">
        <v>0</v>
      </c>
      <c r="AN340" s="130">
        <v>1</v>
      </c>
      <c r="AO340" s="130">
        <v>0</v>
      </c>
      <c r="AP340" s="130">
        <v>0</v>
      </c>
      <c r="AQ340" s="130">
        <v>0</v>
      </c>
      <c r="AR340" s="130">
        <v>0</v>
      </c>
      <c r="AS340" s="130">
        <v>0</v>
      </c>
      <c r="AT340" s="98">
        <f t="shared" si="182"/>
        <v>0</v>
      </c>
      <c r="AU340" s="130">
        <v>0</v>
      </c>
      <c r="AV340" s="130">
        <v>0</v>
      </c>
      <c r="AW340" s="130">
        <v>0</v>
      </c>
      <c r="AX340" s="98">
        <f t="shared" si="183"/>
        <v>0</v>
      </c>
      <c r="AY340" s="130">
        <v>0</v>
      </c>
      <c r="AZ340" s="130">
        <v>0</v>
      </c>
      <c r="BA340" s="130">
        <v>0</v>
      </c>
      <c r="BB340" s="130">
        <v>0</v>
      </c>
      <c r="BC340" s="98">
        <f t="shared" si="184"/>
        <v>0</v>
      </c>
      <c r="BD340" s="130">
        <v>0</v>
      </c>
      <c r="BE340" s="130">
        <v>0</v>
      </c>
      <c r="BF340" s="98">
        <f t="shared" si="185"/>
        <v>0</v>
      </c>
      <c r="BG340" s="130">
        <v>0</v>
      </c>
      <c r="BH340" s="130">
        <v>0</v>
      </c>
      <c r="BI340" s="130">
        <v>0</v>
      </c>
      <c r="BJ340" s="130">
        <v>0</v>
      </c>
      <c r="BK340" s="98">
        <f t="shared" si="186"/>
        <v>0</v>
      </c>
      <c r="BL340" s="130">
        <v>0</v>
      </c>
      <c r="BM340" s="130">
        <v>0</v>
      </c>
      <c r="BN340" s="130">
        <v>0</v>
      </c>
      <c r="BO340" s="98">
        <f t="shared" si="187"/>
        <v>0</v>
      </c>
      <c r="BP340" s="130">
        <v>0</v>
      </c>
      <c r="BQ340" s="130">
        <v>0</v>
      </c>
      <c r="BR340" s="130">
        <v>0</v>
      </c>
      <c r="BS340" s="98">
        <f t="shared" si="188"/>
        <v>0</v>
      </c>
      <c r="BT340" s="130">
        <v>0</v>
      </c>
      <c r="BU340" s="130">
        <v>0</v>
      </c>
      <c r="BV340" s="130">
        <v>0</v>
      </c>
      <c r="BW340" s="130">
        <v>0</v>
      </c>
      <c r="BX340" s="98">
        <f t="shared" si="189"/>
        <v>0</v>
      </c>
      <c r="BY340" s="130">
        <v>0</v>
      </c>
      <c r="BZ340" s="130">
        <v>0</v>
      </c>
      <c r="CA340" s="130">
        <v>0</v>
      </c>
      <c r="CB340" s="98">
        <f>SUM(CC340:CE340)</f>
        <v>0</v>
      </c>
      <c r="CC340" s="130">
        <v>0</v>
      </c>
      <c r="CD340" s="130">
        <v>0</v>
      </c>
      <c r="CE340" s="130">
        <v>0</v>
      </c>
    </row>
    <row r="341" spans="1:83" ht="12.75" x14ac:dyDescent="0.2">
      <c r="A341" s="90">
        <v>20003</v>
      </c>
      <c r="B341" s="479" t="s">
        <v>344</v>
      </c>
      <c r="C341" s="98">
        <f t="shared" si="180"/>
        <v>6</v>
      </c>
      <c r="D341" s="98">
        <f>SUM(E341:F341)</f>
        <v>0</v>
      </c>
      <c r="E341" s="130">
        <v>0</v>
      </c>
      <c r="F341" s="130">
        <v>0</v>
      </c>
      <c r="G341" s="98">
        <f>SUM(H341:I341)</f>
        <v>0</v>
      </c>
      <c r="H341" s="130">
        <v>0</v>
      </c>
      <c r="I341" s="130">
        <v>0</v>
      </c>
      <c r="J341" s="98">
        <f t="shared" si="190"/>
        <v>1</v>
      </c>
      <c r="K341" s="130">
        <v>0</v>
      </c>
      <c r="L341" s="130">
        <v>1</v>
      </c>
      <c r="M341" s="130">
        <v>0</v>
      </c>
      <c r="N341" s="130">
        <v>0</v>
      </c>
      <c r="O341" s="98">
        <f t="shared" si="181"/>
        <v>1</v>
      </c>
      <c r="P341" s="130">
        <v>0</v>
      </c>
      <c r="Q341" s="130">
        <v>1</v>
      </c>
      <c r="R341" s="130">
        <v>0</v>
      </c>
      <c r="S341" s="130">
        <v>0</v>
      </c>
      <c r="T341" s="98">
        <f t="shared" si="193"/>
        <v>0</v>
      </c>
      <c r="U341" s="130">
        <v>0</v>
      </c>
      <c r="V341" s="130">
        <v>0</v>
      </c>
      <c r="W341" s="130">
        <v>0</v>
      </c>
      <c r="X341" s="130">
        <v>0</v>
      </c>
      <c r="Y341" s="98">
        <f>SUM(Z341:AD341)</f>
        <v>0</v>
      </c>
      <c r="Z341" s="130">
        <v>0</v>
      </c>
      <c r="AA341" s="130">
        <v>0</v>
      </c>
      <c r="AB341" s="130">
        <v>0</v>
      </c>
      <c r="AC341" s="130">
        <v>0</v>
      </c>
      <c r="AD341" s="130">
        <v>0</v>
      </c>
      <c r="AE341" s="98">
        <f>SUM(AF341:AS341)</f>
        <v>1</v>
      </c>
      <c r="AF341" s="130">
        <v>0</v>
      </c>
      <c r="AG341" s="130">
        <v>0</v>
      </c>
      <c r="AH341" s="130">
        <v>0</v>
      </c>
      <c r="AI341" s="130">
        <v>0</v>
      </c>
      <c r="AJ341" s="130">
        <v>0</v>
      </c>
      <c r="AK341" s="130">
        <v>1</v>
      </c>
      <c r="AL341" s="130">
        <v>0</v>
      </c>
      <c r="AM341" s="130">
        <v>0</v>
      </c>
      <c r="AN341" s="130">
        <v>0</v>
      </c>
      <c r="AO341" s="130">
        <v>0</v>
      </c>
      <c r="AP341" s="130">
        <v>0</v>
      </c>
      <c r="AQ341" s="130">
        <v>0</v>
      </c>
      <c r="AR341" s="130">
        <v>0</v>
      </c>
      <c r="AS341" s="130">
        <v>0</v>
      </c>
      <c r="AT341" s="98">
        <f t="shared" si="182"/>
        <v>0</v>
      </c>
      <c r="AU341" s="130">
        <v>0</v>
      </c>
      <c r="AV341" s="130">
        <v>0</v>
      </c>
      <c r="AW341" s="130">
        <v>0</v>
      </c>
      <c r="AX341" s="98">
        <f t="shared" si="183"/>
        <v>0</v>
      </c>
      <c r="AY341" s="130">
        <v>0</v>
      </c>
      <c r="AZ341" s="130">
        <v>0</v>
      </c>
      <c r="BA341" s="130">
        <v>0</v>
      </c>
      <c r="BB341" s="130">
        <v>0</v>
      </c>
      <c r="BC341" s="98">
        <f t="shared" si="184"/>
        <v>0</v>
      </c>
      <c r="BD341" s="130">
        <v>0</v>
      </c>
      <c r="BE341" s="130">
        <v>0</v>
      </c>
      <c r="BF341" s="98">
        <f t="shared" si="185"/>
        <v>3</v>
      </c>
      <c r="BG341" s="130">
        <v>0</v>
      </c>
      <c r="BH341" s="130">
        <v>0</v>
      </c>
      <c r="BI341" s="130">
        <v>1</v>
      </c>
      <c r="BJ341" s="130">
        <v>2</v>
      </c>
      <c r="BK341" s="98">
        <f t="shared" si="186"/>
        <v>0</v>
      </c>
      <c r="BL341" s="130">
        <v>0</v>
      </c>
      <c r="BM341" s="130">
        <v>0</v>
      </c>
      <c r="BN341" s="130">
        <v>0</v>
      </c>
      <c r="BO341" s="98">
        <f t="shared" si="187"/>
        <v>0</v>
      </c>
      <c r="BP341" s="130">
        <v>0</v>
      </c>
      <c r="BQ341" s="130">
        <v>0</v>
      </c>
      <c r="BR341" s="130">
        <v>0</v>
      </c>
      <c r="BS341" s="98">
        <f t="shared" si="188"/>
        <v>0</v>
      </c>
      <c r="BT341" s="130">
        <v>0</v>
      </c>
      <c r="BU341" s="130">
        <v>0</v>
      </c>
      <c r="BV341" s="130">
        <v>0</v>
      </c>
      <c r="BW341" s="130">
        <v>0</v>
      </c>
      <c r="BX341" s="98">
        <f t="shared" si="189"/>
        <v>0</v>
      </c>
      <c r="BY341" s="130">
        <v>0</v>
      </c>
      <c r="BZ341" s="130">
        <v>0</v>
      </c>
      <c r="CA341" s="130">
        <v>0</v>
      </c>
      <c r="CB341" s="98">
        <f>SUM(CC341:CE341)</f>
        <v>0</v>
      </c>
      <c r="CC341" s="130">
        <v>0</v>
      </c>
      <c r="CD341" s="130">
        <v>0</v>
      </c>
      <c r="CE341" s="130">
        <v>0</v>
      </c>
    </row>
    <row r="342" spans="1:83" ht="12.75" x14ac:dyDescent="0.2">
      <c r="A342" s="90">
        <v>20004</v>
      </c>
      <c r="B342" s="479" t="s">
        <v>107</v>
      </c>
      <c r="C342" s="98">
        <f t="shared" si="180"/>
        <v>128</v>
      </c>
      <c r="D342" s="98">
        <f>SUM(E342:F342)</f>
        <v>0</v>
      </c>
      <c r="E342" s="130">
        <v>0</v>
      </c>
      <c r="F342" s="130">
        <v>0</v>
      </c>
      <c r="G342" s="98">
        <f>SUM(H342:I342)</f>
        <v>0</v>
      </c>
      <c r="H342" s="130">
        <v>0</v>
      </c>
      <c r="I342" s="130">
        <v>0</v>
      </c>
      <c r="J342" s="98">
        <f t="shared" si="190"/>
        <v>0</v>
      </c>
      <c r="K342" s="130">
        <v>0</v>
      </c>
      <c r="L342" s="130">
        <v>0</v>
      </c>
      <c r="M342" s="130">
        <v>0</v>
      </c>
      <c r="N342" s="130">
        <v>0</v>
      </c>
      <c r="O342" s="98">
        <f t="shared" si="181"/>
        <v>0</v>
      </c>
      <c r="P342" s="130">
        <v>0</v>
      </c>
      <c r="Q342" s="130">
        <v>0</v>
      </c>
      <c r="R342" s="130">
        <v>0</v>
      </c>
      <c r="S342" s="130">
        <v>0</v>
      </c>
      <c r="T342" s="98">
        <f t="shared" si="193"/>
        <v>0</v>
      </c>
      <c r="U342" s="130">
        <v>0</v>
      </c>
      <c r="V342" s="130">
        <v>0</v>
      </c>
      <c r="W342" s="130">
        <v>0</v>
      </c>
      <c r="X342" s="130">
        <v>0</v>
      </c>
      <c r="Y342" s="98">
        <f>SUM(Z342:AD342)</f>
        <v>0</v>
      </c>
      <c r="Z342" s="130">
        <v>0</v>
      </c>
      <c r="AA342" s="130">
        <v>0</v>
      </c>
      <c r="AB342" s="130">
        <v>0</v>
      </c>
      <c r="AC342" s="130">
        <v>0</v>
      </c>
      <c r="AD342" s="130">
        <v>0</v>
      </c>
      <c r="AE342" s="98">
        <f>SUM(AF342:AS342)</f>
        <v>7</v>
      </c>
      <c r="AF342" s="130">
        <v>0</v>
      </c>
      <c r="AG342" s="130">
        <v>0</v>
      </c>
      <c r="AH342" s="130">
        <v>0</v>
      </c>
      <c r="AI342" s="130">
        <v>0</v>
      </c>
      <c r="AJ342" s="130">
        <v>0</v>
      </c>
      <c r="AK342" s="130">
        <v>0</v>
      </c>
      <c r="AL342" s="130">
        <v>0</v>
      </c>
      <c r="AM342" s="130">
        <v>0</v>
      </c>
      <c r="AN342" s="130">
        <v>0</v>
      </c>
      <c r="AO342" s="130">
        <v>0</v>
      </c>
      <c r="AP342" s="130">
        <v>0</v>
      </c>
      <c r="AQ342" s="130">
        <v>0</v>
      </c>
      <c r="AR342" s="130">
        <v>7</v>
      </c>
      <c r="AS342" s="130">
        <v>0</v>
      </c>
      <c r="AT342" s="98">
        <f t="shared" si="182"/>
        <v>0</v>
      </c>
      <c r="AU342" s="130">
        <v>0</v>
      </c>
      <c r="AV342" s="130">
        <v>0</v>
      </c>
      <c r="AW342" s="130">
        <v>0</v>
      </c>
      <c r="AX342" s="98">
        <f t="shared" si="183"/>
        <v>0</v>
      </c>
      <c r="AY342" s="130">
        <v>0</v>
      </c>
      <c r="AZ342" s="130">
        <v>0</v>
      </c>
      <c r="BA342" s="130">
        <v>0</v>
      </c>
      <c r="BB342" s="130">
        <v>0</v>
      </c>
      <c r="BC342" s="98">
        <f t="shared" si="184"/>
        <v>0</v>
      </c>
      <c r="BD342" s="130">
        <v>0</v>
      </c>
      <c r="BE342" s="130">
        <v>0</v>
      </c>
      <c r="BF342" s="98">
        <f t="shared" si="185"/>
        <v>75</v>
      </c>
      <c r="BG342" s="130">
        <v>0</v>
      </c>
      <c r="BH342" s="130">
        <v>44</v>
      </c>
      <c r="BI342" s="130">
        <v>0</v>
      </c>
      <c r="BJ342" s="130">
        <v>31</v>
      </c>
      <c r="BK342" s="98">
        <f t="shared" si="186"/>
        <v>44</v>
      </c>
      <c r="BL342" s="130">
        <v>0</v>
      </c>
      <c r="BM342" s="130">
        <v>25</v>
      </c>
      <c r="BN342" s="130">
        <v>19</v>
      </c>
      <c r="BO342" s="98">
        <f t="shared" si="187"/>
        <v>0</v>
      </c>
      <c r="BP342" s="130">
        <v>0</v>
      </c>
      <c r="BQ342" s="130">
        <v>0</v>
      </c>
      <c r="BR342" s="130">
        <v>0</v>
      </c>
      <c r="BS342" s="98">
        <f t="shared" si="188"/>
        <v>1</v>
      </c>
      <c r="BT342" s="130">
        <v>0</v>
      </c>
      <c r="BU342" s="130">
        <v>1</v>
      </c>
      <c r="BV342" s="130">
        <v>0</v>
      </c>
      <c r="BW342" s="130">
        <v>0</v>
      </c>
      <c r="BX342" s="98">
        <f t="shared" si="189"/>
        <v>1</v>
      </c>
      <c r="BY342" s="130">
        <v>0</v>
      </c>
      <c r="BZ342" s="130">
        <v>0</v>
      </c>
      <c r="CA342" s="130">
        <v>1</v>
      </c>
      <c r="CB342" s="98">
        <f>SUM(CC342:CE342)</f>
        <v>0</v>
      </c>
      <c r="CC342" s="130">
        <v>0</v>
      </c>
      <c r="CD342" s="130">
        <v>0</v>
      </c>
      <c r="CE342" s="130">
        <v>0</v>
      </c>
    </row>
    <row r="343" spans="1:83" ht="12.75" x14ac:dyDescent="0.2">
      <c r="A343" s="90">
        <v>20005</v>
      </c>
      <c r="B343" s="479" t="s">
        <v>322</v>
      </c>
      <c r="C343" s="98">
        <f t="shared" si="180"/>
        <v>3</v>
      </c>
      <c r="D343" s="98">
        <f>SUM(E343:F343)</f>
        <v>0</v>
      </c>
      <c r="E343" s="130">
        <v>0</v>
      </c>
      <c r="F343" s="130">
        <v>0</v>
      </c>
      <c r="G343" s="98">
        <f>SUM(H343:I343)</f>
        <v>0</v>
      </c>
      <c r="H343" s="130">
        <v>0</v>
      </c>
      <c r="I343" s="130">
        <v>0</v>
      </c>
      <c r="J343" s="98">
        <f t="shared" si="190"/>
        <v>0</v>
      </c>
      <c r="K343" s="130">
        <v>0</v>
      </c>
      <c r="L343" s="130">
        <v>0</v>
      </c>
      <c r="M343" s="130">
        <v>0</v>
      </c>
      <c r="N343" s="130">
        <v>0</v>
      </c>
      <c r="O343" s="98">
        <f t="shared" si="181"/>
        <v>0</v>
      </c>
      <c r="P343" s="130">
        <v>0</v>
      </c>
      <c r="Q343" s="130">
        <v>0</v>
      </c>
      <c r="R343" s="130">
        <v>0</v>
      </c>
      <c r="S343" s="130">
        <v>0</v>
      </c>
      <c r="T343" s="98">
        <f t="shared" si="193"/>
        <v>0</v>
      </c>
      <c r="U343" s="130">
        <v>0</v>
      </c>
      <c r="V343" s="130">
        <v>0</v>
      </c>
      <c r="W343" s="130">
        <v>0</v>
      </c>
      <c r="X343" s="130">
        <v>0</v>
      </c>
      <c r="Y343" s="98">
        <f>SUM(Z343:AD343)</f>
        <v>0</v>
      </c>
      <c r="Z343" s="130">
        <v>0</v>
      </c>
      <c r="AA343" s="130">
        <v>0</v>
      </c>
      <c r="AB343" s="130">
        <v>0</v>
      </c>
      <c r="AC343" s="130">
        <v>0</v>
      </c>
      <c r="AD343" s="130">
        <v>0</v>
      </c>
      <c r="AE343" s="98">
        <f>SUM(AF343:AS343)</f>
        <v>0</v>
      </c>
      <c r="AF343" s="130">
        <v>0</v>
      </c>
      <c r="AG343" s="130">
        <v>0</v>
      </c>
      <c r="AH343" s="130">
        <v>0</v>
      </c>
      <c r="AI343" s="130">
        <v>0</v>
      </c>
      <c r="AJ343" s="130">
        <v>0</v>
      </c>
      <c r="AK343" s="130">
        <v>0</v>
      </c>
      <c r="AL343" s="130">
        <v>0</v>
      </c>
      <c r="AM343" s="130">
        <v>0</v>
      </c>
      <c r="AN343" s="130">
        <v>0</v>
      </c>
      <c r="AO343" s="130">
        <v>0</v>
      </c>
      <c r="AP343" s="130">
        <v>0</v>
      </c>
      <c r="AQ343" s="130">
        <v>0</v>
      </c>
      <c r="AR343" s="130">
        <v>0</v>
      </c>
      <c r="AS343" s="130">
        <v>0</v>
      </c>
      <c r="AT343" s="98">
        <f t="shared" si="182"/>
        <v>0</v>
      </c>
      <c r="AU343" s="130">
        <v>0</v>
      </c>
      <c r="AV343" s="130">
        <v>0</v>
      </c>
      <c r="AW343" s="130">
        <v>0</v>
      </c>
      <c r="AX343" s="98">
        <f t="shared" si="183"/>
        <v>0</v>
      </c>
      <c r="AY343" s="130">
        <v>0</v>
      </c>
      <c r="AZ343" s="130">
        <v>0</v>
      </c>
      <c r="BA343" s="130">
        <v>0</v>
      </c>
      <c r="BB343" s="130">
        <v>0</v>
      </c>
      <c r="BC343" s="98">
        <f t="shared" si="184"/>
        <v>0</v>
      </c>
      <c r="BD343" s="130">
        <v>0</v>
      </c>
      <c r="BE343" s="130">
        <v>0</v>
      </c>
      <c r="BF343" s="98">
        <f t="shared" si="185"/>
        <v>0</v>
      </c>
      <c r="BG343" s="130">
        <v>0</v>
      </c>
      <c r="BH343" s="130">
        <v>0</v>
      </c>
      <c r="BI343" s="130">
        <v>0</v>
      </c>
      <c r="BJ343" s="130">
        <v>0</v>
      </c>
      <c r="BK343" s="98">
        <f t="shared" si="186"/>
        <v>2</v>
      </c>
      <c r="BL343" s="130">
        <v>0</v>
      </c>
      <c r="BM343" s="130">
        <v>2</v>
      </c>
      <c r="BN343" s="130">
        <v>0</v>
      </c>
      <c r="BO343" s="98">
        <f t="shared" si="187"/>
        <v>1</v>
      </c>
      <c r="BP343" s="130">
        <v>0</v>
      </c>
      <c r="BQ343" s="130">
        <v>0</v>
      </c>
      <c r="BR343" s="130">
        <v>1</v>
      </c>
      <c r="BS343" s="98">
        <f t="shared" si="188"/>
        <v>0</v>
      </c>
      <c r="BT343" s="130">
        <v>0</v>
      </c>
      <c r="BU343" s="130">
        <v>0</v>
      </c>
      <c r="BV343" s="130">
        <v>0</v>
      </c>
      <c r="BW343" s="130">
        <v>0</v>
      </c>
      <c r="BX343" s="98">
        <f t="shared" si="189"/>
        <v>0</v>
      </c>
      <c r="BY343" s="130">
        <v>0</v>
      </c>
      <c r="BZ343" s="130">
        <v>0</v>
      </c>
      <c r="CA343" s="130">
        <v>0</v>
      </c>
      <c r="CB343" s="98">
        <f>SUM(CC343:CE343)</f>
        <v>0</v>
      </c>
      <c r="CC343" s="130">
        <v>0</v>
      </c>
      <c r="CD343" s="130">
        <v>0</v>
      </c>
      <c r="CE343" s="130">
        <v>0</v>
      </c>
    </row>
    <row r="344" spans="1:83" ht="12.75" x14ac:dyDescent="0.2">
      <c r="A344" s="91">
        <v>20099</v>
      </c>
      <c r="B344" s="479" t="s">
        <v>614</v>
      </c>
      <c r="C344" s="98">
        <f t="shared" si="180"/>
        <v>1</v>
      </c>
      <c r="D344" s="98">
        <f>SUM(E344:F344)</f>
        <v>0</v>
      </c>
      <c r="E344" s="130">
        <v>0</v>
      </c>
      <c r="F344" s="130">
        <v>0</v>
      </c>
      <c r="G344" s="98">
        <f>SUM(H344:I344)</f>
        <v>0</v>
      </c>
      <c r="H344" s="130">
        <v>0</v>
      </c>
      <c r="I344" s="130">
        <v>0</v>
      </c>
      <c r="J344" s="98">
        <f t="shared" si="190"/>
        <v>0</v>
      </c>
      <c r="K344" s="130">
        <v>0</v>
      </c>
      <c r="L344" s="130">
        <v>0</v>
      </c>
      <c r="M344" s="130">
        <v>0</v>
      </c>
      <c r="N344" s="130">
        <v>0</v>
      </c>
      <c r="O344" s="98">
        <f t="shared" si="181"/>
        <v>0</v>
      </c>
      <c r="P344" s="130">
        <v>0</v>
      </c>
      <c r="Q344" s="130">
        <v>0</v>
      </c>
      <c r="R344" s="130">
        <v>0</v>
      </c>
      <c r="S344" s="130">
        <v>0</v>
      </c>
      <c r="T344" s="98">
        <f t="shared" si="193"/>
        <v>0</v>
      </c>
      <c r="U344" s="130">
        <v>0</v>
      </c>
      <c r="V344" s="130">
        <v>0</v>
      </c>
      <c r="W344" s="130">
        <v>0</v>
      </c>
      <c r="X344" s="130">
        <v>0</v>
      </c>
      <c r="Y344" s="98">
        <f>SUM(Z344:AD344)</f>
        <v>0</v>
      </c>
      <c r="Z344" s="130">
        <v>0</v>
      </c>
      <c r="AA344" s="130">
        <v>0</v>
      </c>
      <c r="AB344" s="130">
        <v>0</v>
      </c>
      <c r="AC344" s="130">
        <v>0</v>
      </c>
      <c r="AD344" s="130">
        <v>0</v>
      </c>
      <c r="AE344" s="98">
        <f>SUM(AF344:AS344)</f>
        <v>0</v>
      </c>
      <c r="AF344" s="130">
        <v>0</v>
      </c>
      <c r="AG344" s="130">
        <v>0</v>
      </c>
      <c r="AH344" s="130">
        <v>0</v>
      </c>
      <c r="AI344" s="130">
        <v>0</v>
      </c>
      <c r="AJ344" s="130">
        <v>0</v>
      </c>
      <c r="AK344" s="130">
        <v>0</v>
      </c>
      <c r="AL344" s="130">
        <v>0</v>
      </c>
      <c r="AM344" s="130">
        <v>0</v>
      </c>
      <c r="AN344" s="130">
        <v>0</v>
      </c>
      <c r="AO344" s="130">
        <v>0</v>
      </c>
      <c r="AP344" s="130">
        <v>0</v>
      </c>
      <c r="AQ344" s="130">
        <v>0</v>
      </c>
      <c r="AR344" s="130">
        <v>0</v>
      </c>
      <c r="AS344" s="130">
        <v>0</v>
      </c>
      <c r="AT344" s="98">
        <f t="shared" si="182"/>
        <v>0</v>
      </c>
      <c r="AU344" s="130">
        <v>0</v>
      </c>
      <c r="AV344" s="130">
        <v>0</v>
      </c>
      <c r="AW344" s="130">
        <v>0</v>
      </c>
      <c r="AX344" s="98">
        <f t="shared" si="183"/>
        <v>0</v>
      </c>
      <c r="AY344" s="130">
        <v>0</v>
      </c>
      <c r="AZ344" s="130">
        <v>0</v>
      </c>
      <c r="BA344" s="130">
        <v>0</v>
      </c>
      <c r="BB344" s="130">
        <v>0</v>
      </c>
      <c r="BC344" s="98">
        <f t="shared" si="184"/>
        <v>0</v>
      </c>
      <c r="BD344" s="130">
        <v>0</v>
      </c>
      <c r="BE344" s="130">
        <v>0</v>
      </c>
      <c r="BF344" s="98">
        <f t="shared" si="185"/>
        <v>0</v>
      </c>
      <c r="BG344" s="130">
        <v>0</v>
      </c>
      <c r="BH344" s="130">
        <v>0</v>
      </c>
      <c r="BI344" s="130">
        <v>0</v>
      </c>
      <c r="BJ344" s="130">
        <v>0</v>
      </c>
      <c r="BK344" s="98">
        <f t="shared" si="186"/>
        <v>1</v>
      </c>
      <c r="BL344" s="130">
        <v>0</v>
      </c>
      <c r="BM344" s="130">
        <v>1</v>
      </c>
      <c r="BN344" s="130">
        <v>0</v>
      </c>
      <c r="BO344" s="98">
        <f t="shared" si="187"/>
        <v>0</v>
      </c>
      <c r="BP344" s="130">
        <v>0</v>
      </c>
      <c r="BQ344" s="130">
        <v>0</v>
      </c>
      <c r="BR344" s="130">
        <v>0</v>
      </c>
      <c r="BS344" s="98">
        <f t="shared" si="188"/>
        <v>0</v>
      </c>
      <c r="BT344" s="130">
        <v>0</v>
      </c>
      <c r="BU344" s="130">
        <v>0</v>
      </c>
      <c r="BV344" s="130">
        <v>0</v>
      </c>
      <c r="BW344" s="130">
        <v>0</v>
      </c>
      <c r="BX344" s="98">
        <f t="shared" si="189"/>
        <v>0</v>
      </c>
      <c r="BY344" s="130">
        <v>0</v>
      </c>
      <c r="BZ344" s="130">
        <v>0</v>
      </c>
      <c r="CA344" s="130">
        <v>0</v>
      </c>
      <c r="CB344" s="98">
        <f>SUM(CC344:CE344)</f>
        <v>0</v>
      </c>
      <c r="CC344" s="130">
        <v>0</v>
      </c>
      <c r="CD344" s="130">
        <v>0</v>
      </c>
      <c r="CE344" s="130">
        <v>0</v>
      </c>
    </row>
    <row r="345" spans="1:83" ht="23.25" customHeight="1" x14ac:dyDescent="0.2">
      <c r="A345" s="89"/>
      <c r="B345" s="478" t="s">
        <v>615</v>
      </c>
      <c r="C345" s="98">
        <f>SUM(C346:C349)</f>
        <v>71</v>
      </c>
      <c r="D345" s="98">
        <f t="shared" ref="D345:BO345" si="194">SUM(D346:D349)</f>
        <v>0</v>
      </c>
      <c r="E345" s="98">
        <f t="shared" si="194"/>
        <v>0</v>
      </c>
      <c r="F345" s="98">
        <f t="shared" si="194"/>
        <v>0</v>
      </c>
      <c r="G345" s="98">
        <f t="shared" si="194"/>
        <v>1</v>
      </c>
      <c r="H345" s="98">
        <f t="shared" si="194"/>
        <v>0</v>
      </c>
      <c r="I345" s="98">
        <f t="shared" si="194"/>
        <v>1</v>
      </c>
      <c r="J345" s="98">
        <f t="shared" si="194"/>
        <v>1</v>
      </c>
      <c r="K345" s="98">
        <f t="shared" si="194"/>
        <v>0</v>
      </c>
      <c r="L345" s="98">
        <f t="shared" si="194"/>
        <v>1</v>
      </c>
      <c r="M345" s="98">
        <f t="shared" si="194"/>
        <v>0</v>
      </c>
      <c r="N345" s="98">
        <f t="shared" si="194"/>
        <v>0</v>
      </c>
      <c r="O345" s="98">
        <f t="shared" si="194"/>
        <v>5</v>
      </c>
      <c r="P345" s="98">
        <f t="shared" si="194"/>
        <v>0</v>
      </c>
      <c r="Q345" s="98">
        <f t="shared" si="194"/>
        <v>3</v>
      </c>
      <c r="R345" s="98">
        <f t="shared" si="194"/>
        <v>1</v>
      </c>
      <c r="S345" s="98">
        <f t="shared" si="194"/>
        <v>1</v>
      </c>
      <c r="T345" s="98">
        <f t="shared" si="194"/>
        <v>0</v>
      </c>
      <c r="U345" s="98">
        <f t="shared" si="194"/>
        <v>0</v>
      </c>
      <c r="V345" s="98">
        <f t="shared" si="194"/>
        <v>0</v>
      </c>
      <c r="W345" s="98">
        <f t="shared" si="194"/>
        <v>0</v>
      </c>
      <c r="X345" s="98">
        <f t="shared" si="194"/>
        <v>0</v>
      </c>
      <c r="Y345" s="98">
        <f t="shared" si="194"/>
        <v>6</v>
      </c>
      <c r="Z345" s="98">
        <f t="shared" si="194"/>
        <v>0</v>
      </c>
      <c r="AA345" s="98">
        <f t="shared" si="194"/>
        <v>3</v>
      </c>
      <c r="AB345" s="98">
        <f t="shared" si="194"/>
        <v>0</v>
      </c>
      <c r="AC345" s="98">
        <f t="shared" si="194"/>
        <v>2</v>
      </c>
      <c r="AD345" s="98">
        <f t="shared" si="194"/>
        <v>1</v>
      </c>
      <c r="AE345" s="98">
        <f t="shared" si="194"/>
        <v>25</v>
      </c>
      <c r="AF345" s="98">
        <f t="shared" si="194"/>
        <v>0</v>
      </c>
      <c r="AG345" s="98">
        <f t="shared" si="194"/>
        <v>0</v>
      </c>
      <c r="AH345" s="98">
        <f t="shared" si="194"/>
        <v>4</v>
      </c>
      <c r="AI345" s="98">
        <f t="shared" si="194"/>
        <v>1</v>
      </c>
      <c r="AJ345" s="98">
        <f t="shared" si="194"/>
        <v>3</v>
      </c>
      <c r="AK345" s="98">
        <f t="shared" si="194"/>
        <v>0</v>
      </c>
      <c r="AL345" s="98">
        <f t="shared" si="194"/>
        <v>2</v>
      </c>
      <c r="AM345" s="98">
        <f t="shared" si="194"/>
        <v>0</v>
      </c>
      <c r="AN345" s="98">
        <f t="shared" si="194"/>
        <v>0</v>
      </c>
      <c r="AO345" s="98">
        <f t="shared" si="194"/>
        <v>12</v>
      </c>
      <c r="AP345" s="98">
        <f t="shared" si="194"/>
        <v>3</v>
      </c>
      <c r="AQ345" s="98">
        <f t="shared" si="194"/>
        <v>0</v>
      </c>
      <c r="AR345" s="98">
        <f t="shared" si="194"/>
        <v>0</v>
      </c>
      <c r="AS345" s="98">
        <f t="shared" si="194"/>
        <v>0</v>
      </c>
      <c r="AT345" s="98">
        <f t="shared" si="194"/>
        <v>0</v>
      </c>
      <c r="AU345" s="98">
        <f t="shared" si="194"/>
        <v>0</v>
      </c>
      <c r="AV345" s="98">
        <f t="shared" si="194"/>
        <v>0</v>
      </c>
      <c r="AW345" s="98">
        <f t="shared" si="194"/>
        <v>0</v>
      </c>
      <c r="AX345" s="98">
        <f t="shared" si="194"/>
        <v>2</v>
      </c>
      <c r="AY345" s="98">
        <f t="shared" si="194"/>
        <v>0</v>
      </c>
      <c r="AZ345" s="98">
        <f t="shared" si="194"/>
        <v>1</v>
      </c>
      <c r="BA345" s="98">
        <f t="shared" si="194"/>
        <v>1</v>
      </c>
      <c r="BB345" s="98">
        <f t="shared" si="194"/>
        <v>0</v>
      </c>
      <c r="BC345" s="98">
        <f t="shared" si="194"/>
        <v>0</v>
      </c>
      <c r="BD345" s="98">
        <f t="shared" si="194"/>
        <v>0</v>
      </c>
      <c r="BE345" s="98">
        <f t="shared" si="194"/>
        <v>0</v>
      </c>
      <c r="BF345" s="98">
        <f t="shared" si="194"/>
        <v>10</v>
      </c>
      <c r="BG345" s="98">
        <f t="shared" si="194"/>
        <v>0</v>
      </c>
      <c r="BH345" s="98">
        <f t="shared" si="194"/>
        <v>5</v>
      </c>
      <c r="BI345" s="98">
        <f t="shared" si="194"/>
        <v>0</v>
      </c>
      <c r="BJ345" s="98">
        <f t="shared" si="194"/>
        <v>5</v>
      </c>
      <c r="BK345" s="98">
        <f t="shared" si="194"/>
        <v>3</v>
      </c>
      <c r="BL345" s="98">
        <f t="shared" si="194"/>
        <v>0</v>
      </c>
      <c r="BM345" s="98">
        <f t="shared" si="194"/>
        <v>1</v>
      </c>
      <c r="BN345" s="98">
        <f t="shared" si="194"/>
        <v>2</v>
      </c>
      <c r="BO345" s="98">
        <f t="shared" si="194"/>
        <v>11</v>
      </c>
      <c r="BP345" s="98">
        <f t="shared" ref="BP345:CE345" si="195">SUM(BP346:BP349)</f>
        <v>0</v>
      </c>
      <c r="BQ345" s="98">
        <f t="shared" si="195"/>
        <v>11</v>
      </c>
      <c r="BR345" s="98">
        <f t="shared" si="195"/>
        <v>0</v>
      </c>
      <c r="BS345" s="98">
        <f t="shared" si="195"/>
        <v>5</v>
      </c>
      <c r="BT345" s="98">
        <f t="shared" si="195"/>
        <v>0</v>
      </c>
      <c r="BU345" s="98">
        <f t="shared" si="195"/>
        <v>1</v>
      </c>
      <c r="BV345" s="98">
        <f t="shared" si="195"/>
        <v>3</v>
      </c>
      <c r="BW345" s="98">
        <f t="shared" si="195"/>
        <v>1</v>
      </c>
      <c r="BX345" s="98">
        <f t="shared" si="195"/>
        <v>0</v>
      </c>
      <c r="BY345" s="98">
        <f t="shared" si="195"/>
        <v>0</v>
      </c>
      <c r="BZ345" s="98">
        <f t="shared" si="195"/>
        <v>0</v>
      </c>
      <c r="CA345" s="98">
        <f t="shared" si="195"/>
        <v>0</v>
      </c>
      <c r="CB345" s="98">
        <f t="shared" si="195"/>
        <v>2</v>
      </c>
      <c r="CC345" s="98">
        <f t="shared" si="195"/>
        <v>0</v>
      </c>
      <c r="CD345" s="98">
        <f t="shared" si="195"/>
        <v>2</v>
      </c>
      <c r="CE345" s="98">
        <f t="shared" si="195"/>
        <v>0</v>
      </c>
    </row>
    <row r="346" spans="1:83" ht="12.75" x14ac:dyDescent="0.2">
      <c r="A346" s="90">
        <v>21001</v>
      </c>
      <c r="B346" s="479" t="s">
        <v>616</v>
      </c>
      <c r="C346" s="98">
        <f t="shared" si="180"/>
        <v>34</v>
      </c>
      <c r="D346" s="98">
        <f>SUM(E346:F346)</f>
        <v>0</v>
      </c>
      <c r="E346" s="130">
        <v>0</v>
      </c>
      <c r="F346" s="130">
        <v>0</v>
      </c>
      <c r="G346" s="98">
        <f>SUM(H346:I346)</f>
        <v>0</v>
      </c>
      <c r="H346" s="130">
        <v>0</v>
      </c>
      <c r="I346" s="130">
        <v>0</v>
      </c>
      <c r="J346" s="98">
        <f t="shared" si="190"/>
        <v>1</v>
      </c>
      <c r="K346" s="130">
        <v>0</v>
      </c>
      <c r="L346" s="130">
        <v>1</v>
      </c>
      <c r="M346" s="130">
        <v>0</v>
      </c>
      <c r="N346" s="130">
        <v>0</v>
      </c>
      <c r="O346" s="98">
        <f t="shared" si="181"/>
        <v>4</v>
      </c>
      <c r="P346" s="130">
        <v>0</v>
      </c>
      <c r="Q346" s="130">
        <v>2</v>
      </c>
      <c r="R346" s="130">
        <v>1</v>
      </c>
      <c r="S346" s="130">
        <v>1</v>
      </c>
      <c r="T346" s="98">
        <f t="shared" si="193"/>
        <v>0</v>
      </c>
      <c r="U346" s="130">
        <v>0</v>
      </c>
      <c r="V346" s="130">
        <v>0</v>
      </c>
      <c r="W346" s="130">
        <v>0</v>
      </c>
      <c r="X346" s="130">
        <v>0</v>
      </c>
      <c r="Y346" s="98">
        <f>SUM(Z346:AD346)</f>
        <v>3</v>
      </c>
      <c r="Z346" s="130">
        <v>0</v>
      </c>
      <c r="AA346" s="130">
        <v>3</v>
      </c>
      <c r="AB346" s="130">
        <v>0</v>
      </c>
      <c r="AC346" s="130">
        <v>0</v>
      </c>
      <c r="AD346" s="130">
        <v>0</v>
      </c>
      <c r="AE346" s="98">
        <f>SUM(AF346:AS346)</f>
        <v>15</v>
      </c>
      <c r="AF346" s="130">
        <v>0</v>
      </c>
      <c r="AG346" s="130">
        <v>0</v>
      </c>
      <c r="AH346" s="130">
        <v>3</v>
      </c>
      <c r="AI346" s="130">
        <v>0</v>
      </c>
      <c r="AJ346" s="130">
        <v>1</v>
      </c>
      <c r="AK346" s="130">
        <v>0</v>
      </c>
      <c r="AL346" s="130">
        <v>2</v>
      </c>
      <c r="AM346" s="130">
        <v>0</v>
      </c>
      <c r="AN346" s="130">
        <v>0</v>
      </c>
      <c r="AO346" s="130">
        <v>9</v>
      </c>
      <c r="AP346" s="130">
        <v>0</v>
      </c>
      <c r="AQ346" s="130">
        <v>0</v>
      </c>
      <c r="AR346" s="130">
        <v>0</v>
      </c>
      <c r="AS346" s="130">
        <v>0</v>
      </c>
      <c r="AT346" s="98">
        <f t="shared" si="182"/>
        <v>0</v>
      </c>
      <c r="AU346" s="130">
        <v>0</v>
      </c>
      <c r="AV346" s="130">
        <v>0</v>
      </c>
      <c r="AW346" s="130">
        <v>0</v>
      </c>
      <c r="AX346" s="98">
        <f t="shared" si="183"/>
        <v>1</v>
      </c>
      <c r="AY346" s="130">
        <v>0</v>
      </c>
      <c r="AZ346" s="130">
        <v>0</v>
      </c>
      <c r="BA346" s="130">
        <v>1</v>
      </c>
      <c r="BB346" s="130">
        <v>0</v>
      </c>
      <c r="BC346" s="98">
        <f t="shared" si="184"/>
        <v>0</v>
      </c>
      <c r="BD346" s="130">
        <v>0</v>
      </c>
      <c r="BE346" s="130">
        <v>0</v>
      </c>
      <c r="BF346" s="98">
        <f t="shared" si="185"/>
        <v>8</v>
      </c>
      <c r="BG346" s="130">
        <v>0</v>
      </c>
      <c r="BH346" s="130">
        <v>5</v>
      </c>
      <c r="BI346" s="130">
        <v>0</v>
      </c>
      <c r="BJ346" s="130">
        <v>3</v>
      </c>
      <c r="BK346" s="98">
        <f t="shared" si="186"/>
        <v>1</v>
      </c>
      <c r="BL346" s="130">
        <v>0</v>
      </c>
      <c r="BM346" s="130">
        <v>0</v>
      </c>
      <c r="BN346" s="130">
        <v>1</v>
      </c>
      <c r="BO346" s="98">
        <f t="shared" si="187"/>
        <v>1</v>
      </c>
      <c r="BP346" s="130">
        <v>0</v>
      </c>
      <c r="BQ346" s="130">
        <v>1</v>
      </c>
      <c r="BR346" s="130">
        <v>0</v>
      </c>
      <c r="BS346" s="98">
        <f t="shared" si="188"/>
        <v>0</v>
      </c>
      <c r="BT346" s="130">
        <v>0</v>
      </c>
      <c r="BU346" s="130">
        <v>0</v>
      </c>
      <c r="BV346" s="130">
        <v>0</v>
      </c>
      <c r="BW346" s="130">
        <v>0</v>
      </c>
      <c r="BX346" s="98">
        <f t="shared" si="189"/>
        <v>0</v>
      </c>
      <c r="BY346" s="130">
        <v>0</v>
      </c>
      <c r="BZ346" s="130">
        <v>0</v>
      </c>
      <c r="CA346" s="130">
        <v>0</v>
      </c>
      <c r="CB346" s="98">
        <f>SUM(CC346:CE346)</f>
        <v>0</v>
      </c>
      <c r="CC346" s="130">
        <v>0</v>
      </c>
      <c r="CD346" s="130">
        <v>0</v>
      </c>
      <c r="CE346" s="130">
        <v>0</v>
      </c>
    </row>
    <row r="347" spans="1:83" ht="21" x14ac:dyDescent="0.2">
      <c r="A347" s="90">
        <v>21002</v>
      </c>
      <c r="B347" s="479" t="s">
        <v>340</v>
      </c>
      <c r="C347" s="98">
        <f t="shared" si="180"/>
        <v>29</v>
      </c>
      <c r="D347" s="98">
        <f>SUM(E347:F347)</f>
        <v>0</v>
      </c>
      <c r="E347" s="130">
        <v>0</v>
      </c>
      <c r="F347" s="130">
        <v>0</v>
      </c>
      <c r="G347" s="98">
        <f>SUM(H347:I347)</f>
        <v>0</v>
      </c>
      <c r="H347" s="130">
        <v>0</v>
      </c>
      <c r="I347" s="130">
        <v>0</v>
      </c>
      <c r="J347" s="98">
        <f t="shared" si="190"/>
        <v>0</v>
      </c>
      <c r="K347" s="130">
        <v>0</v>
      </c>
      <c r="L347" s="130">
        <v>0</v>
      </c>
      <c r="M347" s="130">
        <v>0</v>
      </c>
      <c r="N347" s="130">
        <v>0</v>
      </c>
      <c r="O347" s="98">
        <f t="shared" si="181"/>
        <v>1</v>
      </c>
      <c r="P347" s="130">
        <v>0</v>
      </c>
      <c r="Q347" s="130">
        <v>1</v>
      </c>
      <c r="R347" s="130">
        <v>0</v>
      </c>
      <c r="S347" s="130">
        <v>0</v>
      </c>
      <c r="T347" s="98">
        <f t="shared" si="193"/>
        <v>0</v>
      </c>
      <c r="U347" s="130">
        <v>0</v>
      </c>
      <c r="V347" s="130">
        <v>0</v>
      </c>
      <c r="W347" s="130">
        <v>0</v>
      </c>
      <c r="X347" s="130">
        <v>0</v>
      </c>
      <c r="Y347" s="98">
        <f>SUM(Z347:AD347)</f>
        <v>2</v>
      </c>
      <c r="Z347" s="130">
        <v>0</v>
      </c>
      <c r="AA347" s="130">
        <v>0</v>
      </c>
      <c r="AB347" s="130">
        <v>0</v>
      </c>
      <c r="AC347" s="130">
        <v>1</v>
      </c>
      <c r="AD347" s="130">
        <v>1</v>
      </c>
      <c r="AE347" s="98">
        <f>SUM(AF347:AS347)</f>
        <v>8</v>
      </c>
      <c r="AF347" s="130">
        <v>0</v>
      </c>
      <c r="AG347" s="130">
        <v>0</v>
      </c>
      <c r="AH347" s="130">
        <v>1</v>
      </c>
      <c r="AI347" s="130">
        <v>1</v>
      </c>
      <c r="AJ347" s="130">
        <v>1</v>
      </c>
      <c r="AK347" s="130">
        <v>0</v>
      </c>
      <c r="AL347" s="130">
        <v>0</v>
      </c>
      <c r="AM347" s="130">
        <v>0</v>
      </c>
      <c r="AN347" s="130">
        <v>0</v>
      </c>
      <c r="AO347" s="130">
        <v>2</v>
      </c>
      <c r="AP347" s="130">
        <v>3</v>
      </c>
      <c r="AQ347" s="130">
        <v>0</v>
      </c>
      <c r="AR347" s="130">
        <v>0</v>
      </c>
      <c r="AS347" s="130">
        <v>0</v>
      </c>
      <c r="AT347" s="98">
        <f t="shared" si="182"/>
        <v>0</v>
      </c>
      <c r="AU347" s="130">
        <v>0</v>
      </c>
      <c r="AV347" s="130">
        <v>0</v>
      </c>
      <c r="AW347" s="130">
        <v>0</v>
      </c>
      <c r="AX347" s="98">
        <f t="shared" si="183"/>
        <v>1</v>
      </c>
      <c r="AY347" s="130">
        <v>0</v>
      </c>
      <c r="AZ347" s="130">
        <v>1</v>
      </c>
      <c r="BA347" s="130">
        <v>0</v>
      </c>
      <c r="BB347" s="130">
        <v>0</v>
      </c>
      <c r="BC347" s="98">
        <f t="shared" si="184"/>
        <v>0</v>
      </c>
      <c r="BD347" s="130">
        <v>0</v>
      </c>
      <c r="BE347" s="130">
        <v>0</v>
      </c>
      <c r="BF347" s="98">
        <f t="shared" si="185"/>
        <v>0</v>
      </c>
      <c r="BG347" s="130">
        <v>0</v>
      </c>
      <c r="BH347" s="130">
        <v>0</v>
      </c>
      <c r="BI347" s="130">
        <v>0</v>
      </c>
      <c r="BJ347" s="130">
        <v>0</v>
      </c>
      <c r="BK347" s="98">
        <f t="shared" si="186"/>
        <v>2</v>
      </c>
      <c r="BL347" s="130">
        <v>0</v>
      </c>
      <c r="BM347" s="130">
        <v>1</v>
      </c>
      <c r="BN347" s="130">
        <v>1</v>
      </c>
      <c r="BO347" s="98">
        <f t="shared" si="187"/>
        <v>9</v>
      </c>
      <c r="BP347" s="130">
        <v>0</v>
      </c>
      <c r="BQ347" s="130">
        <v>9</v>
      </c>
      <c r="BR347" s="130">
        <v>0</v>
      </c>
      <c r="BS347" s="98">
        <f t="shared" si="188"/>
        <v>4</v>
      </c>
      <c r="BT347" s="130">
        <v>0</v>
      </c>
      <c r="BU347" s="130">
        <v>1</v>
      </c>
      <c r="BV347" s="130">
        <v>3</v>
      </c>
      <c r="BW347" s="130">
        <v>0</v>
      </c>
      <c r="BX347" s="98">
        <f t="shared" si="189"/>
        <v>0</v>
      </c>
      <c r="BY347" s="130">
        <v>0</v>
      </c>
      <c r="BZ347" s="130">
        <v>0</v>
      </c>
      <c r="CA347" s="130">
        <v>0</v>
      </c>
      <c r="CB347" s="98">
        <f>SUM(CC347:CE347)</f>
        <v>2</v>
      </c>
      <c r="CC347" s="130">
        <v>0</v>
      </c>
      <c r="CD347" s="130">
        <v>2</v>
      </c>
      <c r="CE347" s="130">
        <v>0</v>
      </c>
    </row>
    <row r="348" spans="1:83" ht="21" x14ac:dyDescent="0.2">
      <c r="A348" s="90">
        <v>21003</v>
      </c>
      <c r="B348" s="479" t="s">
        <v>488</v>
      </c>
      <c r="C348" s="98">
        <f t="shared" si="180"/>
        <v>2</v>
      </c>
      <c r="D348" s="98">
        <f>SUM(E348:F348)</f>
        <v>0</v>
      </c>
      <c r="E348" s="130">
        <v>0</v>
      </c>
      <c r="F348" s="130">
        <v>0</v>
      </c>
      <c r="G348" s="98">
        <f>SUM(H348:I348)</f>
        <v>0</v>
      </c>
      <c r="H348" s="130">
        <v>0</v>
      </c>
      <c r="I348" s="130">
        <v>0</v>
      </c>
      <c r="J348" s="98">
        <f t="shared" si="190"/>
        <v>0</v>
      </c>
      <c r="K348" s="130">
        <v>0</v>
      </c>
      <c r="L348" s="130">
        <v>0</v>
      </c>
      <c r="M348" s="130">
        <v>0</v>
      </c>
      <c r="N348" s="130">
        <v>0</v>
      </c>
      <c r="O348" s="98">
        <f t="shared" si="181"/>
        <v>0</v>
      </c>
      <c r="P348" s="130">
        <v>0</v>
      </c>
      <c r="Q348" s="130">
        <v>0</v>
      </c>
      <c r="R348" s="130">
        <v>0</v>
      </c>
      <c r="S348" s="130">
        <v>0</v>
      </c>
      <c r="T348" s="98">
        <f t="shared" si="193"/>
        <v>0</v>
      </c>
      <c r="U348" s="130">
        <v>0</v>
      </c>
      <c r="V348" s="130">
        <v>0</v>
      </c>
      <c r="W348" s="130">
        <v>0</v>
      </c>
      <c r="X348" s="130">
        <v>0</v>
      </c>
      <c r="Y348" s="98">
        <f>SUM(Z348:AD348)</f>
        <v>0</v>
      </c>
      <c r="Z348" s="130">
        <v>0</v>
      </c>
      <c r="AA348" s="130">
        <v>0</v>
      </c>
      <c r="AB348" s="130">
        <v>0</v>
      </c>
      <c r="AC348" s="130">
        <v>0</v>
      </c>
      <c r="AD348" s="130">
        <v>0</v>
      </c>
      <c r="AE348" s="98">
        <f>SUM(AF348:AS348)</f>
        <v>1</v>
      </c>
      <c r="AF348" s="130">
        <v>0</v>
      </c>
      <c r="AG348" s="130">
        <v>0</v>
      </c>
      <c r="AH348" s="130">
        <v>0</v>
      </c>
      <c r="AI348" s="130">
        <v>0</v>
      </c>
      <c r="AJ348" s="130">
        <v>0</v>
      </c>
      <c r="AK348" s="130">
        <v>0</v>
      </c>
      <c r="AL348" s="130">
        <v>0</v>
      </c>
      <c r="AM348" s="130">
        <v>0</v>
      </c>
      <c r="AN348" s="130">
        <v>0</v>
      </c>
      <c r="AO348" s="130">
        <v>1</v>
      </c>
      <c r="AP348" s="130">
        <v>0</v>
      </c>
      <c r="AQ348" s="130">
        <v>0</v>
      </c>
      <c r="AR348" s="130">
        <v>0</v>
      </c>
      <c r="AS348" s="130">
        <v>0</v>
      </c>
      <c r="AT348" s="98">
        <f t="shared" si="182"/>
        <v>0</v>
      </c>
      <c r="AU348" s="130">
        <v>0</v>
      </c>
      <c r="AV348" s="130">
        <v>0</v>
      </c>
      <c r="AW348" s="130">
        <v>0</v>
      </c>
      <c r="AX348" s="98">
        <f t="shared" si="183"/>
        <v>0</v>
      </c>
      <c r="AY348" s="130">
        <v>0</v>
      </c>
      <c r="AZ348" s="130">
        <v>0</v>
      </c>
      <c r="BA348" s="130">
        <v>0</v>
      </c>
      <c r="BB348" s="130">
        <v>0</v>
      </c>
      <c r="BC348" s="98">
        <f t="shared" si="184"/>
        <v>0</v>
      </c>
      <c r="BD348" s="130">
        <v>0</v>
      </c>
      <c r="BE348" s="130">
        <v>0</v>
      </c>
      <c r="BF348" s="98">
        <f t="shared" si="185"/>
        <v>0</v>
      </c>
      <c r="BG348" s="130">
        <v>0</v>
      </c>
      <c r="BH348" s="130">
        <v>0</v>
      </c>
      <c r="BI348" s="130">
        <v>0</v>
      </c>
      <c r="BJ348" s="130">
        <v>0</v>
      </c>
      <c r="BK348" s="98">
        <f t="shared" si="186"/>
        <v>0</v>
      </c>
      <c r="BL348" s="130">
        <v>0</v>
      </c>
      <c r="BM348" s="130">
        <v>0</v>
      </c>
      <c r="BN348" s="130">
        <v>0</v>
      </c>
      <c r="BO348" s="98">
        <f t="shared" si="187"/>
        <v>1</v>
      </c>
      <c r="BP348" s="130">
        <v>0</v>
      </c>
      <c r="BQ348" s="130">
        <v>1</v>
      </c>
      <c r="BR348" s="130">
        <v>0</v>
      </c>
      <c r="BS348" s="98">
        <f t="shared" si="188"/>
        <v>0</v>
      </c>
      <c r="BT348" s="130">
        <v>0</v>
      </c>
      <c r="BU348" s="130">
        <v>0</v>
      </c>
      <c r="BV348" s="130">
        <v>0</v>
      </c>
      <c r="BW348" s="130">
        <v>0</v>
      </c>
      <c r="BX348" s="98">
        <f t="shared" si="189"/>
        <v>0</v>
      </c>
      <c r="BY348" s="130">
        <v>0</v>
      </c>
      <c r="BZ348" s="130">
        <v>0</v>
      </c>
      <c r="CA348" s="130">
        <v>0</v>
      </c>
      <c r="CB348" s="98">
        <f>SUM(CC348:CE348)</f>
        <v>0</v>
      </c>
      <c r="CC348" s="130">
        <v>0</v>
      </c>
      <c r="CD348" s="130">
        <v>0</v>
      </c>
      <c r="CE348" s="130">
        <v>0</v>
      </c>
    </row>
    <row r="349" spans="1:83" ht="12.75" x14ac:dyDescent="0.2">
      <c r="A349" s="90">
        <v>21099</v>
      </c>
      <c r="B349" s="479" t="s">
        <v>617</v>
      </c>
      <c r="C349" s="98">
        <f t="shared" si="180"/>
        <v>6</v>
      </c>
      <c r="D349" s="98">
        <f>SUM(E349:F349)</f>
        <v>0</v>
      </c>
      <c r="E349" s="130">
        <v>0</v>
      </c>
      <c r="F349" s="130">
        <v>0</v>
      </c>
      <c r="G349" s="98">
        <f>SUM(H349:I349)</f>
        <v>1</v>
      </c>
      <c r="H349" s="130">
        <v>0</v>
      </c>
      <c r="I349" s="130">
        <v>1</v>
      </c>
      <c r="J349" s="98">
        <f t="shared" si="190"/>
        <v>0</v>
      </c>
      <c r="K349" s="130">
        <v>0</v>
      </c>
      <c r="L349" s="130">
        <v>0</v>
      </c>
      <c r="M349" s="130">
        <v>0</v>
      </c>
      <c r="N349" s="130">
        <v>0</v>
      </c>
      <c r="O349" s="98">
        <f t="shared" si="181"/>
        <v>0</v>
      </c>
      <c r="P349" s="130">
        <v>0</v>
      </c>
      <c r="Q349" s="130">
        <v>0</v>
      </c>
      <c r="R349" s="130">
        <v>0</v>
      </c>
      <c r="S349" s="130">
        <v>0</v>
      </c>
      <c r="T349" s="98">
        <f t="shared" si="193"/>
        <v>0</v>
      </c>
      <c r="U349" s="130">
        <v>0</v>
      </c>
      <c r="V349" s="130">
        <v>0</v>
      </c>
      <c r="W349" s="130">
        <v>0</v>
      </c>
      <c r="X349" s="130">
        <v>0</v>
      </c>
      <c r="Y349" s="98">
        <f>SUM(Z349:AD349)</f>
        <v>1</v>
      </c>
      <c r="Z349" s="130">
        <v>0</v>
      </c>
      <c r="AA349" s="130">
        <v>0</v>
      </c>
      <c r="AB349" s="130">
        <v>0</v>
      </c>
      <c r="AC349" s="130">
        <v>1</v>
      </c>
      <c r="AD349" s="130">
        <v>0</v>
      </c>
      <c r="AE349" s="98">
        <f>SUM(AF349:AS349)</f>
        <v>1</v>
      </c>
      <c r="AF349" s="130">
        <v>0</v>
      </c>
      <c r="AG349" s="130">
        <v>0</v>
      </c>
      <c r="AH349" s="130">
        <v>0</v>
      </c>
      <c r="AI349" s="130">
        <v>0</v>
      </c>
      <c r="AJ349" s="130">
        <v>1</v>
      </c>
      <c r="AK349" s="130">
        <v>0</v>
      </c>
      <c r="AL349" s="130">
        <v>0</v>
      </c>
      <c r="AM349" s="130">
        <v>0</v>
      </c>
      <c r="AN349" s="130">
        <v>0</v>
      </c>
      <c r="AO349" s="130">
        <v>0</v>
      </c>
      <c r="AP349" s="130">
        <v>0</v>
      </c>
      <c r="AQ349" s="130">
        <v>0</v>
      </c>
      <c r="AR349" s="130">
        <v>0</v>
      </c>
      <c r="AS349" s="130">
        <v>0</v>
      </c>
      <c r="AT349" s="98">
        <f t="shared" si="182"/>
        <v>0</v>
      </c>
      <c r="AU349" s="130">
        <v>0</v>
      </c>
      <c r="AV349" s="130">
        <v>0</v>
      </c>
      <c r="AW349" s="130">
        <v>0</v>
      </c>
      <c r="AX349" s="98">
        <f t="shared" si="183"/>
        <v>0</v>
      </c>
      <c r="AY349" s="130">
        <v>0</v>
      </c>
      <c r="AZ349" s="130">
        <v>0</v>
      </c>
      <c r="BA349" s="130">
        <v>0</v>
      </c>
      <c r="BB349" s="130">
        <v>0</v>
      </c>
      <c r="BC349" s="98">
        <f t="shared" si="184"/>
        <v>0</v>
      </c>
      <c r="BD349" s="130">
        <v>0</v>
      </c>
      <c r="BE349" s="130">
        <v>0</v>
      </c>
      <c r="BF349" s="98">
        <f t="shared" si="185"/>
        <v>2</v>
      </c>
      <c r="BG349" s="130">
        <v>0</v>
      </c>
      <c r="BH349" s="130">
        <v>0</v>
      </c>
      <c r="BI349" s="130">
        <v>0</v>
      </c>
      <c r="BJ349" s="130">
        <v>2</v>
      </c>
      <c r="BK349" s="98">
        <f t="shared" si="186"/>
        <v>0</v>
      </c>
      <c r="BL349" s="130">
        <v>0</v>
      </c>
      <c r="BM349" s="130">
        <v>0</v>
      </c>
      <c r="BN349" s="130">
        <v>0</v>
      </c>
      <c r="BO349" s="98">
        <f t="shared" si="187"/>
        <v>0</v>
      </c>
      <c r="BP349" s="130">
        <v>0</v>
      </c>
      <c r="BQ349" s="130">
        <v>0</v>
      </c>
      <c r="BR349" s="130">
        <v>0</v>
      </c>
      <c r="BS349" s="98">
        <f t="shared" si="188"/>
        <v>1</v>
      </c>
      <c r="BT349" s="130">
        <v>0</v>
      </c>
      <c r="BU349" s="130">
        <v>0</v>
      </c>
      <c r="BV349" s="130">
        <v>0</v>
      </c>
      <c r="BW349" s="130">
        <v>1</v>
      </c>
      <c r="BX349" s="98">
        <f t="shared" si="189"/>
        <v>0</v>
      </c>
      <c r="BY349" s="130">
        <v>0</v>
      </c>
      <c r="BZ349" s="130">
        <v>0</v>
      </c>
      <c r="CA349" s="130">
        <v>0</v>
      </c>
      <c r="CB349" s="98">
        <f>SUM(CC349:CE349)</f>
        <v>0</v>
      </c>
      <c r="CC349" s="130">
        <v>0</v>
      </c>
      <c r="CD349" s="130">
        <v>0</v>
      </c>
      <c r="CE349" s="130">
        <v>0</v>
      </c>
    </row>
    <row r="350" spans="1:83" ht="12.75" x14ac:dyDescent="0.2">
      <c r="A350" s="89"/>
      <c r="B350" s="478" t="s">
        <v>501</v>
      </c>
      <c r="C350" s="98">
        <f>C351</f>
        <v>8826</v>
      </c>
      <c r="D350" s="98">
        <f t="shared" ref="D350:BO350" si="196">D351</f>
        <v>548</v>
      </c>
      <c r="E350" s="98">
        <f t="shared" si="196"/>
        <v>0</v>
      </c>
      <c r="F350" s="98">
        <f t="shared" si="196"/>
        <v>548</v>
      </c>
      <c r="G350" s="98">
        <f t="shared" si="196"/>
        <v>189</v>
      </c>
      <c r="H350" s="98">
        <f t="shared" si="196"/>
        <v>0</v>
      </c>
      <c r="I350" s="98">
        <f t="shared" si="196"/>
        <v>189</v>
      </c>
      <c r="J350" s="98">
        <f t="shared" si="196"/>
        <v>197</v>
      </c>
      <c r="K350" s="98">
        <f t="shared" si="196"/>
        <v>0</v>
      </c>
      <c r="L350" s="98">
        <f t="shared" si="196"/>
        <v>148</v>
      </c>
      <c r="M350" s="98">
        <f t="shared" si="196"/>
        <v>14</v>
      </c>
      <c r="N350" s="98">
        <f t="shared" si="196"/>
        <v>35</v>
      </c>
      <c r="O350" s="98">
        <f t="shared" si="196"/>
        <v>189</v>
      </c>
      <c r="P350" s="98">
        <f t="shared" si="196"/>
        <v>0</v>
      </c>
      <c r="Q350" s="98">
        <f t="shared" si="196"/>
        <v>101</v>
      </c>
      <c r="R350" s="98">
        <f t="shared" si="196"/>
        <v>8</v>
      </c>
      <c r="S350" s="98">
        <f t="shared" si="196"/>
        <v>80</v>
      </c>
      <c r="T350" s="98">
        <f t="shared" si="196"/>
        <v>63</v>
      </c>
      <c r="U350" s="98">
        <f t="shared" si="196"/>
        <v>1</v>
      </c>
      <c r="V350" s="98">
        <f t="shared" si="196"/>
        <v>37</v>
      </c>
      <c r="W350" s="98">
        <f t="shared" si="196"/>
        <v>20</v>
      </c>
      <c r="X350" s="98">
        <f t="shared" si="196"/>
        <v>5</v>
      </c>
      <c r="Y350" s="98">
        <f t="shared" si="196"/>
        <v>580</v>
      </c>
      <c r="Z350" s="98">
        <f t="shared" si="196"/>
        <v>0</v>
      </c>
      <c r="AA350" s="98">
        <f t="shared" si="196"/>
        <v>195</v>
      </c>
      <c r="AB350" s="98">
        <f t="shared" si="196"/>
        <v>52</v>
      </c>
      <c r="AC350" s="98">
        <f t="shared" si="196"/>
        <v>215</v>
      </c>
      <c r="AD350" s="98">
        <f t="shared" si="196"/>
        <v>118</v>
      </c>
      <c r="AE350" s="98">
        <f t="shared" si="196"/>
        <v>2944</v>
      </c>
      <c r="AF350" s="98">
        <f t="shared" si="196"/>
        <v>1</v>
      </c>
      <c r="AG350" s="98">
        <f t="shared" si="196"/>
        <v>0</v>
      </c>
      <c r="AH350" s="98">
        <f t="shared" si="196"/>
        <v>614</v>
      </c>
      <c r="AI350" s="98">
        <f t="shared" si="196"/>
        <v>767</v>
      </c>
      <c r="AJ350" s="98">
        <f t="shared" si="196"/>
        <v>1008</v>
      </c>
      <c r="AK350" s="98">
        <f t="shared" si="196"/>
        <v>440</v>
      </c>
      <c r="AL350" s="98">
        <f t="shared" si="196"/>
        <v>10</v>
      </c>
      <c r="AM350" s="98">
        <f t="shared" si="196"/>
        <v>3</v>
      </c>
      <c r="AN350" s="98">
        <f t="shared" si="196"/>
        <v>15</v>
      </c>
      <c r="AO350" s="98">
        <f t="shared" si="196"/>
        <v>14</v>
      </c>
      <c r="AP350" s="98">
        <f t="shared" si="196"/>
        <v>33</v>
      </c>
      <c r="AQ350" s="98">
        <f t="shared" si="196"/>
        <v>39</v>
      </c>
      <c r="AR350" s="98">
        <f t="shared" si="196"/>
        <v>0</v>
      </c>
      <c r="AS350" s="98">
        <f t="shared" si="196"/>
        <v>0</v>
      </c>
      <c r="AT350" s="98">
        <f t="shared" si="196"/>
        <v>344</v>
      </c>
      <c r="AU350" s="98">
        <f t="shared" si="196"/>
        <v>0</v>
      </c>
      <c r="AV350" s="98">
        <f t="shared" si="196"/>
        <v>308</v>
      </c>
      <c r="AW350" s="98">
        <f t="shared" si="196"/>
        <v>36</v>
      </c>
      <c r="AX350" s="98">
        <f t="shared" si="196"/>
        <v>564</v>
      </c>
      <c r="AY350" s="98">
        <f t="shared" si="196"/>
        <v>89</v>
      </c>
      <c r="AZ350" s="98">
        <f t="shared" si="196"/>
        <v>179</v>
      </c>
      <c r="BA350" s="98">
        <f t="shared" si="196"/>
        <v>214</v>
      </c>
      <c r="BB350" s="98">
        <f t="shared" si="196"/>
        <v>82</v>
      </c>
      <c r="BC350" s="98">
        <f t="shared" si="196"/>
        <v>510</v>
      </c>
      <c r="BD350" s="98">
        <f t="shared" si="196"/>
        <v>0</v>
      </c>
      <c r="BE350" s="98">
        <f t="shared" si="196"/>
        <v>510</v>
      </c>
      <c r="BF350" s="98">
        <f t="shared" si="196"/>
        <v>971</v>
      </c>
      <c r="BG350" s="98">
        <f t="shared" si="196"/>
        <v>0</v>
      </c>
      <c r="BH350" s="98">
        <f t="shared" si="196"/>
        <v>528</v>
      </c>
      <c r="BI350" s="98">
        <f t="shared" si="196"/>
        <v>113</v>
      </c>
      <c r="BJ350" s="98">
        <f t="shared" si="196"/>
        <v>330</v>
      </c>
      <c r="BK350" s="98">
        <f t="shared" si="196"/>
        <v>695</v>
      </c>
      <c r="BL350" s="98">
        <f t="shared" si="196"/>
        <v>0</v>
      </c>
      <c r="BM350" s="98">
        <f t="shared" si="196"/>
        <v>638</v>
      </c>
      <c r="BN350" s="98">
        <f t="shared" si="196"/>
        <v>57</v>
      </c>
      <c r="BO350" s="98">
        <f t="shared" si="196"/>
        <v>222</v>
      </c>
      <c r="BP350" s="98">
        <f t="shared" ref="BP350:CE350" si="197">BP351</f>
        <v>0</v>
      </c>
      <c r="BQ350" s="98">
        <f t="shared" si="197"/>
        <v>205</v>
      </c>
      <c r="BR350" s="98">
        <f t="shared" si="197"/>
        <v>17</v>
      </c>
      <c r="BS350" s="98">
        <f t="shared" si="197"/>
        <v>588</v>
      </c>
      <c r="BT350" s="98">
        <f t="shared" si="197"/>
        <v>0</v>
      </c>
      <c r="BU350" s="98">
        <f t="shared" si="197"/>
        <v>237</v>
      </c>
      <c r="BV350" s="98">
        <f t="shared" si="197"/>
        <v>80</v>
      </c>
      <c r="BW350" s="98">
        <f t="shared" si="197"/>
        <v>271</v>
      </c>
      <c r="BX350" s="98">
        <f t="shared" si="197"/>
        <v>82</v>
      </c>
      <c r="BY350" s="98">
        <f t="shared" si="197"/>
        <v>0</v>
      </c>
      <c r="BZ350" s="98">
        <f t="shared" si="197"/>
        <v>77</v>
      </c>
      <c r="CA350" s="98">
        <f t="shared" si="197"/>
        <v>5</v>
      </c>
      <c r="CB350" s="98">
        <f t="shared" si="197"/>
        <v>140</v>
      </c>
      <c r="CC350" s="98">
        <f t="shared" si="197"/>
        <v>0</v>
      </c>
      <c r="CD350" s="98">
        <f t="shared" si="197"/>
        <v>125</v>
      </c>
      <c r="CE350" s="98">
        <f t="shared" si="197"/>
        <v>15</v>
      </c>
    </row>
    <row r="351" spans="1:83" ht="12.75" x14ac:dyDescent="0.2">
      <c r="A351" s="90">
        <v>22100</v>
      </c>
      <c r="B351" s="479" t="s">
        <v>368</v>
      </c>
      <c r="C351" s="98">
        <f t="shared" si="180"/>
        <v>8826</v>
      </c>
      <c r="D351" s="98">
        <f>SUM(E351:F351)</f>
        <v>548</v>
      </c>
      <c r="E351" s="130">
        <v>0</v>
      </c>
      <c r="F351" s="130">
        <v>548</v>
      </c>
      <c r="G351" s="98">
        <f>SUM(H351:I351)</f>
        <v>189</v>
      </c>
      <c r="H351" s="130">
        <v>0</v>
      </c>
      <c r="I351" s="130">
        <v>189</v>
      </c>
      <c r="J351" s="98">
        <f t="shared" si="190"/>
        <v>197</v>
      </c>
      <c r="K351" s="130">
        <v>0</v>
      </c>
      <c r="L351" s="130">
        <v>148</v>
      </c>
      <c r="M351" s="130">
        <v>14</v>
      </c>
      <c r="N351" s="130">
        <v>35</v>
      </c>
      <c r="O351" s="98">
        <f t="shared" si="181"/>
        <v>189</v>
      </c>
      <c r="P351" s="130">
        <v>0</v>
      </c>
      <c r="Q351" s="130">
        <v>101</v>
      </c>
      <c r="R351" s="130">
        <v>8</v>
      </c>
      <c r="S351" s="130">
        <v>80</v>
      </c>
      <c r="T351" s="98">
        <f>SUM(U351:X351)</f>
        <v>63</v>
      </c>
      <c r="U351" s="130">
        <v>1</v>
      </c>
      <c r="V351" s="130">
        <v>37</v>
      </c>
      <c r="W351" s="130">
        <v>20</v>
      </c>
      <c r="X351" s="130">
        <v>5</v>
      </c>
      <c r="Y351" s="98">
        <f>SUM(Z351:AD351)</f>
        <v>580</v>
      </c>
      <c r="Z351" s="130">
        <v>0</v>
      </c>
      <c r="AA351" s="130">
        <v>195</v>
      </c>
      <c r="AB351" s="130">
        <v>52</v>
      </c>
      <c r="AC351" s="130">
        <v>215</v>
      </c>
      <c r="AD351" s="130">
        <v>118</v>
      </c>
      <c r="AE351" s="98">
        <f>SUM(AF351:AS351)</f>
        <v>2944</v>
      </c>
      <c r="AF351" s="130">
        <v>1</v>
      </c>
      <c r="AG351" s="130">
        <v>0</v>
      </c>
      <c r="AH351" s="130">
        <v>614</v>
      </c>
      <c r="AI351" s="130">
        <v>767</v>
      </c>
      <c r="AJ351" s="130">
        <v>1008</v>
      </c>
      <c r="AK351" s="130">
        <v>440</v>
      </c>
      <c r="AL351" s="130">
        <v>10</v>
      </c>
      <c r="AM351" s="130">
        <v>3</v>
      </c>
      <c r="AN351" s="130">
        <v>15</v>
      </c>
      <c r="AO351" s="130">
        <v>14</v>
      </c>
      <c r="AP351" s="130">
        <v>33</v>
      </c>
      <c r="AQ351" s="130">
        <v>39</v>
      </c>
      <c r="AR351" s="130">
        <v>0</v>
      </c>
      <c r="AS351" s="130">
        <v>0</v>
      </c>
      <c r="AT351" s="98">
        <f t="shared" si="182"/>
        <v>344</v>
      </c>
      <c r="AU351" s="130">
        <v>0</v>
      </c>
      <c r="AV351" s="130">
        <v>308</v>
      </c>
      <c r="AW351" s="130">
        <v>36</v>
      </c>
      <c r="AX351" s="98">
        <f t="shared" si="183"/>
        <v>564</v>
      </c>
      <c r="AY351" s="130">
        <v>89</v>
      </c>
      <c r="AZ351" s="130">
        <v>179</v>
      </c>
      <c r="BA351" s="130">
        <v>214</v>
      </c>
      <c r="BB351" s="130">
        <v>82</v>
      </c>
      <c r="BC351" s="98">
        <f t="shared" si="184"/>
        <v>510</v>
      </c>
      <c r="BD351" s="130">
        <v>0</v>
      </c>
      <c r="BE351" s="130">
        <v>510</v>
      </c>
      <c r="BF351" s="98">
        <f t="shared" si="185"/>
        <v>971</v>
      </c>
      <c r="BG351" s="130">
        <v>0</v>
      </c>
      <c r="BH351" s="130">
        <v>528</v>
      </c>
      <c r="BI351" s="130">
        <v>113</v>
      </c>
      <c r="BJ351" s="130">
        <v>330</v>
      </c>
      <c r="BK351" s="98">
        <f t="shared" si="186"/>
        <v>695</v>
      </c>
      <c r="BL351" s="130">
        <v>0</v>
      </c>
      <c r="BM351" s="130">
        <v>638</v>
      </c>
      <c r="BN351" s="130">
        <v>57</v>
      </c>
      <c r="BO351" s="98">
        <f t="shared" si="187"/>
        <v>222</v>
      </c>
      <c r="BP351" s="130">
        <v>0</v>
      </c>
      <c r="BQ351" s="130">
        <v>205</v>
      </c>
      <c r="BR351" s="130">
        <v>17</v>
      </c>
      <c r="BS351" s="98">
        <f t="shared" si="188"/>
        <v>588</v>
      </c>
      <c r="BT351" s="130">
        <v>0</v>
      </c>
      <c r="BU351" s="130">
        <v>237</v>
      </c>
      <c r="BV351" s="130">
        <v>80</v>
      </c>
      <c r="BW351" s="130">
        <v>271</v>
      </c>
      <c r="BX351" s="98">
        <f t="shared" si="189"/>
        <v>82</v>
      </c>
      <c r="BY351" s="130">
        <v>0</v>
      </c>
      <c r="BZ351" s="130">
        <v>77</v>
      </c>
      <c r="CA351" s="130">
        <v>5</v>
      </c>
      <c r="CB351" s="98">
        <f>SUM(CC351:CE351)</f>
        <v>140</v>
      </c>
      <c r="CC351" s="130">
        <v>0</v>
      </c>
      <c r="CD351" s="130">
        <v>125</v>
      </c>
      <c r="CE351" s="130">
        <v>15</v>
      </c>
    </row>
    <row r="352" spans="1:83" ht="12.75" x14ac:dyDescent="0.2">
      <c r="A352" s="88"/>
      <c r="B352" s="478" t="s">
        <v>314</v>
      </c>
      <c r="C352" s="98">
        <f>SUM(C353:C370)</f>
        <v>1664</v>
      </c>
      <c r="D352" s="98">
        <f t="shared" ref="D352:BO352" si="198">SUM(D353:D370)</f>
        <v>47</v>
      </c>
      <c r="E352" s="98">
        <f t="shared" si="198"/>
        <v>0</v>
      </c>
      <c r="F352" s="98">
        <f t="shared" si="198"/>
        <v>47</v>
      </c>
      <c r="G352" s="98">
        <f t="shared" si="198"/>
        <v>35</v>
      </c>
      <c r="H352" s="98">
        <f t="shared" si="198"/>
        <v>0</v>
      </c>
      <c r="I352" s="98">
        <f t="shared" si="198"/>
        <v>35</v>
      </c>
      <c r="J352" s="98">
        <f t="shared" si="198"/>
        <v>74</v>
      </c>
      <c r="K352" s="98">
        <f t="shared" si="198"/>
        <v>0</v>
      </c>
      <c r="L352" s="98">
        <f t="shared" si="198"/>
        <v>54</v>
      </c>
      <c r="M352" s="98">
        <f t="shared" si="198"/>
        <v>1</v>
      </c>
      <c r="N352" s="98">
        <f t="shared" si="198"/>
        <v>19</v>
      </c>
      <c r="O352" s="98">
        <f t="shared" si="198"/>
        <v>18</v>
      </c>
      <c r="P352" s="98">
        <f t="shared" si="198"/>
        <v>0</v>
      </c>
      <c r="Q352" s="98">
        <f t="shared" si="198"/>
        <v>11</v>
      </c>
      <c r="R352" s="98">
        <f t="shared" si="198"/>
        <v>4</v>
      </c>
      <c r="S352" s="98">
        <f t="shared" si="198"/>
        <v>3</v>
      </c>
      <c r="T352" s="98">
        <f t="shared" si="198"/>
        <v>38</v>
      </c>
      <c r="U352" s="98">
        <f t="shared" si="198"/>
        <v>0</v>
      </c>
      <c r="V352" s="98">
        <f t="shared" si="198"/>
        <v>13</v>
      </c>
      <c r="W352" s="98">
        <f t="shared" si="198"/>
        <v>10</v>
      </c>
      <c r="X352" s="98">
        <f t="shared" si="198"/>
        <v>15</v>
      </c>
      <c r="Y352" s="98">
        <f t="shared" si="198"/>
        <v>297</v>
      </c>
      <c r="Z352" s="98">
        <f t="shared" si="198"/>
        <v>0</v>
      </c>
      <c r="AA352" s="98">
        <f t="shared" si="198"/>
        <v>46</v>
      </c>
      <c r="AB352" s="98">
        <f t="shared" si="198"/>
        <v>18</v>
      </c>
      <c r="AC352" s="98">
        <f t="shared" si="198"/>
        <v>141</v>
      </c>
      <c r="AD352" s="98">
        <f t="shared" si="198"/>
        <v>92</v>
      </c>
      <c r="AE352" s="98">
        <f t="shared" si="198"/>
        <v>386</v>
      </c>
      <c r="AF352" s="98">
        <f t="shared" si="198"/>
        <v>0</v>
      </c>
      <c r="AG352" s="98">
        <f t="shared" si="198"/>
        <v>0</v>
      </c>
      <c r="AH352" s="98">
        <f t="shared" si="198"/>
        <v>82</v>
      </c>
      <c r="AI352" s="98">
        <f t="shared" si="198"/>
        <v>83</v>
      </c>
      <c r="AJ352" s="98">
        <f t="shared" si="198"/>
        <v>60</v>
      </c>
      <c r="AK352" s="98">
        <f t="shared" si="198"/>
        <v>116</v>
      </c>
      <c r="AL352" s="98">
        <f t="shared" si="198"/>
        <v>5</v>
      </c>
      <c r="AM352" s="98">
        <f t="shared" si="198"/>
        <v>1</v>
      </c>
      <c r="AN352" s="98">
        <f t="shared" si="198"/>
        <v>1</v>
      </c>
      <c r="AO352" s="98">
        <f t="shared" si="198"/>
        <v>17</v>
      </c>
      <c r="AP352" s="98">
        <f t="shared" si="198"/>
        <v>16</v>
      </c>
      <c r="AQ352" s="98">
        <f t="shared" si="198"/>
        <v>5</v>
      </c>
      <c r="AR352" s="98">
        <f t="shared" si="198"/>
        <v>0</v>
      </c>
      <c r="AS352" s="98">
        <f t="shared" si="198"/>
        <v>0</v>
      </c>
      <c r="AT352" s="98">
        <f t="shared" si="198"/>
        <v>63</v>
      </c>
      <c r="AU352" s="98">
        <f t="shared" si="198"/>
        <v>0</v>
      </c>
      <c r="AV352" s="98">
        <f t="shared" si="198"/>
        <v>41</v>
      </c>
      <c r="AW352" s="98">
        <f t="shared" si="198"/>
        <v>22</v>
      </c>
      <c r="AX352" s="98">
        <f t="shared" si="198"/>
        <v>131</v>
      </c>
      <c r="AY352" s="98">
        <f t="shared" si="198"/>
        <v>32</v>
      </c>
      <c r="AZ352" s="98">
        <f t="shared" si="198"/>
        <v>35</v>
      </c>
      <c r="BA352" s="98">
        <f t="shared" si="198"/>
        <v>45</v>
      </c>
      <c r="BB352" s="98">
        <f t="shared" si="198"/>
        <v>19</v>
      </c>
      <c r="BC352" s="98">
        <f t="shared" si="198"/>
        <v>86</v>
      </c>
      <c r="BD352" s="98">
        <f t="shared" si="198"/>
        <v>0</v>
      </c>
      <c r="BE352" s="98">
        <f t="shared" si="198"/>
        <v>86</v>
      </c>
      <c r="BF352" s="98">
        <f t="shared" si="198"/>
        <v>158</v>
      </c>
      <c r="BG352" s="98">
        <f t="shared" si="198"/>
        <v>0</v>
      </c>
      <c r="BH352" s="98">
        <f t="shared" si="198"/>
        <v>96</v>
      </c>
      <c r="BI352" s="98">
        <f t="shared" si="198"/>
        <v>12</v>
      </c>
      <c r="BJ352" s="98">
        <f t="shared" si="198"/>
        <v>50</v>
      </c>
      <c r="BK352" s="98">
        <f t="shared" si="198"/>
        <v>110</v>
      </c>
      <c r="BL352" s="98">
        <f t="shared" si="198"/>
        <v>0</v>
      </c>
      <c r="BM352" s="98">
        <f t="shared" si="198"/>
        <v>77</v>
      </c>
      <c r="BN352" s="98">
        <f t="shared" si="198"/>
        <v>33</v>
      </c>
      <c r="BO352" s="98">
        <f t="shared" si="198"/>
        <v>37</v>
      </c>
      <c r="BP352" s="98">
        <f t="shared" ref="BP352:CE352" si="199">SUM(BP353:BP370)</f>
        <v>0</v>
      </c>
      <c r="BQ352" s="98">
        <f t="shared" si="199"/>
        <v>29</v>
      </c>
      <c r="BR352" s="98">
        <f t="shared" si="199"/>
        <v>8</v>
      </c>
      <c r="BS352" s="98">
        <f t="shared" si="199"/>
        <v>137</v>
      </c>
      <c r="BT352" s="98">
        <f t="shared" si="199"/>
        <v>0</v>
      </c>
      <c r="BU352" s="98">
        <f t="shared" si="199"/>
        <v>68</v>
      </c>
      <c r="BV352" s="98">
        <f t="shared" si="199"/>
        <v>36</v>
      </c>
      <c r="BW352" s="98">
        <f t="shared" si="199"/>
        <v>33</v>
      </c>
      <c r="BX352" s="98">
        <f t="shared" si="199"/>
        <v>29</v>
      </c>
      <c r="BY352" s="98">
        <f t="shared" si="199"/>
        <v>0</v>
      </c>
      <c r="BZ352" s="98">
        <f t="shared" si="199"/>
        <v>22</v>
      </c>
      <c r="CA352" s="98">
        <f t="shared" si="199"/>
        <v>7</v>
      </c>
      <c r="CB352" s="98">
        <f t="shared" si="199"/>
        <v>18</v>
      </c>
      <c r="CC352" s="98">
        <f t="shared" si="199"/>
        <v>0</v>
      </c>
      <c r="CD352" s="98">
        <f t="shared" si="199"/>
        <v>13</v>
      </c>
      <c r="CE352" s="98">
        <f t="shared" si="199"/>
        <v>5</v>
      </c>
    </row>
    <row r="353" spans="1:83" ht="12.75" x14ac:dyDescent="0.2">
      <c r="A353" s="89">
        <v>13016</v>
      </c>
      <c r="B353" s="479" t="s">
        <v>422</v>
      </c>
      <c r="C353" s="98">
        <f t="shared" si="180"/>
        <v>28</v>
      </c>
      <c r="D353" s="98">
        <f>SUM(E353:F353)</f>
        <v>3</v>
      </c>
      <c r="E353" s="130">
        <v>0</v>
      </c>
      <c r="F353" s="130">
        <v>3</v>
      </c>
      <c r="G353" s="98">
        <f>SUM(H353:I353)</f>
        <v>2</v>
      </c>
      <c r="H353" s="130">
        <v>0</v>
      </c>
      <c r="I353" s="130">
        <v>2</v>
      </c>
      <c r="J353" s="98">
        <f t="shared" si="190"/>
        <v>7</v>
      </c>
      <c r="K353" s="130">
        <v>0</v>
      </c>
      <c r="L353" s="130">
        <v>7</v>
      </c>
      <c r="M353" s="130">
        <v>0</v>
      </c>
      <c r="N353" s="130">
        <v>0</v>
      </c>
      <c r="O353" s="98">
        <f t="shared" si="181"/>
        <v>2</v>
      </c>
      <c r="P353" s="130">
        <v>0</v>
      </c>
      <c r="Q353" s="130">
        <v>2</v>
      </c>
      <c r="R353" s="130">
        <v>0</v>
      </c>
      <c r="S353" s="130">
        <v>0</v>
      </c>
      <c r="T353" s="98">
        <f>SUM(U353:X353)</f>
        <v>0</v>
      </c>
      <c r="U353" s="130">
        <v>0</v>
      </c>
      <c r="V353" s="130">
        <v>0</v>
      </c>
      <c r="W353" s="130">
        <v>0</v>
      </c>
      <c r="X353" s="130">
        <v>0</v>
      </c>
      <c r="Y353" s="98">
        <f t="shared" ref="Y353:Y370" si="200">SUM(Z353:AD353)</f>
        <v>1</v>
      </c>
      <c r="Z353" s="130">
        <v>0</v>
      </c>
      <c r="AA353" s="130">
        <v>1</v>
      </c>
      <c r="AB353" s="130">
        <v>0</v>
      </c>
      <c r="AC353" s="130">
        <v>0</v>
      </c>
      <c r="AD353" s="130">
        <v>0</v>
      </c>
      <c r="AE353" s="98">
        <f t="shared" ref="AE353:AE370" si="201">SUM(AF353:AS353)</f>
        <v>2</v>
      </c>
      <c r="AF353" s="130">
        <v>0</v>
      </c>
      <c r="AG353" s="130">
        <v>0</v>
      </c>
      <c r="AH353" s="130">
        <v>1</v>
      </c>
      <c r="AI353" s="130">
        <v>0</v>
      </c>
      <c r="AJ353" s="130">
        <v>0</v>
      </c>
      <c r="AK353" s="130">
        <v>0</v>
      </c>
      <c r="AL353" s="130">
        <v>0</v>
      </c>
      <c r="AM353" s="130">
        <v>0</v>
      </c>
      <c r="AN353" s="130">
        <v>0</v>
      </c>
      <c r="AO353" s="130">
        <v>1</v>
      </c>
      <c r="AP353" s="130">
        <v>0</v>
      </c>
      <c r="AQ353" s="130">
        <v>0</v>
      </c>
      <c r="AR353" s="130">
        <v>0</v>
      </c>
      <c r="AS353" s="130">
        <v>0</v>
      </c>
      <c r="AT353" s="98">
        <f t="shared" si="182"/>
        <v>0</v>
      </c>
      <c r="AU353" s="130">
        <v>0</v>
      </c>
      <c r="AV353" s="130">
        <v>0</v>
      </c>
      <c r="AW353" s="130">
        <v>0</v>
      </c>
      <c r="AX353" s="98">
        <f t="shared" si="183"/>
        <v>2</v>
      </c>
      <c r="AY353" s="130">
        <v>0</v>
      </c>
      <c r="AZ353" s="130">
        <v>2</v>
      </c>
      <c r="BA353" s="130">
        <v>0</v>
      </c>
      <c r="BB353" s="130">
        <v>0</v>
      </c>
      <c r="BC353" s="98">
        <f t="shared" si="184"/>
        <v>0</v>
      </c>
      <c r="BD353" s="130">
        <v>0</v>
      </c>
      <c r="BE353" s="130">
        <v>0</v>
      </c>
      <c r="BF353" s="98">
        <f t="shared" si="185"/>
        <v>2</v>
      </c>
      <c r="BG353" s="130">
        <v>0</v>
      </c>
      <c r="BH353" s="130">
        <v>2</v>
      </c>
      <c r="BI353" s="130">
        <v>0</v>
      </c>
      <c r="BJ353" s="130">
        <v>0</v>
      </c>
      <c r="BK353" s="98">
        <f t="shared" si="186"/>
        <v>1</v>
      </c>
      <c r="BL353" s="130">
        <v>0</v>
      </c>
      <c r="BM353" s="130">
        <v>1</v>
      </c>
      <c r="BN353" s="130">
        <v>0</v>
      </c>
      <c r="BO353" s="98">
        <f t="shared" si="187"/>
        <v>0</v>
      </c>
      <c r="BP353" s="130">
        <v>0</v>
      </c>
      <c r="BQ353" s="130">
        <v>0</v>
      </c>
      <c r="BR353" s="130">
        <v>0</v>
      </c>
      <c r="BS353" s="98">
        <f t="shared" si="188"/>
        <v>2</v>
      </c>
      <c r="BT353" s="130">
        <v>0</v>
      </c>
      <c r="BU353" s="130">
        <v>1</v>
      </c>
      <c r="BV353" s="130">
        <v>0</v>
      </c>
      <c r="BW353" s="130">
        <v>1</v>
      </c>
      <c r="BX353" s="98">
        <f t="shared" si="189"/>
        <v>1</v>
      </c>
      <c r="BY353" s="130">
        <v>0</v>
      </c>
      <c r="BZ353" s="130">
        <v>1</v>
      </c>
      <c r="CA353" s="130">
        <v>0</v>
      </c>
      <c r="CB353" s="98">
        <f t="shared" ref="CB353:CB370" si="202">SUM(CC353:CE353)</f>
        <v>3</v>
      </c>
      <c r="CC353" s="130">
        <v>0</v>
      </c>
      <c r="CD353" s="130">
        <v>3</v>
      </c>
      <c r="CE353" s="130">
        <v>0</v>
      </c>
    </row>
    <row r="354" spans="1:83" ht="12.75" x14ac:dyDescent="0.2">
      <c r="A354" s="89">
        <v>13021</v>
      </c>
      <c r="B354" s="479" t="s">
        <v>315</v>
      </c>
      <c r="C354" s="98">
        <f t="shared" si="180"/>
        <v>246</v>
      </c>
      <c r="D354" s="98">
        <f t="shared" ref="D354:D370" si="203">SUM(E354:F354)</f>
        <v>5</v>
      </c>
      <c r="E354" s="130">
        <v>0</v>
      </c>
      <c r="F354" s="130">
        <v>5</v>
      </c>
      <c r="G354" s="98">
        <f t="shared" ref="G354:G376" si="204">SUM(H354:I354)</f>
        <v>3</v>
      </c>
      <c r="H354" s="130">
        <v>0</v>
      </c>
      <c r="I354" s="130">
        <v>3</v>
      </c>
      <c r="J354" s="98">
        <f t="shared" si="190"/>
        <v>14</v>
      </c>
      <c r="K354" s="130">
        <v>0</v>
      </c>
      <c r="L354" s="130">
        <v>11</v>
      </c>
      <c r="M354" s="130">
        <v>0</v>
      </c>
      <c r="N354" s="130">
        <v>3</v>
      </c>
      <c r="O354" s="98">
        <f t="shared" si="181"/>
        <v>3</v>
      </c>
      <c r="P354" s="130">
        <v>0</v>
      </c>
      <c r="Q354" s="130">
        <v>3</v>
      </c>
      <c r="R354" s="130">
        <v>0</v>
      </c>
      <c r="S354" s="130">
        <v>0</v>
      </c>
      <c r="T354" s="98">
        <f t="shared" ref="T354:T373" si="205">SUM(U354:X354)</f>
        <v>3</v>
      </c>
      <c r="U354" s="130">
        <v>0</v>
      </c>
      <c r="V354" s="130">
        <v>2</v>
      </c>
      <c r="W354" s="130">
        <v>0</v>
      </c>
      <c r="X354" s="130">
        <v>1</v>
      </c>
      <c r="Y354" s="98">
        <f t="shared" si="200"/>
        <v>36</v>
      </c>
      <c r="Z354" s="130">
        <v>0</v>
      </c>
      <c r="AA354" s="130">
        <v>10</v>
      </c>
      <c r="AB354" s="130">
        <v>1</v>
      </c>
      <c r="AC354" s="130">
        <v>15</v>
      </c>
      <c r="AD354" s="130">
        <v>10</v>
      </c>
      <c r="AE354" s="98">
        <f t="shared" si="201"/>
        <v>37</v>
      </c>
      <c r="AF354" s="130">
        <v>0</v>
      </c>
      <c r="AG354" s="130">
        <v>0</v>
      </c>
      <c r="AH354" s="130">
        <v>5</v>
      </c>
      <c r="AI354" s="130">
        <v>1</v>
      </c>
      <c r="AJ354" s="130">
        <v>5</v>
      </c>
      <c r="AK354" s="130">
        <v>10</v>
      </c>
      <c r="AL354" s="130">
        <v>1</v>
      </c>
      <c r="AM354" s="130">
        <v>0</v>
      </c>
      <c r="AN354" s="130">
        <v>0</v>
      </c>
      <c r="AO354" s="130">
        <v>1</v>
      </c>
      <c r="AP354" s="130">
        <v>13</v>
      </c>
      <c r="AQ354" s="130">
        <v>1</v>
      </c>
      <c r="AR354" s="130">
        <v>0</v>
      </c>
      <c r="AS354" s="130">
        <v>0</v>
      </c>
      <c r="AT354" s="98">
        <f t="shared" si="182"/>
        <v>8</v>
      </c>
      <c r="AU354" s="130">
        <v>0</v>
      </c>
      <c r="AV354" s="130">
        <v>4</v>
      </c>
      <c r="AW354" s="130">
        <v>4</v>
      </c>
      <c r="AX354" s="98">
        <f t="shared" si="183"/>
        <v>13</v>
      </c>
      <c r="AY354" s="130">
        <v>1</v>
      </c>
      <c r="AZ354" s="130">
        <v>2</v>
      </c>
      <c r="BA354" s="130">
        <v>10</v>
      </c>
      <c r="BB354" s="130">
        <v>0</v>
      </c>
      <c r="BC354" s="98">
        <f t="shared" si="184"/>
        <v>12</v>
      </c>
      <c r="BD354" s="130">
        <v>0</v>
      </c>
      <c r="BE354" s="130">
        <v>12</v>
      </c>
      <c r="BF354" s="98">
        <f t="shared" si="185"/>
        <v>25</v>
      </c>
      <c r="BG354" s="130">
        <v>0</v>
      </c>
      <c r="BH354" s="130">
        <v>13</v>
      </c>
      <c r="BI354" s="130">
        <v>0</v>
      </c>
      <c r="BJ354" s="130">
        <v>12</v>
      </c>
      <c r="BK354" s="98">
        <f t="shared" si="186"/>
        <v>26</v>
      </c>
      <c r="BL354" s="130">
        <v>0</v>
      </c>
      <c r="BM354" s="130">
        <v>23</v>
      </c>
      <c r="BN354" s="130">
        <v>3</v>
      </c>
      <c r="BO354" s="98">
        <f t="shared" si="187"/>
        <v>9</v>
      </c>
      <c r="BP354" s="130">
        <v>0</v>
      </c>
      <c r="BQ354" s="130">
        <v>4</v>
      </c>
      <c r="BR354" s="130">
        <v>5</v>
      </c>
      <c r="BS354" s="98">
        <f t="shared" si="188"/>
        <v>45</v>
      </c>
      <c r="BT354" s="130">
        <v>0</v>
      </c>
      <c r="BU354" s="130">
        <v>27</v>
      </c>
      <c r="BV354" s="130">
        <v>12</v>
      </c>
      <c r="BW354" s="130">
        <v>6</v>
      </c>
      <c r="BX354" s="98">
        <f t="shared" si="189"/>
        <v>3</v>
      </c>
      <c r="BY354" s="130">
        <v>0</v>
      </c>
      <c r="BZ354" s="130">
        <v>3</v>
      </c>
      <c r="CA354" s="130">
        <v>0</v>
      </c>
      <c r="CB354" s="98">
        <f t="shared" si="202"/>
        <v>4</v>
      </c>
      <c r="CC354" s="130">
        <v>0</v>
      </c>
      <c r="CD354" s="130">
        <v>1</v>
      </c>
      <c r="CE354" s="130">
        <v>3</v>
      </c>
    </row>
    <row r="355" spans="1:83" ht="12.75" x14ac:dyDescent="0.2">
      <c r="A355" s="91">
        <v>13022</v>
      </c>
      <c r="B355" s="479" t="s">
        <v>399</v>
      </c>
      <c r="C355" s="98">
        <f t="shared" si="180"/>
        <v>4</v>
      </c>
      <c r="D355" s="98">
        <f t="shared" si="203"/>
        <v>0</v>
      </c>
      <c r="E355" s="130">
        <v>0</v>
      </c>
      <c r="F355" s="130">
        <v>0</v>
      </c>
      <c r="G355" s="98">
        <f t="shared" si="204"/>
        <v>0</v>
      </c>
      <c r="H355" s="130">
        <v>0</v>
      </c>
      <c r="I355" s="130">
        <v>0</v>
      </c>
      <c r="J355" s="98">
        <f t="shared" si="190"/>
        <v>0</v>
      </c>
      <c r="K355" s="130">
        <v>0</v>
      </c>
      <c r="L355" s="130">
        <v>0</v>
      </c>
      <c r="M355" s="130">
        <v>0</v>
      </c>
      <c r="N355" s="130">
        <v>0</v>
      </c>
      <c r="O355" s="98">
        <f t="shared" si="181"/>
        <v>0</v>
      </c>
      <c r="P355" s="130">
        <v>0</v>
      </c>
      <c r="Q355" s="130">
        <v>0</v>
      </c>
      <c r="R355" s="130">
        <v>0</v>
      </c>
      <c r="S355" s="130">
        <v>0</v>
      </c>
      <c r="T355" s="98">
        <f t="shared" si="205"/>
        <v>0</v>
      </c>
      <c r="U355" s="130">
        <v>0</v>
      </c>
      <c r="V355" s="130">
        <v>0</v>
      </c>
      <c r="W355" s="130">
        <v>0</v>
      </c>
      <c r="X355" s="130">
        <v>0</v>
      </c>
      <c r="Y355" s="98">
        <f t="shared" si="200"/>
        <v>1</v>
      </c>
      <c r="Z355" s="130">
        <v>0</v>
      </c>
      <c r="AA355" s="130">
        <v>0</v>
      </c>
      <c r="AB355" s="130">
        <v>0</v>
      </c>
      <c r="AC355" s="130">
        <v>1</v>
      </c>
      <c r="AD355" s="130">
        <v>0</v>
      </c>
      <c r="AE355" s="98">
        <f t="shared" si="201"/>
        <v>1</v>
      </c>
      <c r="AF355" s="130">
        <v>0</v>
      </c>
      <c r="AG355" s="130">
        <v>0</v>
      </c>
      <c r="AH355" s="130">
        <v>0</v>
      </c>
      <c r="AI355" s="130">
        <v>0</v>
      </c>
      <c r="AJ355" s="130">
        <v>0</v>
      </c>
      <c r="AK355" s="130">
        <v>1</v>
      </c>
      <c r="AL355" s="130">
        <v>0</v>
      </c>
      <c r="AM355" s="130">
        <v>0</v>
      </c>
      <c r="AN355" s="130">
        <v>0</v>
      </c>
      <c r="AO355" s="130">
        <v>0</v>
      </c>
      <c r="AP355" s="130">
        <v>0</v>
      </c>
      <c r="AQ355" s="130">
        <v>0</v>
      </c>
      <c r="AR355" s="130">
        <v>0</v>
      </c>
      <c r="AS355" s="130">
        <v>0</v>
      </c>
      <c r="AT355" s="98">
        <f t="shared" si="182"/>
        <v>2</v>
      </c>
      <c r="AU355" s="130">
        <v>0</v>
      </c>
      <c r="AV355" s="130">
        <v>0</v>
      </c>
      <c r="AW355" s="130">
        <v>2</v>
      </c>
      <c r="AX355" s="98">
        <f t="shared" si="183"/>
        <v>0</v>
      </c>
      <c r="AY355" s="130">
        <v>0</v>
      </c>
      <c r="AZ355" s="130">
        <v>0</v>
      </c>
      <c r="BA355" s="130">
        <v>0</v>
      </c>
      <c r="BB355" s="130">
        <v>0</v>
      </c>
      <c r="BC355" s="98">
        <f t="shared" si="184"/>
        <v>0</v>
      </c>
      <c r="BD355" s="130">
        <v>0</v>
      </c>
      <c r="BE355" s="130">
        <v>0</v>
      </c>
      <c r="BF355" s="98">
        <f t="shared" si="185"/>
        <v>0</v>
      </c>
      <c r="BG355" s="130">
        <v>0</v>
      </c>
      <c r="BH355" s="130">
        <v>0</v>
      </c>
      <c r="BI355" s="130">
        <v>0</v>
      </c>
      <c r="BJ355" s="130">
        <v>0</v>
      </c>
      <c r="BK355" s="98">
        <f t="shared" si="186"/>
        <v>0</v>
      </c>
      <c r="BL355" s="130">
        <v>0</v>
      </c>
      <c r="BM355" s="130">
        <v>0</v>
      </c>
      <c r="BN355" s="130">
        <v>0</v>
      </c>
      <c r="BO355" s="98">
        <f t="shared" si="187"/>
        <v>0</v>
      </c>
      <c r="BP355" s="130">
        <v>0</v>
      </c>
      <c r="BQ355" s="130">
        <v>0</v>
      </c>
      <c r="BR355" s="130">
        <v>0</v>
      </c>
      <c r="BS355" s="98">
        <f t="shared" si="188"/>
        <v>0</v>
      </c>
      <c r="BT355" s="130">
        <v>0</v>
      </c>
      <c r="BU355" s="130">
        <v>0</v>
      </c>
      <c r="BV355" s="130">
        <v>0</v>
      </c>
      <c r="BW355" s="130">
        <v>0</v>
      </c>
      <c r="BX355" s="98">
        <f t="shared" si="189"/>
        <v>0</v>
      </c>
      <c r="BY355" s="130">
        <v>0</v>
      </c>
      <c r="BZ355" s="130">
        <v>0</v>
      </c>
      <c r="CA355" s="130">
        <v>0</v>
      </c>
      <c r="CB355" s="98">
        <f t="shared" si="202"/>
        <v>0</v>
      </c>
      <c r="CC355" s="130">
        <v>0</v>
      </c>
      <c r="CD355" s="130">
        <v>0</v>
      </c>
      <c r="CE355" s="130">
        <v>0</v>
      </c>
    </row>
    <row r="356" spans="1:83" ht="12.75" x14ac:dyDescent="0.2">
      <c r="A356" s="89">
        <v>13023</v>
      </c>
      <c r="B356" s="479" t="s">
        <v>316</v>
      </c>
      <c r="C356" s="98">
        <f t="shared" si="180"/>
        <v>5</v>
      </c>
      <c r="D356" s="98">
        <f t="shared" si="203"/>
        <v>0</v>
      </c>
      <c r="E356" s="130">
        <v>0</v>
      </c>
      <c r="F356" s="130">
        <v>0</v>
      </c>
      <c r="G356" s="98">
        <f t="shared" si="204"/>
        <v>0</v>
      </c>
      <c r="H356" s="130">
        <v>0</v>
      </c>
      <c r="I356" s="130">
        <v>0</v>
      </c>
      <c r="J356" s="98">
        <f t="shared" si="190"/>
        <v>0</v>
      </c>
      <c r="K356" s="130">
        <v>0</v>
      </c>
      <c r="L356" s="130">
        <v>0</v>
      </c>
      <c r="M356" s="130">
        <v>0</v>
      </c>
      <c r="N356" s="130">
        <v>0</v>
      </c>
      <c r="O356" s="98">
        <f t="shared" si="181"/>
        <v>1</v>
      </c>
      <c r="P356" s="130">
        <v>0</v>
      </c>
      <c r="Q356" s="130">
        <v>0</v>
      </c>
      <c r="R356" s="130">
        <v>1</v>
      </c>
      <c r="S356" s="130">
        <v>0</v>
      </c>
      <c r="T356" s="98">
        <f t="shared" si="205"/>
        <v>0</v>
      </c>
      <c r="U356" s="130">
        <v>0</v>
      </c>
      <c r="V356" s="130">
        <v>0</v>
      </c>
      <c r="W356" s="130">
        <v>0</v>
      </c>
      <c r="X356" s="130">
        <v>0</v>
      </c>
      <c r="Y356" s="98">
        <f t="shared" si="200"/>
        <v>2</v>
      </c>
      <c r="Z356" s="130">
        <v>0</v>
      </c>
      <c r="AA356" s="130">
        <v>0</v>
      </c>
      <c r="AB356" s="130">
        <v>0</v>
      </c>
      <c r="AC356" s="130">
        <v>2</v>
      </c>
      <c r="AD356" s="130">
        <v>0</v>
      </c>
      <c r="AE356" s="98">
        <f t="shared" si="201"/>
        <v>0</v>
      </c>
      <c r="AF356" s="130">
        <v>0</v>
      </c>
      <c r="AG356" s="130">
        <v>0</v>
      </c>
      <c r="AH356" s="130">
        <v>0</v>
      </c>
      <c r="AI356" s="130">
        <v>0</v>
      </c>
      <c r="AJ356" s="130">
        <v>0</v>
      </c>
      <c r="AK356" s="130">
        <v>0</v>
      </c>
      <c r="AL356" s="130">
        <v>0</v>
      </c>
      <c r="AM356" s="130">
        <v>0</v>
      </c>
      <c r="AN356" s="130">
        <v>0</v>
      </c>
      <c r="AO356" s="130">
        <v>0</v>
      </c>
      <c r="AP356" s="130">
        <v>0</v>
      </c>
      <c r="AQ356" s="130">
        <v>0</v>
      </c>
      <c r="AR356" s="130">
        <v>0</v>
      </c>
      <c r="AS356" s="130">
        <v>0</v>
      </c>
      <c r="AT356" s="98">
        <f t="shared" si="182"/>
        <v>0</v>
      </c>
      <c r="AU356" s="130">
        <v>0</v>
      </c>
      <c r="AV356" s="130">
        <v>0</v>
      </c>
      <c r="AW356" s="130">
        <v>0</v>
      </c>
      <c r="AX356" s="98">
        <f t="shared" si="183"/>
        <v>0</v>
      </c>
      <c r="AY356" s="130">
        <v>0</v>
      </c>
      <c r="AZ356" s="130">
        <v>0</v>
      </c>
      <c r="BA356" s="130">
        <v>0</v>
      </c>
      <c r="BB356" s="130">
        <v>0</v>
      </c>
      <c r="BC356" s="98">
        <f t="shared" si="184"/>
        <v>1</v>
      </c>
      <c r="BD356" s="130">
        <v>0</v>
      </c>
      <c r="BE356" s="130">
        <v>1</v>
      </c>
      <c r="BF356" s="98">
        <f t="shared" si="185"/>
        <v>0</v>
      </c>
      <c r="BG356" s="130">
        <v>0</v>
      </c>
      <c r="BH356" s="130">
        <v>0</v>
      </c>
      <c r="BI356" s="130">
        <v>0</v>
      </c>
      <c r="BJ356" s="130">
        <v>0</v>
      </c>
      <c r="BK356" s="98">
        <f t="shared" si="186"/>
        <v>1</v>
      </c>
      <c r="BL356" s="130">
        <v>0</v>
      </c>
      <c r="BM356" s="130">
        <v>0</v>
      </c>
      <c r="BN356" s="130">
        <v>1</v>
      </c>
      <c r="BO356" s="98">
        <f t="shared" si="187"/>
        <v>0</v>
      </c>
      <c r="BP356" s="130">
        <v>0</v>
      </c>
      <c r="BQ356" s="130">
        <v>0</v>
      </c>
      <c r="BR356" s="130">
        <v>0</v>
      </c>
      <c r="BS356" s="98">
        <f t="shared" si="188"/>
        <v>0</v>
      </c>
      <c r="BT356" s="130">
        <v>0</v>
      </c>
      <c r="BU356" s="130">
        <v>0</v>
      </c>
      <c r="BV356" s="130">
        <v>0</v>
      </c>
      <c r="BW356" s="130">
        <v>0</v>
      </c>
      <c r="BX356" s="98">
        <f t="shared" si="189"/>
        <v>0</v>
      </c>
      <c r="BY356" s="130">
        <v>0</v>
      </c>
      <c r="BZ356" s="130">
        <v>0</v>
      </c>
      <c r="CA356" s="130">
        <v>0</v>
      </c>
      <c r="CB356" s="98">
        <f t="shared" si="202"/>
        <v>0</v>
      </c>
      <c r="CC356" s="130">
        <v>0</v>
      </c>
      <c r="CD356" s="130">
        <v>0</v>
      </c>
      <c r="CE356" s="130">
        <v>0</v>
      </c>
    </row>
    <row r="357" spans="1:83" ht="12.75" x14ac:dyDescent="0.2">
      <c r="A357" s="89">
        <v>13025</v>
      </c>
      <c r="B357" s="479" t="s">
        <v>318</v>
      </c>
      <c r="C357" s="98">
        <f t="shared" si="180"/>
        <v>142</v>
      </c>
      <c r="D357" s="98">
        <f t="shared" si="203"/>
        <v>2</v>
      </c>
      <c r="E357" s="130">
        <v>0</v>
      </c>
      <c r="F357" s="130">
        <v>2</v>
      </c>
      <c r="G357" s="98">
        <f t="shared" si="204"/>
        <v>4</v>
      </c>
      <c r="H357" s="130">
        <v>0</v>
      </c>
      <c r="I357" s="130">
        <v>4</v>
      </c>
      <c r="J357" s="98">
        <f t="shared" si="190"/>
        <v>12</v>
      </c>
      <c r="K357" s="130">
        <v>0</v>
      </c>
      <c r="L357" s="130">
        <v>6</v>
      </c>
      <c r="M357" s="130">
        <v>0</v>
      </c>
      <c r="N357" s="130">
        <v>6</v>
      </c>
      <c r="O357" s="98">
        <f t="shared" si="181"/>
        <v>1</v>
      </c>
      <c r="P357" s="130">
        <v>0</v>
      </c>
      <c r="Q357" s="130">
        <v>0</v>
      </c>
      <c r="R357" s="130">
        <v>0</v>
      </c>
      <c r="S357" s="130">
        <v>1</v>
      </c>
      <c r="T357" s="98">
        <f t="shared" si="205"/>
        <v>3</v>
      </c>
      <c r="U357" s="130">
        <v>0</v>
      </c>
      <c r="V357" s="130">
        <v>1</v>
      </c>
      <c r="W357" s="130">
        <v>1</v>
      </c>
      <c r="X357" s="130">
        <v>1</v>
      </c>
      <c r="Y357" s="98">
        <f t="shared" si="200"/>
        <v>32</v>
      </c>
      <c r="Z357" s="130">
        <v>0</v>
      </c>
      <c r="AA357" s="130">
        <v>0</v>
      </c>
      <c r="AB357" s="130">
        <v>0</v>
      </c>
      <c r="AC357" s="130">
        <v>10</v>
      </c>
      <c r="AD357" s="130">
        <v>22</v>
      </c>
      <c r="AE357" s="98">
        <f t="shared" si="201"/>
        <v>52</v>
      </c>
      <c r="AF357" s="130">
        <v>0</v>
      </c>
      <c r="AG357" s="130">
        <v>0</v>
      </c>
      <c r="AH357" s="130">
        <v>4</v>
      </c>
      <c r="AI357" s="130">
        <v>22</v>
      </c>
      <c r="AJ357" s="130">
        <v>0</v>
      </c>
      <c r="AK357" s="130">
        <v>24</v>
      </c>
      <c r="AL357" s="130">
        <v>0</v>
      </c>
      <c r="AM357" s="130">
        <v>0</v>
      </c>
      <c r="AN357" s="130">
        <v>0</v>
      </c>
      <c r="AO357" s="130">
        <v>2</v>
      </c>
      <c r="AP357" s="130">
        <v>0</v>
      </c>
      <c r="AQ357" s="130">
        <v>0</v>
      </c>
      <c r="AR357" s="130">
        <v>0</v>
      </c>
      <c r="AS357" s="130">
        <v>0</v>
      </c>
      <c r="AT357" s="98">
        <f t="shared" si="182"/>
        <v>7</v>
      </c>
      <c r="AU357" s="130">
        <v>0</v>
      </c>
      <c r="AV357" s="130">
        <v>4</v>
      </c>
      <c r="AW357" s="130">
        <v>3</v>
      </c>
      <c r="AX357" s="98">
        <f t="shared" si="183"/>
        <v>7</v>
      </c>
      <c r="AY357" s="130">
        <v>3</v>
      </c>
      <c r="AZ357" s="130">
        <v>0</v>
      </c>
      <c r="BA357" s="130">
        <v>3</v>
      </c>
      <c r="BB357" s="130">
        <v>1</v>
      </c>
      <c r="BC357" s="98">
        <f t="shared" si="184"/>
        <v>2</v>
      </c>
      <c r="BD357" s="130">
        <v>0</v>
      </c>
      <c r="BE357" s="130">
        <v>2</v>
      </c>
      <c r="BF357" s="98">
        <f t="shared" si="185"/>
        <v>4</v>
      </c>
      <c r="BG357" s="130">
        <v>0</v>
      </c>
      <c r="BH357" s="130">
        <v>2</v>
      </c>
      <c r="BI357" s="130">
        <v>1</v>
      </c>
      <c r="BJ357" s="130">
        <v>1</v>
      </c>
      <c r="BK357" s="98">
        <f t="shared" si="186"/>
        <v>9</v>
      </c>
      <c r="BL357" s="130">
        <v>0</v>
      </c>
      <c r="BM357" s="130">
        <v>5</v>
      </c>
      <c r="BN357" s="130">
        <v>4</v>
      </c>
      <c r="BO357" s="98">
        <f t="shared" si="187"/>
        <v>1</v>
      </c>
      <c r="BP357" s="130">
        <v>0</v>
      </c>
      <c r="BQ357" s="130">
        <v>1</v>
      </c>
      <c r="BR357" s="130">
        <v>0</v>
      </c>
      <c r="BS357" s="98">
        <f t="shared" si="188"/>
        <v>4</v>
      </c>
      <c r="BT357" s="130">
        <v>0</v>
      </c>
      <c r="BU357" s="130">
        <v>1</v>
      </c>
      <c r="BV357" s="130">
        <v>3</v>
      </c>
      <c r="BW357" s="130">
        <v>0</v>
      </c>
      <c r="BX357" s="98">
        <f t="shared" si="189"/>
        <v>2</v>
      </c>
      <c r="BY357" s="130">
        <v>0</v>
      </c>
      <c r="BZ357" s="130">
        <v>1</v>
      </c>
      <c r="CA357" s="130">
        <v>1</v>
      </c>
      <c r="CB357" s="98">
        <f t="shared" si="202"/>
        <v>0</v>
      </c>
      <c r="CC357" s="130">
        <v>0</v>
      </c>
      <c r="CD357" s="130">
        <v>0</v>
      </c>
      <c r="CE357" s="130">
        <v>0</v>
      </c>
    </row>
    <row r="358" spans="1:83" ht="12.75" x14ac:dyDescent="0.2">
      <c r="A358" s="89">
        <v>13026</v>
      </c>
      <c r="B358" s="479" t="s">
        <v>157</v>
      </c>
      <c r="C358" s="98">
        <f t="shared" si="180"/>
        <v>9</v>
      </c>
      <c r="D358" s="98">
        <f t="shared" si="203"/>
        <v>0</v>
      </c>
      <c r="E358" s="130">
        <v>0</v>
      </c>
      <c r="F358" s="130">
        <v>0</v>
      </c>
      <c r="G358" s="98">
        <f t="shared" si="204"/>
        <v>0</v>
      </c>
      <c r="H358" s="130">
        <v>0</v>
      </c>
      <c r="I358" s="130">
        <v>0</v>
      </c>
      <c r="J358" s="98">
        <f t="shared" si="190"/>
        <v>1</v>
      </c>
      <c r="K358" s="130">
        <v>0</v>
      </c>
      <c r="L358" s="130">
        <v>1</v>
      </c>
      <c r="M358" s="130">
        <v>0</v>
      </c>
      <c r="N358" s="130">
        <v>0</v>
      </c>
      <c r="O358" s="98">
        <f t="shared" si="181"/>
        <v>0</v>
      </c>
      <c r="P358" s="130">
        <v>0</v>
      </c>
      <c r="Q358" s="130">
        <v>0</v>
      </c>
      <c r="R358" s="130">
        <v>0</v>
      </c>
      <c r="S358" s="130">
        <v>0</v>
      </c>
      <c r="T358" s="98">
        <f t="shared" si="205"/>
        <v>1</v>
      </c>
      <c r="U358" s="130">
        <v>0</v>
      </c>
      <c r="V358" s="130">
        <v>1</v>
      </c>
      <c r="W358" s="130">
        <v>0</v>
      </c>
      <c r="X358" s="130">
        <v>0</v>
      </c>
      <c r="Y358" s="98">
        <f t="shared" si="200"/>
        <v>0</v>
      </c>
      <c r="Z358" s="130">
        <v>0</v>
      </c>
      <c r="AA358" s="130">
        <v>0</v>
      </c>
      <c r="AB358" s="130">
        <v>0</v>
      </c>
      <c r="AC358" s="130">
        <v>0</v>
      </c>
      <c r="AD358" s="130">
        <v>0</v>
      </c>
      <c r="AE358" s="98">
        <f t="shared" si="201"/>
        <v>2</v>
      </c>
      <c r="AF358" s="130">
        <v>0</v>
      </c>
      <c r="AG358" s="130">
        <v>0</v>
      </c>
      <c r="AH358" s="130">
        <v>1</v>
      </c>
      <c r="AI358" s="130">
        <v>0</v>
      </c>
      <c r="AJ358" s="130">
        <v>0</v>
      </c>
      <c r="AK358" s="130">
        <v>1</v>
      </c>
      <c r="AL358" s="130">
        <v>0</v>
      </c>
      <c r="AM358" s="130">
        <v>0</v>
      </c>
      <c r="AN358" s="130">
        <v>0</v>
      </c>
      <c r="AO358" s="130">
        <v>0</v>
      </c>
      <c r="AP358" s="130">
        <v>0</v>
      </c>
      <c r="AQ358" s="130">
        <v>0</v>
      </c>
      <c r="AR358" s="130">
        <v>0</v>
      </c>
      <c r="AS358" s="130">
        <v>0</v>
      </c>
      <c r="AT358" s="98">
        <f t="shared" si="182"/>
        <v>0</v>
      </c>
      <c r="AU358" s="130">
        <v>0</v>
      </c>
      <c r="AV358" s="130">
        <v>0</v>
      </c>
      <c r="AW358" s="130">
        <v>0</v>
      </c>
      <c r="AX358" s="98">
        <f t="shared" si="183"/>
        <v>3</v>
      </c>
      <c r="AY358" s="130">
        <v>3</v>
      </c>
      <c r="AZ358" s="130">
        <v>0</v>
      </c>
      <c r="BA358" s="130">
        <v>0</v>
      </c>
      <c r="BB358" s="130">
        <v>0</v>
      </c>
      <c r="BC358" s="98">
        <f t="shared" si="184"/>
        <v>0</v>
      </c>
      <c r="BD358" s="130">
        <v>0</v>
      </c>
      <c r="BE358" s="130">
        <v>0</v>
      </c>
      <c r="BF358" s="98">
        <f t="shared" si="185"/>
        <v>1</v>
      </c>
      <c r="BG358" s="130">
        <v>0</v>
      </c>
      <c r="BH358" s="130">
        <v>0</v>
      </c>
      <c r="BI358" s="130">
        <v>0</v>
      </c>
      <c r="BJ358" s="130">
        <v>1</v>
      </c>
      <c r="BK358" s="98">
        <f t="shared" si="186"/>
        <v>0</v>
      </c>
      <c r="BL358" s="130">
        <v>0</v>
      </c>
      <c r="BM358" s="130">
        <v>0</v>
      </c>
      <c r="BN358" s="130">
        <v>0</v>
      </c>
      <c r="BO358" s="98">
        <f t="shared" si="187"/>
        <v>1</v>
      </c>
      <c r="BP358" s="130">
        <v>0</v>
      </c>
      <c r="BQ358" s="130">
        <v>1</v>
      </c>
      <c r="BR358" s="130">
        <v>0</v>
      </c>
      <c r="BS358" s="98">
        <f t="shared" si="188"/>
        <v>0</v>
      </c>
      <c r="BT358" s="130">
        <v>0</v>
      </c>
      <c r="BU358" s="130">
        <v>0</v>
      </c>
      <c r="BV358" s="130">
        <v>0</v>
      </c>
      <c r="BW358" s="130">
        <v>0</v>
      </c>
      <c r="BX358" s="98">
        <f t="shared" si="189"/>
        <v>0</v>
      </c>
      <c r="BY358" s="130">
        <v>0</v>
      </c>
      <c r="BZ358" s="130">
        <v>0</v>
      </c>
      <c r="CA358" s="130">
        <v>0</v>
      </c>
      <c r="CB358" s="98">
        <f t="shared" si="202"/>
        <v>0</v>
      </c>
      <c r="CC358" s="130">
        <v>0</v>
      </c>
      <c r="CD358" s="130">
        <v>0</v>
      </c>
      <c r="CE358" s="130">
        <v>0</v>
      </c>
    </row>
    <row r="359" spans="1:83" ht="12.75" x14ac:dyDescent="0.2">
      <c r="A359" s="89">
        <v>13027</v>
      </c>
      <c r="B359" s="479" t="s">
        <v>319</v>
      </c>
      <c r="C359" s="98">
        <f t="shared" si="180"/>
        <v>26</v>
      </c>
      <c r="D359" s="98">
        <f t="shared" si="203"/>
        <v>0</v>
      </c>
      <c r="E359" s="130">
        <v>0</v>
      </c>
      <c r="F359" s="130">
        <v>0</v>
      </c>
      <c r="G359" s="98">
        <f t="shared" si="204"/>
        <v>0</v>
      </c>
      <c r="H359" s="130">
        <v>0</v>
      </c>
      <c r="I359" s="130">
        <v>0</v>
      </c>
      <c r="J359" s="98">
        <f t="shared" si="190"/>
        <v>1</v>
      </c>
      <c r="K359" s="130">
        <v>0</v>
      </c>
      <c r="L359" s="130">
        <v>1</v>
      </c>
      <c r="M359" s="130">
        <v>0</v>
      </c>
      <c r="N359" s="130">
        <v>0</v>
      </c>
      <c r="O359" s="98">
        <f t="shared" si="181"/>
        <v>0</v>
      </c>
      <c r="P359" s="130">
        <v>0</v>
      </c>
      <c r="Q359" s="130">
        <v>0</v>
      </c>
      <c r="R359" s="130">
        <v>0</v>
      </c>
      <c r="S359" s="130">
        <v>0</v>
      </c>
      <c r="T359" s="98">
        <f t="shared" si="205"/>
        <v>0</v>
      </c>
      <c r="U359" s="130">
        <v>0</v>
      </c>
      <c r="V359" s="130">
        <v>0</v>
      </c>
      <c r="W359" s="130">
        <v>0</v>
      </c>
      <c r="X359" s="130">
        <v>0</v>
      </c>
      <c r="Y359" s="98">
        <f t="shared" si="200"/>
        <v>3</v>
      </c>
      <c r="Z359" s="130">
        <v>0</v>
      </c>
      <c r="AA359" s="130">
        <v>0</v>
      </c>
      <c r="AB359" s="130">
        <v>0</v>
      </c>
      <c r="AC359" s="130">
        <v>0</v>
      </c>
      <c r="AD359" s="130">
        <v>3</v>
      </c>
      <c r="AE359" s="98">
        <f t="shared" si="201"/>
        <v>2</v>
      </c>
      <c r="AF359" s="130">
        <v>0</v>
      </c>
      <c r="AG359" s="130">
        <v>0</v>
      </c>
      <c r="AH359" s="130">
        <v>0</v>
      </c>
      <c r="AI359" s="130">
        <v>1</v>
      </c>
      <c r="AJ359" s="130">
        <v>0</v>
      </c>
      <c r="AK359" s="130">
        <v>1</v>
      </c>
      <c r="AL359" s="130">
        <v>0</v>
      </c>
      <c r="AM359" s="130">
        <v>0</v>
      </c>
      <c r="AN359" s="130">
        <v>0</v>
      </c>
      <c r="AO359" s="130">
        <v>0</v>
      </c>
      <c r="AP359" s="130">
        <v>0</v>
      </c>
      <c r="AQ359" s="130">
        <v>0</v>
      </c>
      <c r="AR359" s="130">
        <v>0</v>
      </c>
      <c r="AS359" s="130">
        <v>0</v>
      </c>
      <c r="AT359" s="98">
        <f t="shared" si="182"/>
        <v>1</v>
      </c>
      <c r="AU359" s="130">
        <v>0</v>
      </c>
      <c r="AV359" s="130">
        <v>0</v>
      </c>
      <c r="AW359" s="130">
        <v>1</v>
      </c>
      <c r="AX359" s="98">
        <f t="shared" si="183"/>
        <v>2</v>
      </c>
      <c r="AY359" s="130">
        <v>0</v>
      </c>
      <c r="AZ359" s="130">
        <v>0</v>
      </c>
      <c r="BA359" s="130">
        <v>2</v>
      </c>
      <c r="BB359" s="130">
        <v>0</v>
      </c>
      <c r="BC359" s="98">
        <f t="shared" si="184"/>
        <v>3</v>
      </c>
      <c r="BD359" s="130">
        <v>0</v>
      </c>
      <c r="BE359" s="130">
        <v>3</v>
      </c>
      <c r="BF359" s="98">
        <f t="shared" si="185"/>
        <v>4</v>
      </c>
      <c r="BG359" s="130">
        <v>0</v>
      </c>
      <c r="BH359" s="130">
        <v>3</v>
      </c>
      <c r="BI359" s="130">
        <v>1</v>
      </c>
      <c r="BJ359" s="130">
        <v>0</v>
      </c>
      <c r="BK359" s="98">
        <f t="shared" si="186"/>
        <v>3</v>
      </c>
      <c r="BL359" s="130">
        <v>0</v>
      </c>
      <c r="BM359" s="130">
        <v>2</v>
      </c>
      <c r="BN359" s="130">
        <v>1</v>
      </c>
      <c r="BO359" s="98">
        <f t="shared" si="187"/>
        <v>2</v>
      </c>
      <c r="BP359" s="130">
        <v>0</v>
      </c>
      <c r="BQ359" s="130">
        <v>2</v>
      </c>
      <c r="BR359" s="130">
        <v>0</v>
      </c>
      <c r="BS359" s="98">
        <f t="shared" si="188"/>
        <v>2</v>
      </c>
      <c r="BT359" s="130">
        <v>0</v>
      </c>
      <c r="BU359" s="130">
        <v>1</v>
      </c>
      <c r="BV359" s="130">
        <v>0</v>
      </c>
      <c r="BW359" s="130">
        <v>1</v>
      </c>
      <c r="BX359" s="98">
        <f t="shared" si="189"/>
        <v>3</v>
      </c>
      <c r="BY359" s="130">
        <v>0</v>
      </c>
      <c r="BZ359" s="130">
        <v>1</v>
      </c>
      <c r="CA359" s="130">
        <v>2</v>
      </c>
      <c r="CB359" s="98">
        <f t="shared" si="202"/>
        <v>0</v>
      </c>
      <c r="CC359" s="130">
        <v>0</v>
      </c>
      <c r="CD359" s="130">
        <v>0</v>
      </c>
      <c r="CE359" s="130">
        <v>0</v>
      </c>
    </row>
    <row r="360" spans="1:83" ht="12.75" x14ac:dyDescent="0.2">
      <c r="A360" s="89">
        <v>13028</v>
      </c>
      <c r="B360" s="479" t="s">
        <v>320</v>
      </c>
      <c r="C360" s="98">
        <f t="shared" si="180"/>
        <v>423</v>
      </c>
      <c r="D360" s="98">
        <f t="shared" si="203"/>
        <v>7</v>
      </c>
      <c r="E360" s="130">
        <v>0</v>
      </c>
      <c r="F360" s="130">
        <v>7</v>
      </c>
      <c r="G360" s="98">
        <f t="shared" si="204"/>
        <v>6</v>
      </c>
      <c r="H360" s="130">
        <v>0</v>
      </c>
      <c r="I360" s="130">
        <v>6</v>
      </c>
      <c r="J360" s="98">
        <f t="shared" si="190"/>
        <v>12</v>
      </c>
      <c r="K360" s="130">
        <v>0</v>
      </c>
      <c r="L360" s="130">
        <v>6</v>
      </c>
      <c r="M360" s="130">
        <v>0</v>
      </c>
      <c r="N360" s="130">
        <v>6</v>
      </c>
      <c r="O360" s="98">
        <f t="shared" si="181"/>
        <v>5</v>
      </c>
      <c r="P360" s="130">
        <v>0</v>
      </c>
      <c r="Q360" s="130">
        <v>2</v>
      </c>
      <c r="R360" s="130">
        <v>2</v>
      </c>
      <c r="S360" s="130">
        <v>1</v>
      </c>
      <c r="T360" s="98">
        <f t="shared" si="205"/>
        <v>12</v>
      </c>
      <c r="U360" s="130">
        <v>0</v>
      </c>
      <c r="V360" s="130">
        <v>6</v>
      </c>
      <c r="W360" s="130">
        <v>4</v>
      </c>
      <c r="X360" s="130">
        <v>2</v>
      </c>
      <c r="Y360" s="98">
        <f t="shared" si="200"/>
        <v>60</v>
      </c>
      <c r="Z360" s="130">
        <v>0</v>
      </c>
      <c r="AA360" s="130">
        <v>10</v>
      </c>
      <c r="AB360" s="130">
        <v>2</v>
      </c>
      <c r="AC360" s="130">
        <v>22</v>
      </c>
      <c r="AD360" s="130">
        <v>26</v>
      </c>
      <c r="AE360" s="98">
        <f t="shared" si="201"/>
        <v>54</v>
      </c>
      <c r="AF360" s="130">
        <v>0</v>
      </c>
      <c r="AG360" s="130">
        <v>0</v>
      </c>
      <c r="AH360" s="130">
        <v>8</v>
      </c>
      <c r="AI360" s="130">
        <v>6</v>
      </c>
      <c r="AJ360" s="130">
        <v>17</v>
      </c>
      <c r="AK360" s="130">
        <v>19</v>
      </c>
      <c r="AL360" s="130">
        <v>0</v>
      </c>
      <c r="AM360" s="130">
        <v>1</v>
      </c>
      <c r="AN360" s="130">
        <v>0</v>
      </c>
      <c r="AO360" s="130">
        <v>1</v>
      </c>
      <c r="AP360" s="130">
        <v>2</v>
      </c>
      <c r="AQ360" s="130">
        <v>0</v>
      </c>
      <c r="AR360" s="130">
        <v>0</v>
      </c>
      <c r="AS360" s="130">
        <v>0</v>
      </c>
      <c r="AT360" s="98">
        <f t="shared" si="182"/>
        <v>21</v>
      </c>
      <c r="AU360" s="130">
        <v>0</v>
      </c>
      <c r="AV360" s="130">
        <v>14</v>
      </c>
      <c r="AW360" s="130">
        <v>7</v>
      </c>
      <c r="AX360" s="98">
        <f t="shared" si="183"/>
        <v>50</v>
      </c>
      <c r="AY360" s="130">
        <v>14</v>
      </c>
      <c r="AZ360" s="130">
        <v>13</v>
      </c>
      <c r="BA360" s="130">
        <v>10</v>
      </c>
      <c r="BB360" s="130">
        <v>13</v>
      </c>
      <c r="BC360" s="98">
        <f t="shared" si="184"/>
        <v>22</v>
      </c>
      <c r="BD360" s="130">
        <v>0</v>
      </c>
      <c r="BE360" s="130">
        <v>22</v>
      </c>
      <c r="BF360" s="98">
        <f t="shared" si="185"/>
        <v>73</v>
      </c>
      <c r="BG360" s="130">
        <v>0</v>
      </c>
      <c r="BH360" s="130">
        <v>50</v>
      </c>
      <c r="BI360" s="130">
        <v>3</v>
      </c>
      <c r="BJ360" s="130">
        <v>20</v>
      </c>
      <c r="BK360" s="98">
        <f t="shared" si="186"/>
        <v>41</v>
      </c>
      <c r="BL360" s="130">
        <v>0</v>
      </c>
      <c r="BM360" s="130">
        <v>30</v>
      </c>
      <c r="BN360" s="130">
        <v>11</v>
      </c>
      <c r="BO360" s="98">
        <f t="shared" si="187"/>
        <v>13</v>
      </c>
      <c r="BP360" s="130">
        <v>0</v>
      </c>
      <c r="BQ360" s="130">
        <v>11</v>
      </c>
      <c r="BR360" s="130">
        <v>2</v>
      </c>
      <c r="BS360" s="98">
        <f t="shared" si="188"/>
        <v>38</v>
      </c>
      <c r="BT360" s="130">
        <v>0</v>
      </c>
      <c r="BU360" s="130">
        <v>7</v>
      </c>
      <c r="BV360" s="130">
        <v>15</v>
      </c>
      <c r="BW360" s="130">
        <v>16</v>
      </c>
      <c r="BX360" s="98">
        <f t="shared" si="189"/>
        <v>4</v>
      </c>
      <c r="BY360" s="130">
        <v>0</v>
      </c>
      <c r="BZ360" s="130">
        <v>3</v>
      </c>
      <c r="CA360" s="130">
        <v>1</v>
      </c>
      <c r="CB360" s="98">
        <f t="shared" si="202"/>
        <v>5</v>
      </c>
      <c r="CC360" s="130">
        <v>0</v>
      </c>
      <c r="CD360" s="130">
        <v>4</v>
      </c>
      <c r="CE360" s="130">
        <v>1</v>
      </c>
    </row>
    <row r="361" spans="1:83" ht="12.75" x14ac:dyDescent="0.2">
      <c r="A361" s="89">
        <v>13030</v>
      </c>
      <c r="B361" s="479" t="s">
        <v>336</v>
      </c>
      <c r="C361" s="98">
        <f t="shared" si="180"/>
        <v>277</v>
      </c>
      <c r="D361" s="98">
        <f t="shared" si="203"/>
        <v>15</v>
      </c>
      <c r="E361" s="130">
        <v>0</v>
      </c>
      <c r="F361" s="130">
        <v>15</v>
      </c>
      <c r="G361" s="98">
        <f t="shared" si="204"/>
        <v>7</v>
      </c>
      <c r="H361" s="130">
        <v>0</v>
      </c>
      <c r="I361" s="130">
        <v>7</v>
      </c>
      <c r="J361" s="98">
        <f t="shared" si="190"/>
        <v>3</v>
      </c>
      <c r="K361" s="130">
        <v>0</v>
      </c>
      <c r="L361" s="130">
        <v>0</v>
      </c>
      <c r="M361" s="130">
        <v>0</v>
      </c>
      <c r="N361" s="130">
        <v>3</v>
      </c>
      <c r="O361" s="98">
        <f t="shared" si="181"/>
        <v>0</v>
      </c>
      <c r="P361" s="130">
        <v>0</v>
      </c>
      <c r="Q361" s="130">
        <v>0</v>
      </c>
      <c r="R361" s="130">
        <v>0</v>
      </c>
      <c r="S361" s="130">
        <v>0</v>
      </c>
      <c r="T361" s="98">
        <f t="shared" si="205"/>
        <v>4</v>
      </c>
      <c r="U361" s="130">
        <v>0</v>
      </c>
      <c r="V361" s="130">
        <v>2</v>
      </c>
      <c r="W361" s="130">
        <v>2</v>
      </c>
      <c r="X361" s="130">
        <v>0</v>
      </c>
      <c r="Y361" s="98">
        <f t="shared" si="200"/>
        <v>28</v>
      </c>
      <c r="Z361" s="130">
        <v>0</v>
      </c>
      <c r="AA361" s="130">
        <v>8</v>
      </c>
      <c r="AB361" s="130">
        <v>3</v>
      </c>
      <c r="AC361" s="130">
        <v>11</v>
      </c>
      <c r="AD361" s="130">
        <v>6</v>
      </c>
      <c r="AE361" s="98">
        <f t="shared" si="201"/>
        <v>144</v>
      </c>
      <c r="AF361" s="130">
        <v>0</v>
      </c>
      <c r="AG361" s="130">
        <v>0</v>
      </c>
      <c r="AH361" s="130">
        <v>51</v>
      </c>
      <c r="AI361" s="130">
        <v>42</v>
      </c>
      <c r="AJ361" s="130">
        <v>12</v>
      </c>
      <c r="AK361" s="130">
        <v>28</v>
      </c>
      <c r="AL361" s="130">
        <v>4</v>
      </c>
      <c r="AM361" s="130">
        <v>0</v>
      </c>
      <c r="AN361" s="130">
        <v>1</v>
      </c>
      <c r="AO361" s="130">
        <v>1</v>
      </c>
      <c r="AP361" s="130">
        <v>1</v>
      </c>
      <c r="AQ361" s="130">
        <v>4</v>
      </c>
      <c r="AR361" s="130">
        <v>0</v>
      </c>
      <c r="AS361" s="130">
        <v>0</v>
      </c>
      <c r="AT361" s="98">
        <f t="shared" si="182"/>
        <v>9</v>
      </c>
      <c r="AU361" s="130">
        <v>0</v>
      </c>
      <c r="AV361" s="130">
        <v>8</v>
      </c>
      <c r="AW361" s="130">
        <v>1</v>
      </c>
      <c r="AX361" s="98">
        <f t="shared" si="183"/>
        <v>20</v>
      </c>
      <c r="AY361" s="130">
        <v>3</v>
      </c>
      <c r="AZ361" s="130">
        <v>3</v>
      </c>
      <c r="BA361" s="130">
        <v>11</v>
      </c>
      <c r="BB361" s="130">
        <v>3</v>
      </c>
      <c r="BC361" s="98">
        <f t="shared" si="184"/>
        <v>13</v>
      </c>
      <c r="BD361" s="130">
        <v>0</v>
      </c>
      <c r="BE361" s="130">
        <v>13</v>
      </c>
      <c r="BF361" s="98">
        <f t="shared" si="185"/>
        <v>10</v>
      </c>
      <c r="BG361" s="130">
        <v>0</v>
      </c>
      <c r="BH361" s="130">
        <v>7</v>
      </c>
      <c r="BI361" s="130">
        <v>1</v>
      </c>
      <c r="BJ361" s="130">
        <v>2</v>
      </c>
      <c r="BK361" s="98">
        <f t="shared" si="186"/>
        <v>8</v>
      </c>
      <c r="BL361" s="130">
        <v>0</v>
      </c>
      <c r="BM361" s="130">
        <v>4</v>
      </c>
      <c r="BN361" s="130">
        <v>4</v>
      </c>
      <c r="BO361" s="98">
        <f t="shared" si="187"/>
        <v>4</v>
      </c>
      <c r="BP361" s="130">
        <v>0</v>
      </c>
      <c r="BQ361" s="130">
        <v>4</v>
      </c>
      <c r="BR361" s="130">
        <v>0</v>
      </c>
      <c r="BS361" s="98">
        <f t="shared" si="188"/>
        <v>10</v>
      </c>
      <c r="BT361" s="130">
        <v>0</v>
      </c>
      <c r="BU361" s="130">
        <v>5</v>
      </c>
      <c r="BV361" s="130">
        <v>0</v>
      </c>
      <c r="BW361" s="130">
        <v>5</v>
      </c>
      <c r="BX361" s="98">
        <f t="shared" si="189"/>
        <v>1</v>
      </c>
      <c r="BY361" s="130">
        <v>0</v>
      </c>
      <c r="BZ361" s="130">
        <v>0</v>
      </c>
      <c r="CA361" s="130">
        <v>1</v>
      </c>
      <c r="CB361" s="98">
        <f t="shared" si="202"/>
        <v>1</v>
      </c>
      <c r="CC361" s="130">
        <v>0</v>
      </c>
      <c r="CD361" s="130">
        <v>0</v>
      </c>
      <c r="CE361" s="130">
        <v>1</v>
      </c>
    </row>
    <row r="362" spans="1:83" ht="12.75" x14ac:dyDescent="0.2">
      <c r="A362" s="89">
        <v>13031</v>
      </c>
      <c r="B362" s="479" t="s">
        <v>167</v>
      </c>
      <c r="C362" s="98">
        <f t="shared" si="180"/>
        <v>12</v>
      </c>
      <c r="D362" s="98">
        <f t="shared" si="203"/>
        <v>1</v>
      </c>
      <c r="E362" s="130">
        <v>0</v>
      </c>
      <c r="F362" s="130">
        <v>1</v>
      </c>
      <c r="G362" s="98">
        <f t="shared" si="204"/>
        <v>0</v>
      </c>
      <c r="H362" s="130">
        <v>0</v>
      </c>
      <c r="I362" s="130">
        <v>0</v>
      </c>
      <c r="J362" s="98">
        <f t="shared" si="190"/>
        <v>0</v>
      </c>
      <c r="K362" s="130">
        <v>0</v>
      </c>
      <c r="L362" s="130">
        <v>0</v>
      </c>
      <c r="M362" s="130">
        <v>0</v>
      </c>
      <c r="N362" s="130">
        <v>0</v>
      </c>
      <c r="O362" s="98">
        <f t="shared" si="181"/>
        <v>0</v>
      </c>
      <c r="P362" s="130">
        <v>0</v>
      </c>
      <c r="Q362" s="130">
        <v>0</v>
      </c>
      <c r="R362" s="130">
        <v>0</v>
      </c>
      <c r="S362" s="130">
        <v>0</v>
      </c>
      <c r="T362" s="98">
        <f t="shared" si="205"/>
        <v>4</v>
      </c>
      <c r="U362" s="130">
        <v>0</v>
      </c>
      <c r="V362" s="130">
        <v>0</v>
      </c>
      <c r="W362" s="130">
        <v>0</v>
      </c>
      <c r="X362" s="130">
        <v>4</v>
      </c>
      <c r="Y362" s="98">
        <f t="shared" si="200"/>
        <v>1</v>
      </c>
      <c r="Z362" s="130">
        <v>0</v>
      </c>
      <c r="AA362" s="130">
        <v>0</v>
      </c>
      <c r="AB362" s="130">
        <v>0</v>
      </c>
      <c r="AC362" s="130">
        <v>0</v>
      </c>
      <c r="AD362" s="130">
        <v>1</v>
      </c>
      <c r="AE362" s="98">
        <f t="shared" si="201"/>
        <v>3</v>
      </c>
      <c r="AF362" s="130">
        <v>0</v>
      </c>
      <c r="AG362" s="130">
        <v>0</v>
      </c>
      <c r="AH362" s="130">
        <v>0</v>
      </c>
      <c r="AI362" s="130">
        <v>2</v>
      </c>
      <c r="AJ362" s="130">
        <v>0</v>
      </c>
      <c r="AK362" s="130">
        <v>1</v>
      </c>
      <c r="AL362" s="130">
        <v>0</v>
      </c>
      <c r="AM362" s="130">
        <v>0</v>
      </c>
      <c r="AN362" s="130">
        <v>0</v>
      </c>
      <c r="AO362" s="130">
        <v>0</v>
      </c>
      <c r="AP362" s="130">
        <v>0</v>
      </c>
      <c r="AQ362" s="130">
        <v>0</v>
      </c>
      <c r="AR362" s="130">
        <v>0</v>
      </c>
      <c r="AS362" s="130">
        <v>0</v>
      </c>
      <c r="AT362" s="98">
        <f t="shared" si="182"/>
        <v>1</v>
      </c>
      <c r="AU362" s="130">
        <v>0</v>
      </c>
      <c r="AV362" s="130">
        <v>0</v>
      </c>
      <c r="AW362" s="130">
        <v>1</v>
      </c>
      <c r="AX362" s="98">
        <f t="shared" si="183"/>
        <v>0</v>
      </c>
      <c r="AY362" s="130">
        <v>0</v>
      </c>
      <c r="AZ362" s="130">
        <v>0</v>
      </c>
      <c r="BA362" s="130">
        <v>0</v>
      </c>
      <c r="BB362" s="130">
        <v>0</v>
      </c>
      <c r="BC362" s="98">
        <f t="shared" si="184"/>
        <v>0</v>
      </c>
      <c r="BD362" s="130">
        <v>0</v>
      </c>
      <c r="BE362" s="130">
        <v>0</v>
      </c>
      <c r="BF362" s="98">
        <f t="shared" si="185"/>
        <v>0</v>
      </c>
      <c r="BG362" s="130">
        <v>0</v>
      </c>
      <c r="BH362" s="130">
        <v>0</v>
      </c>
      <c r="BI362" s="130">
        <v>0</v>
      </c>
      <c r="BJ362" s="130">
        <v>0</v>
      </c>
      <c r="BK362" s="98">
        <f t="shared" si="186"/>
        <v>0</v>
      </c>
      <c r="BL362" s="130">
        <v>0</v>
      </c>
      <c r="BM362" s="130">
        <v>0</v>
      </c>
      <c r="BN362" s="130">
        <v>0</v>
      </c>
      <c r="BO362" s="98">
        <f t="shared" si="187"/>
        <v>0</v>
      </c>
      <c r="BP362" s="130">
        <v>0</v>
      </c>
      <c r="BQ362" s="130">
        <v>0</v>
      </c>
      <c r="BR362" s="130">
        <v>0</v>
      </c>
      <c r="BS362" s="98">
        <f t="shared" si="188"/>
        <v>0</v>
      </c>
      <c r="BT362" s="130">
        <v>0</v>
      </c>
      <c r="BU362" s="130">
        <v>0</v>
      </c>
      <c r="BV362" s="130">
        <v>0</v>
      </c>
      <c r="BW362" s="130">
        <v>0</v>
      </c>
      <c r="BX362" s="98">
        <f t="shared" si="189"/>
        <v>2</v>
      </c>
      <c r="BY362" s="130">
        <v>0</v>
      </c>
      <c r="BZ362" s="130">
        <v>2</v>
      </c>
      <c r="CA362" s="130">
        <v>0</v>
      </c>
      <c r="CB362" s="98">
        <f t="shared" si="202"/>
        <v>0</v>
      </c>
      <c r="CC362" s="130">
        <v>0</v>
      </c>
      <c r="CD362" s="130">
        <v>0</v>
      </c>
      <c r="CE362" s="130">
        <v>0</v>
      </c>
    </row>
    <row r="363" spans="1:83" ht="17.25" customHeight="1" x14ac:dyDescent="0.2">
      <c r="A363" s="91">
        <v>13032</v>
      </c>
      <c r="B363" s="479" t="s">
        <v>400</v>
      </c>
      <c r="C363" s="98">
        <f t="shared" si="180"/>
        <v>21</v>
      </c>
      <c r="D363" s="98">
        <f t="shared" si="203"/>
        <v>0</v>
      </c>
      <c r="E363" s="130">
        <v>0</v>
      </c>
      <c r="F363" s="130">
        <v>0</v>
      </c>
      <c r="G363" s="98">
        <f t="shared" si="204"/>
        <v>0</v>
      </c>
      <c r="H363" s="130">
        <v>0</v>
      </c>
      <c r="I363" s="130">
        <v>0</v>
      </c>
      <c r="J363" s="98">
        <f t="shared" si="190"/>
        <v>0</v>
      </c>
      <c r="K363" s="130">
        <v>0</v>
      </c>
      <c r="L363" s="130">
        <v>0</v>
      </c>
      <c r="M363" s="130">
        <v>0</v>
      </c>
      <c r="N363" s="130">
        <v>0</v>
      </c>
      <c r="O363" s="98">
        <f t="shared" si="181"/>
        <v>0</v>
      </c>
      <c r="P363" s="130">
        <v>0</v>
      </c>
      <c r="Q363" s="130">
        <v>0</v>
      </c>
      <c r="R363" s="130">
        <v>0</v>
      </c>
      <c r="S363" s="130">
        <v>0</v>
      </c>
      <c r="T363" s="98">
        <f t="shared" si="205"/>
        <v>1</v>
      </c>
      <c r="U363" s="130">
        <v>0</v>
      </c>
      <c r="V363" s="130">
        <v>0</v>
      </c>
      <c r="W363" s="130">
        <v>1</v>
      </c>
      <c r="X363" s="130">
        <v>0</v>
      </c>
      <c r="Y363" s="98">
        <f t="shared" si="200"/>
        <v>0</v>
      </c>
      <c r="Z363" s="130">
        <v>0</v>
      </c>
      <c r="AA363" s="130">
        <v>0</v>
      </c>
      <c r="AB363" s="130">
        <v>0</v>
      </c>
      <c r="AC363" s="130">
        <v>0</v>
      </c>
      <c r="AD363" s="130">
        <v>0</v>
      </c>
      <c r="AE363" s="98">
        <f t="shared" si="201"/>
        <v>0</v>
      </c>
      <c r="AF363" s="130">
        <v>0</v>
      </c>
      <c r="AG363" s="130">
        <v>0</v>
      </c>
      <c r="AH363" s="130">
        <v>0</v>
      </c>
      <c r="AI363" s="130">
        <v>0</v>
      </c>
      <c r="AJ363" s="130">
        <v>0</v>
      </c>
      <c r="AK363" s="130">
        <v>0</v>
      </c>
      <c r="AL363" s="130">
        <v>0</v>
      </c>
      <c r="AM363" s="130">
        <v>0</v>
      </c>
      <c r="AN363" s="130">
        <v>0</v>
      </c>
      <c r="AO363" s="130">
        <v>0</v>
      </c>
      <c r="AP363" s="130">
        <v>0</v>
      </c>
      <c r="AQ363" s="130">
        <v>0</v>
      </c>
      <c r="AR363" s="130">
        <v>0</v>
      </c>
      <c r="AS363" s="130">
        <v>0</v>
      </c>
      <c r="AT363" s="98">
        <f t="shared" si="182"/>
        <v>1</v>
      </c>
      <c r="AU363" s="130">
        <v>0</v>
      </c>
      <c r="AV363" s="130">
        <v>1</v>
      </c>
      <c r="AW363" s="130">
        <v>0</v>
      </c>
      <c r="AX363" s="98">
        <f t="shared" si="183"/>
        <v>0</v>
      </c>
      <c r="AY363" s="130">
        <v>0</v>
      </c>
      <c r="AZ363" s="130">
        <v>0</v>
      </c>
      <c r="BA363" s="130">
        <v>0</v>
      </c>
      <c r="BB363" s="130">
        <v>0</v>
      </c>
      <c r="BC363" s="98">
        <f t="shared" si="184"/>
        <v>1</v>
      </c>
      <c r="BD363" s="130">
        <v>0</v>
      </c>
      <c r="BE363" s="130">
        <v>1</v>
      </c>
      <c r="BF363" s="98">
        <f t="shared" si="185"/>
        <v>0</v>
      </c>
      <c r="BG363" s="130">
        <v>0</v>
      </c>
      <c r="BH363" s="130">
        <v>0</v>
      </c>
      <c r="BI363" s="130">
        <v>0</v>
      </c>
      <c r="BJ363" s="130">
        <v>0</v>
      </c>
      <c r="BK363" s="98">
        <f t="shared" si="186"/>
        <v>0</v>
      </c>
      <c r="BL363" s="130">
        <v>0</v>
      </c>
      <c r="BM363" s="130">
        <v>0</v>
      </c>
      <c r="BN363" s="130">
        <v>0</v>
      </c>
      <c r="BO363" s="98">
        <f t="shared" si="187"/>
        <v>0</v>
      </c>
      <c r="BP363" s="130">
        <v>0</v>
      </c>
      <c r="BQ363" s="130">
        <v>0</v>
      </c>
      <c r="BR363" s="130">
        <v>0</v>
      </c>
      <c r="BS363" s="98">
        <f t="shared" si="188"/>
        <v>18</v>
      </c>
      <c r="BT363" s="130">
        <v>0</v>
      </c>
      <c r="BU363" s="130">
        <v>18</v>
      </c>
      <c r="BV363" s="130">
        <v>0</v>
      </c>
      <c r="BW363" s="130">
        <v>0</v>
      </c>
      <c r="BX363" s="98">
        <f t="shared" si="189"/>
        <v>0</v>
      </c>
      <c r="BY363" s="130">
        <v>0</v>
      </c>
      <c r="BZ363" s="130">
        <v>0</v>
      </c>
      <c r="CA363" s="130">
        <v>0</v>
      </c>
      <c r="CB363" s="98">
        <f t="shared" si="202"/>
        <v>0</v>
      </c>
      <c r="CC363" s="130">
        <v>0</v>
      </c>
      <c r="CD363" s="130">
        <v>0</v>
      </c>
      <c r="CE363" s="130">
        <v>0</v>
      </c>
    </row>
    <row r="364" spans="1:83" ht="12.75" x14ac:dyDescent="0.2">
      <c r="A364" s="89">
        <v>13033</v>
      </c>
      <c r="B364" s="479" t="s">
        <v>321</v>
      </c>
      <c r="C364" s="98">
        <f t="shared" si="180"/>
        <v>101</v>
      </c>
      <c r="D364" s="98">
        <f t="shared" si="203"/>
        <v>12</v>
      </c>
      <c r="E364" s="130">
        <v>0</v>
      </c>
      <c r="F364" s="130">
        <v>12</v>
      </c>
      <c r="G364" s="98">
        <f t="shared" si="204"/>
        <v>2</v>
      </c>
      <c r="H364" s="130">
        <v>0</v>
      </c>
      <c r="I364" s="130">
        <v>2</v>
      </c>
      <c r="J364" s="98">
        <f t="shared" si="190"/>
        <v>9</v>
      </c>
      <c r="K364" s="130">
        <v>0</v>
      </c>
      <c r="L364" s="130">
        <v>9</v>
      </c>
      <c r="M364" s="130">
        <v>0</v>
      </c>
      <c r="N364" s="130">
        <v>0</v>
      </c>
      <c r="O364" s="98">
        <f t="shared" si="181"/>
        <v>5</v>
      </c>
      <c r="P364" s="130">
        <v>0</v>
      </c>
      <c r="Q364" s="130">
        <v>4</v>
      </c>
      <c r="R364" s="130">
        <v>0</v>
      </c>
      <c r="S364" s="130">
        <v>1</v>
      </c>
      <c r="T364" s="98">
        <f t="shared" si="205"/>
        <v>2</v>
      </c>
      <c r="U364" s="130">
        <v>0</v>
      </c>
      <c r="V364" s="130">
        <v>0</v>
      </c>
      <c r="W364" s="130">
        <v>0</v>
      </c>
      <c r="X364" s="130">
        <v>2</v>
      </c>
      <c r="Y364" s="98">
        <f t="shared" si="200"/>
        <v>25</v>
      </c>
      <c r="Z364" s="130">
        <v>0</v>
      </c>
      <c r="AA364" s="130">
        <v>3</v>
      </c>
      <c r="AB364" s="130">
        <v>3</v>
      </c>
      <c r="AC364" s="130">
        <v>13</v>
      </c>
      <c r="AD364" s="130">
        <v>6</v>
      </c>
      <c r="AE364" s="98">
        <f t="shared" si="201"/>
        <v>9</v>
      </c>
      <c r="AF364" s="130">
        <v>0</v>
      </c>
      <c r="AG364" s="130">
        <v>0</v>
      </c>
      <c r="AH364" s="130">
        <v>3</v>
      </c>
      <c r="AI364" s="130">
        <v>1</v>
      </c>
      <c r="AJ364" s="130">
        <v>0</v>
      </c>
      <c r="AK364" s="130">
        <v>5</v>
      </c>
      <c r="AL364" s="130">
        <v>0</v>
      </c>
      <c r="AM364" s="130">
        <v>0</v>
      </c>
      <c r="AN364" s="130">
        <v>0</v>
      </c>
      <c r="AO364" s="130">
        <v>0</v>
      </c>
      <c r="AP364" s="130">
        <v>0</v>
      </c>
      <c r="AQ364" s="130">
        <v>0</v>
      </c>
      <c r="AR364" s="130">
        <v>0</v>
      </c>
      <c r="AS364" s="130">
        <v>0</v>
      </c>
      <c r="AT364" s="98">
        <f t="shared" si="182"/>
        <v>2</v>
      </c>
      <c r="AU364" s="130">
        <v>0</v>
      </c>
      <c r="AV364" s="130">
        <v>2</v>
      </c>
      <c r="AW364" s="130">
        <v>0</v>
      </c>
      <c r="AX364" s="98">
        <f t="shared" si="183"/>
        <v>9</v>
      </c>
      <c r="AY364" s="130">
        <v>1</v>
      </c>
      <c r="AZ364" s="130">
        <v>2</v>
      </c>
      <c r="BA364" s="130">
        <v>5</v>
      </c>
      <c r="BB364" s="130">
        <v>1</v>
      </c>
      <c r="BC364" s="98">
        <f t="shared" si="184"/>
        <v>7</v>
      </c>
      <c r="BD364" s="130">
        <v>0</v>
      </c>
      <c r="BE364" s="130">
        <v>7</v>
      </c>
      <c r="BF364" s="98">
        <f t="shared" si="185"/>
        <v>13</v>
      </c>
      <c r="BG364" s="130">
        <v>0</v>
      </c>
      <c r="BH364" s="130">
        <v>5</v>
      </c>
      <c r="BI364" s="130">
        <v>1</v>
      </c>
      <c r="BJ364" s="130">
        <v>7</v>
      </c>
      <c r="BK364" s="98">
        <f t="shared" si="186"/>
        <v>2</v>
      </c>
      <c r="BL364" s="130">
        <v>0</v>
      </c>
      <c r="BM364" s="130">
        <v>0</v>
      </c>
      <c r="BN364" s="130">
        <v>2</v>
      </c>
      <c r="BO364" s="98">
        <f t="shared" si="187"/>
        <v>0</v>
      </c>
      <c r="BP364" s="130">
        <v>0</v>
      </c>
      <c r="BQ364" s="130">
        <v>0</v>
      </c>
      <c r="BR364" s="130">
        <v>0</v>
      </c>
      <c r="BS364" s="98">
        <f t="shared" si="188"/>
        <v>3</v>
      </c>
      <c r="BT364" s="130">
        <v>0</v>
      </c>
      <c r="BU364" s="130">
        <v>1</v>
      </c>
      <c r="BV364" s="130">
        <v>2</v>
      </c>
      <c r="BW364" s="130">
        <v>0</v>
      </c>
      <c r="BX364" s="98">
        <f t="shared" si="189"/>
        <v>0</v>
      </c>
      <c r="BY364" s="130">
        <v>0</v>
      </c>
      <c r="BZ364" s="130">
        <v>0</v>
      </c>
      <c r="CA364" s="130">
        <v>0</v>
      </c>
      <c r="CB364" s="98">
        <f t="shared" si="202"/>
        <v>1</v>
      </c>
      <c r="CC364" s="130">
        <v>0</v>
      </c>
      <c r="CD364" s="130">
        <v>1</v>
      </c>
      <c r="CE364" s="130">
        <v>0</v>
      </c>
    </row>
    <row r="365" spans="1:83" ht="12.75" x14ac:dyDescent="0.2">
      <c r="A365" s="89">
        <v>13035</v>
      </c>
      <c r="B365" s="479" t="s">
        <v>158</v>
      </c>
      <c r="C365" s="98">
        <f t="shared" si="180"/>
        <v>12</v>
      </c>
      <c r="D365" s="98">
        <f t="shared" si="203"/>
        <v>0</v>
      </c>
      <c r="E365" s="130">
        <v>0</v>
      </c>
      <c r="F365" s="130">
        <v>0</v>
      </c>
      <c r="G365" s="98">
        <f t="shared" si="204"/>
        <v>0</v>
      </c>
      <c r="H365" s="130">
        <v>0</v>
      </c>
      <c r="I365" s="130">
        <v>0</v>
      </c>
      <c r="J365" s="98">
        <f t="shared" si="190"/>
        <v>1</v>
      </c>
      <c r="K365" s="130">
        <v>0</v>
      </c>
      <c r="L365" s="130">
        <v>0</v>
      </c>
      <c r="M365" s="130">
        <v>1</v>
      </c>
      <c r="N365" s="130">
        <v>0</v>
      </c>
      <c r="O365" s="98">
        <f t="shared" si="181"/>
        <v>0</v>
      </c>
      <c r="P365" s="130">
        <v>0</v>
      </c>
      <c r="Q365" s="130">
        <v>0</v>
      </c>
      <c r="R365" s="130">
        <v>0</v>
      </c>
      <c r="S365" s="130">
        <v>0</v>
      </c>
      <c r="T365" s="98">
        <f t="shared" si="205"/>
        <v>0</v>
      </c>
      <c r="U365" s="130">
        <v>0</v>
      </c>
      <c r="V365" s="130">
        <v>0</v>
      </c>
      <c r="W365" s="130">
        <v>0</v>
      </c>
      <c r="X365" s="130">
        <v>0</v>
      </c>
      <c r="Y365" s="98">
        <f t="shared" si="200"/>
        <v>3</v>
      </c>
      <c r="Z365" s="130">
        <v>0</v>
      </c>
      <c r="AA365" s="130">
        <v>0</v>
      </c>
      <c r="AB365" s="130">
        <v>0</v>
      </c>
      <c r="AC365" s="130">
        <v>1</v>
      </c>
      <c r="AD365" s="130">
        <v>2</v>
      </c>
      <c r="AE365" s="98">
        <f t="shared" si="201"/>
        <v>5</v>
      </c>
      <c r="AF365" s="130">
        <v>0</v>
      </c>
      <c r="AG365" s="130">
        <v>0</v>
      </c>
      <c r="AH365" s="130">
        <v>3</v>
      </c>
      <c r="AI365" s="130">
        <v>0</v>
      </c>
      <c r="AJ365" s="130">
        <v>0</v>
      </c>
      <c r="AK365" s="130">
        <v>1</v>
      </c>
      <c r="AL365" s="130">
        <v>0</v>
      </c>
      <c r="AM365" s="130">
        <v>0</v>
      </c>
      <c r="AN365" s="130">
        <v>0</v>
      </c>
      <c r="AO365" s="130">
        <v>1</v>
      </c>
      <c r="AP365" s="130">
        <v>0</v>
      </c>
      <c r="AQ365" s="130">
        <v>0</v>
      </c>
      <c r="AR365" s="130">
        <v>0</v>
      </c>
      <c r="AS365" s="130">
        <v>0</v>
      </c>
      <c r="AT365" s="98">
        <f t="shared" si="182"/>
        <v>0</v>
      </c>
      <c r="AU365" s="130">
        <v>0</v>
      </c>
      <c r="AV365" s="130">
        <v>0</v>
      </c>
      <c r="AW365" s="130">
        <v>0</v>
      </c>
      <c r="AX365" s="98">
        <f t="shared" si="183"/>
        <v>0</v>
      </c>
      <c r="AY365" s="130">
        <v>0</v>
      </c>
      <c r="AZ365" s="130">
        <v>0</v>
      </c>
      <c r="BA365" s="130">
        <v>0</v>
      </c>
      <c r="BB365" s="130">
        <v>0</v>
      </c>
      <c r="BC365" s="98">
        <f t="shared" si="184"/>
        <v>1</v>
      </c>
      <c r="BD365" s="130">
        <v>0</v>
      </c>
      <c r="BE365" s="130">
        <v>1</v>
      </c>
      <c r="BF365" s="98">
        <f t="shared" si="185"/>
        <v>1</v>
      </c>
      <c r="BG365" s="130">
        <v>0</v>
      </c>
      <c r="BH365" s="130">
        <v>0</v>
      </c>
      <c r="BI365" s="130">
        <v>1</v>
      </c>
      <c r="BJ365" s="130">
        <v>0</v>
      </c>
      <c r="BK365" s="98">
        <f t="shared" si="186"/>
        <v>0</v>
      </c>
      <c r="BL365" s="130">
        <v>0</v>
      </c>
      <c r="BM365" s="130">
        <v>0</v>
      </c>
      <c r="BN365" s="130">
        <v>0</v>
      </c>
      <c r="BO365" s="98">
        <f t="shared" si="187"/>
        <v>1</v>
      </c>
      <c r="BP365" s="130">
        <v>0</v>
      </c>
      <c r="BQ365" s="130">
        <v>0</v>
      </c>
      <c r="BR365" s="130">
        <v>1</v>
      </c>
      <c r="BS365" s="98">
        <f t="shared" si="188"/>
        <v>0</v>
      </c>
      <c r="BT365" s="130">
        <v>0</v>
      </c>
      <c r="BU365" s="130">
        <v>0</v>
      </c>
      <c r="BV365" s="130">
        <v>0</v>
      </c>
      <c r="BW365" s="130">
        <v>0</v>
      </c>
      <c r="BX365" s="98">
        <f t="shared" si="189"/>
        <v>0</v>
      </c>
      <c r="BY365" s="130">
        <v>0</v>
      </c>
      <c r="BZ365" s="130">
        <v>0</v>
      </c>
      <c r="CA365" s="130">
        <v>0</v>
      </c>
      <c r="CB365" s="98">
        <f t="shared" si="202"/>
        <v>0</v>
      </c>
      <c r="CC365" s="130">
        <v>0</v>
      </c>
      <c r="CD365" s="130">
        <v>0</v>
      </c>
      <c r="CE365" s="130">
        <v>0</v>
      </c>
    </row>
    <row r="366" spans="1:83" ht="12.75" x14ac:dyDescent="0.2">
      <c r="A366" s="90">
        <v>13038</v>
      </c>
      <c r="B366" s="479" t="s">
        <v>60</v>
      </c>
      <c r="C366" s="98">
        <f t="shared" si="180"/>
        <v>7</v>
      </c>
      <c r="D366" s="98">
        <f t="shared" si="203"/>
        <v>0</v>
      </c>
      <c r="E366" s="130">
        <v>0</v>
      </c>
      <c r="F366" s="130">
        <v>0</v>
      </c>
      <c r="G366" s="98">
        <f t="shared" si="204"/>
        <v>0</v>
      </c>
      <c r="H366" s="130">
        <v>0</v>
      </c>
      <c r="I366" s="130">
        <v>0</v>
      </c>
      <c r="J366" s="98">
        <f t="shared" si="190"/>
        <v>0</v>
      </c>
      <c r="K366" s="130">
        <v>0</v>
      </c>
      <c r="L366" s="130">
        <v>0</v>
      </c>
      <c r="M366" s="130">
        <v>0</v>
      </c>
      <c r="N366" s="130">
        <v>0</v>
      </c>
      <c r="O366" s="98">
        <f t="shared" si="181"/>
        <v>0</v>
      </c>
      <c r="P366" s="130">
        <v>0</v>
      </c>
      <c r="Q366" s="130">
        <v>0</v>
      </c>
      <c r="R366" s="130">
        <v>0</v>
      </c>
      <c r="S366" s="130">
        <v>0</v>
      </c>
      <c r="T366" s="98">
        <f t="shared" si="205"/>
        <v>0</v>
      </c>
      <c r="U366" s="130">
        <v>0</v>
      </c>
      <c r="V366" s="130">
        <v>0</v>
      </c>
      <c r="W366" s="130">
        <v>0</v>
      </c>
      <c r="X366" s="130">
        <v>0</v>
      </c>
      <c r="Y366" s="98">
        <f t="shared" si="200"/>
        <v>0</v>
      </c>
      <c r="Z366" s="130">
        <v>0</v>
      </c>
      <c r="AA366" s="130">
        <v>0</v>
      </c>
      <c r="AB366" s="130">
        <v>0</v>
      </c>
      <c r="AC366" s="130">
        <v>0</v>
      </c>
      <c r="AD366" s="130">
        <v>0</v>
      </c>
      <c r="AE366" s="98">
        <f t="shared" si="201"/>
        <v>0</v>
      </c>
      <c r="AF366" s="130">
        <v>0</v>
      </c>
      <c r="AG366" s="130">
        <v>0</v>
      </c>
      <c r="AH366" s="130">
        <v>0</v>
      </c>
      <c r="AI366" s="130">
        <v>0</v>
      </c>
      <c r="AJ366" s="130">
        <v>0</v>
      </c>
      <c r="AK366" s="130">
        <v>0</v>
      </c>
      <c r="AL366" s="130">
        <v>0</v>
      </c>
      <c r="AM366" s="130">
        <v>0</v>
      </c>
      <c r="AN366" s="130">
        <v>0</v>
      </c>
      <c r="AO366" s="130">
        <v>0</v>
      </c>
      <c r="AP366" s="130">
        <v>0</v>
      </c>
      <c r="AQ366" s="130">
        <v>0</v>
      </c>
      <c r="AR366" s="130">
        <v>0</v>
      </c>
      <c r="AS366" s="130">
        <v>0</v>
      </c>
      <c r="AT366" s="98">
        <f t="shared" si="182"/>
        <v>1</v>
      </c>
      <c r="AU366" s="130">
        <v>0</v>
      </c>
      <c r="AV366" s="130">
        <v>1</v>
      </c>
      <c r="AW366" s="130">
        <v>0</v>
      </c>
      <c r="AX366" s="98">
        <f t="shared" si="183"/>
        <v>1</v>
      </c>
      <c r="AY366" s="130">
        <v>0</v>
      </c>
      <c r="AZ366" s="130">
        <v>0</v>
      </c>
      <c r="BA366" s="130">
        <v>1</v>
      </c>
      <c r="BB366" s="130">
        <v>0</v>
      </c>
      <c r="BC366" s="98">
        <f t="shared" si="184"/>
        <v>1</v>
      </c>
      <c r="BD366" s="130">
        <v>0</v>
      </c>
      <c r="BE366" s="130">
        <v>1</v>
      </c>
      <c r="BF366" s="98">
        <f t="shared" si="185"/>
        <v>0</v>
      </c>
      <c r="BG366" s="130">
        <v>0</v>
      </c>
      <c r="BH366" s="130">
        <v>0</v>
      </c>
      <c r="BI366" s="130">
        <v>0</v>
      </c>
      <c r="BJ366" s="130">
        <v>0</v>
      </c>
      <c r="BK366" s="98">
        <f t="shared" si="186"/>
        <v>4</v>
      </c>
      <c r="BL366" s="130">
        <v>0</v>
      </c>
      <c r="BM366" s="130">
        <v>3</v>
      </c>
      <c r="BN366" s="130">
        <v>1</v>
      </c>
      <c r="BO366" s="98">
        <f t="shared" si="187"/>
        <v>0</v>
      </c>
      <c r="BP366" s="130">
        <v>0</v>
      </c>
      <c r="BQ366" s="130">
        <v>0</v>
      </c>
      <c r="BR366" s="130">
        <v>0</v>
      </c>
      <c r="BS366" s="98">
        <f t="shared" si="188"/>
        <v>0</v>
      </c>
      <c r="BT366" s="130">
        <v>0</v>
      </c>
      <c r="BU366" s="130">
        <v>0</v>
      </c>
      <c r="BV366" s="130">
        <v>0</v>
      </c>
      <c r="BW366" s="130">
        <v>0</v>
      </c>
      <c r="BX366" s="98">
        <f t="shared" si="189"/>
        <v>0</v>
      </c>
      <c r="BY366" s="130">
        <v>0</v>
      </c>
      <c r="BZ366" s="130">
        <v>0</v>
      </c>
      <c r="CA366" s="130">
        <v>0</v>
      </c>
      <c r="CB366" s="98">
        <f t="shared" si="202"/>
        <v>0</v>
      </c>
      <c r="CC366" s="130">
        <v>0</v>
      </c>
      <c r="CD366" s="130">
        <v>0</v>
      </c>
      <c r="CE366" s="130">
        <v>0</v>
      </c>
    </row>
    <row r="367" spans="1:83" ht="12.75" x14ac:dyDescent="0.2">
      <c r="A367" s="91">
        <v>13052</v>
      </c>
      <c r="B367" s="479" t="s">
        <v>618</v>
      </c>
      <c r="C367" s="98">
        <f t="shared" si="180"/>
        <v>3</v>
      </c>
      <c r="D367" s="98">
        <f t="shared" si="203"/>
        <v>1</v>
      </c>
      <c r="E367" s="130">
        <v>0</v>
      </c>
      <c r="F367" s="130">
        <v>1</v>
      </c>
      <c r="G367" s="98">
        <f t="shared" si="204"/>
        <v>0</v>
      </c>
      <c r="H367" s="130">
        <v>0</v>
      </c>
      <c r="I367" s="130">
        <v>0</v>
      </c>
      <c r="J367" s="98">
        <f t="shared" si="190"/>
        <v>0</v>
      </c>
      <c r="K367" s="130">
        <v>0</v>
      </c>
      <c r="L367" s="130">
        <v>0</v>
      </c>
      <c r="M367" s="130">
        <v>0</v>
      </c>
      <c r="N367" s="130">
        <v>0</v>
      </c>
      <c r="O367" s="98">
        <f t="shared" si="181"/>
        <v>0</v>
      </c>
      <c r="P367" s="130">
        <v>0</v>
      </c>
      <c r="Q367" s="130">
        <v>0</v>
      </c>
      <c r="R367" s="130">
        <v>0</v>
      </c>
      <c r="S367" s="130">
        <v>0</v>
      </c>
      <c r="T367" s="98">
        <f t="shared" si="205"/>
        <v>0</v>
      </c>
      <c r="U367" s="130">
        <v>0</v>
      </c>
      <c r="V367" s="130">
        <v>0</v>
      </c>
      <c r="W367" s="130">
        <v>0</v>
      </c>
      <c r="X367" s="130">
        <v>0</v>
      </c>
      <c r="Y367" s="98">
        <f t="shared" si="200"/>
        <v>0</v>
      </c>
      <c r="Z367" s="130">
        <v>0</v>
      </c>
      <c r="AA367" s="130">
        <v>0</v>
      </c>
      <c r="AB367" s="130">
        <v>0</v>
      </c>
      <c r="AC367" s="130">
        <v>0</v>
      </c>
      <c r="AD367" s="130">
        <v>0</v>
      </c>
      <c r="AE367" s="98">
        <f t="shared" si="201"/>
        <v>0</v>
      </c>
      <c r="AF367" s="130">
        <v>0</v>
      </c>
      <c r="AG367" s="130">
        <v>0</v>
      </c>
      <c r="AH367" s="130">
        <v>0</v>
      </c>
      <c r="AI367" s="130">
        <v>0</v>
      </c>
      <c r="AJ367" s="130">
        <v>0</v>
      </c>
      <c r="AK367" s="130">
        <v>0</v>
      </c>
      <c r="AL367" s="130">
        <v>0</v>
      </c>
      <c r="AM367" s="130">
        <v>0</v>
      </c>
      <c r="AN367" s="130">
        <v>0</v>
      </c>
      <c r="AO367" s="130">
        <v>0</v>
      </c>
      <c r="AP367" s="130">
        <v>0</v>
      </c>
      <c r="AQ367" s="130">
        <v>0</v>
      </c>
      <c r="AR367" s="130">
        <v>0</v>
      </c>
      <c r="AS367" s="130">
        <v>0</v>
      </c>
      <c r="AT367" s="98">
        <f t="shared" si="182"/>
        <v>0</v>
      </c>
      <c r="AU367" s="130">
        <v>0</v>
      </c>
      <c r="AV367" s="130">
        <v>0</v>
      </c>
      <c r="AW367" s="130">
        <v>0</v>
      </c>
      <c r="AX367" s="98">
        <f t="shared" si="183"/>
        <v>1</v>
      </c>
      <c r="AY367" s="130">
        <v>0</v>
      </c>
      <c r="AZ367" s="130">
        <v>1</v>
      </c>
      <c r="BA367" s="130">
        <v>0</v>
      </c>
      <c r="BB367" s="130">
        <v>0</v>
      </c>
      <c r="BC367" s="98">
        <f t="shared" si="184"/>
        <v>0</v>
      </c>
      <c r="BD367" s="130">
        <v>0</v>
      </c>
      <c r="BE367" s="130">
        <v>0</v>
      </c>
      <c r="BF367" s="98">
        <f t="shared" si="185"/>
        <v>0</v>
      </c>
      <c r="BG367" s="130">
        <v>0</v>
      </c>
      <c r="BH367" s="130">
        <v>0</v>
      </c>
      <c r="BI367" s="130">
        <v>0</v>
      </c>
      <c r="BJ367" s="130">
        <v>0</v>
      </c>
      <c r="BK367" s="98">
        <f t="shared" si="186"/>
        <v>0</v>
      </c>
      <c r="BL367" s="130">
        <v>0</v>
      </c>
      <c r="BM367" s="130">
        <v>0</v>
      </c>
      <c r="BN367" s="130">
        <v>0</v>
      </c>
      <c r="BO367" s="98">
        <f t="shared" si="187"/>
        <v>0</v>
      </c>
      <c r="BP367" s="130">
        <v>0</v>
      </c>
      <c r="BQ367" s="130">
        <v>0</v>
      </c>
      <c r="BR367" s="130">
        <v>0</v>
      </c>
      <c r="BS367" s="98">
        <f t="shared" si="188"/>
        <v>1</v>
      </c>
      <c r="BT367" s="130">
        <v>0</v>
      </c>
      <c r="BU367" s="130">
        <v>1</v>
      </c>
      <c r="BV367" s="130">
        <v>0</v>
      </c>
      <c r="BW367" s="130">
        <v>0</v>
      </c>
      <c r="BX367" s="98">
        <f t="shared" si="189"/>
        <v>0</v>
      </c>
      <c r="BY367" s="130">
        <v>0</v>
      </c>
      <c r="BZ367" s="130">
        <v>0</v>
      </c>
      <c r="CA367" s="130">
        <v>0</v>
      </c>
      <c r="CB367" s="98">
        <f t="shared" si="202"/>
        <v>0</v>
      </c>
      <c r="CC367" s="130">
        <v>0</v>
      </c>
      <c r="CD367" s="130">
        <v>0</v>
      </c>
      <c r="CE367" s="130">
        <v>0</v>
      </c>
    </row>
    <row r="368" spans="1:83" ht="12.75" x14ac:dyDescent="0.2">
      <c r="A368" s="91">
        <v>13053</v>
      </c>
      <c r="B368" s="479" t="s">
        <v>629</v>
      </c>
      <c r="C368" s="98">
        <f t="shared" si="180"/>
        <v>5</v>
      </c>
      <c r="D368" s="98">
        <f t="shared" si="203"/>
        <v>0</v>
      </c>
      <c r="E368" s="130">
        <v>0</v>
      </c>
      <c r="F368" s="130">
        <v>0</v>
      </c>
      <c r="G368" s="98">
        <f t="shared" si="204"/>
        <v>0</v>
      </c>
      <c r="H368" s="130">
        <v>0</v>
      </c>
      <c r="I368" s="130">
        <v>0</v>
      </c>
      <c r="J368" s="98">
        <f t="shared" si="190"/>
        <v>0</v>
      </c>
      <c r="K368" s="130">
        <v>0</v>
      </c>
      <c r="L368" s="130">
        <v>0</v>
      </c>
      <c r="M368" s="130">
        <v>0</v>
      </c>
      <c r="N368" s="130">
        <v>0</v>
      </c>
      <c r="O368" s="98">
        <f t="shared" si="181"/>
        <v>0</v>
      </c>
      <c r="P368" s="130">
        <v>0</v>
      </c>
      <c r="Q368" s="130">
        <v>0</v>
      </c>
      <c r="R368" s="130">
        <v>0</v>
      </c>
      <c r="S368" s="130">
        <v>0</v>
      </c>
      <c r="T368" s="98">
        <f t="shared" si="205"/>
        <v>1</v>
      </c>
      <c r="U368" s="130">
        <v>0</v>
      </c>
      <c r="V368" s="130">
        <v>1</v>
      </c>
      <c r="W368" s="130">
        <v>0</v>
      </c>
      <c r="X368" s="130">
        <v>0</v>
      </c>
      <c r="Y368" s="98">
        <f t="shared" si="200"/>
        <v>2</v>
      </c>
      <c r="Z368" s="130">
        <v>0</v>
      </c>
      <c r="AA368" s="130">
        <v>0</v>
      </c>
      <c r="AB368" s="130">
        <v>0</v>
      </c>
      <c r="AC368" s="130">
        <v>1</v>
      </c>
      <c r="AD368" s="130">
        <v>1</v>
      </c>
      <c r="AE368" s="98">
        <f t="shared" si="201"/>
        <v>1</v>
      </c>
      <c r="AF368" s="130">
        <v>0</v>
      </c>
      <c r="AG368" s="130">
        <v>0</v>
      </c>
      <c r="AH368" s="130">
        <v>0</v>
      </c>
      <c r="AI368" s="130">
        <v>1</v>
      </c>
      <c r="AJ368" s="130">
        <v>0</v>
      </c>
      <c r="AK368" s="130">
        <v>0</v>
      </c>
      <c r="AL368" s="130">
        <v>0</v>
      </c>
      <c r="AM368" s="130">
        <v>0</v>
      </c>
      <c r="AN368" s="130">
        <v>0</v>
      </c>
      <c r="AO368" s="130">
        <v>0</v>
      </c>
      <c r="AP368" s="130">
        <v>0</v>
      </c>
      <c r="AQ368" s="130">
        <v>0</v>
      </c>
      <c r="AR368" s="130">
        <v>0</v>
      </c>
      <c r="AS368" s="130">
        <v>0</v>
      </c>
      <c r="AT368" s="98">
        <f t="shared" si="182"/>
        <v>0</v>
      </c>
      <c r="AU368" s="130">
        <v>0</v>
      </c>
      <c r="AV368" s="130">
        <v>0</v>
      </c>
      <c r="AW368" s="130">
        <v>0</v>
      </c>
      <c r="AX368" s="98">
        <f t="shared" si="183"/>
        <v>0</v>
      </c>
      <c r="AY368" s="130">
        <v>0</v>
      </c>
      <c r="AZ368" s="130">
        <v>0</v>
      </c>
      <c r="BA368" s="130">
        <v>0</v>
      </c>
      <c r="BB368" s="130">
        <v>0</v>
      </c>
      <c r="BC368" s="98">
        <f t="shared" si="184"/>
        <v>0</v>
      </c>
      <c r="BD368" s="130">
        <v>0</v>
      </c>
      <c r="BE368" s="130">
        <v>0</v>
      </c>
      <c r="BF368" s="98">
        <f t="shared" si="185"/>
        <v>0</v>
      </c>
      <c r="BG368" s="130">
        <v>0</v>
      </c>
      <c r="BH368" s="130">
        <v>0</v>
      </c>
      <c r="BI368" s="130">
        <v>0</v>
      </c>
      <c r="BJ368" s="130">
        <v>0</v>
      </c>
      <c r="BK368" s="98">
        <f t="shared" si="186"/>
        <v>0</v>
      </c>
      <c r="BL368" s="130">
        <v>0</v>
      </c>
      <c r="BM368" s="130">
        <v>0</v>
      </c>
      <c r="BN368" s="130">
        <v>0</v>
      </c>
      <c r="BO368" s="98">
        <f t="shared" si="187"/>
        <v>1</v>
      </c>
      <c r="BP368" s="130">
        <v>0</v>
      </c>
      <c r="BQ368" s="130">
        <v>1</v>
      </c>
      <c r="BR368" s="130">
        <v>0</v>
      </c>
      <c r="BS368" s="98">
        <f t="shared" si="188"/>
        <v>0</v>
      </c>
      <c r="BT368" s="130">
        <v>0</v>
      </c>
      <c r="BU368" s="130">
        <v>0</v>
      </c>
      <c r="BV368" s="130">
        <v>0</v>
      </c>
      <c r="BW368" s="130">
        <v>0</v>
      </c>
      <c r="BX368" s="98">
        <f t="shared" si="189"/>
        <v>0</v>
      </c>
      <c r="BY368" s="130">
        <v>0</v>
      </c>
      <c r="BZ368" s="130">
        <v>0</v>
      </c>
      <c r="CA368" s="130">
        <v>0</v>
      </c>
      <c r="CB368" s="98">
        <f t="shared" si="202"/>
        <v>0</v>
      </c>
      <c r="CC368" s="130">
        <v>0</v>
      </c>
      <c r="CD368" s="130">
        <v>0</v>
      </c>
      <c r="CE368" s="130">
        <v>0</v>
      </c>
    </row>
    <row r="369" spans="1:108" ht="12.75" x14ac:dyDescent="0.2">
      <c r="A369" s="89">
        <v>13097</v>
      </c>
      <c r="B369" s="479" t="s">
        <v>457</v>
      </c>
      <c r="C369" s="98">
        <f t="shared" si="180"/>
        <v>341</v>
      </c>
      <c r="D369" s="98">
        <f t="shared" si="203"/>
        <v>1</v>
      </c>
      <c r="E369" s="130">
        <v>0</v>
      </c>
      <c r="F369" s="130">
        <v>1</v>
      </c>
      <c r="G369" s="98">
        <f t="shared" si="204"/>
        <v>11</v>
      </c>
      <c r="H369" s="130">
        <v>0</v>
      </c>
      <c r="I369" s="130">
        <v>11</v>
      </c>
      <c r="J369" s="98">
        <f t="shared" si="190"/>
        <v>14</v>
      </c>
      <c r="K369" s="130">
        <v>0</v>
      </c>
      <c r="L369" s="130">
        <v>13</v>
      </c>
      <c r="M369" s="130">
        <v>0</v>
      </c>
      <c r="N369" s="130">
        <v>1</v>
      </c>
      <c r="O369" s="98">
        <f t="shared" si="181"/>
        <v>1</v>
      </c>
      <c r="P369" s="130">
        <v>0</v>
      </c>
      <c r="Q369" s="130">
        <v>0</v>
      </c>
      <c r="R369" s="130">
        <v>1</v>
      </c>
      <c r="S369" s="130">
        <v>0</v>
      </c>
      <c r="T369" s="98">
        <f t="shared" si="205"/>
        <v>6</v>
      </c>
      <c r="U369" s="130">
        <v>0</v>
      </c>
      <c r="V369" s="130">
        <v>0</v>
      </c>
      <c r="W369" s="130">
        <v>2</v>
      </c>
      <c r="X369" s="130">
        <v>4</v>
      </c>
      <c r="Y369" s="98">
        <f t="shared" si="200"/>
        <v>103</v>
      </c>
      <c r="Z369" s="130">
        <v>0</v>
      </c>
      <c r="AA369" s="130">
        <v>14</v>
      </c>
      <c r="AB369" s="130">
        <v>9</v>
      </c>
      <c r="AC369" s="130">
        <v>65</v>
      </c>
      <c r="AD369" s="130">
        <v>15</v>
      </c>
      <c r="AE369" s="98">
        <f t="shared" si="201"/>
        <v>73</v>
      </c>
      <c r="AF369" s="130">
        <v>0</v>
      </c>
      <c r="AG369" s="130">
        <v>0</v>
      </c>
      <c r="AH369" s="130">
        <v>6</v>
      </c>
      <c r="AI369" s="130">
        <v>7</v>
      </c>
      <c r="AJ369" s="130">
        <v>26</v>
      </c>
      <c r="AK369" s="130">
        <v>24</v>
      </c>
      <c r="AL369" s="130">
        <v>0</v>
      </c>
      <c r="AM369" s="130">
        <v>0</v>
      </c>
      <c r="AN369" s="130">
        <v>0</v>
      </c>
      <c r="AO369" s="130">
        <v>10</v>
      </c>
      <c r="AP369" s="130">
        <v>0</v>
      </c>
      <c r="AQ369" s="130">
        <v>0</v>
      </c>
      <c r="AR369" s="130">
        <v>0</v>
      </c>
      <c r="AS369" s="130">
        <v>0</v>
      </c>
      <c r="AT369" s="98">
        <f t="shared" si="182"/>
        <v>10</v>
      </c>
      <c r="AU369" s="130">
        <v>0</v>
      </c>
      <c r="AV369" s="130">
        <v>7</v>
      </c>
      <c r="AW369" s="130">
        <v>3</v>
      </c>
      <c r="AX369" s="98">
        <f t="shared" si="183"/>
        <v>23</v>
      </c>
      <c r="AY369" s="130">
        <v>7</v>
      </c>
      <c r="AZ369" s="130">
        <v>12</v>
      </c>
      <c r="BA369" s="130">
        <v>3</v>
      </c>
      <c r="BB369" s="130">
        <v>1</v>
      </c>
      <c r="BC369" s="98">
        <f t="shared" si="184"/>
        <v>23</v>
      </c>
      <c r="BD369" s="130">
        <v>0</v>
      </c>
      <c r="BE369" s="130">
        <v>23</v>
      </c>
      <c r="BF369" s="98">
        <f t="shared" si="185"/>
        <v>25</v>
      </c>
      <c r="BG369" s="130">
        <v>0</v>
      </c>
      <c r="BH369" s="130">
        <v>14</v>
      </c>
      <c r="BI369" s="130">
        <v>4</v>
      </c>
      <c r="BJ369" s="130">
        <v>7</v>
      </c>
      <c r="BK369" s="98">
        <f t="shared" si="186"/>
        <v>15</v>
      </c>
      <c r="BL369" s="130">
        <v>0</v>
      </c>
      <c r="BM369" s="130">
        <v>9</v>
      </c>
      <c r="BN369" s="130">
        <v>6</v>
      </c>
      <c r="BO369" s="98">
        <f t="shared" si="187"/>
        <v>5</v>
      </c>
      <c r="BP369" s="130">
        <v>0</v>
      </c>
      <c r="BQ369" s="130">
        <v>5</v>
      </c>
      <c r="BR369" s="130">
        <v>0</v>
      </c>
      <c r="BS369" s="98">
        <f t="shared" si="188"/>
        <v>14</v>
      </c>
      <c r="BT369" s="130">
        <v>0</v>
      </c>
      <c r="BU369" s="130">
        <v>6</v>
      </c>
      <c r="BV369" s="130">
        <v>4</v>
      </c>
      <c r="BW369" s="130">
        <v>4</v>
      </c>
      <c r="BX369" s="98">
        <f t="shared" si="189"/>
        <v>13</v>
      </c>
      <c r="BY369" s="130">
        <v>0</v>
      </c>
      <c r="BZ369" s="130">
        <v>11</v>
      </c>
      <c r="CA369" s="130">
        <v>2</v>
      </c>
      <c r="CB369" s="98">
        <f t="shared" si="202"/>
        <v>4</v>
      </c>
      <c r="CC369" s="130">
        <v>0</v>
      </c>
      <c r="CD369" s="130">
        <v>4</v>
      </c>
      <c r="CE369" s="130">
        <v>0</v>
      </c>
    </row>
    <row r="370" spans="1:108" ht="12.75" x14ac:dyDescent="0.2">
      <c r="A370" s="91">
        <v>13101</v>
      </c>
      <c r="B370" s="479" t="s">
        <v>449</v>
      </c>
      <c r="C370" s="98">
        <f t="shared" si="180"/>
        <v>2</v>
      </c>
      <c r="D370" s="98">
        <f t="shared" si="203"/>
        <v>0</v>
      </c>
      <c r="E370" s="130">
        <v>0</v>
      </c>
      <c r="F370" s="130">
        <v>0</v>
      </c>
      <c r="G370" s="98">
        <f t="shared" si="204"/>
        <v>0</v>
      </c>
      <c r="H370" s="130">
        <v>0</v>
      </c>
      <c r="I370" s="130">
        <v>0</v>
      </c>
      <c r="J370" s="98">
        <f t="shared" si="190"/>
        <v>0</v>
      </c>
      <c r="K370" s="130">
        <v>0</v>
      </c>
      <c r="L370" s="130">
        <v>0</v>
      </c>
      <c r="M370" s="130">
        <v>0</v>
      </c>
      <c r="N370" s="130">
        <v>0</v>
      </c>
      <c r="O370" s="98">
        <f t="shared" si="181"/>
        <v>0</v>
      </c>
      <c r="P370" s="130">
        <v>0</v>
      </c>
      <c r="Q370" s="130">
        <v>0</v>
      </c>
      <c r="R370" s="130">
        <v>0</v>
      </c>
      <c r="S370" s="130">
        <v>0</v>
      </c>
      <c r="T370" s="98">
        <f t="shared" si="205"/>
        <v>1</v>
      </c>
      <c r="U370" s="130">
        <v>0</v>
      </c>
      <c r="V370" s="130">
        <v>0</v>
      </c>
      <c r="W370" s="130">
        <v>0</v>
      </c>
      <c r="X370" s="130">
        <v>1</v>
      </c>
      <c r="Y370" s="98">
        <f t="shared" si="200"/>
        <v>0</v>
      </c>
      <c r="Z370" s="130">
        <v>0</v>
      </c>
      <c r="AA370" s="130">
        <v>0</v>
      </c>
      <c r="AB370" s="130">
        <v>0</v>
      </c>
      <c r="AC370" s="130">
        <v>0</v>
      </c>
      <c r="AD370" s="130">
        <v>0</v>
      </c>
      <c r="AE370" s="98">
        <f t="shared" si="201"/>
        <v>1</v>
      </c>
      <c r="AF370" s="130">
        <v>0</v>
      </c>
      <c r="AG370" s="130">
        <v>0</v>
      </c>
      <c r="AH370" s="130">
        <v>0</v>
      </c>
      <c r="AI370" s="130">
        <v>0</v>
      </c>
      <c r="AJ370" s="130">
        <v>0</v>
      </c>
      <c r="AK370" s="130">
        <v>1</v>
      </c>
      <c r="AL370" s="130">
        <v>0</v>
      </c>
      <c r="AM370" s="130">
        <v>0</v>
      </c>
      <c r="AN370" s="130">
        <v>0</v>
      </c>
      <c r="AO370" s="130">
        <v>0</v>
      </c>
      <c r="AP370" s="130">
        <v>0</v>
      </c>
      <c r="AQ370" s="130">
        <v>0</v>
      </c>
      <c r="AR370" s="130">
        <v>0</v>
      </c>
      <c r="AS370" s="130">
        <v>0</v>
      </c>
      <c r="AT370" s="98">
        <f t="shared" si="182"/>
        <v>0</v>
      </c>
      <c r="AU370" s="130">
        <v>0</v>
      </c>
      <c r="AV370" s="130">
        <v>0</v>
      </c>
      <c r="AW370" s="130">
        <v>0</v>
      </c>
      <c r="AX370" s="98">
        <f t="shared" si="183"/>
        <v>0</v>
      </c>
      <c r="AY370" s="130">
        <v>0</v>
      </c>
      <c r="AZ370" s="130">
        <v>0</v>
      </c>
      <c r="BA370" s="130">
        <v>0</v>
      </c>
      <c r="BB370" s="130">
        <v>0</v>
      </c>
      <c r="BC370" s="98">
        <f t="shared" si="184"/>
        <v>0</v>
      </c>
      <c r="BD370" s="130">
        <v>0</v>
      </c>
      <c r="BE370" s="130">
        <v>0</v>
      </c>
      <c r="BF370" s="98">
        <f t="shared" si="185"/>
        <v>0</v>
      </c>
      <c r="BG370" s="130">
        <v>0</v>
      </c>
      <c r="BH370" s="130">
        <v>0</v>
      </c>
      <c r="BI370" s="130">
        <v>0</v>
      </c>
      <c r="BJ370" s="130">
        <v>0</v>
      </c>
      <c r="BK370" s="98">
        <f t="shared" si="186"/>
        <v>0</v>
      </c>
      <c r="BL370" s="130">
        <v>0</v>
      </c>
      <c r="BM370" s="130">
        <v>0</v>
      </c>
      <c r="BN370" s="130">
        <v>0</v>
      </c>
      <c r="BO370" s="98">
        <f t="shared" si="187"/>
        <v>0</v>
      </c>
      <c r="BP370" s="130">
        <v>0</v>
      </c>
      <c r="BQ370" s="130">
        <v>0</v>
      </c>
      <c r="BR370" s="130">
        <v>0</v>
      </c>
      <c r="BS370" s="98">
        <f t="shared" si="188"/>
        <v>0</v>
      </c>
      <c r="BT370" s="130">
        <v>0</v>
      </c>
      <c r="BU370" s="130">
        <v>0</v>
      </c>
      <c r="BV370" s="130">
        <v>0</v>
      </c>
      <c r="BW370" s="130">
        <v>0</v>
      </c>
      <c r="BX370" s="98">
        <f t="shared" si="189"/>
        <v>0</v>
      </c>
      <c r="BY370" s="130">
        <v>0</v>
      </c>
      <c r="BZ370" s="130">
        <v>0</v>
      </c>
      <c r="CA370" s="130">
        <v>0</v>
      </c>
      <c r="CB370" s="98">
        <f t="shared" si="202"/>
        <v>0</v>
      </c>
      <c r="CC370" s="130">
        <v>0</v>
      </c>
      <c r="CD370" s="130">
        <v>0</v>
      </c>
      <c r="CE370" s="130">
        <v>0</v>
      </c>
    </row>
    <row r="371" spans="1:108" ht="21.75" customHeight="1" x14ac:dyDescent="0.2">
      <c r="B371" s="478" t="s">
        <v>489</v>
      </c>
      <c r="C371" s="98">
        <f>SUM(C372:C373)</f>
        <v>366</v>
      </c>
      <c r="D371" s="98">
        <f t="shared" ref="D371:BO371" si="206">SUM(D372:D373)</f>
        <v>2</v>
      </c>
      <c r="E371" s="98">
        <f t="shared" si="206"/>
        <v>0</v>
      </c>
      <c r="F371" s="98">
        <f t="shared" si="206"/>
        <v>2</v>
      </c>
      <c r="G371" s="98">
        <f t="shared" si="206"/>
        <v>2</v>
      </c>
      <c r="H371" s="98">
        <f t="shared" si="206"/>
        <v>0</v>
      </c>
      <c r="I371" s="98">
        <f t="shared" si="206"/>
        <v>2</v>
      </c>
      <c r="J371" s="98">
        <f t="shared" si="206"/>
        <v>2</v>
      </c>
      <c r="K371" s="98">
        <f t="shared" si="206"/>
        <v>0</v>
      </c>
      <c r="L371" s="98">
        <f t="shared" si="206"/>
        <v>0</v>
      </c>
      <c r="M371" s="98">
        <f t="shared" si="206"/>
        <v>0</v>
      </c>
      <c r="N371" s="98">
        <f t="shared" si="206"/>
        <v>2</v>
      </c>
      <c r="O371" s="98">
        <f t="shared" si="206"/>
        <v>1</v>
      </c>
      <c r="P371" s="98">
        <f t="shared" si="206"/>
        <v>0</v>
      </c>
      <c r="Q371" s="98">
        <f t="shared" si="206"/>
        <v>1</v>
      </c>
      <c r="R371" s="98">
        <f t="shared" si="206"/>
        <v>0</v>
      </c>
      <c r="S371" s="98">
        <f t="shared" si="206"/>
        <v>0</v>
      </c>
      <c r="T371" s="98">
        <f t="shared" si="206"/>
        <v>4</v>
      </c>
      <c r="U371" s="98">
        <f t="shared" si="206"/>
        <v>0</v>
      </c>
      <c r="V371" s="98">
        <f t="shared" si="206"/>
        <v>1</v>
      </c>
      <c r="W371" s="98">
        <f t="shared" si="206"/>
        <v>1</v>
      </c>
      <c r="X371" s="98">
        <f t="shared" si="206"/>
        <v>2</v>
      </c>
      <c r="Y371" s="98">
        <f t="shared" si="206"/>
        <v>31</v>
      </c>
      <c r="Z371" s="98">
        <f t="shared" si="206"/>
        <v>1</v>
      </c>
      <c r="AA371" s="98">
        <f t="shared" si="206"/>
        <v>5</v>
      </c>
      <c r="AB371" s="98">
        <f t="shared" si="206"/>
        <v>1</v>
      </c>
      <c r="AC371" s="98">
        <f t="shared" si="206"/>
        <v>20</v>
      </c>
      <c r="AD371" s="98">
        <f t="shared" si="206"/>
        <v>4</v>
      </c>
      <c r="AE371" s="98">
        <f t="shared" si="206"/>
        <v>61</v>
      </c>
      <c r="AF371" s="98">
        <f t="shared" si="206"/>
        <v>0</v>
      </c>
      <c r="AG371" s="98">
        <f t="shared" si="206"/>
        <v>0</v>
      </c>
      <c r="AH371" s="98">
        <f t="shared" si="206"/>
        <v>4</v>
      </c>
      <c r="AI371" s="98">
        <f t="shared" si="206"/>
        <v>1</v>
      </c>
      <c r="AJ371" s="98">
        <f t="shared" si="206"/>
        <v>46</v>
      </c>
      <c r="AK371" s="98">
        <f t="shared" si="206"/>
        <v>9</v>
      </c>
      <c r="AL371" s="98">
        <f t="shared" si="206"/>
        <v>0</v>
      </c>
      <c r="AM371" s="98">
        <f t="shared" si="206"/>
        <v>0</v>
      </c>
      <c r="AN371" s="98">
        <f t="shared" si="206"/>
        <v>0</v>
      </c>
      <c r="AO371" s="98">
        <f t="shared" si="206"/>
        <v>1</v>
      </c>
      <c r="AP371" s="98">
        <f t="shared" si="206"/>
        <v>0</v>
      </c>
      <c r="AQ371" s="98">
        <f t="shared" si="206"/>
        <v>0</v>
      </c>
      <c r="AR371" s="98">
        <f t="shared" si="206"/>
        <v>0</v>
      </c>
      <c r="AS371" s="98">
        <f t="shared" si="206"/>
        <v>0</v>
      </c>
      <c r="AT371" s="98">
        <f t="shared" si="206"/>
        <v>49</v>
      </c>
      <c r="AU371" s="98">
        <f t="shared" si="206"/>
        <v>0</v>
      </c>
      <c r="AV371" s="98">
        <f t="shared" si="206"/>
        <v>47</v>
      </c>
      <c r="AW371" s="98">
        <f t="shared" si="206"/>
        <v>2</v>
      </c>
      <c r="AX371" s="98">
        <f t="shared" si="206"/>
        <v>83</v>
      </c>
      <c r="AY371" s="98">
        <f t="shared" si="206"/>
        <v>1</v>
      </c>
      <c r="AZ371" s="98">
        <f t="shared" si="206"/>
        <v>53</v>
      </c>
      <c r="BA371" s="98">
        <f t="shared" si="206"/>
        <v>15</v>
      </c>
      <c r="BB371" s="98">
        <f t="shared" si="206"/>
        <v>14</v>
      </c>
      <c r="BC371" s="98">
        <f t="shared" si="206"/>
        <v>5</v>
      </c>
      <c r="BD371" s="98">
        <f t="shared" si="206"/>
        <v>0</v>
      </c>
      <c r="BE371" s="98">
        <f t="shared" si="206"/>
        <v>5</v>
      </c>
      <c r="BF371" s="98">
        <f t="shared" si="206"/>
        <v>62</v>
      </c>
      <c r="BG371" s="98">
        <f t="shared" si="206"/>
        <v>0</v>
      </c>
      <c r="BH371" s="98">
        <f t="shared" si="206"/>
        <v>5</v>
      </c>
      <c r="BI371" s="98">
        <f t="shared" si="206"/>
        <v>17</v>
      </c>
      <c r="BJ371" s="98">
        <f t="shared" si="206"/>
        <v>40</v>
      </c>
      <c r="BK371" s="98">
        <f t="shared" si="206"/>
        <v>28</v>
      </c>
      <c r="BL371" s="98">
        <f t="shared" si="206"/>
        <v>0</v>
      </c>
      <c r="BM371" s="98">
        <f t="shared" si="206"/>
        <v>9</v>
      </c>
      <c r="BN371" s="98">
        <f t="shared" si="206"/>
        <v>19</v>
      </c>
      <c r="BO371" s="98">
        <f t="shared" si="206"/>
        <v>6</v>
      </c>
      <c r="BP371" s="98">
        <f t="shared" ref="BP371:CE371" si="207">SUM(BP372:BP373)</f>
        <v>0</v>
      </c>
      <c r="BQ371" s="98">
        <f t="shared" si="207"/>
        <v>4</v>
      </c>
      <c r="BR371" s="98">
        <f t="shared" si="207"/>
        <v>2</v>
      </c>
      <c r="BS371" s="98">
        <f t="shared" si="207"/>
        <v>15</v>
      </c>
      <c r="BT371" s="98">
        <f t="shared" si="207"/>
        <v>0</v>
      </c>
      <c r="BU371" s="98">
        <f t="shared" si="207"/>
        <v>8</v>
      </c>
      <c r="BV371" s="98">
        <f t="shared" si="207"/>
        <v>5</v>
      </c>
      <c r="BW371" s="98">
        <f t="shared" si="207"/>
        <v>2</v>
      </c>
      <c r="BX371" s="98">
        <f t="shared" si="207"/>
        <v>15</v>
      </c>
      <c r="BY371" s="98">
        <f t="shared" si="207"/>
        <v>0</v>
      </c>
      <c r="BZ371" s="98">
        <f t="shared" si="207"/>
        <v>12</v>
      </c>
      <c r="CA371" s="98">
        <f t="shared" si="207"/>
        <v>3</v>
      </c>
      <c r="CB371" s="98">
        <f t="shared" si="207"/>
        <v>0</v>
      </c>
      <c r="CC371" s="98">
        <f t="shared" si="207"/>
        <v>0</v>
      </c>
      <c r="CD371" s="98">
        <f t="shared" si="207"/>
        <v>0</v>
      </c>
      <c r="CE371" s="98">
        <f t="shared" si="207"/>
        <v>0</v>
      </c>
    </row>
    <row r="372" spans="1:108" ht="21" x14ac:dyDescent="0.2">
      <c r="A372" s="91">
        <v>7038</v>
      </c>
      <c r="B372" s="479" t="s">
        <v>619</v>
      </c>
      <c r="C372" s="98">
        <f t="shared" si="180"/>
        <v>244</v>
      </c>
      <c r="D372" s="98">
        <f>SUM(E372:F372)</f>
        <v>1</v>
      </c>
      <c r="E372" s="130">
        <v>0</v>
      </c>
      <c r="F372" s="130">
        <v>1</v>
      </c>
      <c r="G372" s="98">
        <f t="shared" si="204"/>
        <v>0</v>
      </c>
      <c r="H372" s="130">
        <v>0</v>
      </c>
      <c r="I372" s="130">
        <v>0</v>
      </c>
      <c r="J372" s="98">
        <f t="shared" si="190"/>
        <v>1</v>
      </c>
      <c r="K372" s="130">
        <v>0</v>
      </c>
      <c r="L372" s="130">
        <v>0</v>
      </c>
      <c r="M372" s="130">
        <v>0</v>
      </c>
      <c r="N372" s="130">
        <v>1</v>
      </c>
      <c r="O372" s="98">
        <f t="shared" si="181"/>
        <v>1</v>
      </c>
      <c r="P372" s="130">
        <v>0</v>
      </c>
      <c r="Q372" s="130">
        <v>1</v>
      </c>
      <c r="R372" s="130">
        <v>0</v>
      </c>
      <c r="S372" s="130">
        <v>0</v>
      </c>
      <c r="T372" s="98">
        <f t="shared" si="205"/>
        <v>3</v>
      </c>
      <c r="U372" s="130">
        <v>0</v>
      </c>
      <c r="V372" s="130">
        <v>0</v>
      </c>
      <c r="W372" s="130">
        <v>1</v>
      </c>
      <c r="X372" s="130">
        <v>2</v>
      </c>
      <c r="Y372" s="98">
        <f>SUM(Z372:AD372)</f>
        <v>22</v>
      </c>
      <c r="Z372" s="130">
        <v>0</v>
      </c>
      <c r="AA372" s="130">
        <v>5</v>
      </c>
      <c r="AB372" s="130">
        <v>1</v>
      </c>
      <c r="AC372" s="130">
        <v>16</v>
      </c>
      <c r="AD372" s="130">
        <v>0</v>
      </c>
      <c r="AE372" s="98">
        <f>SUM(AF372:AS372)</f>
        <v>58</v>
      </c>
      <c r="AF372" s="130">
        <v>0</v>
      </c>
      <c r="AG372" s="130">
        <v>0</v>
      </c>
      <c r="AH372" s="130">
        <v>4</v>
      </c>
      <c r="AI372" s="130">
        <v>0</v>
      </c>
      <c r="AJ372" s="130">
        <v>45</v>
      </c>
      <c r="AK372" s="130">
        <v>8</v>
      </c>
      <c r="AL372" s="130">
        <v>0</v>
      </c>
      <c r="AM372" s="130">
        <v>0</v>
      </c>
      <c r="AN372" s="130">
        <v>0</v>
      </c>
      <c r="AO372" s="130">
        <v>1</v>
      </c>
      <c r="AP372" s="130">
        <v>0</v>
      </c>
      <c r="AQ372" s="130">
        <v>0</v>
      </c>
      <c r="AR372" s="130">
        <v>0</v>
      </c>
      <c r="AS372" s="130">
        <v>0</v>
      </c>
      <c r="AT372" s="98">
        <f t="shared" si="182"/>
        <v>47</v>
      </c>
      <c r="AU372" s="130">
        <v>0</v>
      </c>
      <c r="AV372" s="130">
        <v>45</v>
      </c>
      <c r="AW372" s="130">
        <v>2</v>
      </c>
      <c r="AX372" s="98">
        <f t="shared" si="183"/>
        <v>34</v>
      </c>
      <c r="AY372" s="130">
        <v>1</v>
      </c>
      <c r="AZ372" s="130">
        <v>12</v>
      </c>
      <c r="BA372" s="130">
        <v>10</v>
      </c>
      <c r="BB372" s="130">
        <v>11</v>
      </c>
      <c r="BC372" s="98">
        <f t="shared" si="184"/>
        <v>1</v>
      </c>
      <c r="BD372" s="130">
        <v>0</v>
      </c>
      <c r="BE372" s="130">
        <v>1</v>
      </c>
      <c r="BF372" s="98">
        <f t="shared" si="185"/>
        <v>52</v>
      </c>
      <c r="BG372" s="130">
        <v>0</v>
      </c>
      <c r="BH372" s="130">
        <v>2</v>
      </c>
      <c r="BI372" s="130">
        <v>14</v>
      </c>
      <c r="BJ372" s="130">
        <v>36</v>
      </c>
      <c r="BK372" s="98">
        <f t="shared" si="186"/>
        <v>11</v>
      </c>
      <c r="BL372" s="130">
        <v>0</v>
      </c>
      <c r="BM372" s="130">
        <v>6</v>
      </c>
      <c r="BN372" s="130">
        <v>5</v>
      </c>
      <c r="BO372" s="98">
        <f t="shared" si="187"/>
        <v>2</v>
      </c>
      <c r="BP372" s="130">
        <v>0</v>
      </c>
      <c r="BQ372" s="130">
        <v>1</v>
      </c>
      <c r="BR372" s="130">
        <v>1</v>
      </c>
      <c r="BS372" s="98">
        <f t="shared" si="188"/>
        <v>7</v>
      </c>
      <c r="BT372" s="130">
        <v>0</v>
      </c>
      <c r="BU372" s="130">
        <v>3</v>
      </c>
      <c r="BV372" s="130">
        <v>3</v>
      </c>
      <c r="BW372" s="130">
        <v>1</v>
      </c>
      <c r="BX372" s="98">
        <f t="shared" si="189"/>
        <v>4</v>
      </c>
      <c r="BY372" s="130">
        <v>0</v>
      </c>
      <c r="BZ372" s="130">
        <v>2</v>
      </c>
      <c r="CA372" s="130">
        <v>2</v>
      </c>
      <c r="CB372" s="98">
        <f>SUM(CC372:CE372)</f>
        <v>0</v>
      </c>
      <c r="CC372" s="130">
        <v>0</v>
      </c>
      <c r="CD372" s="130">
        <v>0</v>
      </c>
      <c r="CE372" s="130">
        <v>0</v>
      </c>
    </row>
    <row r="373" spans="1:108" ht="12.75" x14ac:dyDescent="0.2">
      <c r="A373" s="91">
        <v>7039</v>
      </c>
      <c r="B373" s="479" t="s">
        <v>620</v>
      </c>
      <c r="C373" s="98">
        <f t="shared" si="180"/>
        <v>122</v>
      </c>
      <c r="D373" s="98">
        <f>SUM(E373:F373)</f>
        <v>1</v>
      </c>
      <c r="E373" s="130">
        <v>0</v>
      </c>
      <c r="F373" s="130">
        <v>1</v>
      </c>
      <c r="G373" s="98">
        <f t="shared" si="204"/>
        <v>2</v>
      </c>
      <c r="H373" s="130">
        <v>0</v>
      </c>
      <c r="I373" s="130">
        <v>2</v>
      </c>
      <c r="J373" s="98">
        <f t="shared" si="190"/>
        <v>1</v>
      </c>
      <c r="K373" s="130">
        <v>0</v>
      </c>
      <c r="L373" s="130">
        <v>0</v>
      </c>
      <c r="M373" s="130">
        <v>0</v>
      </c>
      <c r="N373" s="130">
        <v>1</v>
      </c>
      <c r="O373" s="98">
        <f t="shared" si="181"/>
        <v>0</v>
      </c>
      <c r="P373" s="130">
        <v>0</v>
      </c>
      <c r="Q373" s="130">
        <v>0</v>
      </c>
      <c r="R373" s="130">
        <v>0</v>
      </c>
      <c r="S373" s="130">
        <v>0</v>
      </c>
      <c r="T373" s="98">
        <f t="shared" si="205"/>
        <v>1</v>
      </c>
      <c r="U373" s="130">
        <v>0</v>
      </c>
      <c r="V373" s="130">
        <v>1</v>
      </c>
      <c r="W373" s="130">
        <v>0</v>
      </c>
      <c r="X373" s="130">
        <v>0</v>
      </c>
      <c r="Y373" s="98">
        <f>SUM(Z373:AD373)</f>
        <v>9</v>
      </c>
      <c r="Z373" s="130">
        <v>1</v>
      </c>
      <c r="AA373" s="130">
        <v>0</v>
      </c>
      <c r="AB373" s="130">
        <v>0</v>
      </c>
      <c r="AC373" s="130">
        <v>4</v>
      </c>
      <c r="AD373" s="130">
        <v>4</v>
      </c>
      <c r="AE373" s="98">
        <f>SUM(AF373:AS373)</f>
        <v>3</v>
      </c>
      <c r="AF373" s="130">
        <v>0</v>
      </c>
      <c r="AG373" s="130">
        <v>0</v>
      </c>
      <c r="AH373" s="130">
        <v>0</v>
      </c>
      <c r="AI373" s="130">
        <v>1</v>
      </c>
      <c r="AJ373" s="130">
        <v>1</v>
      </c>
      <c r="AK373" s="130">
        <v>1</v>
      </c>
      <c r="AL373" s="130">
        <v>0</v>
      </c>
      <c r="AM373" s="130">
        <v>0</v>
      </c>
      <c r="AN373" s="130">
        <v>0</v>
      </c>
      <c r="AO373" s="130">
        <v>0</v>
      </c>
      <c r="AP373" s="130">
        <v>0</v>
      </c>
      <c r="AQ373" s="130">
        <v>0</v>
      </c>
      <c r="AR373" s="130">
        <v>0</v>
      </c>
      <c r="AS373" s="130">
        <v>0</v>
      </c>
      <c r="AT373" s="98">
        <f t="shared" si="182"/>
        <v>2</v>
      </c>
      <c r="AU373" s="130">
        <v>0</v>
      </c>
      <c r="AV373" s="130">
        <v>2</v>
      </c>
      <c r="AW373" s="130">
        <v>0</v>
      </c>
      <c r="AX373" s="98">
        <f t="shared" si="183"/>
        <v>49</v>
      </c>
      <c r="AY373" s="130">
        <v>0</v>
      </c>
      <c r="AZ373" s="130">
        <v>41</v>
      </c>
      <c r="BA373" s="130">
        <v>5</v>
      </c>
      <c r="BB373" s="130">
        <v>3</v>
      </c>
      <c r="BC373" s="98">
        <f t="shared" si="184"/>
        <v>4</v>
      </c>
      <c r="BD373" s="130">
        <v>0</v>
      </c>
      <c r="BE373" s="130">
        <v>4</v>
      </c>
      <c r="BF373" s="98">
        <f t="shared" si="185"/>
        <v>10</v>
      </c>
      <c r="BG373" s="130">
        <v>0</v>
      </c>
      <c r="BH373" s="130">
        <v>3</v>
      </c>
      <c r="BI373" s="130">
        <v>3</v>
      </c>
      <c r="BJ373" s="130">
        <v>4</v>
      </c>
      <c r="BK373" s="98">
        <f t="shared" si="186"/>
        <v>17</v>
      </c>
      <c r="BL373" s="130">
        <v>0</v>
      </c>
      <c r="BM373" s="130">
        <v>3</v>
      </c>
      <c r="BN373" s="130">
        <v>14</v>
      </c>
      <c r="BO373" s="98">
        <f t="shared" si="187"/>
        <v>4</v>
      </c>
      <c r="BP373" s="130">
        <v>0</v>
      </c>
      <c r="BQ373" s="130">
        <v>3</v>
      </c>
      <c r="BR373" s="130">
        <v>1</v>
      </c>
      <c r="BS373" s="98">
        <f t="shared" si="188"/>
        <v>8</v>
      </c>
      <c r="BT373" s="130">
        <v>0</v>
      </c>
      <c r="BU373" s="130">
        <v>5</v>
      </c>
      <c r="BV373" s="130">
        <v>2</v>
      </c>
      <c r="BW373" s="130">
        <v>1</v>
      </c>
      <c r="BX373" s="98">
        <f t="shared" si="189"/>
        <v>11</v>
      </c>
      <c r="BY373" s="130">
        <v>0</v>
      </c>
      <c r="BZ373" s="130">
        <v>10</v>
      </c>
      <c r="CA373" s="130">
        <v>1</v>
      </c>
      <c r="CB373" s="98">
        <f>SUM(CC373:CE373)</f>
        <v>0</v>
      </c>
      <c r="CC373" s="130">
        <v>0</v>
      </c>
      <c r="CD373" s="130">
        <v>0</v>
      </c>
      <c r="CE373" s="130">
        <v>0</v>
      </c>
    </row>
    <row r="374" spans="1:108" ht="21" x14ac:dyDescent="0.2">
      <c r="A374" s="89"/>
      <c r="B374" s="478" t="s">
        <v>367</v>
      </c>
      <c r="C374" s="98">
        <f>SUM(C375:C376)</f>
        <v>7</v>
      </c>
      <c r="D374" s="98">
        <f t="shared" ref="D374:BO374" si="208">SUM(D375:D376)</f>
        <v>0</v>
      </c>
      <c r="E374" s="98">
        <f t="shared" si="208"/>
        <v>0</v>
      </c>
      <c r="F374" s="98">
        <f t="shared" si="208"/>
        <v>0</v>
      </c>
      <c r="G374" s="98">
        <f t="shared" si="208"/>
        <v>0</v>
      </c>
      <c r="H374" s="98">
        <f t="shared" si="208"/>
        <v>0</v>
      </c>
      <c r="I374" s="98">
        <f t="shared" si="208"/>
        <v>0</v>
      </c>
      <c r="J374" s="98">
        <f t="shared" si="208"/>
        <v>0</v>
      </c>
      <c r="K374" s="98">
        <f t="shared" si="208"/>
        <v>0</v>
      </c>
      <c r="L374" s="98">
        <f t="shared" si="208"/>
        <v>0</v>
      </c>
      <c r="M374" s="98">
        <f t="shared" si="208"/>
        <v>0</v>
      </c>
      <c r="N374" s="98">
        <f t="shared" si="208"/>
        <v>0</v>
      </c>
      <c r="O374" s="98">
        <f t="shared" si="208"/>
        <v>0</v>
      </c>
      <c r="P374" s="98">
        <f t="shared" si="208"/>
        <v>0</v>
      </c>
      <c r="Q374" s="98">
        <f t="shared" si="208"/>
        <v>0</v>
      </c>
      <c r="R374" s="98">
        <f t="shared" si="208"/>
        <v>0</v>
      </c>
      <c r="S374" s="98">
        <f t="shared" si="208"/>
        <v>0</v>
      </c>
      <c r="T374" s="98">
        <f t="shared" si="208"/>
        <v>0</v>
      </c>
      <c r="U374" s="98">
        <f t="shared" si="208"/>
        <v>0</v>
      </c>
      <c r="V374" s="98">
        <f t="shared" si="208"/>
        <v>0</v>
      </c>
      <c r="W374" s="98">
        <f t="shared" si="208"/>
        <v>0</v>
      </c>
      <c r="X374" s="98">
        <f t="shared" si="208"/>
        <v>0</v>
      </c>
      <c r="Y374" s="98">
        <f t="shared" si="208"/>
        <v>0</v>
      </c>
      <c r="Z374" s="98">
        <f t="shared" si="208"/>
        <v>0</v>
      </c>
      <c r="AA374" s="98">
        <f t="shared" si="208"/>
        <v>0</v>
      </c>
      <c r="AB374" s="98">
        <f t="shared" si="208"/>
        <v>0</v>
      </c>
      <c r="AC374" s="98">
        <f t="shared" si="208"/>
        <v>0</v>
      </c>
      <c r="AD374" s="98">
        <f t="shared" si="208"/>
        <v>0</v>
      </c>
      <c r="AE374" s="98">
        <f t="shared" si="208"/>
        <v>0</v>
      </c>
      <c r="AF374" s="98">
        <f t="shared" si="208"/>
        <v>0</v>
      </c>
      <c r="AG374" s="98">
        <f t="shared" si="208"/>
        <v>0</v>
      </c>
      <c r="AH374" s="98">
        <f t="shared" si="208"/>
        <v>0</v>
      </c>
      <c r="AI374" s="98">
        <f t="shared" si="208"/>
        <v>0</v>
      </c>
      <c r="AJ374" s="98">
        <f t="shared" si="208"/>
        <v>0</v>
      </c>
      <c r="AK374" s="98">
        <f t="shared" si="208"/>
        <v>0</v>
      </c>
      <c r="AL374" s="98">
        <f t="shared" si="208"/>
        <v>0</v>
      </c>
      <c r="AM374" s="98">
        <f t="shared" si="208"/>
        <v>0</v>
      </c>
      <c r="AN374" s="98">
        <f t="shared" si="208"/>
        <v>0</v>
      </c>
      <c r="AO374" s="98">
        <f t="shared" si="208"/>
        <v>0</v>
      </c>
      <c r="AP374" s="98">
        <f t="shared" si="208"/>
        <v>0</v>
      </c>
      <c r="AQ374" s="98">
        <f t="shared" si="208"/>
        <v>0</v>
      </c>
      <c r="AR374" s="98">
        <f t="shared" si="208"/>
        <v>0</v>
      </c>
      <c r="AS374" s="98">
        <f t="shared" si="208"/>
        <v>0</v>
      </c>
      <c r="AT374" s="98">
        <f t="shared" si="208"/>
        <v>0</v>
      </c>
      <c r="AU374" s="98">
        <f t="shared" si="208"/>
        <v>0</v>
      </c>
      <c r="AV374" s="98">
        <f t="shared" si="208"/>
        <v>0</v>
      </c>
      <c r="AW374" s="98">
        <f t="shared" si="208"/>
        <v>0</v>
      </c>
      <c r="AX374" s="98">
        <f t="shared" si="208"/>
        <v>4</v>
      </c>
      <c r="AY374" s="98">
        <f t="shared" si="208"/>
        <v>0</v>
      </c>
      <c r="AZ374" s="98">
        <f t="shared" si="208"/>
        <v>0</v>
      </c>
      <c r="BA374" s="98">
        <f t="shared" si="208"/>
        <v>0</v>
      </c>
      <c r="BB374" s="98">
        <f t="shared" si="208"/>
        <v>4</v>
      </c>
      <c r="BC374" s="98">
        <f t="shared" si="208"/>
        <v>0</v>
      </c>
      <c r="BD374" s="98">
        <f t="shared" si="208"/>
        <v>0</v>
      </c>
      <c r="BE374" s="98">
        <f t="shared" si="208"/>
        <v>0</v>
      </c>
      <c r="BF374" s="98">
        <f t="shared" si="208"/>
        <v>1</v>
      </c>
      <c r="BG374" s="98">
        <f t="shared" si="208"/>
        <v>0</v>
      </c>
      <c r="BH374" s="98">
        <f t="shared" si="208"/>
        <v>1</v>
      </c>
      <c r="BI374" s="98">
        <f t="shared" si="208"/>
        <v>0</v>
      </c>
      <c r="BJ374" s="98">
        <f t="shared" si="208"/>
        <v>0</v>
      </c>
      <c r="BK374" s="98">
        <f t="shared" si="208"/>
        <v>0</v>
      </c>
      <c r="BL374" s="98">
        <f t="shared" si="208"/>
        <v>0</v>
      </c>
      <c r="BM374" s="98">
        <f t="shared" si="208"/>
        <v>0</v>
      </c>
      <c r="BN374" s="98">
        <f t="shared" si="208"/>
        <v>0</v>
      </c>
      <c r="BO374" s="98">
        <f t="shared" si="208"/>
        <v>0</v>
      </c>
      <c r="BP374" s="98">
        <f t="shared" ref="BP374:CE374" si="209">SUM(BP375:BP376)</f>
        <v>0</v>
      </c>
      <c r="BQ374" s="98">
        <f t="shared" si="209"/>
        <v>0</v>
      </c>
      <c r="BR374" s="98">
        <f t="shared" si="209"/>
        <v>0</v>
      </c>
      <c r="BS374" s="98">
        <f t="shared" si="209"/>
        <v>2</v>
      </c>
      <c r="BT374" s="98">
        <f t="shared" si="209"/>
        <v>0</v>
      </c>
      <c r="BU374" s="98">
        <f t="shared" si="209"/>
        <v>0</v>
      </c>
      <c r="BV374" s="98">
        <f t="shared" si="209"/>
        <v>2</v>
      </c>
      <c r="BW374" s="98">
        <f t="shared" si="209"/>
        <v>0</v>
      </c>
      <c r="BX374" s="98">
        <f t="shared" si="209"/>
        <v>0</v>
      </c>
      <c r="BY374" s="98">
        <f t="shared" si="209"/>
        <v>0</v>
      </c>
      <c r="BZ374" s="98">
        <f t="shared" si="209"/>
        <v>0</v>
      </c>
      <c r="CA374" s="98">
        <f t="shared" si="209"/>
        <v>0</v>
      </c>
      <c r="CB374" s="98">
        <f t="shared" si="209"/>
        <v>0</v>
      </c>
      <c r="CC374" s="98">
        <f t="shared" si="209"/>
        <v>0</v>
      </c>
      <c r="CD374" s="98">
        <f t="shared" si="209"/>
        <v>0</v>
      </c>
      <c r="CE374" s="98">
        <f t="shared" si="209"/>
        <v>0</v>
      </c>
    </row>
    <row r="375" spans="1:108" ht="12.75" x14ac:dyDescent="0.2">
      <c r="A375" s="92">
        <v>18001</v>
      </c>
      <c r="B375" s="479" t="s">
        <v>106</v>
      </c>
      <c r="C375" s="98">
        <f t="shared" si="180"/>
        <v>5</v>
      </c>
      <c r="D375" s="98">
        <f>SUM(E375:F375)</f>
        <v>0</v>
      </c>
      <c r="E375" s="130">
        <v>0</v>
      </c>
      <c r="F375" s="130">
        <v>0</v>
      </c>
      <c r="G375" s="98">
        <f t="shared" si="204"/>
        <v>0</v>
      </c>
      <c r="H375" s="130">
        <v>0</v>
      </c>
      <c r="I375" s="130">
        <v>0</v>
      </c>
      <c r="J375" s="98">
        <f t="shared" si="190"/>
        <v>0</v>
      </c>
      <c r="K375" s="130">
        <v>0</v>
      </c>
      <c r="L375" s="130">
        <v>0</v>
      </c>
      <c r="M375" s="130">
        <v>0</v>
      </c>
      <c r="N375" s="130">
        <v>0</v>
      </c>
      <c r="O375" s="98">
        <f t="shared" si="181"/>
        <v>0</v>
      </c>
      <c r="P375" s="130">
        <v>0</v>
      </c>
      <c r="Q375" s="130">
        <v>0</v>
      </c>
      <c r="R375" s="130">
        <v>0</v>
      </c>
      <c r="S375" s="130">
        <v>0</v>
      </c>
      <c r="T375" s="98">
        <f>SUM(U375:X375)</f>
        <v>0</v>
      </c>
      <c r="U375" s="130">
        <v>0</v>
      </c>
      <c r="V375" s="130">
        <v>0</v>
      </c>
      <c r="W375" s="130">
        <v>0</v>
      </c>
      <c r="X375" s="130">
        <v>0</v>
      </c>
      <c r="Y375" s="98">
        <f>SUM(Z375:AD375)</f>
        <v>0</v>
      </c>
      <c r="Z375" s="130">
        <v>0</v>
      </c>
      <c r="AA375" s="130">
        <v>0</v>
      </c>
      <c r="AB375" s="130">
        <v>0</v>
      </c>
      <c r="AC375" s="130">
        <v>0</v>
      </c>
      <c r="AD375" s="130">
        <v>0</v>
      </c>
      <c r="AE375" s="98">
        <f>SUM(AF375:AS375)</f>
        <v>0</v>
      </c>
      <c r="AF375" s="130">
        <v>0</v>
      </c>
      <c r="AG375" s="130">
        <v>0</v>
      </c>
      <c r="AH375" s="130">
        <v>0</v>
      </c>
      <c r="AI375" s="130">
        <v>0</v>
      </c>
      <c r="AJ375" s="130">
        <v>0</v>
      </c>
      <c r="AK375" s="130">
        <v>0</v>
      </c>
      <c r="AL375" s="130">
        <v>0</v>
      </c>
      <c r="AM375" s="130">
        <v>0</v>
      </c>
      <c r="AN375" s="130">
        <v>0</v>
      </c>
      <c r="AO375" s="130">
        <v>0</v>
      </c>
      <c r="AP375" s="130">
        <v>0</v>
      </c>
      <c r="AQ375" s="130">
        <v>0</v>
      </c>
      <c r="AR375" s="130">
        <v>0</v>
      </c>
      <c r="AS375" s="130">
        <v>0</v>
      </c>
      <c r="AT375" s="98">
        <f t="shared" si="182"/>
        <v>0</v>
      </c>
      <c r="AU375" s="130">
        <v>0</v>
      </c>
      <c r="AV375" s="130">
        <v>0</v>
      </c>
      <c r="AW375" s="130">
        <v>0</v>
      </c>
      <c r="AX375" s="98">
        <f t="shared" si="183"/>
        <v>4</v>
      </c>
      <c r="AY375" s="130">
        <v>0</v>
      </c>
      <c r="AZ375" s="130">
        <v>0</v>
      </c>
      <c r="BA375" s="130">
        <v>0</v>
      </c>
      <c r="BB375" s="130">
        <v>4</v>
      </c>
      <c r="BC375" s="98">
        <f t="shared" si="184"/>
        <v>0</v>
      </c>
      <c r="BD375" s="130">
        <v>0</v>
      </c>
      <c r="BE375" s="130">
        <v>0</v>
      </c>
      <c r="BF375" s="98">
        <f t="shared" si="185"/>
        <v>1</v>
      </c>
      <c r="BG375" s="130">
        <v>0</v>
      </c>
      <c r="BH375" s="130">
        <v>1</v>
      </c>
      <c r="BI375" s="130">
        <v>0</v>
      </c>
      <c r="BJ375" s="130">
        <v>0</v>
      </c>
      <c r="BK375" s="98">
        <f t="shared" si="186"/>
        <v>0</v>
      </c>
      <c r="BL375" s="130">
        <v>0</v>
      </c>
      <c r="BM375" s="130">
        <v>0</v>
      </c>
      <c r="BN375" s="130">
        <v>0</v>
      </c>
      <c r="BO375" s="98">
        <f t="shared" si="187"/>
        <v>0</v>
      </c>
      <c r="BP375" s="130">
        <v>0</v>
      </c>
      <c r="BQ375" s="130">
        <v>0</v>
      </c>
      <c r="BR375" s="130">
        <v>0</v>
      </c>
      <c r="BS375" s="98">
        <f t="shared" si="188"/>
        <v>0</v>
      </c>
      <c r="BT375" s="130">
        <v>0</v>
      </c>
      <c r="BU375" s="130">
        <v>0</v>
      </c>
      <c r="BV375" s="130">
        <v>0</v>
      </c>
      <c r="BW375" s="130">
        <v>0</v>
      </c>
      <c r="BX375" s="98">
        <f t="shared" si="189"/>
        <v>0</v>
      </c>
      <c r="BY375" s="130">
        <v>0</v>
      </c>
      <c r="BZ375" s="130">
        <v>0</v>
      </c>
      <c r="CA375" s="130">
        <v>0</v>
      </c>
      <c r="CB375" s="98">
        <f>SUM(CC375:CE375)</f>
        <v>0</v>
      </c>
      <c r="CC375" s="130">
        <v>0</v>
      </c>
      <c r="CD375" s="130">
        <v>0</v>
      </c>
      <c r="CE375" s="130">
        <v>0</v>
      </c>
    </row>
    <row r="376" spans="1:108" ht="12.75" x14ac:dyDescent="0.2">
      <c r="A376" s="91">
        <v>18002</v>
      </c>
      <c r="B376" s="479" t="s">
        <v>403</v>
      </c>
      <c r="C376" s="98">
        <f t="shared" si="180"/>
        <v>2</v>
      </c>
      <c r="D376" s="98">
        <f>SUM(E376:F376)</f>
        <v>0</v>
      </c>
      <c r="E376" s="130">
        <v>0</v>
      </c>
      <c r="F376" s="130">
        <v>0</v>
      </c>
      <c r="G376" s="98">
        <f t="shared" si="204"/>
        <v>0</v>
      </c>
      <c r="H376" s="130">
        <v>0</v>
      </c>
      <c r="I376" s="130">
        <v>0</v>
      </c>
      <c r="J376" s="98">
        <f t="shared" si="190"/>
        <v>0</v>
      </c>
      <c r="K376" s="130">
        <v>0</v>
      </c>
      <c r="L376" s="130">
        <v>0</v>
      </c>
      <c r="M376" s="130">
        <v>0</v>
      </c>
      <c r="N376" s="130">
        <v>0</v>
      </c>
      <c r="O376" s="98">
        <f t="shared" si="181"/>
        <v>0</v>
      </c>
      <c r="P376" s="130">
        <v>0</v>
      </c>
      <c r="Q376" s="130">
        <v>0</v>
      </c>
      <c r="R376" s="130">
        <v>0</v>
      </c>
      <c r="S376" s="130">
        <v>0</v>
      </c>
      <c r="T376" s="98">
        <f>SUM(U376:X376)</f>
        <v>0</v>
      </c>
      <c r="U376" s="130">
        <v>0</v>
      </c>
      <c r="V376" s="130">
        <v>0</v>
      </c>
      <c r="W376" s="130">
        <v>0</v>
      </c>
      <c r="X376" s="130">
        <v>0</v>
      </c>
      <c r="Y376" s="98">
        <f>SUM(Z376:AD376)</f>
        <v>0</v>
      </c>
      <c r="Z376" s="130">
        <v>0</v>
      </c>
      <c r="AA376" s="130">
        <v>0</v>
      </c>
      <c r="AB376" s="130">
        <v>0</v>
      </c>
      <c r="AC376" s="130">
        <v>0</v>
      </c>
      <c r="AD376" s="130">
        <v>0</v>
      </c>
      <c r="AE376" s="98">
        <f>SUM(AF376:AS376)</f>
        <v>0</v>
      </c>
      <c r="AF376" s="130">
        <v>0</v>
      </c>
      <c r="AG376" s="130">
        <v>0</v>
      </c>
      <c r="AH376" s="130">
        <v>0</v>
      </c>
      <c r="AI376" s="130">
        <v>0</v>
      </c>
      <c r="AJ376" s="130">
        <v>0</v>
      </c>
      <c r="AK376" s="130">
        <v>0</v>
      </c>
      <c r="AL376" s="130">
        <v>0</v>
      </c>
      <c r="AM376" s="130">
        <v>0</v>
      </c>
      <c r="AN376" s="130">
        <v>0</v>
      </c>
      <c r="AO376" s="130">
        <v>0</v>
      </c>
      <c r="AP376" s="130">
        <v>0</v>
      </c>
      <c r="AQ376" s="130">
        <v>0</v>
      </c>
      <c r="AR376" s="130">
        <v>0</v>
      </c>
      <c r="AS376" s="130">
        <v>0</v>
      </c>
      <c r="AT376" s="98">
        <f t="shared" si="182"/>
        <v>0</v>
      </c>
      <c r="AU376" s="130">
        <v>0</v>
      </c>
      <c r="AV376" s="130">
        <v>0</v>
      </c>
      <c r="AW376" s="130">
        <v>0</v>
      </c>
      <c r="AX376" s="98">
        <f t="shared" si="183"/>
        <v>0</v>
      </c>
      <c r="AY376" s="130">
        <v>0</v>
      </c>
      <c r="AZ376" s="130">
        <v>0</v>
      </c>
      <c r="BA376" s="130">
        <v>0</v>
      </c>
      <c r="BB376" s="130">
        <v>0</v>
      </c>
      <c r="BC376" s="98">
        <f t="shared" si="184"/>
        <v>0</v>
      </c>
      <c r="BD376" s="130">
        <v>0</v>
      </c>
      <c r="BE376" s="130">
        <v>0</v>
      </c>
      <c r="BF376" s="98">
        <f t="shared" si="185"/>
        <v>0</v>
      </c>
      <c r="BG376" s="130">
        <v>0</v>
      </c>
      <c r="BH376" s="130">
        <v>0</v>
      </c>
      <c r="BI376" s="130">
        <v>0</v>
      </c>
      <c r="BJ376" s="130">
        <v>0</v>
      </c>
      <c r="BK376" s="98">
        <f t="shared" si="186"/>
        <v>0</v>
      </c>
      <c r="BL376" s="130">
        <v>0</v>
      </c>
      <c r="BM376" s="130">
        <v>0</v>
      </c>
      <c r="BN376" s="130">
        <v>0</v>
      </c>
      <c r="BO376" s="98">
        <f t="shared" si="187"/>
        <v>0</v>
      </c>
      <c r="BP376" s="130">
        <v>0</v>
      </c>
      <c r="BQ376" s="130">
        <v>0</v>
      </c>
      <c r="BR376" s="130">
        <v>0</v>
      </c>
      <c r="BS376" s="98">
        <f t="shared" si="188"/>
        <v>2</v>
      </c>
      <c r="BT376" s="130">
        <v>0</v>
      </c>
      <c r="BU376" s="130">
        <v>0</v>
      </c>
      <c r="BV376" s="130">
        <v>2</v>
      </c>
      <c r="BW376" s="130">
        <v>0</v>
      </c>
      <c r="BX376" s="98">
        <f t="shared" si="189"/>
        <v>0</v>
      </c>
      <c r="BY376" s="130">
        <v>0</v>
      </c>
      <c r="BZ376" s="130">
        <v>0</v>
      </c>
      <c r="CA376" s="130">
        <v>0</v>
      </c>
      <c r="CB376" s="98">
        <f>SUM(CC376:CE376)</f>
        <v>0</v>
      </c>
      <c r="CC376" s="130">
        <v>0</v>
      </c>
      <c r="CD376" s="130">
        <v>0</v>
      </c>
      <c r="CE376" s="130">
        <v>0</v>
      </c>
    </row>
    <row r="377" spans="1:108" ht="12.75" x14ac:dyDescent="0.2">
      <c r="A377" s="86"/>
      <c r="B377" s="480" t="s">
        <v>815</v>
      </c>
      <c r="C377" s="101">
        <f>SUM(C378,C397)</f>
        <v>606</v>
      </c>
      <c r="D377" s="101">
        <f>SUM(D378,D397)</f>
        <v>3</v>
      </c>
      <c r="E377" s="101">
        <f>SUM(E378,E397)</f>
        <v>0</v>
      </c>
      <c r="F377" s="101">
        <f t="shared" ref="F377:BO377" si="210">SUM(F378,F397)</f>
        <v>3</v>
      </c>
      <c r="G377" s="101">
        <f>SUM(G378,G397)</f>
        <v>2</v>
      </c>
      <c r="H377" s="101">
        <f t="shared" si="210"/>
        <v>1</v>
      </c>
      <c r="I377" s="101">
        <f t="shared" si="210"/>
        <v>1</v>
      </c>
      <c r="J377" s="101">
        <f t="shared" si="210"/>
        <v>39</v>
      </c>
      <c r="K377" s="101">
        <f t="shared" si="210"/>
        <v>0</v>
      </c>
      <c r="L377" s="101">
        <f t="shared" si="210"/>
        <v>30</v>
      </c>
      <c r="M377" s="101">
        <f t="shared" si="210"/>
        <v>4</v>
      </c>
      <c r="N377" s="101">
        <f t="shared" si="210"/>
        <v>5</v>
      </c>
      <c r="O377" s="101">
        <f t="shared" si="210"/>
        <v>25</v>
      </c>
      <c r="P377" s="101">
        <f t="shared" si="210"/>
        <v>0</v>
      </c>
      <c r="Q377" s="101">
        <f t="shared" si="210"/>
        <v>8</v>
      </c>
      <c r="R377" s="101">
        <f t="shared" si="210"/>
        <v>16</v>
      </c>
      <c r="S377" s="101">
        <f t="shared" si="210"/>
        <v>1</v>
      </c>
      <c r="T377" s="101">
        <f t="shared" si="210"/>
        <v>14</v>
      </c>
      <c r="U377" s="101">
        <f t="shared" si="210"/>
        <v>0</v>
      </c>
      <c r="V377" s="101">
        <f t="shared" si="210"/>
        <v>11</v>
      </c>
      <c r="W377" s="101">
        <f t="shared" si="210"/>
        <v>2</v>
      </c>
      <c r="X377" s="101">
        <f t="shared" si="210"/>
        <v>1</v>
      </c>
      <c r="Y377" s="101">
        <f t="shared" si="210"/>
        <v>149</v>
      </c>
      <c r="Z377" s="101">
        <f t="shared" si="210"/>
        <v>0</v>
      </c>
      <c r="AA377" s="101">
        <f t="shared" si="210"/>
        <v>6</v>
      </c>
      <c r="AB377" s="101">
        <f t="shared" si="210"/>
        <v>63</v>
      </c>
      <c r="AC377" s="101">
        <f t="shared" si="210"/>
        <v>70</v>
      </c>
      <c r="AD377" s="101">
        <f t="shared" si="210"/>
        <v>10</v>
      </c>
      <c r="AE377" s="101">
        <f t="shared" si="210"/>
        <v>111</v>
      </c>
      <c r="AF377" s="101">
        <f t="shared" si="210"/>
        <v>0</v>
      </c>
      <c r="AG377" s="101">
        <f t="shared" si="210"/>
        <v>0</v>
      </c>
      <c r="AH377" s="101">
        <f t="shared" si="210"/>
        <v>18</v>
      </c>
      <c r="AI377" s="101">
        <f t="shared" si="210"/>
        <v>14</v>
      </c>
      <c r="AJ377" s="101">
        <f t="shared" si="210"/>
        <v>21</v>
      </c>
      <c r="AK377" s="101">
        <f t="shared" si="210"/>
        <v>41</v>
      </c>
      <c r="AL377" s="101">
        <f t="shared" si="210"/>
        <v>1</v>
      </c>
      <c r="AM377" s="101">
        <f t="shared" si="210"/>
        <v>1</v>
      </c>
      <c r="AN377" s="101">
        <f t="shared" si="210"/>
        <v>2</v>
      </c>
      <c r="AO377" s="101">
        <f t="shared" si="210"/>
        <v>9</v>
      </c>
      <c r="AP377" s="101">
        <f t="shared" si="210"/>
        <v>4</v>
      </c>
      <c r="AQ377" s="101">
        <f t="shared" si="210"/>
        <v>0</v>
      </c>
      <c r="AR377" s="101">
        <f t="shared" si="210"/>
        <v>0</v>
      </c>
      <c r="AS377" s="101">
        <f t="shared" si="210"/>
        <v>0</v>
      </c>
      <c r="AT377" s="101">
        <f t="shared" si="210"/>
        <v>11</v>
      </c>
      <c r="AU377" s="101">
        <f t="shared" si="210"/>
        <v>0</v>
      </c>
      <c r="AV377" s="101">
        <f t="shared" si="210"/>
        <v>2</v>
      </c>
      <c r="AW377" s="101">
        <f t="shared" si="210"/>
        <v>9</v>
      </c>
      <c r="AX377" s="101">
        <f t="shared" si="210"/>
        <v>80</v>
      </c>
      <c r="AY377" s="101">
        <f t="shared" si="210"/>
        <v>8</v>
      </c>
      <c r="AZ377" s="101">
        <f t="shared" si="210"/>
        <v>1</v>
      </c>
      <c r="BA377" s="101">
        <f t="shared" si="210"/>
        <v>45</v>
      </c>
      <c r="BB377" s="101">
        <f t="shared" si="210"/>
        <v>26</v>
      </c>
      <c r="BC377" s="101">
        <f t="shared" si="210"/>
        <v>25</v>
      </c>
      <c r="BD377" s="101">
        <f t="shared" si="210"/>
        <v>0</v>
      </c>
      <c r="BE377" s="101">
        <f t="shared" si="210"/>
        <v>25</v>
      </c>
      <c r="BF377" s="101">
        <f t="shared" si="210"/>
        <v>24</v>
      </c>
      <c r="BG377" s="101">
        <f t="shared" si="210"/>
        <v>0</v>
      </c>
      <c r="BH377" s="101">
        <f t="shared" si="210"/>
        <v>21</v>
      </c>
      <c r="BI377" s="101">
        <f t="shared" si="210"/>
        <v>1</v>
      </c>
      <c r="BJ377" s="101">
        <f t="shared" si="210"/>
        <v>2</v>
      </c>
      <c r="BK377" s="101">
        <f t="shared" si="210"/>
        <v>14</v>
      </c>
      <c r="BL377" s="101">
        <f t="shared" si="210"/>
        <v>0</v>
      </c>
      <c r="BM377" s="101">
        <f t="shared" si="210"/>
        <v>4</v>
      </c>
      <c r="BN377" s="101">
        <f t="shared" si="210"/>
        <v>10</v>
      </c>
      <c r="BO377" s="101">
        <f t="shared" si="210"/>
        <v>70</v>
      </c>
      <c r="BP377" s="101">
        <f t="shared" ref="BP377:CE377" si="211">SUM(BP378,BP397)</f>
        <v>0</v>
      </c>
      <c r="BQ377" s="101">
        <f t="shared" si="211"/>
        <v>9</v>
      </c>
      <c r="BR377" s="101">
        <f t="shared" si="211"/>
        <v>61</v>
      </c>
      <c r="BS377" s="101">
        <f t="shared" si="211"/>
        <v>28</v>
      </c>
      <c r="BT377" s="101">
        <f t="shared" si="211"/>
        <v>0</v>
      </c>
      <c r="BU377" s="101">
        <f t="shared" si="211"/>
        <v>13</v>
      </c>
      <c r="BV377" s="101">
        <f t="shared" si="211"/>
        <v>6</v>
      </c>
      <c r="BW377" s="101">
        <f t="shared" si="211"/>
        <v>9</v>
      </c>
      <c r="BX377" s="101">
        <f t="shared" si="211"/>
        <v>9</v>
      </c>
      <c r="BY377" s="101">
        <f t="shared" si="211"/>
        <v>0</v>
      </c>
      <c r="BZ377" s="101">
        <f t="shared" si="211"/>
        <v>4</v>
      </c>
      <c r="CA377" s="101">
        <f t="shared" si="211"/>
        <v>5</v>
      </c>
      <c r="CB377" s="101">
        <f t="shared" si="211"/>
        <v>2</v>
      </c>
      <c r="CC377" s="101">
        <f t="shared" si="211"/>
        <v>0</v>
      </c>
      <c r="CD377" s="101">
        <f t="shared" si="211"/>
        <v>2</v>
      </c>
      <c r="CE377" s="101">
        <f t="shared" si="211"/>
        <v>0</v>
      </c>
    </row>
    <row r="378" spans="1:108" s="129" customFormat="1" ht="12.75" x14ac:dyDescent="0.2">
      <c r="A378" s="482"/>
      <c r="B378" s="478" t="s">
        <v>894</v>
      </c>
      <c r="C378" s="98">
        <f>SUM(C379:C396)</f>
        <v>469</v>
      </c>
      <c r="D378" s="98">
        <f>SUM(D379:D396)</f>
        <v>2</v>
      </c>
      <c r="E378" s="98">
        <f t="shared" ref="E378:BO378" si="212">SUM(E379:E396)</f>
        <v>0</v>
      </c>
      <c r="F378" s="98">
        <f t="shared" si="212"/>
        <v>2</v>
      </c>
      <c r="G378" s="98">
        <f>SUM(G379:G396)</f>
        <v>1</v>
      </c>
      <c r="H378" s="98">
        <f>SUM(H379:H396)</f>
        <v>0</v>
      </c>
      <c r="I378" s="98">
        <f t="shared" si="212"/>
        <v>1</v>
      </c>
      <c r="J378" s="98">
        <f t="shared" si="212"/>
        <v>24</v>
      </c>
      <c r="K378" s="98">
        <f t="shared" si="212"/>
        <v>0</v>
      </c>
      <c r="L378" s="98">
        <f t="shared" si="212"/>
        <v>15</v>
      </c>
      <c r="M378" s="98">
        <f t="shared" si="212"/>
        <v>4</v>
      </c>
      <c r="N378" s="98">
        <f t="shared" si="212"/>
        <v>5</v>
      </c>
      <c r="O378" s="98">
        <f t="shared" si="212"/>
        <v>9</v>
      </c>
      <c r="P378" s="98">
        <f t="shared" si="212"/>
        <v>0</v>
      </c>
      <c r="Q378" s="98">
        <f t="shared" si="212"/>
        <v>5</v>
      </c>
      <c r="R378" s="98">
        <f t="shared" si="212"/>
        <v>3</v>
      </c>
      <c r="S378" s="98">
        <f t="shared" si="212"/>
        <v>1</v>
      </c>
      <c r="T378" s="98">
        <f t="shared" si="212"/>
        <v>9</v>
      </c>
      <c r="U378" s="98">
        <f t="shared" si="212"/>
        <v>0</v>
      </c>
      <c r="V378" s="98">
        <f t="shared" si="212"/>
        <v>8</v>
      </c>
      <c r="W378" s="98">
        <f t="shared" si="212"/>
        <v>0</v>
      </c>
      <c r="X378" s="98">
        <f t="shared" si="212"/>
        <v>1</v>
      </c>
      <c r="Y378" s="98">
        <f t="shared" si="212"/>
        <v>139</v>
      </c>
      <c r="Z378" s="98">
        <f t="shared" si="212"/>
        <v>0</v>
      </c>
      <c r="AA378" s="98">
        <f t="shared" si="212"/>
        <v>3</v>
      </c>
      <c r="AB378" s="98">
        <f t="shared" si="212"/>
        <v>63</v>
      </c>
      <c r="AC378" s="98">
        <f t="shared" si="212"/>
        <v>67</v>
      </c>
      <c r="AD378" s="98">
        <f t="shared" si="212"/>
        <v>6</v>
      </c>
      <c r="AE378" s="98">
        <f t="shared" si="212"/>
        <v>81</v>
      </c>
      <c r="AF378" s="98">
        <f t="shared" si="212"/>
        <v>0</v>
      </c>
      <c r="AG378" s="98">
        <f t="shared" si="212"/>
        <v>0</v>
      </c>
      <c r="AH378" s="98">
        <f t="shared" si="212"/>
        <v>16</v>
      </c>
      <c r="AI378" s="98">
        <f t="shared" si="212"/>
        <v>9</v>
      </c>
      <c r="AJ378" s="98">
        <f t="shared" si="212"/>
        <v>11</v>
      </c>
      <c r="AK378" s="98">
        <f t="shared" si="212"/>
        <v>37</v>
      </c>
      <c r="AL378" s="98">
        <f t="shared" si="212"/>
        <v>1</v>
      </c>
      <c r="AM378" s="98">
        <f t="shared" si="212"/>
        <v>1</v>
      </c>
      <c r="AN378" s="98">
        <f t="shared" si="212"/>
        <v>2</v>
      </c>
      <c r="AO378" s="98">
        <f t="shared" si="212"/>
        <v>0</v>
      </c>
      <c r="AP378" s="98">
        <f t="shared" si="212"/>
        <v>4</v>
      </c>
      <c r="AQ378" s="98">
        <f t="shared" si="212"/>
        <v>0</v>
      </c>
      <c r="AR378" s="98">
        <f t="shared" si="212"/>
        <v>0</v>
      </c>
      <c r="AS378" s="98">
        <f t="shared" si="212"/>
        <v>0</v>
      </c>
      <c r="AT378" s="98">
        <f t="shared" si="212"/>
        <v>5</v>
      </c>
      <c r="AU378" s="98">
        <f t="shared" si="212"/>
        <v>0</v>
      </c>
      <c r="AV378" s="98">
        <f t="shared" si="212"/>
        <v>1</v>
      </c>
      <c r="AW378" s="98">
        <f t="shared" si="212"/>
        <v>4</v>
      </c>
      <c r="AX378" s="98">
        <f t="shared" si="212"/>
        <v>71</v>
      </c>
      <c r="AY378" s="98">
        <f t="shared" si="212"/>
        <v>7</v>
      </c>
      <c r="AZ378" s="98">
        <f t="shared" si="212"/>
        <v>0</v>
      </c>
      <c r="BA378" s="98">
        <f t="shared" si="212"/>
        <v>38</v>
      </c>
      <c r="BB378" s="98">
        <f t="shared" si="212"/>
        <v>26</v>
      </c>
      <c r="BC378" s="98">
        <f t="shared" si="212"/>
        <v>3</v>
      </c>
      <c r="BD378" s="98">
        <f t="shared" si="212"/>
        <v>0</v>
      </c>
      <c r="BE378" s="98">
        <f t="shared" si="212"/>
        <v>3</v>
      </c>
      <c r="BF378" s="98">
        <f t="shared" si="212"/>
        <v>17</v>
      </c>
      <c r="BG378" s="98">
        <f t="shared" si="212"/>
        <v>0</v>
      </c>
      <c r="BH378" s="98">
        <f t="shared" si="212"/>
        <v>17</v>
      </c>
      <c r="BI378" s="98">
        <f t="shared" si="212"/>
        <v>0</v>
      </c>
      <c r="BJ378" s="98">
        <f t="shared" si="212"/>
        <v>0</v>
      </c>
      <c r="BK378" s="98">
        <f t="shared" si="212"/>
        <v>12</v>
      </c>
      <c r="BL378" s="98">
        <f t="shared" si="212"/>
        <v>0</v>
      </c>
      <c r="BM378" s="98">
        <f t="shared" si="212"/>
        <v>4</v>
      </c>
      <c r="BN378" s="98">
        <f t="shared" si="212"/>
        <v>8</v>
      </c>
      <c r="BO378" s="98">
        <f t="shared" si="212"/>
        <v>65</v>
      </c>
      <c r="BP378" s="98">
        <f t="shared" ref="BP378:CE378" si="213">SUM(BP379:BP396)</f>
        <v>0</v>
      </c>
      <c r="BQ378" s="98">
        <f t="shared" si="213"/>
        <v>4</v>
      </c>
      <c r="BR378" s="98">
        <f t="shared" si="213"/>
        <v>61</v>
      </c>
      <c r="BS378" s="98">
        <f t="shared" si="213"/>
        <v>23</v>
      </c>
      <c r="BT378" s="98">
        <f t="shared" si="213"/>
        <v>0</v>
      </c>
      <c r="BU378" s="98">
        <f t="shared" si="213"/>
        <v>10</v>
      </c>
      <c r="BV378" s="98">
        <f t="shared" si="213"/>
        <v>5</v>
      </c>
      <c r="BW378" s="98">
        <f t="shared" si="213"/>
        <v>8</v>
      </c>
      <c r="BX378" s="98">
        <f t="shared" si="213"/>
        <v>6</v>
      </c>
      <c r="BY378" s="98">
        <f t="shared" si="213"/>
        <v>0</v>
      </c>
      <c r="BZ378" s="98">
        <f t="shared" si="213"/>
        <v>3</v>
      </c>
      <c r="CA378" s="98">
        <f t="shared" si="213"/>
        <v>3</v>
      </c>
      <c r="CB378" s="98">
        <f t="shared" si="213"/>
        <v>2</v>
      </c>
      <c r="CC378" s="98">
        <f t="shared" si="213"/>
        <v>0</v>
      </c>
      <c r="CD378" s="98">
        <f t="shared" si="213"/>
        <v>2</v>
      </c>
      <c r="CE378" s="98">
        <f t="shared" si="213"/>
        <v>0</v>
      </c>
    </row>
    <row r="379" spans="1:108" s="129" customFormat="1" ht="12.75" x14ac:dyDescent="0.2">
      <c r="A379" s="89">
        <v>18102</v>
      </c>
      <c r="B379" s="479" t="s">
        <v>407</v>
      </c>
      <c r="C379" s="98">
        <f t="shared" ref="C379:C405" si="214">SUM(D379,G379,J379,O379,T379,Y379,AE379,AT379,AX379,BC379,BF379,BK379,BO379,BS379,BX379,CB379)</f>
        <v>2</v>
      </c>
      <c r="D379" s="98">
        <f t="shared" ref="D379:D396" si="215">SUM(E379:F379)</f>
        <v>0</v>
      </c>
      <c r="E379" s="130">
        <v>0</v>
      </c>
      <c r="F379" s="130">
        <v>0</v>
      </c>
      <c r="G379" s="98">
        <f t="shared" ref="G379:G396" si="216">SUM(H379:I379)</f>
        <v>0</v>
      </c>
      <c r="H379" s="130">
        <v>0</v>
      </c>
      <c r="I379" s="130">
        <v>0</v>
      </c>
      <c r="J379" s="98">
        <f t="shared" si="190"/>
        <v>0</v>
      </c>
      <c r="K379" s="130">
        <v>0</v>
      </c>
      <c r="L379" s="130">
        <v>0</v>
      </c>
      <c r="M379" s="130">
        <v>0</v>
      </c>
      <c r="N379" s="130">
        <v>0</v>
      </c>
      <c r="O379" s="98">
        <f t="shared" si="181"/>
        <v>0</v>
      </c>
      <c r="P379" s="130">
        <v>0</v>
      </c>
      <c r="Q379" s="130">
        <v>0</v>
      </c>
      <c r="R379" s="130">
        <v>0</v>
      </c>
      <c r="S379" s="130">
        <v>0</v>
      </c>
      <c r="T379" s="98">
        <f t="shared" ref="T379:T389" si="217">SUM(U379:X379)</f>
        <v>0</v>
      </c>
      <c r="U379" s="130">
        <v>0</v>
      </c>
      <c r="V379" s="130">
        <v>0</v>
      </c>
      <c r="W379" s="130">
        <v>0</v>
      </c>
      <c r="X379" s="130">
        <v>0</v>
      </c>
      <c r="Y379" s="98">
        <f t="shared" ref="Y379:Y396" si="218">SUM(Z379:AD379)</f>
        <v>2</v>
      </c>
      <c r="Z379" s="130">
        <v>0</v>
      </c>
      <c r="AA379" s="130">
        <v>0</v>
      </c>
      <c r="AB379" s="130">
        <v>0</v>
      </c>
      <c r="AC379" s="130">
        <v>2</v>
      </c>
      <c r="AD379" s="130">
        <v>0</v>
      </c>
      <c r="AE379" s="98">
        <f t="shared" ref="AE379:AE396" si="219">SUM(AF379:AS379)</f>
        <v>0</v>
      </c>
      <c r="AF379" s="130">
        <v>0</v>
      </c>
      <c r="AG379" s="130">
        <v>0</v>
      </c>
      <c r="AH379" s="130">
        <v>0</v>
      </c>
      <c r="AI379" s="130">
        <v>0</v>
      </c>
      <c r="AJ379" s="130">
        <v>0</v>
      </c>
      <c r="AK379" s="130">
        <v>0</v>
      </c>
      <c r="AL379" s="130">
        <v>0</v>
      </c>
      <c r="AM379" s="130">
        <v>0</v>
      </c>
      <c r="AN379" s="130">
        <v>0</v>
      </c>
      <c r="AO379" s="130">
        <v>0</v>
      </c>
      <c r="AP379" s="130">
        <v>0</v>
      </c>
      <c r="AQ379" s="130">
        <v>0</v>
      </c>
      <c r="AR379" s="130">
        <v>0</v>
      </c>
      <c r="AS379" s="130">
        <v>0</v>
      </c>
      <c r="AT379" s="98">
        <f>SUM(AU379:AW379)</f>
        <v>0</v>
      </c>
      <c r="AU379" s="130">
        <v>0</v>
      </c>
      <c r="AV379" s="130">
        <v>0</v>
      </c>
      <c r="AW379" s="130">
        <v>0</v>
      </c>
      <c r="AX379" s="98">
        <f t="shared" si="183"/>
        <v>0</v>
      </c>
      <c r="AY379" s="130">
        <v>0</v>
      </c>
      <c r="AZ379" s="130">
        <v>0</v>
      </c>
      <c r="BA379" s="130">
        <v>0</v>
      </c>
      <c r="BB379" s="130">
        <v>0</v>
      </c>
      <c r="BC379" s="98">
        <f>SUM(BD379:BE379)</f>
        <v>0</v>
      </c>
      <c r="BD379" s="130">
        <v>0</v>
      </c>
      <c r="BE379" s="130">
        <v>0</v>
      </c>
      <c r="BF379" s="98">
        <f>SUM(BG379:BJ379)</f>
        <v>0</v>
      </c>
      <c r="BG379" s="130">
        <v>0</v>
      </c>
      <c r="BH379" s="130">
        <v>0</v>
      </c>
      <c r="BI379" s="130">
        <v>0</v>
      </c>
      <c r="BJ379" s="130">
        <v>0</v>
      </c>
      <c r="BK379" s="98">
        <f>SUM(BL379:BN379)</f>
        <v>0</v>
      </c>
      <c r="BL379" s="130">
        <v>0</v>
      </c>
      <c r="BM379" s="130">
        <v>0</v>
      </c>
      <c r="BN379" s="130">
        <v>0</v>
      </c>
      <c r="BO379" s="98">
        <f>SUM(BP379:BR379)</f>
        <v>0</v>
      </c>
      <c r="BP379" s="130">
        <v>0</v>
      </c>
      <c r="BQ379" s="130">
        <v>0</v>
      </c>
      <c r="BR379" s="130">
        <v>0</v>
      </c>
      <c r="BS379" s="98">
        <f>SUM(BT379:BW379)</f>
        <v>0</v>
      </c>
      <c r="BT379" s="130">
        <v>0</v>
      </c>
      <c r="BU379" s="130">
        <v>0</v>
      </c>
      <c r="BV379" s="130">
        <v>0</v>
      </c>
      <c r="BW379" s="130">
        <v>0</v>
      </c>
      <c r="BX379" s="98">
        <f>SUM(BY379:CA379)</f>
        <v>0</v>
      </c>
      <c r="BY379" s="130">
        <v>0</v>
      </c>
      <c r="BZ379" s="130">
        <v>0</v>
      </c>
      <c r="CA379" s="130">
        <v>0</v>
      </c>
      <c r="CB379" s="98">
        <f t="shared" ref="CB379:CB396" si="220">SUM(CC379:CE379)</f>
        <v>0</v>
      </c>
      <c r="CC379" s="130">
        <v>0</v>
      </c>
      <c r="CD379" s="130">
        <v>0</v>
      </c>
      <c r="CE379" s="130">
        <v>0</v>
      </c>
      <c r="CF379" s="131"/>
      <c r="CG379" s="131"/>
      <c r="CH379" s="131"/>
      <c r="CI379" s="131"/>
      <c r="CJ379" s="131"/>
      <c r="CK379" s="131"/>
      <c r="CL379" s="131"/>
      <c r="CM379" s="131"/>
      <c r="CN379" s="131"/>
      <c r="CO379" s="131"/>
      <c r="CP379" s="131"/>
      <c r="CQ379" s="131"/>
      <c r="CR379" s="131"/>
      <c r="CS379" s="131"/>
      <c r="CT379" s="131"/>
      <c r="CU379" s="131"/>
      <c r="CV379" s="131"/>
      <c r="CW379" s="131"/>
      <c r="CX379" s="131"/>
      <c r="CY379" s="131"/>
      <c r="CZ379" s="131"/>
      <c r="DA379" s="131"/>
      <c r="DB379" s="131"/>
      <c r="DC379" s="131"/>
      <c r="DD379" s="131"/>
    </row>
    <row r="380" spans="1:108" ht="12.75" x14ac:dyDescent="0.2">
      <c r="A380" s="89">
        <v>18201</v>
      </c>
      <c r="B380" s="479" t="s">
        <v>408</v>
      </c>
      <c r="C380" s="98">
        <f t="shared" si="214"/>
        <v>2</v>
      </c>
      <c r="D380" s="132">
        <f t="shared" si="215"/>
        <v>0</v>
      </c>
      <c r="E380" s="133">
        <v>0</v>
      </c>
      <c r="F380" s="133">
        <v>0</v>
      </c>
      <c r="G380" s="98">
        <f t="shared" si="216"/>
        <v>0</v>
      </c>
      <c r="H380" s="133">
        <v>0</v>
      </c>
      <c r="I380" s="133">
        <v>0</v>
      </c>
      <c r="J380" s="98">
        <f t="shared" si="190"/>
        <v>0</v>
      </c>
      <c r="K380" s="133">
        <v>0</v>
      </c>
      <c r="L380" s="133">
        <v>0</v>
      </c>
      <c r="M380" s="133">
        <v>0</v>
      </c>
      <c r="N380" s="133">
        <v>0</v>
      </c>
      <c r="O380" s="98">
        <f t="shared" si="181"/>
        <v>0</v>
      </c>
      <c r="P380" s="133">
        <v>0</v>
      </c>
      <c r="Q380" s="133">
        <v>0</v>
      </c>
      <c r="R380" s="133">
        <v>0</v>
      </c>
      <c r="S380" s="133">
        <v>0</v>
      </c>
      <c r="T380" s="132">
        <f t="shared" si="217"/>
        <v>0</v>
      </c>
      <c r="U380" s="133">
        <v>0</v>
      </c>
      <c r="V380" s="133">
        <v>0</v>
      </c>
      <c r="W380" s="133">
        <v>0</v>
      </c>
      <c r="X380" s="133">
        <v>0</v>
      </c>
      <c r="Y380" s="132">
        <f t="shared" si="218"/>
        <v>0</v>
      </c>
      <c r="Z380" s="133">
        <v>0</v>
      </c>
      <c r="AA380" s="133">
        <v>0</v>
      </c>
      <c r="AB380" s="133">
        <v>0</v>
      </c>
      <c r="AC380" s="133">
        <v>0</v>
      </c>
      <c r="AD380" s="133">
        <v>0</v>
      </c>
      <c r="AE380" s="132">
        <f t="shared" si="219"/>
        <v>1</v>
      </c>
      <c r="AF380" s="133">
        <v>0</v>
      </c>
      <c r="AG380" s="133">
        <v>0</v>
      </c>
      <c r="AH380" s="133">
        <v>0</v>
      </c>
      <c r="AI380" s="133">
        <v>0</v>
      </c>
      <c r="AJ380" s="133">
        <v>0</v>
      </c>
      <c r="AK380" s="133">
        <v>0</v>
      </c>
      <c r="AL380" s="133">
        <v>0</v>
      </c>
      <c r="AM380" s="133">
        <v>0</v>
      </c>
      <c r="AN380" s="133">
        <v>1</v>
      </c>
      <c r="AO380" s="133">
        <v>0</v>
      </c>
      <c r="AP380" s="133">
        <v>0</v>
      </c>
      <c r="AQ380" s="133">
        <v>0</v>
      </c>
      <c r="AR380" s="133">
        <v>0</v>
      </c>
      <c r="AS380" s="133">
        <v>0</v>
      </c>
      <c r="AT380" s="132">
        <f>SUM(AU380:AW380)</f>
        <v>0</v>
      </c>
      <c r="AU380" s="133">
        <v>0</v>
      </c>
      <c r="AV380" s="133">
        <v>0</v>
      </c>
      <c r="AW380" s="133">
        <v>0</v>
      </c>
      <c r="AX380" s="98">
        <f t="shared" si="183"/>
        <v>0</v>
      </c>
      <c r="AY380" s="133">
        <v>0</v>
      </c>
      <c r="AZ380" s="133">
        <v>0</v>
      </c>
      <c r="BA380" s="133">
        <v>0</v>
      </c>
      <c r="BB380" s="133">
        <v>0</v>
      </c>
      <c r="BC380" s="132">
        <f>SUM(BD380:BE380)</f>
        <v>0</v>
      </c>
      <c r="BD380" s="133">
        <v>0</v>
      </c>
      <c r="BE380" s="133">
        <v>0</v>
      </c>
      <c r="BF380" s="132">
        <f>SUM(BG380:BJ380)</f>
        <v>1</v>
      </c>
      <c r="BG380" s="133">
        <v>0</v>
      </c>
      <c r="BH380" s="133">
        <v>1</v>
      </c>
      <c r="BI380" s="133">
        <v>0</v>
      </c>
      <c r="BJ380" s="133">
        <v>0</v>
      </c>
      <c r="BK380" s="132">
        <f>SUM(BL380:BN380)</f>
        <v>0</v>
      </c>
      <c r="BL380" s="133">
        <v>0</v>
      </c>
      <c r="BM380" s="133">
        <v>0</v>
      </c>
      <c r="BN380" s="133">
        <v>0</v>
      </c>
      <c r="BO380" s="132">
        <f>SUM(BP380:BR380)</f>
        <v>0</v>
      </c>
      <c r="BP380" s="133">
        <v>0</v>
      </c>
      <c r="BQ380" s="133">
        <v>0</v>
      </c>
      <c r="BR380" s="133">
        <v>0</v>
      </c>
      <c r="BS380" s="132">
        <f>SUM(BT380:BW380)</f>
        <v>0</v>
      </c>
      <c r="BT380" s="133">
        <v>0</v>
      </c>
      <c r="BU380" s="133">
        <v>0</v>
      </c>
      <c r="BV380" s="133">
        <v>0</v>
      </c>
      <c r="BW380" s="133">
        <v>0</v>
      </c>
      <c r="BX380" s="132">
        <f>SUM(BY380:CA380)</f>
        <v>0</v>
      </c>
      <c r="BY380" s="133">
        <v>0</v>
      </c>
      <c r="BZ380" s="133">
        <v>0</v>
      </c>
      <c r="CA380" s="133">
        <v>0</v>
      </c>
      <c r="CB380" s="132">
        <f t="shared" si="220"/>
        <v>0</v>
      </c>
      <c r="CC380" s="133">
        <v>0</v>
      </c>
      <c r="CD380" s="133">
        <v>0</v>
      </c>
      <c r="CE380" s="133">
        <v>0</v>
      </c>
      <c r="CF380" s="131"/>
      <c r="CG380" s="131"/>
      <c r="CH380" s="100"/>
      <c r="CI380" s="100"/>
      <c r="CJ380" s="100"/>
      <c r="CK380" s="100"/>
      <c r="CL380" s="100"/>
      <c r="CM380" s="100"/>
      <c r="CN380" s="100"/>
      <c r="CO380" s="100"/>
      <c r="CP380" s="100"/>
      <c r="CQ380" s="100"/>
      <c r="CR380" s="100"/>
      <c r="CS380" s="100"/>
      <c r="CT380" s="100"/>
      <c r="CU380" s="100"/>
      <c r="CV380" s="100"/>
      <c r="CW380" s="100"/>
      <c r="CX380" s="100"/>
      <c r="CY380" s="100"/>
      <c r="CZ380" s="100"/>
      <c r="DA380" s="100"/>
      <c r="DB380" s="100"/>
      <c r="DC380" s="100"/>
      <c r="DD380" s="100"/>
    </row>
    <row r="381" spans="1:108" ht="12" customHeight="1" x14ac:dyDescent="0.2">
      <c r="A381" s="89">
        <v>18202</v>
      </c>
      <c r="B381" s="479" t="s">
        <v>494</v>
      </c>
      <c r="C381" s="98">
        <f>SUM(D381,G381,J381,O381,T381,Y381,AE381,AT381,AX381,BC381,BF381,BK381,BO381,BS381,BX381,CB381)</f>
        <v>3</v>
      </c>
      <c r="D381" s="132">
        <f t="shared" si="215"/>
        <v>0</v>
      </c>
      <c r="E381" s="133">
        <v>0</v>
      </c>
      <c r="F381" s="133">
        <v>0</v>
      </c>
      <c r="G381" s="98">
        <f>SUM(H381:I381)</f>
        <v>0</v>
      </c>
      <c r="H381" s="133">
        <v>0</v>
      </c>
      <c r="I381" s="133">
        <v>0</v>
      </c>
      <c r="J381" s="98">
        <f t="shared" si="190"/>
        <v>0</v>
      </c>
      <c r="K381" s="133">
        <v>0</v>
      </c>
      <c r="L381" s="133">
        <v>0</v>
      </c>
      <c r="M381" s="133">
        <v>0</v>
      </c>
      <c r="N381" s="133">
        <v>0</v>
      </c>
      <c r="O381" s="98">
        <f t="shared" si="181"/>
        <v>0</v>
      </c>
      <c r="P381" s="133">
        <v>0</v>
      </c>
      <c r="Q381" s="133">
        <v>0</v>
      </c>
      <c r="R381" s="133">
        <v>0</v>
      </c>
      <c r="S381" s="133">
        <v>0</v>
      </c>
      <c r="T381" s="132">
        <f t="shared" si="217"/>
        <v>0</v>
      </c>
      <c r="U381" s="133">
        <v>0</v>
      </c>
      <c r="V381" s="133">
        <v>0</v>
      </c>
      <c r="W381" s="133">
        <v>0</v>
      </c>
      <c r="X381" s="133">
        <v>0</v>
      </c>
      <c r="Y381" s="132">
        <f t="shared" si="218"/>
        <v>0</v>
      </c>
      <c r="Z381" s="133">
        <v>0</v>
      </c>
      <c r="AA381" s="133">
        <v>0</v>
      </c>
      <c r="AB381" s="133">
        <v>0</v>
      </c>
      <c r="AC381" s="133">
        <v>0</v>
      </c>
      <c r="AD381" s="133">
        <v>0</v>
      </c>
      <c r="AE381" s="132">
        <f t="shared" si="219"/>
        <v>0</v>
      </c>
      <c r="AF381" s="133">
        <v>0</v>
      </c>
      <c r="AG381" s="133">
        <v>0</v>
      </c>
      <c r="AH381" s="133">
        <v>0</v>
      </c>
      <c r="AI381" s="133">
        <v>0</v>
      </c>
      <c r="AJ381" s="133">
        <v>0</v>
      </c>
      <c r="AK381" s="133">
        <v>0</v>
      </c>
      <c r="AL381" s="133">
        <v>0</v>
      </c>
      <c r="AM381" s="133">
        <v>0</v>
      </c>
      <c r="AN381" s="133">
        <v>0</v>
      </c>
      <c r="AO381" s="133">
        <v>0</v>
      </c>
      <c r="AP381" s="133">
        <v>0</v>
      </c>
      <c r="AQ381" s="133">
        <v>0</v>
      </c>
      <c r="AR381" s="133">
        <v>0</v>
      </c>
      <c r="AS381" s="133">
        <v>0</v>
      </c>
      <c r="AT381" s="132">
        <f>SUM(AU381:AW381)</f>
        <v>0</v>
      </c>
      <c r="AU381" s="133">
        <v>0</v>
      </c>
      <c r="AV381" s="133">
        <v>0</v>
      </c>
      <c r="AW381" s="133">
        <v>0</v>
      </c>
      <c r="AX381" s="98">
        <f t="shared" si="183"/>
        <v>3</v>
      </c>
      <c r="AY381" s="133">
        <v>3</v>
      </c>
      <c r="AZ381" s="133">
        <v>0</v>
      </c>
      <c r="BA381" s="133">
        <v>0</v>
      </c>
      <c r="BB381" s="133">
        <v>0</v>
      </c>
      <c r="BC381" s="132">
        <f>SUM(BD381:BE381)</f>
        <v>0</v>
      </c>
      <c r="BD381" s="133">
        <v>0</v>
      </c>
      <c r="BE381" s="133">
        <v>0</v>
      </c>
      <c r="BF381" s="132">
        <f>SUM(BG381:BJ381)</f>
        <v>0</v>
      </c>
      <c r="BG381" s="133">
        <v>0</v>
      </c>
      <c r="BH381" s="133">
        <v>0</v>
      </c>
      <c r="BI381" s="133">
        <v>0</v>
      </c>
      <c r="BJ381" s="133">
        <v>0</v>
      </c>
      <c r="BK381" s="132">
        <f>SUM(BL381:BN381)</f>
        <v>0</v>
      </c>
      <c r="BL381" s="133">
        <v>0</v>
      </c>
      <c r="BM381" s="133">
        <v>0</v>
      </c>
      <c r="BN381" s="133">
        <v>0</v>
      </c>
      <c r="BO381" s="132">
        <f>SUM(BP381:BR381)</f>
        <v>0</v>
      </c>
      <c r="BP381" s="133">
        <v>0</v>
      </c>
      <c r="BQ381" s="133">
        <v>0</v>
      </c>
      <c r="BR381" s="133">
        <v>0</v>
      </c>
      <c r="BS381" s="132">
        <f>SUM(BT381:BW381)</f>
        <v>0</v>
      </c>
      <c r="BT381" s="133">
        <v>0</v>
      </c>
      <c r="BU381" s="133">
        <v>0</v>
      </c>
      <c r="BV381" s="133">
        <v>0</v>
      </c>
      <c r="BW381" s="133">
        <v>0</v>
      </c>
      <c r="BX381" s="132">
        <f>SUM(BY381:CA381)</f>
        <v>0</v>
      </c>
      <c r="BY381" s="133">
        <v>0</v>
      </c>
      <c r="BZ381" s="133">
        <v>0</v>
      </c>
      <c r="CA381" s="133">
        <v>0</v>
      </c>
      <c r="CB381" s="132">
        <f t="shared" si="220"/>
        <v>0</v>
      </c>
      <c r="CC381" s="133">
        <v>0</v>
      </c>
      <c r="CD381" s="133">
        <v>0</v>
      </c>
      <c r="CE381" s="133">
        <v>0</v>
      </c>
      <c r="CF381" s="131"/>
      <c r="CG381" s="131"/>
      <c r="CH381" s="100"/>
      <c r="CI381" s="100"/>
      <c r="CJ381" s="100"/>
      <c r="CK381" s="100"/>
      <c r="CL381" s="100"/>
      <c r="CM381" s="100"/>
      <c r="CN381" s="100"/>
      <c r="CO381" s="100"/>
      <c r="CP381" s="100"/>
      <c r="CQ381" s="100"/>
      <c r="CR381" s="100"/>
      <c r="CS381" s="100"/>
      <c r="CT381" s="100"/>
      <c r="CU381" s="100"/>
      <c r="CV381" s="100"/>
      <c r="CW381" s="100"/>
      <c r="CX381" s="100"/>
      <c r="CY381" s="100"/>
      <c r="CZ381" s="100"/>
      <c r="DA381" s="100"/>
      <c r="DB381" s="100"/>
      <c r="DC381" s="100"/>
      <c r="DD381" s="100"/>
    </row>
    <row r="382" spans="1:108" s="100" customFormat="1" ht="12.75" x14ac:dyDescent="0.2">
      <c r="A382" s="89">
        <v>18299</v>
      </c>
      <c r="B382" s="479" t="s">
        <v>493</v>
      </c>
      <c r="C382" s="98">
        <f t="shared" si="214"/>
        <v>7</v>
      </c>
      <c r="D382" s="132">
        <f t="shared" si="215"/>
        <v>0</v>
      </c>
      <c r="E382" s="133">
        <v>0</v>
      </c>
      <c r="F382" s="133">
        <v>0</v>
      </c>
      <c r="G382" s="98">
        <f t="shared" si="216"/>
        <v>0</v>
      </c>
      <c r="H382" s="133">
        <v>0</v>
      </c>
      <c r="I382" s="133">
        <v>0</v>
      </c>
      <c r="J382" s="98">
        <f t="shared" si="190"/>
        <v>2</v>
      </c>
      <c r="K382" s="133">
        <v>0</v>
      </c>
      <c r="L382" s="133">
        <v>2</v>
      </c>
      <c r="M382" s="133">
        <v>0</v>
      </c>
      <c r="N382" s="133">
        <v>0</v>
      </c>
      <c r="O382" s="98">
        <f t="shared" si="181"/>
        <v>0</v>
      </c>
      <c r="P382" s="133">
        <v>0</v>
      </c>
      <c r="Q382" s="133">
        <v>0</v>
      </c>
      <c r="R382" s="133">
        <v>0</v>
      </c>
      <c r="S382" s="133">
        <v>0</v>
      </c>
      <c r="T382" s="132">
        <f t="shared" si="217"/>
        <v>0</v>
      </c>
      <c r="U382" s="133">
        <v>0</v>
      </c>
      <c r="V382" s="133">
        <v>0</v>
      </c>
      <c r="W382" s="133">
        <v>0</v>
      </c>
      <c r="X382" s="133">
        <v>0</v>
      </c>
      <c r="Y382" s="132">
        <f t="shared" si="218"/>
        <v>1</v>
      </c>
      <c r="Z382" s="133">
        <v>0</v>
      </c>
      <c r="AA382" s="133">
        <v>0</v>
      </c>
      <c r="AB382" s="133">
        <v>0</v>
      </c>
      <c r="AC382" s="133">
        <v>0</v>
      </c>
      <c r="AD382" s="133">
        <v>1</v>
      </c>
      <c r="AE382" s="132">
        <f t="shared" si="219"/>
        <v>1</v>
      </c>
      <c r="AF382" s="133">
        <v>0</v>
      </c>
      <c r="AG382" s="133">
        <v>0</v>
      </c>
      <c r="AH382" s="133">
        <v>0</v>
      </c>
      <c r="AI382" s="133">
        <v>0</v>
      </c>
      <c r="AJ382" s="133">
        <v>1</v>
      </c>
      <c r="AK382" s="133">
        <v>0</v>
      </c>
      <c r="AL382" s="133">
        <v>0</v>
      </c>
      <c r="AM382" s="133">
        <v>0</v>
      </c>
      <c r="AN382" s="133">
        <v>0</v>
      </c>
      <c r="AO382" s="133">
        <v>0</v>
      </c>
      <c r="AP382" s="133">
        <v>0</v>
      </c>
      <c r="AQ382" s="133">
        <v>0</v>
      </c>
      <c r="AR382" s="133">
        <v>0</v>
      </c>
      <c r="AS382" s="133">
        <v>0</v>
      </c>
      <c r="AT382" s="132">
        <f>SUM(AU382:AW382)</f>
        <v>0</v>
      </c>
      <c r="AU382" s="133">
        <v>0</v>
      </c>
      <c r="AV382" s="133">
        <v>0</v>
      </c>
      <c r="AW382" s="133">
        <v>0</v>
      </c>
      <c r="AX382" s="98">
        <f t="shared" si="183"/>
        <v>2</v>
      </c>
      <c r="AY382" s="133">
        <v>2</v>
      </c>
      <c r="AZ382" s="133">
        <v>0</v>
      </c>
      <c r="BA382" s="133">
        <v>0</v>
      </c>
      <c r="BB382" s="133">
        <v>0</v>
      </c>
      <c r="BC382" s="132">
        <f>SUM(BD382:BE382)</f>
        <v>0</v>
      </c>
      <c r="BD382" s="133">
        <v>0</v>
      </c>
      <c r="BE382" s="133">
        <v>0</v>
      </c>
      <c r="BF382" s="132">
        <f>SUM(BG382:BJ382)</f>
        <v>0</v>
      </c>
      <c r="BG382" s="133">
        <v>0</v>
      </c>
      <c r="BH382" s="133">
        <v>0</v>
      </c>
      <c r="BI382" s="133">
        <v>0</v>
      </c>
      <c r="BJ382" s="133">
        <v>0</v>
      </c>
      <c r="BK382" s="132">
        <f>SUM(BL382:BN382)</f>
        <v>1</v>
      </c>
      <c r="BL382" s="133">
        <v>0</v>
      </c>
      <c r="BM382" s="133">
        <v>0</v>
      </c>
      <c r="BN382" s="133">
        <v>1</v>
      </c>
      <c r="BO382" s="132">
        <f>SUM(BP382:BR382)</f>
        <v>0</v>
      </c>
      <c r="BP382" s="133">
        <v>0</v>
      </c>
      <c r="BQ382" s="133">
        <v>0</v>
      </c>
      <c r="BR382" s="133">
        <v>0</v>
      </c>
      <c r="BS382" s="132">
        <f>SUM(BT382:BW382)</f>
        <v>0</v>
      </c>
      <c r="BT382" s="133">
        <v>0</v>
      </c>
      <c r="BU382" s="133">
        <v>0</v>
      </c>
      <c r="BV382" s="133">
        <v>0</v>
      </c>
      <c r="BW382" s="133">
        <v>0</v>
      </c>
      <c r="BX382" s="132">
        <f>SUM(BY382:CA382)</f>
        <v>0</v>
      </c>
      <c r="BY382" s="133">
        <v>0</v>
      </c>
      <c r="BZ382" s="133">
        <v>0</v>
      </c>
      <c r="CA382" s="133">
        <v>0</v>
      </c>
      <c r="CB382" s="132">
        <f t="shared" si="220"/>
        <v>0</v>
      </c>
      <c r="CC382" s="133">
        <v>0</v>
      </c>
      <c r="CD382" s="133">
        <v>0</v>
      </c>
      <c r="CE382" s="133">
        <v>0</v>
      </c>
      <c r="CF382" s="131"/>
      <c r="CG382" s="131"/>
    </row>
    <row r="383" spans="1:108" ht="12.75" x14ac:dyDescent="0.2">
      <c r="A383" s="90">
        <v>18302</v>
      </c>
      <c r="B383" s="479" t="s">
        <v>490</v>
      </c>
      <c r="C383" s="98">
        <f t="shared" si="214"/>
        <v>1</v>
      </c>
      <c r="D383" s="98">
        <f>SUM(E383:F383)</f>
        <v>0</v>
      </c>
      <c r="E383" s="130">
        <v>0</v>
      </c>
      <c r="F383" s="130">
        <v>0</v>
      </c>
      <c r="G383" s="98">
        <f t="shared" si="216"/>
        <v>0</v>
      </c>
      <c r="H383" s="130">
        <v>0</v>
      </c>
      <c r="I383" s="130">
        <v>0</v>
      </c>
      <c r="J383" s="98">
        <f t="shared" si="190"/>
        <v>0</v>
      </c>
      <c r="K383" s="130">
        <v>0</v>
      </c>
      <c r="L383" s="130">
        <v>0</v>
      </c>
      <c r="M383" s="130">
        <v>0</v>
      </c>
      <c r="N383" s="130">
        <v>0</v>
      </c>
      <c r="O383" s="98">
        <f t="shared" si="181"/>
        <v>0</v>
      </c>
      <c r="P383" s="130">
        <v>0</v>
      </c>
      <c r="Q383" s="130">
        <v>0</v>
      </c>
      <c r="R383" s="130">
        <v>0</v>
      </c>
      <c r="S383" s="130">
        <v>0</v>
      </c>
      <c r="T383" s="98">
        <f t="shared" si="217"/>
        <v>1</v>
      </c>
      <c r="U383" s="130">
        <v>0</v>
      </c>
      <c r="V383" s="130">
        <v>1</v>
      </c>
      <c r="W383" s="130">
        <v>0</v>
      </c>
      <c r="X383" s="130">
        <v>0</v>
      </c>
      <c r="Y383" s="98">
        <f t="shared" si="218"/>
        <v>0</v>
      </c>
      <c r="Z383" s="130">
        <v>0</v>
      </c>
      <c r="AA383" s="130">
        <v>0</v>
      </c>
      <c r="AB383" s="130">
        <v>0</v>
      </c>
      <c r="AC383" s="130">
        <v>0</v>
      </c>
      <c r="AD383" s="130">
        <v>0</v>
      </c>
      <c r="AE383" s="98">
        <f t="shared" si="219"/>
        <v>0</v>
      </c>
      <c r="AF383" s="130">
        <v>0</v>
      </c>
      <c r="AG383" s="130">
        <v>0</v>
      </c>
      <c r="AH383" s="130">
        <v>0</v>
      </c>
      <c r="AI383" s="130">
        <v>0</v>
      </c>
      <c r="AJ383" s="130">
        <v>0</v>
      </c>
      <c r="AK383" s="130">
        <v>0</v>
      </c>
      <c r="AL383" s="130">
        <v>0</v>
      </c>
      <c r="AM383" s="130">
        <v>0</v>
      </c>
      <c r="AN383" s="130">
        <v>0</v>
      </c>
      <c r="AO383" s="130">
        <v>0</v>
      </c>
      <c r="AP383" s="130">
        <v>0</v>
      </c>
      <c r="AQ383" s="130">
        <v>0</v>
      </c>
      <c r="AR383" s="130">
        <v>0</v>
      </c>
      <c r="AS383" s="130">
        <v>0</v>
      </c>
      <c r="AT383" s="98">
        <f t="shared" si="182"/>
        <v>0</v>
      </c>
      <c r="AU383" s="130">
        <v>0</v>
      </c>
      <c r="AV383" s="130">
        <v>0</v>
      </c>
      <c r="AW383" s="130">
        <v>0</v>
      </c>
      <c r="AX383" s="98">
        <f t="shared" si="183"/>
        <v>0</v>
      </c>
      <c r="AY383" s="130">
        <v>0</v>
      </c>
      <c r="AZ383" s="130">
        <v>0</v>
      </c>
      <c r="BA383" s="130">
        <v>0</v>
      </c>
      <c r="BB383" s="130">
        <v>0</v>
      </c>
      <c r="BC383" s="98">
        <f t="shared" si="184"/>
        <v>0</v>
      </c>
      <c r="BD383" s="130">
        <v>0</v>
      </c>
      <c r="BE383" s="130">
        <v>0</v>
      </c>
      <c r="BF383" s="98">
        <f t="shared" si="185"/>
        <v>0</v>
      </c>
      <c r="BG383" s="130">
        <v>0</v>
      </c>
      <c r="BH383" s="130">
        <v>0</v>
      </c>
      <c r="BI383" s="130">
        <v>0</v>
      </c>
      <c r="BJ383" s="130">
        <v>0</v>
      </c>
      <c r="BK383" s="98">
        <f t="shared" si="186"/>
        <v>0</v>
      </c>
      <c r="BL383" s="130">
        <v>0</v>
      </c>
      <c r="BM383" s="130">
        <v>0</v>
      </c>
      <c r="BN383" s="130">
        <v>0</v>
      </c>
      <c r="BO383" s="98">
        <f t="shared" si="187"/>
        <v>0</v>
      </c>
      <c r="BP383" s="130">
        <v>0</v>
      </c>
      <c r="BQ383" s="130">
        <v>0</v>
      </c>
      <c r="BR383" s="130">
        <v>0</v>
      </c>
      <c r="BS383" s="98">
        <f t="shared" si="188"/>
        <v>0</v>
      </c>
      <c r="BT383" s="130">
        <v>0</v>
      </c>
      <c r="BU383" s="130">
        <v>0</v>
      </c>
      <c r="BV383" s="130">
        <v>0</v>
      </c>
      <c r="BW383" s="130">
        <v>0</v>
      </c>
      <c r="BX383" s="98">
        <f t="shared" si="189"/>
        <v>0</v>
      </c>
      <c r="BY383" s="130">
        <v>0</v>
      </c>
      <c r="BZ383" s="130">
        <v>0</v>
      </c>
      <c r="CA383" s="130">
        <v>0</v>
      </c>
      <c r="CB383" s="98">
        <f t="shared" si="220"/>
        <v>0</v>
      </c>
      <c r="CC383" s="130">
        <v>0</v>
      </c>
      <c r="CD383" s="130">
        <v>0</v>
      </c>
      <c r="CE383" s="130">
        <v>0</v>
      </c>
    </row>
    <row r="384" spans="1:108" ht="12.75" x14ac:dyDescent="0.2">
      <c r="A384" s="90">
        <v>18399</v>
      </c>
      <c r="B384" s="479" t="s">
        <v>495</v>
      </c>
      <c r="C384" s="98">
        <f t="shared" si="214"/>
        <v>7</v>
      </c>
      <c r="D384" s="98">
        <f t="shared" si="215"/>
        <v>0</v>
      </c>
      <c r="E384" s="130">
        <v>0</v>
      </c>
      <c r="F384" s="130">
        <v>0</v>
      </c>
      <c r="G384" s="98">
        <f t="shared" si="216"/>
        <v>0</v>
      </c>
      <c r="H384" s="130">
        <v>0</v>
      </c>
      <c r="I384" s="130">
        <v>0</v>
      </c>
      <c r="J384" s="98">
        <f t="shared" si="190"/>
        <v>7</v>
      </c>
      <c r="K384" s="130">
        <v>0</v>
      </c>
      <c r="L384" s="130">
        <v>7</v>
      </c>
      <c r="M384" s="130">
        <v>0</v>
      </c>
      <c r="N384" s="130">
        <v>0</v>
      </c>
      <c r="O384" s="98">
        <f t="shared" si="181"/>
        <v>0</v>
      </c>
      <c r="P384" s="130">
        <v>0</v>
      </c>
      <c r="Q384" s="130">
        <v>0</v>
      </c>
      <c r="R384" s="130">
        <v>0</v>
      </c>
      <c r="S384" s="130">
        <v>0</v>
      </c>
      <c r="T384" s="98">
        <f t="shared" si="217"/>
        <v>0</v>
      </c>
      <c r="U384" s="130">
        <v>0</v>
      </c>
      <c r="V384" s="130">
        <v>0</v>
      </c>
      <c r="W384" s="130">
        <v>0</v>
      </c>
      <c r="X384" s="130">
        <v>0</v>
      </c>
      <c r="Y384" s="98">
        <f t="shared" si="218"/>
        <v>0</v>
      </c>
      <c r="Z384" s="130">
        <v>0</v>
      </c>
      <c r="AA384" s="130">
        <v>0</v>
      </c>
      <c r="AB384" s="130">
        <v>0</v>
      </c>
      <c r="AC384" s="130">
        <v>0</v>
      </c>
      <c r="AD384" s="130">
        <v>0</v>
      </c>
      <c r="AE384" s="98">
        <f t="shared" si="219"/>
        <v>0</v>
      </c>
      <c r="AF384" s="130">
        <v>0</v>
      </c>
      <c r="AG384" s="130">
        <v>0</v>
      </c>
      <c r="AH384" s="130">
        <v>0</v>
      </c>
      <c r="AI384" s="130">
        <v>0</v>
      </c>
      <c r="AJ384" s="130">
        <v>0</v>
      </c>
      <c r="AK384" s="130">
        <v>0</v>
      </c>
      <c r="AL384" s="130">
        <v>0</v>
      </c>
      <c r="AM384" s="130">
        <v>0</v>
      </c>
      <c r="AN384" s="130">
        <v>0</v>
      </c>
      <c r="AO384" s="130">
        <v>0</v>
      </c>
      <c r="AP384" s="130">
        <v>0</v>
      </c>
      <c r="AQ384" s="130">
        <v>0</v>
      </c>
      <c r="AR384" s="130">
        <v>0</v>
      </c>
      <c r="AS384" s="130">
        <v>0</v>
      </c>
      <c r="AT384" s="98">
        <f t="shared" si="182"/>
        <v>0</v>
      </c>
      <c r="AU384" s="130">
        <v>0</v>
      </c>
      <c r="AV384" s="130">
        <v>0</v>
      </c>
      <c r="AW384" s="130">
        <v>0</v>
      </c>
      <c r="AX384" s="98">
        <f t="shared" si="183"/>
        <v>0</v>
      </c>
      <c r="AY384" s="130">
        <v>0</v>
      </c>
      <c r="AZ384" s="130">
        <v>0</v>
      </c>
      <c r="BA384" s="130">
        <v>0</v>
      </c>
      <c r="BB384" s="130">
        <v>0</v>
      </c>
      <c r="BC384" s="98">
        <f t="shared" si="184"/>
        <v>0</v>
      </c>
      <c r="BD384" s="130">
        <v>0</v>
      </c>
      <c r="BE384" s="130">
        <v>0</v>
      </c>
      <c r="BF384" s="98">
        <f t="shared" si="185"/>
        <v>0</v>
      </c>
      <c r="BG384" s="130">
        <v>0</v>
      </c>
      <c r="BH384" s="130">
        <v>0</v>
      </c>
      <c r="BI384" s="130">
        <v>0</v>
      </c>
      <c r="BJ384" s="130">
        <v>0</v>
      </c>
      <c r="BK384" s="98">
        <f t="shared" si="186"/>
        <v>0</v>
      </c>
      <c r="BL384" s="130">
        <v>0</v>
      </c>
      <c r="BM384" s="130">
        <v>0</v>
      </c>
      <c r="BN384" s="130">
        <v>0</v>
      </c>
      <c r="BO384" s="98">
        <f t="shared" si="187"/>
        <v>0</v>
      </c>
      <c r="BP384" s="130">
        <v>0</v>
      </c>
      <c r="BQ384" s="130">
        <v>0</v>
      </c>
      <c r="BR384" s="130">
        <v>0</v>
      </c>
      <c r="BS384" s="98">
        <f t="shared" si="188"/>
        <v>0</v>
      </c>
      <c r="BT384" s="130">
        <v>0</v>
      </c>
      <c r="BU384" s="130">
        <v>0</v>
      </c>
      <c r="BV384" s="130">
        <v>0</v>
      </c>
      <c r="BW384" s="130">
        <v>0</v>
      </c>
      <c r="BX384" s="98">
        <f t="shared" si="189"/>
        <v>0</v>
      </c>
      <c r="BY384" s="130">
        <v>0</v>
      </c>
      <c r="BZ384" s="130">
        <v>0</v>
      </c>
      <c r="CA384" s="130">
        <v>0</v>
      </c>
      <c r="CB384" s="98">
        <f t="shared" si="220"/>
        <v>0</v>
      </c>
      <c r="CC384" s="130">
        <v>0</v>
      </c>
      <c r="CD384" s="130">
        <v>0</v>
      </c>
      <c r="CE384" s="130">
        <v>0</v>
      </c>
    </row>
    <row r="385" spans="1:83" ht="12.75" x14ac:dyDescent="0.2">
      <c r="A385" s="90">
        <v>18401</v>
      </c>
      <c r="B385" s="479" t="s">
        <v>42</v>
      </c>
      <c r="C385" s="98">
        <f t="shared" si="214"/>
        <v>132</v>
      </c>
      <c r="D385" s="98">
        <f t="shared" si="215"/>
        <v>1</v>
      </c>
      <c r="E385" s="130">
        <v>0</v>
      </c>
      <c r="F385" s="130">
        <v>1</v>
      </c>
      <c r="G385" s="98">
        <f t="shared" si="216"/>
        <v>0</v>
      </c>
      <c r="H385" s="130">
        <v>0</v>
      </c>
      <c r="I385" s="130">
        <v>0</v>
      </c>
      <c r="J385" s="98">
        <f t="shared" si="190"/>
        <v>0</v>
      </c>
      <c r="K385" s="130">
        <v>0</v>
      </c>
      <c r="L385" s="130">
        <v>0</v>
      </c>
      <c r="M385" s="130">
        <v>0</v>
      </c>
      <c r="N385" s="130">
        <v>0</v>
      </c>
      <c r="O385" s="98">
        <f t="shared" si="181"/>
        <v>7</v>
      </c>
      <c r="P385" s="130">
        <v>0</v>
      </c>
      <c r="Q385" s="130">
        <v>5</v>
      </c>
      <c r="R385" s="130">
        <v>2</v>
      </c>
      <c r="S385" s="130">
        <v>0</v>
      </c>
      <c r="T385" s="98">
        <f t="shared" si="217"/>
        <v>6</v>
      </c>
      <c r="U385" s="130">
        <v>0</v>
      </c>
      <c r="V385" s="130">
        <v>6</v>
      </c>
      <c r="W385" s="130">
        <v>0</v>
      </c>
      <c r="X385" s="130">
        <v>0</v>
      </c>
      <c r="Y385" s="98">
        <f t="shared" si="218"/>
        <v>6</v>
      </c>
      <c r="Z385" s="130">
        <v>0</v>
      </c>
      <c r="AA385" s="130">
        <v>0</v>
      </c>
      <c r="AB385" s="130">
        <v>0</v>
      </c>
      <c r="AC385" s="130">
        <v>6</v>
      </c>
      <c r="AD385" s="130">
        <v>0</v>
      </c>
      <c r="AE385" s="98">
        <f t="shared" si="219"/>
        <v>28</v>
      </c>
      <c r="AF385" s="130">
        <v>0</v>
      </c>
      <c r="AG385" s="130">
        <v>0</v>
      </c>
      <c r="AH385" s="130">
        <v>12</v>
      </c>
      <c r="AI385" s="130">
        <v>2</v>
      </c>
      <c r="AJ385" s="130">
        <v>6</v>
      </c>
      <c r="AK385" s="130">
        <v>4</v>
      </c>
      <c r="AL385" s="130">
        <v>0</v>
      </c>
      <c r="AM385" s="130">
        <v>1</v>
      </c>
      <c r="AN385" s="130">
        <v>0</v>
      </c>
      <c r="AO385" s="130">
        <v>0</v>
      </c>
      <c r="AP385" s="130">
        <v>3</v>
      </c>
      <c r="AQ385" s="130">
        <v>0</v>
      </c>
      <c r="AR385" s="130">
        <v>0</v>
      </c>
      <c r="AS385" s="130">
        <v>0</v>
      </c>
      <c r="AT385" s="98">
        <f t="shared" si="182"/>
        <v>4</v>
      </c>
      <c r="AU385" s="130">
        <v>0</v>
      </c>
      <c r="AV385" s="130">
        <v>1</v>
      </c>
      <c r="AW385" s="130">
        <v>3</v>
      </c>
      <c r="AX385" s="98">
        <f t="shared" si="183"/>
        <v>56</v>
      </c>
      <c r="AY385" s="130">
        <v>0</v>
      </c>
      <c r="AZ385" s="130">
        <v>0</v>
      </c>
      <c r="BA385" s="130">
        <v>32</v>
      </c>
      <c r="BB385" s="130">
        <v>24</v>
      </c>
      <c r="BC385" s="98">
        <f t="shared" si="184"/>
        <v>1</v>
      </c>
      <c r="BD385" s="130">
        <v>0</v>
      </c>
      <c r="BE385" s="130">
        <v>1</v>
      </c>
      <c r="BF385" s="98">
        <f t="shared" si="185"/>
        <v>3</v>
      </c>
      <c r="BG385" s="130">
        <v>0</v>
      </c>
      <c r="BH385" s="130">
        <v>3</v>
      </c>
      <c r="BI385" s="130">
        <v>0</v>
      </c>
      <c r="BJ385" s="130">
        <v>0</v>
      </c>
      <c r="BK385" s="98">
        <f t="shared" si="186"/>
        <v>0</v>
      </c>
      <c r="BL385" s="130">
        <v>0</v>
      </c>
      <c r="BM385" s="130">
        <v>0</v>
      </c>
      <c r="BN385" s="130">
        <v>0</v>
      </c>
      <c r="BO385" s="98">
        <f t="shared" si="187"/>
        <v>2</v>
      </c>
      <c r="BP385" s="130">
        <v>0</v>
      </c>
      <c r="BQ385" s="130">
        <v>2</v>
      </c>
      <c r="BR385" s="130">
        <v>0</v>
      </c>
      <c r="BS385" s="98">
        <f t="shared" si="188"/>
        <v>12</v>
      </c>
      <c r="BT385" s="130">
        <v>0</v>
      </c>
      <c r="BU385" s="130">
        <v>10</v>
      </c>
      <c r="BV385" s="130">
        <v>2</v>
      </c>
      <c r="BW385" s="130">
        <v>0</v>
      </c>
      <c r="BX385" s="98">
        <f t="shared" si="189"/>
        <v>6</v>
      </c>
      <c r="BY385" s="130">
        <v>0</v>
      </c>
      <c r="BZ385" s="130">
        <v>3</v>
      </c>
      <c r="CA385" s="130">
        <v>3</v>
      </c>
      <c r="CB385" s="98">
        <f t="shared" si="220"/>
        <v>0</v>
      </c>
      <c r="CC385" s="130">
        <v>0</v>
      </c>
      <c r="CD385" s="130">
        <v>0</v>
      </c>
      <c r="CE385" s="130">
        <v>0</v>
      </c>
    </row>
    <row r="386" spans="1:83" ht="12.75" x14ac:dyDescent="0.2">
      <c r="A386" s="91">
        <v>18402</v>
      </c>
      <c r="B386" s="479" t="s">
        <v>745</v>
      </c>
      <c r="C386" s="98">
        <f t="shared" si="214"/>
        <v>2</v>
      </c>
      <c r="D386" s="98">
        <f t="shared" si="215"/>
        <v>0</v>
      </c>
      <c r="E386" s="130">
        <v>0</v>
      </c>
      <c r="F386" s="130">
        <v>0</v>
      </c>
      <c r="G386" s="98">
        <f t="shared" si="216"/>
        <v>0</v>
      </c>
      <c r="H386" s="130">
        <v>0</v>
      </c>
      <c r="I386" s="130">
        <v>0</v>
      </c>
      <c r="J386" s="98">
        <f t="shared" si="190"/>
        <v>0</v>
      </c>
      <c r="K386" s="130">
        <v>0</v>
      </c>
      <c r="L386" s="130">
        <v>0</v>
      </c>
      <c r="M386" s="130">
        <v>0</v>
      </c>
      <c r="N386" s="130">
        <v>0</v>
      </c>
      <c r="O386" s="98">
        <f t="shared" si="181"/>
        <v>0</v>
      </c>
      <c r="P386" s="130">
        <v>0</v>
      </c>
      <c r="Q386" s="130">
        <v>0</v>
      </c>
      <c r="R386" s="130">
        <v>0</v>
      </c>
      <c r="S386" s="130">
        <v>0</v>
      </c>
      <c r="T386" s="98">
        <f t="shared" si="217"/>
        <v>0</v>
      </c>
      <c r="U386" s="130">
        <v>0</v>
      </c>
      <c r="V386" s="130">
        <v>0</v>
      </c>
      <c r="W386" s="130">
        <v>0</v>
      </c>
      <c r="X386" s="130">
        <v>0</v>
      </c>
      <c r="Y386" s="98">
        <f t="shared" si="218"/>
        <v>1</v>
      </c>
      <c r="Z386" s="130">
        <v>0</v>
      </c>
      <c r="AA386" s="130">
        <v>0</v>
      </c>
      <c r="AB386" s="130">
        <v>0</v>
      </c>
      <c r="AC386" s="130">
        <v>0</v>
      </c>
      <c r="AD386" s="130">
        <v>1</v>
      </c>
      <c r="AE386" s="98">
        <f t="shared" si="219"/>
        <v>0</v>
      </c>
      <c r="AF386" s="130">
        <v>0</v>
      </c>
      <c r="AG386" s="130">
        <v>0</v>
      </c>
      <c r="AH386" s="130">
        <v>0</v>
      </c>
      <c r="AI386" s="130">
        <v>0</v>
      </c>
      <c r="AJ386" s="130">
        <v>0</v>
      </c>
      <c r="AK386" s="130">
        <v>0</v>
      </c>
      <c r="AL386" s="130">
        <v>0</v>
      </c>
      <c r="AM386" s="130">
        <v>0</v>
      </c>
      <c r="AN386" s="130">
        <v>0</v>
      </c>
      <c r="AO386" s="130">
        <v>0</v>
      </c>
      <c r="AP386" s="130">
        <v>0</v>
      </c>
      <c r="AQ386" s="130">
        <v>0</v>
      </c>
      <c r="AR386" s="130">
        <v>0</v>
      </c>
      <c r="AS386" s="130">
        <v>0</v>
      </c>
      <c r="AT386" s="98">
        <f t="shared" si="182"/>
        <v>0</v>
      </c>
      <c r="AU386" s="130">
        <v>0</v>
      </c>
      <c r="AV386" s="130">
        <v>0</v>
      </c>
      <c r="AW386" s="130">
        <v>0</v>
      </c>
      <c r="AX386" s="98">
        <f t="shared" si="183"/>
        <v>0</v>
      </c>
      <c r="AY386" s="130">
        <v>0</v>
      </c>
      <c r="AZ386" s="130">
        <v>0</v>
      </c>
      <c r="BA386" s="130">
        <v>0</v>
      </c>
      <c r="BB386" s="130">
        <v>0</v>
      </c>
      <c r="BC386" s="98">
        <f t="shared" si="184"/>
        <v>0</v>
      </c>
      <c r="BD386" s="130">
        <v>0</v>
      </c>
      <c r="BE386" s="130">
        <v>0</v>
      </c>
      <c r="BF386" s="98">
        <f t="shared" si="185"/>
        <v>0</v>
      </c>
      <c r="BG386" s="130">
        <v>0</v>
      </c>
      <c r="BH386" s="130">
        <v>0</v>
      </c>
      <c r="BI386" s="130">
        <v>0</v>
      </c>
      <c r="BJ386" s="130">
        <v>0</v>
      </c>
      <c r="BK386" s="98">
        <f t="shared" si="186"/>
        <v>1</v>
      </c>
      <c r="BL386" s="130">
        <v>0</v>
      </c>
      <c r="BM386" s="130">
        <v>0</v>
      </c>
      <c r="BN386" s="130">
        <v>1</v>
      </c>
      <c r="BO386" s="98">
        <f t="shared" si="187"/>
        <v>0</v>
      </c>
      <c r="BP386" s="130">
        <v>0</v>
      </c>
      <c r="BQ386" s="130">
        <v>0</v>
      </c>
      <c r="BR386" s="130">
        <v>0</v>
      </c>
      <c r="BS386" s="98">
        <f t="shared" si="188"/>
        <v>0</v>
      </c>
      <c r="BT386" s="130">
        <v>0</v>
      </c>
      <c r="BU386" s="130">
        <v>0</v>
      </c>
      <c r="BV386" s="130">
        <v>0</v>
      </c>
      <c r="BW386" s="130">
        <v>0</v>
      </c>
      <c r="BX386" s="98">
        <f t="shared" si="189"/>
        <v>0</v>
      </c>
      <c r="BY386" s="130">
        <v>0</v>
      </c>
      <c r="BZ386" s="130">
        <v>0</v>
      </c>
      <c r="CA386" s="130">
        <v>0</v>
      </c>
      <c r="CB386" s="98">
        <f t="shared" si="220"/>
        <v>0</v>
      </c>
      <c r="CC386" s="130">
        <v>0</v>
      </c>
      <c r="CD386" s="130">
        <v>0</v>
      </c>
      <c r="CE386" s="130">
        <v>0</v>
      </c>
    </row>
    <row r="387" spans="1:83" ht="12.75" x14ac:dyDescent="0.2">
      <c r="A387" s="91">
        <v>18404</v>
      </c>
      <c r="B387" s="479" t="s">
        <v>746</v>
      </c>
      <c r="C387" s="98">
        <f t="shared" si="214"/>
        <v>2</v>
      </c>
      <c r="D387" s="98">
        <f t="shared" si="215"/>
        <v>0</v>
      </c>
      <c r="E387" s="130">
        <v>0</v>
      </c>
      <c r="F387" s="130">
        <v>0</v>
      </c>
      <c r="G387" s="98">
        <f t="shared" si="216"/>
        <v>0</v>
      </c>
      <c r="H387" s="130">
        <v>0</v>
      </c>
      <c r="I387" s="130">
        <v>0</v>
      </c>
      <c r="J387" s="98">
        <f t="shared" si="190"/>
        <v>1</v>
      </c>
      <c r="K387" s="130">
        <v>0</v>
      </c>
      <c r="L387" s="130">
        <v>0</v>
      </c>
      <c r="M387" s="130">
        <v>1</v>
      </c>
      <c r="N387" s="130">
        <v>0</v>
      </c>
      <c r="O387" s="98">
        <f t="shared" si="181"/>
        <v>0</v>
      </c>
      <c r="P387" s="130">
        <v>0</v>
      </c>
      <c r="Q387" s="130">
        <v>0</v>
      </c>
      <c r="R387" s="130">
        <v>0</v>
      </c>
      <c r="S387" s="130">
        <v>0</v>
      </c>
      <c r="T387" s="98">
        <f t="shared" si="217"/>
        <v>0</v>
      </c>
      <c r="U387" s="130">
        <v>0</v>
      </c>
      <c r="V387" s="130">
        <v>0</v>
      </c>
      <c r="W387" s="130">
        <v>0</v>
      </c>
      <c r="X387" s="130">
        <v>0</v>
      </c>
      <c r="Y387" s="98">
        <f t="shared" si="218"/>
        <v>0</v>
      </c>
      <c r="Z387" s="130">
        <v>0</v>
      </c>
      <c r="AA387" s="130">
        <v>0</v>
      </c>
      <c r="AB387" s="130">
        <v>0</v>
      </c>
      <c r="AC387" s="130">
        <v>0</v>
      </c>
      <c r="AD387" s="130">
        <v>0</v>
      </c>
      <c r="AE387" s="98">
        <f t="shared" si="219"/>
        <v>0</v>
      </c>
      <c r="AF387" s="130">
        <v>0</v>
      </c>
      <c r="AG387" s="130">
        <v>0</v>
      </c>
      <c r="AH387" s="130">
        <v>0</v>
      </c>
      <c r="AI387" s="130">
        <v>0</v>
      </c>
      <c r="AJ387" s="130">
        <v>0</v>
      </c>
      <c r="AK387" s="130">
        <v>0</v>
      </c>
      <c r="AL387" s="130">
        <v>0</v>
      </c>
      <c r="AM387" s="130">
        <v>0</v>
      </c>
      <c r="AN387" s="130">
        <v>0</v>
      </c>
      <c r="AO387" s="130">
        <v>0</v>
      </c>
      <c r="AP387" s="130">
        <v>0</v>
      </c>
      <c r="AQ387" s="130">
        <v>0</v>
      </c>
      <c r="AR387" s="130">
        <v>0</v>
      </c>
      <c r="AS387" s="130">
        <v>0</v>
      </c>
      <c r="AT387" s="98">
        <f t="shared" si="182"/>
        <v>0</v>
      </c>
      <c r="AU387" s="130">
        <v>0</v>
      </c>
      <c r="AV387" s="130">
        <v>0</v>
      </c>
      <c r="AW387" s="130">
        <v>0</v>
      </c>
      <c r="AX387" s="98">
        <f t="shared" si="183"/>
        <v>1</v>
      </c>
      <c r="AY387" s="130">
        <v>0</v>
      </c>
      <c r="AZ387" s="130">
        <v>0</v>
      </c>
      <c r="BA387" s="130">
        <v>1</v>
      </c>
      <c r="BB387" s="130">
        <v>0</v>
      </c>
      <c r="BC387" s="98">
        <f t="shared" si="184"/>
        <v>0</v>
      </c>
      <c r="BD387" s="130">
        <v>0</v>
      </c>
      <c r="BE387" s="130">
        <v>0</v>
      </c>
      <c r="BF387" s="98">
        <f t="shared" si="185"/>
        <v>0</v>
      </c>
      <c r="BG387" s="130">
        <v>0</v>
      </c>
      <c r="BH387" s="130">
        <v>0</v>
      </c>
      <c r="BI387" s="130">
        <v>0</v>
      </c>
      <c r="BJ387" s="130">
        <v>0</v>
      </c>
      <c r="BK387" s="98">
        <f t="shared" si="186"/>
        <v>0</v>
      </c>
      <c r="BL387" s="130">
        <v>0</v>
      </c>
      <c r="BM387" s="130">
        <v>0</v>
      </c>
      <c r="BN387" s="130">
        <v>0</v>
      </c>
      <c r="BO387" s="98">
        <f t="shared" si="187"/>
        <v>0</v>
      </c>
      <c r="BP387" s="130">
        <v>0</v>
      </c>
      <c r="BQ387" s="130">
        <v>0</v>
      </c>
      <c r="BR387" s="130">
        <v>0</v>
      </c>
      <c r="BS387" s="98">
        <f t="shared" si="188"/>
        <v>0</v>
      </c>
      <c r="BT387" s="130">
        <v>0</v>
      </c>
      <c r="BU387" s="130">
        <v>0</v>
      </c>
      <c r="BV387" s="130">
        <v>0</v>
      </c>
      <c r="BW387" s="130">
        <v>0</v>
      </c>
      <c r="BX387" s="98">
        <f t="shared" si="189"/>
        <v>0</v>
      </c>
      <c r="BY387" s="130">
        <v>0</v>
      </c>
      <c r="BZ387" s="130">
        <v>0</v>
      </c>
      <c r="CA387" s="130">
        <v>0</v>
      </c>
      <c r="CB387" s="98">
        <f t="shared" si="220"/>
        <v>0</v>
      </c>
      <c r="CC387" s="130">
        <v>0</v>
      </c>
      <c r="CD387" s="130">
        <v>0</v>
      </c>
      <c r="CE387" s="130">
        <v>0</v>
      </c>
    </row>
    <row r="388" spans="1:83" ht="12.75" x14ac:dyDescent="0.2">
      <c r="A388" s="90">
        <v>18499</v>
      </c>
      <c r="B388" s="479" t="s">
        <v>747</v>
      </c>
      <c r="C388" s="98">
        <f t="shared" si="214"/>
        <v>4</v>
      </c>
      <c r="D388" s="98">
        <f t="shared" si="215"/>
        <v>0</v>
      </c>
      <c r="E388" s="130">
        <v>0</v>
      </c>
      <c r="F388" s="130">
        <v>0</v>
      </c>
      <c r="G388" s="98">
        <f t="shared" si="216"/>
        <v>0</v>
      </c>
      <c r="H388" s="130">
        <v>0</v>
      </c>
      <c r="I388" s="130">
        <v>0</v>
      </c>
      <c r="J388" s="98">
        <f t="shared" si="190"/>
        <v>0</v>
      </c>
      <c r="K388" s="130">
        <v>0</v>
      </c>
      <c r="L388" s="130">
        <v>0</v>
      </c>
      <c r="M388" s="130">
        <v>0</v>
      </c>
      <c r="N388" s="130">
        <v>0</v>
      </c>
      <c r="O388" s="98">
        <f t="shared" si="181"/>
        <v>0</v>
      </c>
      <c r="P388" s="130">
        <v>0</v>
      </c>
      <c r="Q388" s="130">
        <v>0</v>
      </c>
      <c r="R388" s="130">
        <v>0</v>
      </c>
      <c r="S388" s="130">
        <v>0</v>
      </c>
      <c r="T388" s="98">
        <f t="shared" si="217"/>
        <v>0</v>
      </c>
      <c r="U388" s="130">
        <v>0</v>
      </c>
      <c r="V388" s="130">
        <v>0</v>
      </c>
      <c r="W388" s="130">
        <v>0</v>
      </c>
      <c r="X388" s="130">
        <v>0</v>
      </c>
      <c r="Y388" s="98">
        <f t="shared" si="218"/>
        <v>0</v>
      </c>
      <c r="Z388" s="130">
        <v>0</v>
      </c>
      <c r="AA388" s="130">
        <v>0</v>
      </c>
      <c r="AB388" s="130">
        <v>0</v>
      </c>
      <c r="AC388" s="130">
        <v>0</v>
      </c>
      <c r="AD388" s="130">
        <v>0</v>
      </c>
      <c r="AE388" s="98">
        <f t="shared" si="219"/>
        <v>3</v>
      </c>
      <c r="AF388" s="130">
        <v>0</v>
      </c>
      <c r="AG388" s="130">
        <v>0</v>
      </c>
      <c r="AH388" s="130">
        <v>1</v>
      </c>
      <c r="AI388" s="130">
        <v>2</v>
      </c>
      <c r="AJ388" s="130">
        <v>0</v>
      </c>
      <c r="AK388" s="130">
        <v>0</v>
      </c>
      <c r="AL388" s="130">
        <v>0</v>
      </c>
      <c r="AM388" s="130">
        <v>0</v>
      </c>
      <c r="AN388" s="130">
        <v>0</v>
      </c>
      <c r="AO388" s="130">
        <v>0</v>
      </c>
      <c r="AP388" s="130">
        <v>0</v>
      </c>
      <c r="AQ388" s="130">
        <v>0</v>
      </c>
      <c r="AR388" s="130">
        <v>0</v>
      </c>
      <c r="AS388" s="130">
        <v>0</v>
      </c>
      <c r="AT388" s="98">
        <f t="shared" si="182"/>
        <v>0</v>
      </c>
      <c r="AU388" s="130">
        <v>0</v>
      </c>
      <c r="AV388" s="130">
        <v>0</v>
      </c>
      <c r="AW388" s="130">
        <v>0</v>
      </c>
      <c r="AX388" s="98">
        <f t="shared" si="183"/>
        <v>1</v>
      </c>
      <c r="AY388" s="130">
        <v>0</v>
      </c>
      <c r="AZ388" s="130">
        <v>0</v>
      </c>
      <c r="BA388" s="130">
        <v>1</v>
      </c>
      <c r="BB388" s="130">
        <v>0</v>
      </c>
      <c r="BC388" s="98">
        <f t="shared" si="184"/>
        <v>0</v>
      </c>
      <c r="BD388" s="130">
        <v>0</v>
      </c>
      <c r="BE388" s="130">
        <v>0</v>
      </c>
      <c r="BF388" s="98">
        <f t="shared" si="185"/>
        <v>0</v>
      </c>
      <c r="BG388" s="130">
        <v>0</v>
      </c>
      <c r="BH388" s="130">
        <v>0</v>
      </c>
      <c r="BI388" s="130">
        <v>0</v>
      </c>
      <c r="BJ388" s="130">
        <v>0</v>
      </c>
      <c r="BK388" s="98">
        <f t="shared" si="186"/>
        <v>0</v>
      </c>
      <c r="BL388" s="130">
        <v>0</v>
      </c>
      <c r="BM388" s="130">
        <v>0</v>
      </c>
      <c r="BN388" s="130">
        <v>0</v>
      </c>
      <c r="BO388" s="98">
        <f t="shared" si="187"/>
        <v>0</v>
      </c>
      <c r="BP388" s="130">
        <v>0</v>
      </c>
      <c r="BQ388" s="130">
        <v>0</v>
      </c>
      <c r="BR388" s="130">
        <v>0</v>
      </c>
      <c r="BS388" s="98">
        <f t="shared" si="188"/>
        <v>0</v>
      </c>
      <c r="BT388" s="130">
        <v>0</v>
      </c>
      <c r="BU388" s="130">
        <v>0</v>
      </c>
      <c r="BV388" s="130">
        <v>0</v>
      </c>
      <c r="BW388" s="130">
        <v>0</v>
      </c>
      <c r="BX388" s="98">
        <f t="shared" si="189"/>
        <v>0</v>
      </c>
      <c r="BY388" s="130">
        <v>0</v>
      </c>
      <c r="BZ388" s="130">
        <v>0</v>
      </c>
      <c r="CA388" s="130">
        <v>0</v>
      </c>
      <c r="CB388" s="98">
        <f t="shared" si="220"/>
        <v>0</v>
      </c>
      <c r="CC388" s="130">
        <v>0</v>
      </c>
      <c r="CD388" s="130">
        <v>0</v>
      </c>
      <c r="CE388" s="130">
        <v>0</v>
      </c>
    </row>
    <row r="389" spans="1:83" ht="21" x14ac:dyDescent="0.2">
      <c r="A389" s="90">
        <v>18601</v>
      </c>
      <c r="B389" s="479" t="s">
        <v>43</v>
      </c>
      <c r="C389" s="132">
        <f t="shared" si="214"/>
        <v>1</v>
      </c>
      <c r="D389" s="98">
        <f t="shared" si="215"/>
        <v>0</v>
      </c>
      <c r="E389" s="130">
        <v>0</v>
      </c>
      <c r="F389" s="130">
        <v>0</v>
      </c>
      <c r="G389" s="98">
        <f t="shared" si="216"/>
        <v>0</v>
      </c>
      <c r="H389" s="130">
        <v>0</v>
      </c>
      <c r="I389" s="130">
        <v>0</v>
      </c>
      <c r="J389" s="98">
        <f t="shared" si="190"/>
        <v>0</v>
      </c>
      <c r="K389" s="130">
        <v>0</v>
      </c>
      <c r="L389" s="130">
        <v>0</v>
      </c>
      <c r="M389" s="130">
        <v>0</v>
      </c>
      <c r="N389" s="130">
        <v>0</v>
      </c>
      <c r="O389" s="98">
        <f t="shared" si="181"/>
        <v>0</v>
      </c>
      <c r="P389" s="130">
        <v>0</v>
      </c>
      <c r="Q389" s="130">
        <v>0</v>
      </c>
      <c r="R389" s="130">
        <v>0</v>
      </c>
      <c r="S389" s="130">
        <v>0</v>
      </c>
      <c r="T389" s="98">
        <f t="shared" si="217"/>
        <v>0</v>
      </c>
      <c r="U389" s="130">
        <v>0</v>
      </c>
      <c r="V389" s="130">
        <v>0</v>
      </c>
      <c r="W389" s="130">
        <v>0</v>
      </c>
      <c r="X389" s="130">
        <v>0</v>
      </c>
      <c r="Y389" s="98">
        <f t="shared" si="218"/>
        <v>0</v>
      </c>
      <c r="Z389" s="130">
        <v>0</v>
      </c>
      <c r="AA389" s="130">
        <v>0</v>
      </c>
      <c r="AB389" s="130">
        <v>0</v>
      </c>
      <c r="AC389" s="130">
        <v>0</v>
      </c>
      <c r="AD389" s="130">
        <v>0</v>
      </c>
      <c r="AE389" s="98">
        <f t="shared" si="219"/>
        <v>0</v>
      </c>
      <c r="AF389" s="130">
        <v>0</v>
      </c>
      <c r="AG389" s="130">
        <v>0</v>
      </c>
      <c r="AH389" s="130">
        <v>0</v>
      </c>
      <c r="AI389" s="130">
        <v>0</v>
      </c>
      <c r="AJ389" s="130">
        <v>0</v>
      </c>
      <c r="AK389" s="130">
        <v>0</v>
      </c>
      <c r="AL389" s="130">
        <v>0</v>
      </c>
      <c r="AM389" s="130">
        <v>0</v>
      </c>
      <c r="AN389" s="130">
        <v>0</v>
      </c>
      <c r="AO389" s="130">
        <v>0</v>
      </c>
      <c r="AP389" s="130">
        <v>0</v>
      </c>
      <c r="AQ389" s="130">
        <v>0</v>
      </c>
      <c r="AR389" s="130">
        <v>0</v>
      </c>
      <c r="AS389" s="130">
        <v>0</v>
      </c>
      <c r="AT389" s="98">
        <f t="shared" si="182"/>
        <v>0</v>
      </c>
      <c r="AU389" s="130">
        <v>0</v>
      </c>
      <c r="AV389" s="130">
        <v>0</v>
      </c>
      <c r="AW389" s="130">
        <v>0</v>
      </c>
      <c r="AX389" s="98">
        <f t="shared" si="183"/>
        <v>0</v>
      </c>
      <c r="AY389" s="130">
        <v>0</v>
      </c>
      <c r="AZ389" s="130">
        <v>0</v>
      </c>
      <c r="BA389" s="130">
        <v>0</v>
      </c>
      <c r="BB389" s="130">
        <v>0</v>
      </c>
      <c r="BC389" s="98">
        <f t="shared" si="184"/>
        <v>0</v>
      </c>
      <c r="BD389" s="130">
        <v>0</v>
      </c>
      <c r="BE389" s="130">
        <v>0</v>
      </c>
      <c r="BF389" s="98">
        <f t="shared" si="185"/>
        <v>1</v>
      </c>
      <c r="BG389" s="130">
        <v>0</v>
      </c>
      <c r="BH389" s="130">
        <v>1</v>
      </c>
      <c r="BI389" s="130">
        <v>0</v>
      </c>
      <c r="BJ389" s="130">
        <v>0</v>
      </c>
      <c r="BK389" s="98">
        <f t="shared" si="186"/>
        <v>0</v>
      </c>
      <c r="BL389" s="130">
        <v>0</v>
      </c>
      <c r="BM389" s="130">
        <v>0</v>
      </c>
      <c r="BN389" s="130">
        <v>0</v>
      </c>
      <c r="BO389" s="98">
        <f t="shared" si="187"/>
        <v>0</v>
      </c>
      <c r="BP389" s="130">
        <v>0</v>
      </c>
      <c r="BQ389" s="130">
        <v>0</v>
      </c>
      <c r="BR389" s="130">
        <v>0</v>
      </c>
      <c r="BS389" s="98">
        <f t="shared" si="188"/>
        <v>0</v>
      </c>
      <c r="BT389" s="130">
        <v>0</v>
      </c>
      <c r="BU389" s="130">
        <v>0</v>
      </c>
      <c r="BV389" s="130">
        <v>0</v>
      </c>
      <c r="BW389" s="130">
        <v>0</v>
      </c>
      <c r="BX389" s="98">
        <f t="shared" si="189"/>
        <v>0</v>
      </c>
      <c r="BY389" s="130">
        <v>0</v>
      </c>
      <c r="BZ389" s="130">
        <v>0</v>
      </c>
      <c r="CA389" s="130">
        <v>0</v>
      </c>
      <c r="CB389" s="98">
        <f t="shared" si="220"/>
        <v>0</v>
      </c>
      <c r="CC389" s="130">
        <v>0</v>
      </c>
      <c r="CD389" s="130">
        <v>0</v>
      </c>
      <c r="CE389" s="130">
        <v>0</v>
      </c>
    </row>
    <row r="390" spans="1:83" ht="12.75" x14ac:dyDescent="0.2">
      <c r="A390" s="90">
        <v>18699</v>
      </c>
      <c r="B390" s="479" t="s">
        <v>748</v>
      </c>
      <c r="C390" s="132">
        <f t="shared" si="214"/>
        <v>19</v>
      </c>
      <c r="D390" s="98">
        <f t="shared" si="215"/>
        <v>1</v>
      </c>
      <c r="E390" s="130">
        <v>0</v>
      </c>
      <c r="F390" s="130">
        <v>1</v>
      </c>
      <c r="G390" s="98">
        <f t="shared" si="216"/>
        <v>0</v>
      </c>
      <c r="H390" s="130">
        <v>0</v>
      </c>
      <c r="I390" s="130">
        <v>0</v>
      </c>
      <c r="J390" s="98">
        <f t="shared" si="190"/>
        <v>6</v>
      </c>
      <c r="K390" s="130">
        <v>0</v>
      </c>
      <c r="L390" s="130">
        <v>5</v>
      </c>
      <c r="M390" s="130">
        <v>1</v>
      </c>
      <c r="N390" s="130">
        <v>0</v>
      </c>
      <c r="O390" s="98">
        <f t="shared" si="181"/>
        <v>0</v>
      </c>
      <c r="P390" s="130">
        <v>0</v>
      </c>
      <c r="Q390" s="130">
        <v>0</v>
      </c>
      <c r="R390" s="130">
        <v>0</v>
      </c>
      <c r="S390" s="130">
        <v>0</v>
      </c>
      <c r="T390" s="98">
        <v>0</v>
      </c>
      <c r="U390" s="130">
        <v>0</v>
      </c>
      <c r="V390" s="130">
        <v>0</v>
      </c>
      <c r="W390" s="130">
        <v>0</v>
      </c>
      <c r="X390" s="130">
        <v>0</v>
      </c>
      <c r="Y390" s="98">
        <f t="shared" si="218"/>
        <v>4</v>
      </c>
      <c r="Z390" s="130">
        <v>0</v>
      </c>
      <c r="AA390" s="130">
        <v>2</v>
      </c>
      <c r="AB390" s="130">
        <v>0</v>
      </c>
      <c r="AC390" s="130">
        <v>2</v>
      </c>
      <c r="AD390" s="130">
        <v>0</v>
      </c>
      <c r="AE390" s="98">
        <f t="shared" si="219"/>
        <v>4</v>
      </c>
      <c r="AF390" s="130">
        <v>0</v>
      </c>
      <c r="AG390" s="130">
        <v>0</v>
      </c>
      <c r="AH390" s="130">
        <v>0</v>
      </c>
      <c r="AI390" s="130">
        <v>0</v>
      </c>
      <c r="AJ390" s="130">
        <v>0</v>
      </c>
      <c r="AK390" s="130">
        <v>3</v>
      </c>
      <c r="AL390" s="130">
        <v>0</v>
      </c>
      <c r="AM390" s="130">
        <v>0</v>
      </c>
      <c r="AN390" s="130">
        <v>1</v>
      </c>
      <c r="AO390" s="130">
        <v>0</v>
      </c>
      <c r="AP390" s="130">
        <v>0</v>
      </c>
      <c r="AQ390" s="130">
        <v>0</v>
      </c>
      <c r="AR390" s="130">
        <v>0</v>
      </c>
      <c r="AS390" s="130">
        <v>0</v>
      </c>
      <c r="AT390" s="98">
        <f t="shared" si="182"/>
        <v>0</v>
      </c>
      <c r="AU390" s="130">
        <v>0</v>
      </c>
      <c r="AV390" s="130">
        <v>0</v>
      </c>
      <c r="AW390" s="130">
        <v>0</v>
      </c>
      <c r="AX390" s="98">
        <f t="shared" si="183"/>
        <v>3</v>
      </c>
      <c r="AY390" s="130">
        <v>2</v>
      </c>
      <c r="AZ390" s="130">
        <v>0</v>
      </c>
      <c r="BA390" s="130">
        <v>1</v>
      </c>
      <c r="BB390" s="130">
        <v>0</v>
      </c>
      <c r="BC390" s="98">
        <f t="shared" si="184"/>
        <v>0</v>
      </c>
      <c r="BD390" s="130">
        <v>0</v>
      </c>
      <c r="BE390" s="130">
        <v>0</v>
      </c>
      <c r="BF390" s="98">
        <f t="shared" si="185"/>
        <v>0</v>
      </c>
      <c r="BG390" s="130">
        <v>0</v>
      </c>
      <c r="BH390" s="130">
        <v>0</v>
      </c>
      <c r="BI390" s="130">
        <v>0</v>
      </c>
      <c r="BJ390" s="130">
        <v>0</v>
      </c>
      <c r="BK390" s="98">
        <f t="shared" si="186"/>
        <v>1</v>
      </c>
      <c r="BL390" s="130">
        <v>0</v>
      </c>
      <c r="BM390" s="130">
        <v>1</v>
      </c>
      <c r="BN390" s="130">
        <v>0</v>
      </c>
      <c r="BO390" s="98">
        <f t="shared" si="187"/>
        <v>0</v>
      </c>
      <c r="BP390" s="130">
        <v>0</v>
      </c>
      <c r="BQ390" s="130">
        <v>0</v>
      </c>
      <c r="BR390" s="130">
        <v>0</v>
      </c>
      <c r="BS390" s="98">
        <f t="shared" si="188"/>
        <v>0</v>
      </c>
      <c r="BT390" s="130">
        <v>0</v>
      </c>
      <c r="BU390" s="130">
        <v>0</v>
      </c>
      <c r="BV390" s="130">
        <v>0</v>
      </c>
      <c r="BW390" s="130">
        <v>0</v>
      </c>
      <c r="BX390" s="98">
        <f t="shared" si="189"/>
        <v>0</v>
      </c>
      <c r="BY390" s="130">
        <v>0</v>
      </c>
      <c r="BZ390" s="130">
        <v>0</v>
      </c>
      <c r="CA390" s="130">
        <v>0</v>
      </c>
      <c r="CB390" s="98">
        <f t="shared" si="220"/>
        <v>0</v>
      </c>
      <c r="CC390" s="130">
        <v>0</v>
      </c>
      <c r="CD390" s="130">
        <v>0</v>
      </c>
      <c r="CE390" s="130">
        <v>0</v>
      </c>
    </row>
    <row r="391" spans="1:83" ht="12.75" x14ac:dyDescent="0.2">
      <c r="A391" s="90">
        <v>19101</v>
      </c>
      <c r="B391" s="479" t="s">
        <v>749</v>
      </c>
      <c r="C391" s="132">
        <f t="shared" si="214"/>
        <v>21</v>
      </c>
      <c r="D391" s="98">
        <f t="shared" si="215"/>
        <v>0</v>
      </c>
      <c r="E391" s="130">
        <v>0</v>
      </c>
      <c r="F391" s="130">
        <v>0</v>
      </c>
      <c r="G391" s="98">
        <f t="shared" si="216"/>
        <v>0</v>
      </c>
      <c r="H391" s="130">
        <v>0</v>
      </c>
      <c r="I391" s="130">
        <v>0</v>
      </c>
      <c r="J391" s="98">
        <f t="shared" si="190"/>
        <v>0</v>
      </c>
      <c r="K391" s="130">
        <v>0</v>
      </c>
      <c r="L391" s="130">
        <v>0</v>
      </c>
      <c r="M391" s="130">
        <v>0</v>
      </c>
      <c r="N391" s="130">
        <v>0</v>
      </c>
      <c r="O391" s="98">
        <f t="shared" si="181"/>
        <v>1</v>
      </c>
      <c r="P391" s="130">
        <v>0</v>
      </c>
      <c r="Q391" s="130">
        <v>0</v>
      </c>
      <c r="R391" s="130">
        <v>0</v>
      </c>
      <c r="S391" s="130">
        <v>1</v>
      </c>
      <c r="T391" s="98">
        <f t="shared" ref="T391:T396" si="221">SUM(U391:X391)</f>
        <v>0</v>
      </c>
      <c r="U391" s="130">
        <v>0</v>
      </c>
      <c r="V391" s="130">
        <v>0</v>
      </c>
      <c r="W391" s="130">
        <v>0</v>
      </c>
      <c r="X391" s="130">
        <v>0</v>
      </c>
      <c r="Y391" s="98">
        <f t="shared" si="218"/>
        <v>4</v>
      </c>
      <c r="Z391" s="130">
        <v>0</v>
      </c>
      <c r="AA391" s="130">
        <v>1</v>
      </c>
      <c r="AB391" s="130">
        <v>0</v>
      </c>
      <c r="AC391" s="130">
        <v>3</v>
      </c>
      <c r="AD391" s="130">
        <v>0</v>
      </c>
      <c r="AE391" s="98">
        <f t="shared" si="219"/>
        <v>4</v>
      </c>
      <c r="AF391" s="130">
        <v>0</v>
      </c>
      <c r="AG391" s="130">
        <v>0</v>
      </c>
      <c r="AH391" s="130">
        <v>0</v>
      </c>
      <c r="AI391" s="130">
        <v>2</v>
      </c>
      <c r="AJ391" s="130">
        <v>1</v>
      </c>
      <c r="AK391" s="130">
        <v>1</v>
      </c>
      <c r="AL391" s="130">
        <v>0</v>
      </c>
      <c r="AM391" s="130">
        <v>0</v>
      </c>
      <c r="AN391" s="130">
        <v>0</v>
      </c>
      <c r="AO391" s="130">
        <v>0</v>
      </c>
      <c r="AP391" s="130">
        <v>0</v>
      </c>
      <c r="AQ391" s="130">
        <v>0</v>
      </c>
      <c r="AR391" s="130">
        <v>0</v>
      </c>
      <c r="AS391" s="130">
        <v>0</v>
      </c>
      <c r="AT391" s="98">
        <f t="shared" si="182"/>
        <v>0</v>
      </c>
      <c r="AU391" s="130">
        <v>0</v>
      </c>
      <c r="AV391" s="130">
        <v>0</v>
      </c>
      <c r="AW391" s="130">
        <v>0</v>
      </c>
      <c r="AX391" s="98">
        <f t="shared" si="183"/>
        <v>0</v>
      </c>
      <c r="AY391" s="130">
        <v>0</v>
      </c>
      <c r="AZ391" s="130">
        <v>0</v>
      </c>
      <c r="BA391" s="130">
        <v>0</v>
      </c>
      <c r="BB391" s="130">
        <v>0</v>
      </c>
      <c r="BC391" s="98">
        <f t="shared" si="184"/>
        <v>0</v>
      </c>
      <c r="BD391" s="130">
        <v>0</v>
      </c>
      <c r="BE391" s="130">
        <v>0</v>
      </c>
      <c r="BF391" s="98">
        <f t="shared" si="185"/>
        <v>0</v>
      </c>
      <c r="BG391" s="130">
        <v>0</v>
      </c>
      <c r="BH391" s="130">
        <v>0</v>
      </c>
      <c r="BI391" s="130">
        <v>0</v>
      </c>
      <c r="BJ391" s="130">
        <v>0</v>
      </c>
      <c r="BK391" s="98">
        <f t="shared" si="186"/>
        <v>1</v>
      </c>
      <c r="BL391" s="130">
        <v>0</v>
      </c>
      <c r="BM391" s="130">
        <v>0</v>
      </c>
      <c r="BN391" s="130">
        <v>1</v>
      </c>
      <c r="BO391" s="98">
        <f t="shared" si="187"/>
        <v>7</v>
      </c>
      <c r="BP391" s="130">
        <v>0</v>
      </c>
      <c r="BQ391" s="130">
        <v>2</v>
      </c>
      <c r="BR391" s="130">
        <v>5</v>
      </c>
      <c r="BS391" s="98">
        <f t="shared" si="188"/>
        <v>3</v>
      </c>
      <c r="BT391" s="130">
        <v>0</v>
      </c>
      <c r="BU391" s="130">
        <v>0</v>
      </c>
      <c r="BV391" s="130">
        <v>2</v>
      </c>
      <c r="BW391" s="130">
        <v>1</v>
      </c>
      <c r="BX391" s="98">
        <f t="shared" si="189"/>
        <v>0</v>
      </c>
      <c r="BY391" s="130">
        <v>0</v>
      </c>
      <c r="BZ391" s="130">
        <v>0</v>
      </c>
      <c r="CA391" s="130">
        <v>0</v>
      </c>
      <c r="CB391" s="98">
        <f t="shared" si="220"/>
        <v>1</v>
      </c>
      <c r="CC391" s="130">
        <v>0</v>
      </c>
      <c r="CD391" s="130">
        <v>1</v>
      </c>
      <c r="CE391" s="130">
        <v>0</v>
      </c>
    </row>
    <row r="392" spans="1:83" ht="12.75" x14ac:dyDescent="0.2">
      <c r="A392" s="90">
        <v>19109</v>
      </c>
      <c r="B392" s="479" t="s">
        <v>750</v>
      </c>
      <c r="C392" s="132">
        <f t="shared" si="214"/>
        <v>22</v>
      </c>
      <c r="D392" s="98">
        <f t="shared" si="215"/>
        <v>0</v>
      </c>
      <c r="E392" s="130">
        <v>0</v>
      </c>
      <c r="F392" s="130">
        <v>0</v>
      </c>
      <c r="G392" s="98">
        <f t="shared" si="216"/>
        <v>1</v>
      </c>
      <c r="H392" s="130">
        <v>0</v>
      </c>
      <c r="I392" s="130">
        <v>1</v>
      </c>
      <c r="J392" s="98">
        <f t="shared" si="190"/>
        <v>0</v>
      </c>
      <c r="K392" s="130">
        <v>0</v>
      </c>
      <c r="L392" s="130">
        <v>0</v>
      </c>
      <c r="M392" s="130">
        <v>0</v>
      </c>
      <c r="N392" s="130">
        <v>0</v>
      </c>
      <c r="O392" s="98">
        <f t="shared" ref="O392:O405" si="222">SUM(P392:S392)</f>
        <v>0</v>
      </c>
      <c r="P392" s="130">
        <v>0</v>
      </c>
      <c r="Q392" s="130">
        <v>0</v>
      </c>
      <c r="R392" s="130">
        <v>0</v>
      </c>
      <c r="S392" s="130">
        <v>0</v>
      </c>
      <c r="T392" s="98">
        <f t="shared" si="221"/>
        <v>1</v>
      </c>
      <c r="U392" s="130">
        <v>0</v>
      </c>
      <c r="V392" s="130">
        <v>1</v>
      </c>
      <c r="W392" s="130">
        <v>0</v>
      </c>
      <c r="X392" s="130">
        <v>0</v>
      </c>
      <c r="Y392" s="98">
        <f t="shared" si="218"/>
        <v>4</v>
      </c>
      <c r="Z392" s="130">
        <v>0</v>
      </c>
      <c r="AA392" s="130">
        <v>0</v>
      </c>
      <c r="AB392" s="130">
        <v>0</v>
      </c>
      <c r="AC392" s="130">
        <v>4</v>
      </c>
      <c r="AD392" s="130">
        <v>0</v>
      </c>
      <c r="AE392" s="98">
        <f t="shared" si="219"/>
        <v>7</v>
      </c>
      <c r="AF392" s="130">
        <v>0</v>
      </c>
      <c r="AG392" s="130">
        <v>0</v>
      </c>
      <c r="AH392" s="130">
        <v>1</v>
      </c>
      <c r="AI392" s="130">
        <v>1</v>
      </c>
      <c r="AJ392" s="130">
        <v>1</v>
      </c>
      <c r="AK392" s="130">
        <v>3</v>
      </c>
      <c r="AL392" s="130">
        <v>0</v>
      </c>
      <c r="AM392" s="130">
        <v>0</v>
      </c>
      <c r="AN392" s="130">
        <v>0</v>
      </c>
      <c r="AO392" s="130">
        <v>0</v>
      </c>
      <c r="AP392" s="130">
        <v>1</v>
      </c>
      <c r="AQ392" s="130">
        <v>0</v>
      </c>
      <c r="AR392" s="130">
        <v>0</v>
      </c>
      <c r="AS392" s="130">
        <v>0</v>
      </c>
      <c r="AT392" s="98">
        <f t="shared" si="182"/>
        <v>0</v>
      </c>
      <c r="AU392" s="130">
        <v>0</v>
      </c>
      <c r="AV392" s="130">
        <v>0</v>
      </c>
      <c r="AW392" s="130">
        <v>0</v>
      </c>
      <c r="AX392" s="98">
        <f t="shared" si="183"/>
        <v>1</v>
      </c>
      <c r="AY392" s="130">
        <v>0</v>
      </c>
      <c r="AZ392" s="130">
        <v>0</v>
      </c>
      <c r="BA392" s="130">
        <v>1</v>
      </c>
      <c r="BB392" s="130">
        <v>0</v>
      </c>
      <c r="BC392" s="98">
        <f t="shared" si="184"/>
        <v>2</v>
      </c>
      <c r="BD392" s="130">
        <v>0</v>
      </c>
      <c r="BE392" s="130">
        <v>2</v>
      </c>
      <c r="BF392" s="98">
        <f t="shared" si="185"/>
        <v>3</v>
      </c>
      <c r="BG392" s="130">
        <v>0</v>
      </c>
      <c r="BH392" s="130">
        <v>3</v>
      </c>
      <c r="BI392" s="130">
        <v>0</v>
      </c>
      <c r="BJ392" s="130">
        <v>0</v>
      </c>
      <c r="BK392" s="98">
        <f t="shared" si="186"/>
        <v>0</v>
      </c>
      <c r="BL392" s="130">
        <v>0</v>
      </c>
      <c r="BM392" s="130">
        <v>0</v>
      </c>
      <c r="BN392" s="130">
        <v>0</v>
      </c>
      <c r="BO392" s="98">
        <f t="shared" si="187"/>
        <v>0</v>
      </c>
      <c r="BP392" s="130">
        <v>0</v>
      </c>
      <c r="BQ392" s="130">
        <v>0</v>
      </c>
      <c r="BR392" s="130">
        <v>0</v>
      </c>
      <c r="BS392" s="98">
        <f t="shared" si="188"/>
        <v>2</v>
      </c>
      <c r="BT392" s="130">
        <v>0</v>
      </c>
      <c r="BU392" s="130">
        <v>0</v>
      </c>
      <c r="BV392" s="130">
        <v>1</v>
      </c>
      <c r="BW392" s="130">
        <v>1</v>
      </c>
      <c r="BX392" s="98">
        <f t="shared" si="189"/>
        <v>0</v>
      </c>
      <c r="BY392" s="130">
        <v>0</v>
      </c>
      <c r="BZ392" s="130">
        <v>0</v>
      </c>
      <c r="CA392" s="130">
        <v>0</v>
      </c>
      <c r="CB392" s="98">
        <f t="shared" si="220"/>
        <v>1</v>
      </c>
      <c r="CC392" s="130">
        <v>0</v>
      </c>
      <c r="CD392" s="130">
        <v>1</v>
      </c>
      <c r="CE392" s="130">
        <v>0</v>
      </c>
    </row>
    <row r="393" spans="1:83" ht="12.75" x14ac:dyDescent="0.2">
      <c r="A393" s="90">
        <v>19999</v>
      </c>
      <c r="B393" s="479" t="s">
        <v>751</v>
      </c>
      <c r="C393" s="132">
        <f t="shared" si="214"/>
        <v>64</v>
      </c>
      <c r="D393" s="98">
        <f t="shared" si="215"/>
        <v>0</v>
      </c>
      <c r="E393" s="130">
        <v>0</v>
      </c>
      <c r="F393" s="130">
        <v>0</v>
      </c>
      <c r="G393" s="98">
        <f t="shared" si="216"/>
        <v>0</v>
      </c>
      <c r="H393" s="130">
        <v>0</v>
      </c>
      <c r="I393" s="130">
        <v>0</v>
      </c>
      <c r="J393" s="98">
        <f t="shared" si="190"/>
        <v>4</v>
      </c>
      <c r="K393" s="130">
        <v>0</v>
      </c>
      <c r="L393" s="130">
        <v>0</v>
      </c>
      <c r="M393" s="130">
        <v>0</v>
      </c>
      <c r="N393" s="130">
        <v>4</v>
      </c>
      <c r="O393" s="98">
        <f t="shared" si="222"/>
        <v>1</v>
      </c>
      <c r="P393" s="130">
        <v>0</v>
      </c>
      <c r="Q393" s="130">
        <v>0</v>
      </c>
      <c r="R393" s="130">
        <v>1</v>
      </c>
      <c r="S393" s="130">
        <v>0</v>
      </c>
      <c r="T393" s="98">
        <f t="shared" si="221"/>
        <v>0</v>
      </c>
      <c r="U393" s="130">
        <v>0</v>
      </c>
      <c r="V393" s="130">
        <v>0</v>
      </c>
      <c r="W393" s="130">
        <v>0</v>
      </c>
      <c r="X393" s="130">
        <v>0</v>
      </c>
      <c r="Y393" s="98">
        <f t="shared" si="218"/>
        <v>45</v>
      </c>
      <c r="Z393" s="130">
        <v>0</v>
      </c>
      <c r="AA393" s="130">
        <v>0</v>
      </c>
      <c r="AB393" s="130">
        <v>0</v>
      </c>
      <c r="AC393" s="130">
        <v>45</v>
      </c>
      <c r="AD393" s="130">
        <v>0</v>
      </c>
      <c r="AE393" s="98">
        <f t="shared" si="219"/>
        <v>2</v>
      </c>
      <c r="AF393" s="130">
        <v>0</v>
      </c>
      <c r="AG393" s="130">
        <v>0</v>
      </c>
      <c r="AH393" s="130">
        <v>0</v>
      </c>
      <c r="AI393" s="130">
        <v>0</v>
      </c>
      <c r="AJ393" s="130">
        <v>0</v>
      </c>
      <c r="AK393" s="130">
        <v>1</v>
      </c>
      <c r="AL393" s="130">
        <v>1</v>
      </c>
      <c r="AM393" s="130">
        <v>0</v>
      </c>
      <c r="AN393" s="130">
        <v>0</v>
      </c>
      <c r="AO393" s="130">
        <v>0</v>
      </c>
      <c r="AP393" s="130">
        <v>0</v>
      </c>
      <c r="AQ393" s="130">
        <v>0</v>
      </c>
      <c r="AR393" s="130">
        <v>0</v>
      </c>
      <c r="AS393" s="130">
        <v>0</v>
      </c>
      <c r="AT393" s="98">
        <f t="shared" si="182"/>
        <v>0</v>
      </c>
      <c r="AU393" s="130">
        <v>0</v>
      </c>
      <c r="AV393" s="130">
        <v>0</v>
      </c>
      <c r="AW393" s="130">
        <v>0</v>
      </c>
      <c r="AX393" s="98">
        <f t="shared" si="183"/>
        <v>1</v>
      </c>
      <c r="AY393" s="130">
        <v>0</v>
      </c>
      <c r="AZ393" s="130">
        <v>0</v>
      </c>
      <c r="BA393" s="130">
        <v>1</v>
      </c>
      <c r="BB393" s="130">
        <v>0</v>
      </c>
      <c r="BC393" s="98">
        <f t="shared" si="184"/>
        <v>0</v>
      </c>
      <c r="BD393" s="130">
        <v>0</v>
      </c>
      <c r="BE393" s="130">
        <v>0</v>
      </c>
      <c r="BF393" s="98">
        <f t="shared" si="185"/>
        <v>2</v>
      </c>
      <c r="BG393" s="130">
        <v>0</v>
      </c>
      <c r="BH393" s="130">
        <v>2</v>
      </c>
      <c r="BI393" s="130">
        <v>0</v>
      </c>
      <c r="BJ393" s="130">
        <v>0</v>
      </c>
      <c r="BK393" s="98">
        <f t="shared" si="186"/>
        <v>3</v>
      </c>
      <c r="BL393" s="130">
        <v>0</v>
      </c>
      <c r="BM393" s="130">
        <v>3</v>
      </c>
      <c r="BN393" s="130">
        <v>0</v>
      </c>
      <c r="BO393" s="98">
        <f t="shared" si="187"/>
        <v>0</v>
      </c>
      <c r="BP393" s="130">
        <v>0</v>
      </c>
      <c r="BQ393" s="130">
        <v>0</v>
      </c>
      <c r="BR393" s="130">
        <v>0</v>
      </c>
      <c r="BS393" s="98">
        <f t="shared" si="188"/>
        <v>6</v>
      </c>
      <c r="BT393" s="130">
        <v>0</v>
      </c>
      <c r="BU393" s="130">
        <v>0</v>
      </c>
      <c r="BV393" s="130">
        <v>0</v>
      </c>
      <c r="BW393" s="130">
        <v>6</v>
      </c>
      <c r="BX393" s="98">
        <f t="shared" si="189"/>
        <v>0</v>
      </c>
      <c r="BY393" s="130">
        <v>0</v>
      </c>
      <c r="BZ393" s="130">
        <v>0</v>
      </c>
      <c r="CA393" s="130">
        <v>0</v>
      </c>
      <c r="CB393" s="98">
        <f t="shared" si="220"/>
        <v>0</v>
      </c>
      <c r="CC393" s="130">
        <v>0</v>
      </c>
      <c r="CD393" s="130">
        <v>0</v>
      </c>
      <c r="CE393" s="130">
        <v>0</v>
      </c>
    </row>
    <row r="394" spans="1:83" ht="12.75" x14ac:dyDescent="0.2">
      <c r="A394" s="90">
        <v>22009</v>
      </c>
      <c r="B394" s="479" t="s">
        <v>44</v>
      </c>
      <c r="C394" s="132">
        <f t="shared" si="214"/>
        <v>6</v>
      </c>
      <c r="D394" s="98">
        <f t="shared" si="215"/>
        <v>0</v>
      </c>
      <c r="E394" s="130">
        <v>0</v>
      </c>
      <c r="F394" s="130">
        <v>0</v>
      </c>
      <c r="G394" s="98">
        <f t="shared" si="216"/>
        <v>0</v>
      </c>
      <c r="H394" s="130">
        <v>0</v>
      </c>
      <c r="I394" s="130">
        <v>0</v>
      </c>
      <c r="J394" s="98">
        <f t="shared" si="190"/>
        <v>0</v>
      </c>
      <c r="K394" s="130">
        <v>0</v>
      </c>
      <c r="L394" s="130">
        <v>0</v>
      </c>
      <c r="M394" s="130">
        <v>0</v>
      </c>
      <c r="N394" s="130">
        <v>0</v>
      </c>
      <c r="O394" s="98">
        <f t="shared" si="222"/>
        <v>0</v>
      </c>
      <c r="P394" s="130">
        <v>0</v>
      </c>
      <c r="Q394" s="130">
        <v>0</v>
      </c>
      <c r="R394" s="130">
        <v>0</v>
      </c>
      <c r="S394" s="130">
        <v>0</v>
      </c>
      <c r="T394" s="98">
        <f t="shared" si="221"/>
        <v>0</v>
      </c>
      <c r="U394" s="130">
        <v>0</v>
      </c>
      <c r="V394" s="130">
        <v>0</v>
      </c>
      <c r="W394" s="130">
        <v>0</v>
      </c>
      <c r="X394" s="130">
        <v>0</v>
      </c>
      <c r="Y394" s="98">
        <f t="shared" si="218"/>
        <v>3</v>
      </c>
      <c r="Z394" s="130">
        <v>0</v>
      </c>
      <c r="AA394" s="130">
        <v>0</v>
      </c>
      <c r="AB394" s="130">
        <v>0</v>
      </c>
      <c r="AC394" s="130">
        <v>2</v>
      </c>
      <c r="AD394" s="130">
        <v>1</v>
      </c>
      <c r="AE394" s="98">
        <f t="shared" si="219"/>
        <v>0</v>
      </c>
      <c r="AF394" s="130">
        <v>0</v>
      </c>
      <c r="AG394" s="130">
        <v>0</v>
      </c>
      <c r="AH394" s="130">
        <v>0</v>
      </c>
      <c r="AI394" s="130">
        <v>0</v>
      </c>
      <c r="AJ394" s="130">
        <v>0</v>
      </c>
      <c r="AK394" s="130">
        <v>0</v>
      </c>
      <c r="AL394" s="130">
        <v>0</v>
      </c>
      <c r="AM394" s="130">
        <v>0</v>
      </c>
      <c r="AN394" s="130">
        <v>0</v>
      </c>
      <c r="AO394" s="130">
        <v>0</v>
      </c>
      <c r="AP394" s="130">
        <v>0</v>
      </c>
      <c r="AQ394" s="130">
        <v>0</v>
      </c>
      <c r="AR394" s="130">
        <v>0</v>
      </c>
      <c r="AS394" s="130">
        <v>0</v>
      </c>
      <c r="AT394" s="98">
        <f t="shared" si="182"/>
        <v>1</v>
      </c>
      <c r="AU394" s="130">
        <v>0</v>
      </c>
      <c r="AV394" s="130">
        <v>0</v>
      </c>
      <c r="AW394" s="130">
        <v>1</v>
      </c>
      <c r="AX394" s="98">
        <f t="shared" si="183"/>
        <v>2</v>
      </c>
      <c r="AY394" s="130">
        <v>0</v>
      </c>
      <c r="AZ394" s="130">
        <v>0</v>
      </c>
      <c r="BA394" s="130">
        <v>1</v>
      </c>
      <c r="BB394" s="130">
        <v>1</v>
      </c>
      <c r="BC394" s="98">
        <f t="shared" si="184"/>
        <v>0</v>
      </c>
      <c r="BD394" s="130">
        <v>0</v>
      </c>
      <c r="BE394" s="130">
        <v>0</v>
      </c>
      <c r="BF394" s="98">
        <f t="shared" si="185"/>
        <v>0</v>
      </c>
      <c r="BG394" s="130">
        <v>0</v>
      </c>
      <c r="BH394" s="130">
        <v>0</v>
      </c>
      <c r="BI394" s="130">
        <v>0</v>
      </c>
      <c r="BJ394" s="130">
        <v>0</v>
      </c>
      <c r="BK394" s="98">
        <f t="shared" si="186"/>
        <v>0</v>
      </c>
      <c r="BL394" s="130">
        <v>0</v>
      </c>
      <c r="BM394" s="130">
        <v>0</v>
      </c>
      <c r="BN394" s="130">
        <v>0</v>
      </c>
      <c r="BO394" s="98">
        <f t="shared" si="187"/>
        <v>0</v>
      </c>
      <c r="BP394" s="130">
        <v>0</v>
      </c>
      <c r="BQ394" s="130">
        <v>0</v>
      </c>
      <c r="BR394" s="130">
        <v>0</v>
      </c>
      <c r="BS394" s="98">
        <f t="shared" si="188"/>
        <v>0</v>
      </c>
      <c r="BT394" s="130">
        <v>0</v>
      </c>
      <c r="BU394" s="130">
        <v>0</v>
      </c>
      <c r="BV394" s="130">
        <v>0</v>
      </c>
      <c r="BW394" s="130">
        <v>0</v>
      </c>
      <c r="BX394" s="98">
        <f t="shared" si="189"/>
        <v>0</v>
      </c>
      <c r="BY394" s="130">
        <v>0</v>
      </c>
      <c r="BZ394" s="130">
        <v>0</v>
      </c>
      <c r="CA394" s="130">
        <v>0</v>
      </c>
      <c r="CB394" s="98">
        <f t="shared" si="220"/>
        <v>0</v>
      </c>
      <c r="CC394" s="130">
        <v>0</v>
      </c>
      <c r="CD394" s="130">
        <v>0</v>
      </c>
      <c r="CE394" s="130">
        <v>0</v>
      </c>
    </row>
    <row r="395" spans="1:83" ht="12.75" x14ac:dyDescent="0.2">
      <c r="A395" s="91">
        <v>22016</v>
      </c>
      <c r="B395" s="479" t="s">
        <v>491</v>
      </c>
      <c r="C395" s="132">
        <f t="shared" si="214"/>
        <v>3</v>
      </c>
      <c r="D395" s="98">
        <f t="shared" si="215"/>
        <v>0</v>
      </c>
      <c r="E395" s="130">
        <v>0</v>
      </c>
      <c r="F395" s="130">
        <v>0</v>
      </c>
      <c r="G395" s="98">
        <f t="shared" si="216"/>
        <v>0</v>
      </c>
      <c r="H395" s="130">
        <v>0</v>
      </c>
      <c r="I395" s="130">
        <v>0</v>
      </c>
      <c r="J395" s="98">
        <f t="shared" si="190"/>
        <v>2</v>
      </c>
      <c r="K395" s="130">
        <v>0</v>
      </c>
      <c r="L395" s="130">
        <v>1</v>
      </c>
      <c r="M395" s="130">
        <v>0</v>
      </c>
      <c r="N395" s="130">
        <v>1</v>
      </c>
      <c r="O395" s="98">
        <f t="shared" si="222"/>
        <v>0</v>
      </c>
      <c r="P395" s="130">
        <v>0</v>
      </c>
      <c r="Q395" s="130">
        <v>0</v>
      </c>
      <c r="R395" s="130">
        <v>0</v>
      </c>
      <c r="S395" s="130">
        <v>0</v>
      </c>
      <c r="T395" s="98">
        <f t="shared" si="221"/>
        <v>0</v>
      </c>
      <c r="U395" s="130">
        <v>0</v>
      </c>
      <c r="V395" s="130">
        <v>0</v>
      </c>
      <c r="W395" s="130">
        <v>0</v>
      </c>
      <c r="X395" s="130">
        <v>0</v>
      </c>
      <c r="Y395" s="98">
        <f t="shared" si="218"/>
        <v>0</v>
      </c>
      <c r="Z395" s="130">
        <v>0</v>
      </c>
      <c r="AA395" s="130">
        <v>0</v>
      </c>
      <c r="AB395" s="130">
        <v>0</v>
      </c>
      <c r="AC395" s="130">
        <v>0</v>
      </c>
      <c r="AD395" s="130">
        <v>0</v>
      </c>
      <c r="AE395" s="98">
        <f t="shared" si="219"/>
        <v>1</v>
      </c>
      <c r="AF395" s="130">
        <v>0</v>
      </c>
      <c r="AG395" s="130">
        <v>0</v>
      </c>
      <c r="AH395" s="130">
        <v>0</v>
      </c>
      <c r="AI395" s="130">
        <v>0</v>
      </c>
      <c r="AJ395" s="130">
        <v>0</v>
      </c>
      <c r="AK395" s="130">
        <v>1</v>
      </c>
      <c r="AL395" s="130">
        <v>0</v>
      </c>
      <c r="AM395" s="130">
        <v>0</v>
      </c>
      <c r="AN395" s="130">
        <v>0</v>
      </c>
      <c r="AO395" s="130">
        <v>0</v>
      </c>
      <c r="AP395" s="130">
        <v>0</v>
      </c>
      <c r="AQ395" s="130">
        <v>0</v>
      </c>
      <c r="AR395" s="130">
        <v>0</v>
      </c>
      <c r="AS395" s="130">
        <v>0</v>
      </c>
      <c r="AT395" s="98">
        <f t="shared" ref="AT395:AT405" si="223">SUM(AU395:AW395)</f>
        <v>0</v>
      </c>
      <c r="AU395" s="130">
        <v>0</v>
      </c>
      <c r="AV395" s="130">
        <v>0</v>
      </c>
      <c r="AW395" s="130">
        <v>0</v>
      </c>
      <c r="AX395" s="98">
        <f t="shared" ref="AX395:AX405" si="224">SUM(AY395:BB395)</f>
        <v>0</v>
      </c>
      <c r="AY395" s="130">
        <v>0</v>
      </c>
      <c r="AZ395" s="130">
        <v>0</v>
      </c>
      <c r="BA395" s="130">
        <v>0</v>
      </c>
      <c r="BB395" s="130">
        <v>0</v>
      </c>
      <c r="BC395" s="98">
        <f t="shared" ref="BC395:BC405" si="225">SUM(BD395:BE395)</f>
        <v>0</v>
      </c>
      <c r="BD395" s="130">
        <v>0</v>
      </c>
      <c r="BE395" s="130">
        <v>0</v>
      </c>
      <c r="BF395" s="98">
        <f t="shared" ref="BF395:BF405" si="226">SUM(BG395:BJ395)</f>
        <v>0</v>
      </c>
      <c r="BG395" s="130">
        <v>0</v>
      </c>
      <c r="BH395" s="130">
        <v>0</v>
      </c>
      <c r="BI395" s="130">
        <v>0</v>
      </c>
      <c r="BJ395" s="130">
        <v>0</v>
      </c>
      <c r="BK395" s="98">
        <f t="shared" ref="BK395:BK405" si="227">SUM(BL395:BN395)</f>
        <v>0</v>
      </c>
      <c r="BL395" s="130">
        <v>0</v>
      </c>
      <c r="BM395" s="130">
        <v>0</v>
      </c>
      <c r="BN395" s="130">
        <v>0</v>
      </c>
      <c r="BO395" s="98">
        <f t="shared" ref="BO395:BO405" si="228">SUM(BP395:BR395)</f>
        <v>0</v>
      </c>
      <c r="BP395" s="130">
        <v>0</v>
      </c>
      <c r="BQ395" s="130">
        <v>0</v>
      </c>
      <c r="BR395" s="130">
        <v>0</v>
      </c>
      <c r="BS395" s="98">
        <f t="shared" ref="BS395:BS405" si="229">SUM(BT395:BW395)</f>
        <v>0</v>
      </c>
      <c r="BT395" s="130">
        <v>0</v>
      </c>
      <c r="BU395" s="130">
        <v>0</v>
      </c>
      <c r="BV395" s="130">
        <v>0</v>
      </c>
      <c r="BW395" s="130">
        <v>0</v>
      </c>
      <c r="BX395" s="98">
        <f t="shared" ref="BX395:BX405" si="230">SUM(BY395:CA395)</f>
        <v>0</v>
      </c>
      <c r="BY395" s="130">
        <v>0</v>
      </c>
      <c r="BZ395" s="130">
        <v>0</v>
      </c>
      <c r="CA395" s="130">
        <v>0</v>
      </c>
      <c r="CB395" s="98">
        <f t="shared" si="220"/>
        <v>0</v>
      </c>
      <c r="CC395" s="130">
        <v>0</v>
      </c>
      <c r="CD395" s="130">
        <v>0</v>
      </c>
      <c r="CE395" s="130">
        <v>0</v>
      </c>
    </row>
    <row r="396" spans="1:83" ht="12.75" x14ac:dyDescent="0.2">
      <c r="A396" s="90">
        <v>22017</v>
      </c>
      <c r="B396" s="479" t="s">
        <v>88</v>
      </c>
      <c r="C396" s="132">
        <f t="shared" si="214"/>
        <v>171</v>
      </c>
      <c r="D396" s="98">
        <f t="shared" si="215"/>
        <v>0</v>
      </c>
      <c r="E396" s="130">
        <v>0</v>
      </c>
      <c r="F396" s="130">
        <v>0</v>
      </c>
      <c r="G396" s="98">
        <f t="shared" si="216"/>
        <v>0</v>
      </c>
      <c r="H396" s="130">
        <v>0</v>
      </c>
      <c r="I396" s="130">
        <v>0</v>
      </c>
      <c r="J396" s="98">
        <f>SUM(K396:N396)</f>
        <v>2</v>
      </c>
      <c r="K396" s="130">
        <v>0</v>
      </c>
      <c r="L396" s="130">
        <v>0</v>
      </c>
      <c r="M396" s="130">
        <v>2</v>
      </c>
      <c r="N396" s="130">
        <v>0</v>
      </c>
      <c r="O396" s="98">
        <f t="shared" si="222"/>
        <v>0</v>
      </c>
      <c r="P396" s="130">
        <v>0</v>
      </c>
      <c r="Q396" s="130">
        <v>0</v>
      </c>
      <c r="R396" s="130">
        <v>0</v>
      </c>
      <c r="S396" s="130">
        <v>0</v>
      </c>
      <c r="T396" s="98">
        <f t="shared" si="221"/>
        <v>1</v>
      </c>
      <c r="U396" s="130">
        <v>0</v>
      </c>
      <c r="V396" s="130">
        <v>0</v>
      </c>
      <c r="W396" s="130">
        <v>0</v>
      </c>
      <c r="X396" s="130">
        <v>1</v>
      </c>
      <c r="Y396" s="98">
        <f t="shared" si="218"/>
        <v>69</v>
      </c>
      <c r="Z396" s="130">
        <v>0</v>
      </c>
      <c r="AA396" s="130">
        <v>0</v>
      </c>
      <c r="AB396" s="130">
        <v>63</v>
      </c>
      <c r="AC396" s="130">
        <v>3</v>
      </c>
      <c r="AD396" s="130">
        <v>3</v>
      </c>
      <c r="AE396" s="98">
        <f t="shared" si="219"/>
        <v>30</v>
      </c>
      <c r="AF396" s="130">
        <v>0</v>
      </c>
      <c r="AG396" s="130">
        <v>0</v>
      </c>
      <c r="AH396" s="130">
        <v>2</v>
      </c>
      <c r="AI396" s="130">
        <v>2</v>
      </c>
      <c r="AJ396" s="130">
        <v>2</v>
      </c>
      <c r="AK396" s="130">
        <v>24</v>
      </c>
      <c r="AL396" s="130">
        <v>0</v>
      </c>
      <c r="AM396" s="130">
        <v>0</v>
      </c>
      <c r="AN396" s="130">
        <v>0</v>
      </c>
      <c r="AO396" s="130">
        <v>0</v>
      </c>
      <c r="AP396" s="130">
        <v>0</v>
      </c>
      <c r="AQ396" s="130">
        <v>0</v>
      </c>
      <c r="AR396" s="130">
        <v>0</v>
      </c>
      <c r="AS396" s="130">
        <v>0</v>
      </c>
      <c r="AT396" s="98">
        <f t="shared" si="223"/>
        <v>0</v>
      </c>
      <c r="AU396" s="130">
        <v>0</v>
      </c>
      <c r="AV396" s="130">
        <v>0</v>
      </c>
      <c r="AW396" s="130">
        <v>0</v>
      </c>
      <c r="AX396" s="98">
        <f t="shared" si="224"/>
        <v>1</v>
      </c>
      <c r="AY396" s="130">
        <v>0</v>
      </c>
      <c r="AZ396" s="130">
        <v>0</v>
      </c>
      <c r="BA396" s="130">
        <v>0</v>
      </c>
      <c r="BB396" s="130">
        <v>1</v>
      </c>
      <c r="BC396" s="98">
        <f t="shared" si="225"/>
        <v>0</v>
      </c>
      <c r="BD396" s="130">
        <v>0</v>
      </c>
      <c r="BE396" s="130">
        <v>0</v>
      </c>
      <c r="BF396" s="98">
        <f t="shared" si="226"/>
        <v>7</v>
      </c>
      <c r="BG396" s="130">
        <v>0</v>
      </c>
      <c r="BH396" s="130">
        <v>7</v>
      </c>
      <c r="BI396" s="130">
        <v>0</v>
      </c>
      <c r="BJ396" s="130">
        <v>0</v>
      </c>
      <c r="BK396" s="98">
        <f t="shared" si="227"/>
        <v>5</v>
      </c>
      <c r="BL396" s="130">
        <v>0</v>
      </c>
      <c r="BM396" s="130">
        <v>0</v>
      </c>
      <c r="BN396" s="130">
        <v>5</v>
      </c>
      <c r="BO396" s="98">
        <f t="shared" si="228"/>
        <v>56</v>
      </c>
      <c r="BP396" s="130">
        <v>0</v>
      </c>
      <c r="BQ396" s="130">
        <v>0</v>
      </c>
      <c r="BR396" s="130">
        <v>56</v>
      </c>
      <c r="BS396" s="98">
        <f t="shared" si="229"/>
        <v>0</v>
      </c>
      <c r="BT396" s="130">
        <v>0</v>
      </c>
      <c r="BU396" s="130">
        <v>0</v>
      </c>
      <c r="BV396" s="130">
        <v>0</v>
      </c>
      <c r="BW396" s="130">
        <v>0</v>
      </c>
      <c r="BX396" s="98">
        <f t="shared" si="230"/>
        <v>0</v>
      </c>
      <c r="BY396" s="130">
        <v>0</v>
      </c>
      <c r="BZ396" s="130">
        <v>0</v>
      </c>
      <c r="CA396" s="130">
        <v>0</v>
      </c>
      <c r="CB396" s="98">
        <f t="shared" si="220"/>
        <v>0</v>
      </c>
      <c r="CC396" s="130">
        <v>0</v>
      </c>
      <c r="CD396" s="130">
        <v>0</v>
      </c>
      <c r="CE396" s="130">
        <v>0</v>
      </c>
    </row>
    <row r="397" spans="1:83" ht="12.75" x14ac:dyDescent="0.2">
      <c r="A397" s="88"/>
      <c r="B397" s="478" t="s">
        <v>45</v>
      </c>
      <c r="C397" s="132">
        <f>SUM(C398:C405)</f>
        <v>137</v>
      </c>
      <c r="D397" s="132">
        <f>SUM(D398:D405)</f>
        <v>1</v>
      </c>
      <c r="E397" s="132">
        <f t="shared" ref="E397:BO397" si="231">SUM(E398:E405)</f>
        <v>0</v>
      </c>
      <c r="F397" s="132">
        <f t="shared" si="231"/>
        <v>1</v>
      </c>
      <c r="G397" s="132">
        <f t="shared" si="231"/>
        <v>1</v>
      </c>
      <c r="H397" s="132">
        <f t="shared" si="231"/>
        <v>1</v>
      </c>
      <c r="I397" s="132">
        <f t="shared" si="231"/>
        <v>0</v>
      </c>
      <c r="J397" s="132">
        <f t="shared" si="231"/>
        <v>15</v>
      </c>
      <c r="K397" s="132">
        <f t="shared" si="231"/>
        <v>0</v>
      </c>
      <c r="L397" s="132">
        <f t="shared" si="231"/>
        <v>15</v>
      </c>
      <c r="M397" s="132">
        <f t="shared" si="231"/>
        <v>0</v>
      </c>
      <c r="N397" s="132">
        <f t="shared" si="231"/>
        <v>0</v>
      </c>
      <c r="O397" s="132">
        <f t="shared" si="231"/>
        <v>16</v>
      </c>
      <c r="P397" s="132">
        <f t="shared" si="231"/>
        <v>0</v>
      </c>
      <c r="Q397" s="132">
        <f t="shared" si="231"/>
        <v>3</v>
      </c>
      <c r="R397" s="132">
        <f t="shared" si="231"/>
        <v>13</v>
      </c>
      <c r="S397" s="132">
        <f t="shared" si="231"/>
        <v>0</v>
      </c>
      <c r="T397" s="132">
        <f t="shared" si="231"/>
        <v>5</v>
      </c>
      <c r="U397" s="132">
        <f t="shared" si="231"/>
        <v>0</v>
      </c>
      <c r="V397" s="132">
        <f t="shared" si="231"/>
        <v>3</v>
      </c>
      <c r="W397" s="132">
        <f t="shared" si="231"/>
        <v>2</v>
      </c>
      <c r="X397" s="132">
        <f t="shared" si="231"/>
        <v>0</v>
      </c>
      <c r="Y397" s="132">
        <f t="shared" si="231"/>
        <v>10</v>
      </c>
      <c r="Z397" s="132">
        <f t="shared" si="231"/>
        <v>0</v>
      </c>
      <c r="AA397" s="132">
        <f t="shared" si="231"/>
        <v>3</v>
      </c>
      <c r="AB397" s="132">
        <f t="shared" si="231"/>
        <v>0</v>
      </c>
      <c r="AC397" s="132">
        <f t="shared" si="231"/>
        <v>3</v>
      </c>
      <c r="AD397" s="132">
        <f t="shared" si="231"/>
        <v>4</v>
      </c>
      <c r="AE397" s="132">
        <f t="shared" si="231"/>
        <v>30</v>
      </c>
      <c r="AF397" s="132">
        <f t="shared" si="231"/>
        <v>0</v>
      </c>
      <c r="AG397" s="132">
        <f t="shared" si="231"/>
        <v>0</v>
      </c>
      <c r="AH397" s="132">
        <f t="shared" si="231"/>
        <v>2</v>
      </c>
      <c r="AI397" s="132">
        <f t="shared" si="231"/>
        <v>5</v>
      </c>
      <c r="AJ397" s="132">
        <f t="shared" si="231"/>
        <v>10</v>
      </c>
      <c r="AK397" s="132">
        <f t="shared" si="231"/>
        <v>4</v>
      </c>
      <c r="AL397" s="132">
        <f t="shared" si="231"/>
        <v>0</v>
      </c>
      <c r="AM397" s="132">
        <f t="shared" si="231"/>
        <v>0</v>
      </c>
      <c r="AN397" s="132">
        <f t="shared" si="231"/>
        <v>0</v>
      </c>
      <c r="AO397" s="132">
        <f t="shared" si="231"/>
        <v>9</v>
      </c>
      <c r="AP397" s="132">
        <f t="shared" si="231"/>
        <v>0</v>
      </c>
      <c r="AQ397" s="132">
        <f t="shared" si="231"/>
        <v>0</v>
      </c>
      <c r="AR397" s="132">
        <f t="shared" si="231"/>
        <v>0</v>
      </c>
      <c r="AS397" s="132">
        <f t="shared" si="231"/>
        <v>0</v>
      </c>
      <c r="AT397" s="132">
        <f t="shared" si="231"/>
        <v>6</v>
      </c>
      <c r="AU397" s="132">
        <f t="shared" si="231"/>
        <v>0</v>
      </c>
      <c r="AV397" s="132">
        <f t="shared" si="231"/>
        <v>1</v>
      </c>
      <c r="AW397" s="132">
        <f t="shared" si="231"/>
        <v>5</v>
      </c>
      <c r="AX397" s="132">
        <f t="shared" si="231"/>
        <v>9</v>
      </c>
      <c r="AY397" s="132">
        <f t="shared" si="231"/>
        <v>1</v>
      </c>
      <c r="AZ397" s="132">
        <f t="shared" si="231"/>
        <v>1</v>
      </c>
      <c r="BA397" s="132">
        <f t="shared" si="231"/>
        <v>7</v>
      </c>
      <c r="BB397" s="132">
        <f t="shared" si="231"/>
        <v>0</v>
      </c>
      <c r="BC397" s="132">
        <f t="shared" si="231"/>
        <v>22</v>
      </c>
      <c r="BD397" s="132">
        <f t="shared" si="231"/>
        <v>0</v>
      </c>
      <c r="BE397" s="132">
        <f t="shared" si="231"/>
        <v>22</v>
      </c>
      <c r="BF397" s="132">
        <f t="shared" si="231"/>
        <v>7</v>
      </c>
      <c r="BG397" s="132">
        <f t="shared" si="231"/>
        <v>0</v>
      </c>
      <c r="BH397" s="132">
        <f t="shared" si="231"/>
        <v>4</v>
      </c>
      <c r="BI397" s="132">
        <f t="shared" si="231"/>
        <v>1</v>
      </c>
      <c r="BJ397" s="132">
        <f t="shared" si="231"/>
        <v>2</v>
      </c>
      <c r="BK397" s="132">
        <f t="shared" si="231"/>
        <v>2</v>
      </c>
      <c r="BL397" s="132">
        <f t="shared" si="231"/>
        <v>0</v>
      </c>
      <c r="BM397" s="132">
        <f t="shared" si="231"/>
        <v>0</v>
      </c>
      <c r="BN397" s="132">
        <f t="shared" si="231"/>
        <v>2</v>
      </c>
      <c r="BO397" s="132">
        <f t="shared" si="231"/>
        <v>5</v>
      </c>
      <c r="BP397" s="132">
        <f t="shared" ref="BP397:CE397" si="232">SUM(BP398:BP405)</f>
        <v>0</v>
      </c>
      <c r="BQ397" s="132">
        <f t="shared" si="232"/>
        <v>5</v>
      </c>
      <c r="BR397" s="132">
        <f t="shared" si="232"/>
        <v>0</v>
      </c>
      <c r="BS397" s="132">
        <f t="shared" si="232"/>
        <v>5</v>
      </c>
      <c r="BT397" s="132">
        <f t="shared" si="232"/>
        <v>0</v>
      </c>
      <c r="BU397" s="132">
        <f t="shared" si="232"/>
        <v>3</v>
      </c>
      <c r="BV397" s="132">
        <f t="shared" si="232"/>
        <v>1</v>
      </c>
      <c r="BW397" s="132">
        <f t="shared" si="232"/>
        <v>1</v>
      </c>
      <c r="BX397" s="132">
        <f t="shared" si="232"/>
        <v>3</v>
      </c>
      <c r="BY397" s="132">
        <f t="shared" si="232"/>
        <v>0</v>
      </c>
      <c r="BZ397" s="132">
        <f t="shared" si="232"/>
        <v>1</v>
      </c>
      <c r="CA397" s="132">
        <f t="shared" si="232"/>
        <v>2</v>
      </c>
      <c r="CB397" s="132">
        <f t="shared" si="232"/>
        <v>0</v>
      </c>
      <c r="CC397" s="132">
        <f t="shared" si="232"/>
        <v>0</v>
      </c>
      <c r="CD397" s="132">
        <f t="shared" si="232"/>
        <v>0</v>
      </c>
      <c r="CE397" s="132">
        <f t="shared" si="232"/>
        <v>0</v>
      </c>
    </row>
    <row r="398" spans="1:83" ht="12.75" x14ac:dyDescent="0.2">
      <c r="A398" s="90">
        <v>16002</v>
      </c>
      <c r="B398" s="479" t="s">
        <v>46</v>
      </c>
      <c r="C398" s="132">
        <f t="shared" si="214"/>
        <v>3</v>
      </c>
      <c r="D398" s="98">
        <f t="shared" ref="D398:D405" si="233">SUM(E398:F398)</f>
        <v>0</v>
      </c>
      <c r="E398" s="130">
        <v>0</v>
      </c>
      <c r="F398" s="130">
        <v>0</v>
      </c>
      <c r="G398" s="98">
        <f>SUM(H398:I398)</f>
        <v>0</v>
      </c>
      <c r="H398" s="130">
        <v>0</v>
      </c>
      <c r="I398" s="130">
        <v>0</v>
      </c>
      <c r="J398" s="98">
        <f t="shared" ref="J398:J405" si="234">SUM(K398:N398)</f>
        <v>0</v>
      </c>
      <c r="K398" s="130">
        <v>0</v>
      </c>
      <c r="L398" s="130">
        <v>0</v>
      </c>
      <c r="M398" s="130">
        <v>0</v>
      </c>
      <c r="N398" s="130">
        <v>0</v>
      </c>
      <c r="O398" s="98">
        <f t="shared" si="222"/>
        <v>1</v>
      </c>
      <c r="P398" s="130">
        <v>0</v>
      </c>
      <c r="Q398" s="130">
        <v>1</v>
      </c>
      <c r="R398" s="130">
        <v>0</v>
      </c>
      <c r="S398" s="130">
        <v>0</v>
      </c>
      <c r="T398" s="98">
        <f>SUM(U398:X398)</f>
        <v>0</v>
      </c>
      <c r="U398" s="130">
        <v>0</v>
      </c>
      <c r="V398" s="130">
        <v>0</v>
      </c>
      <c r="W398" s="130">
        <v>0</v>
      </c>
      <c r="X398" s="130">
        <v>0</v>
      </c>
      <c r="Y398" s="98">
        <f t="shared" ref="Y398:Y405" si="235">SUM(Z398:AD398)</f>
        <v>0</v>
      </c>
      <c r="Z398" s="130">
        <v>0</v>
      </c>
      <c r="AA398" s="130">
        <v>0</v>
      </c>
      <c r="AB398" s="130">
        <v>0</v>
      </c>
      <c r="AC398" s="130">
        <v>0</v>
      </c>
      <c r="AD398" s="130">
        <v>0</v>
      </c>
      <c r="AE398" s="98">
        <f t="shared" ref="AE398:AE405" si="236">SUM(AF398:AS398)</f>
        <v>1</v>
      </c>
      <c r="AF398" s="130">
        <v>0</v>
      </c>
      <c r="AG398" s="130">
        <v>0</v>
      </c>
      <c r="AH398" s="130">
        <v>0</v>
      </c>
      <c r="AI398" s="130">
        <v>0</v>
      </c>
      <c r="AJ398" s="130">
        <v>1</v>
      </c>
      <c r="AK398" s="130">
        <v>0</v>
      </c>
      <c r="AL398" s="130">
        <v>0</v>
      </c>
      <c r="AM398" s="130">
        <v>0</v>
      </c>
      <c r="AN398" s="130">
        <v>0</v>
      </c>
      <c r="AO398" s="130">
        <v>0</v>
      </c>
      <c r="AP398" s="130">
        <v>0</v>
      </c>
      <c r="AQ398" s="130">
        <v>0</v>
      </c>
      <c r="AR398" s="130">
        <v>0</v>
      </c>
      <c r="AS398" s="130">
        <v>0</v>
      </c>
      <c r="AT398" s="98">
        <f t="shared" si="223"/>
        <v>0</v>
      </c>
      <c r="AU398" s="130">
        <v>0</v>
      </c>
      <c r="AV398" s="130">
        <v>0</v>
      </c>
      <c r="AW398" s="130">
        <v>0</v>
      </c>
      <c r="AX398" s="98">
        <f t="shared" si="224"/>
        <v>0</v>
      </c>
      <c r="AY398" s="130">
        <v>0</v>
      </c>
      <c r="AZ398" s="130">
        <v>0</v>
      </c>
      <c r="BA398" s="130">
        <v>0</v>
      </c>
      <c r="BB398" s="130">
        <v>0</v>
      </c>
      <c r="BC398" s="98">
        <f t="shared" si="225"/>
        <v>0</v>
      </c>
      <c r="BD398" s="130">
        <v>0</v>
      </c>
      <c r="BE398" s="130">
        <v>0</v>
      </c>
      <c r="BF398" s="98">
        <f t="shared" si="226"/>
        <v>0</v>
      </c>
      <c r="BG398" s="130">
        <v>0</v>
      </c>
      <c r="BH398" s="130">
        <v>0</v>
      </c>
      <c r="BI398" s="130">
        <v>0</v>
      </c>
      <c r="BJ398" s="130">
        <v>0</v>
      </c>
      <c r="BK398" s="98">
        <f t="shared" si="227"/>
        <v>0</v>
      </c>
      <c r="BL398" s="130">
        <v>0</v>
      </c>
      <c r="BM398" s="130">
        <v>0</v>
      </c>
      <c r="BN398" s="130">
        <v>0</v>
      </c>
      <c r="BO398" s="98">
        <f t="shared" si="228"/>
        <v>0</v>
      </c>
      <c r="BP398" s="130">
        <v>0</v>
      </c>
      <c r="BQ398" s="130">
        <v>0</v>
      </c>
      <c r="BR398" s="130">
        <v>0</v>
      </c>
      <c r="BS398" s="98">
        <f t="shared" si="229"/>
        <v>1</v>
      </c>
      <c r="BT398" s="130">
        <v>0</v>
      </c>
      <c r="BU398" s="130">
        <v>1</v>
      </c>
      <c r="BV398" s="130">
        <v>0</v>
      </c>
      <c r="BW398" s="130">
        <v>0</v>
      </c>
      <c r="BX398" s="98">
        <f t="shared" si="230"/>
        <v>0</v>
      </c>
      <c r="BY398" s="130">
        <v>0</v>
      </c>
      <c r="BZ398" s="130">
        <v>0</v>
      </c>
      <c r="CA398" s="130">
        <v>0</v>
      </c>
      <c r="CB398" s="98">
        <f t="shared" ref="CB398:CB405" si="237">SUM(CC398:CE398)</f>
        <v>0</v>
      </c>
      <c r="CC398" s="130">
        <v>0</v>
      </c>
      <c r="CD398" s="130">
        <v>0</v>
      </c>
      <c r="CE398" s="130">
        <v>0</v>
      </c>
    </row>
    <row r="399" spans="1:83" ht="12.75" x14ac:dyDescent="0.2">
      <c r="A399" s="90">
        <v>16004</v>
      </c>
      <c r="B399" s="479" t="s">
        <v>347</v>
      </c>
      <c r="C399" s="132">
        <f t="shared" si="214"/>
        <v>23</v>
      </c>
      <c r="D399" s="98">
        <f t="shared" si="233"/>
        <v>0</v>
      </c>
      <c r="E399" s="130">
        <v>0</v>
      </c>
      <c r="F399" s="130">
        <v>0</v>
      </c>
      <c r="G399" s="98">
        <f>SUM(H399:I399)</f>
        <v>0</v>
      </c>
      <c r="H399" s="130">
        <v>0</v>
      </c>
      <c r="I399" s="130">
        <v>0</v>
      </c>
      <c r="J399" s="98">
        <f t="shared" si="234"/>
        <v>0</v>
      </c>
      <c r="K399" s="130">
        <v>0</v>
      </c>
      <c r="L399" s="130">
        <v>0</v>
      </c>
      <c r="M399" s="130">
        <v>0</v>
      </c>
      <c r="N399" s="130">
        <v>0</v>
      </c>
      <c r="O399" s="98">
        <f t="shared" si="222"/>
        <v>12</v>
      </c>
      <c r="P399" s="130">
        <v>0</v>
      </c>
      <c r="Q399" s="130">
        <v>0</v>
      </c>
      <c r="R399" s="130">
        <v>12</v>
      </c>
      <c r="S399" s="130">
        <v>0</v>
      </c>
      <c r="T399" s="98">
        <f>SUM(U399:X399)</f>
        <v>0</v>
      </c>
      <c r="U399" s="130">
        <v>0</v>
      </c>
      <c r="V399" s="130">
        <v>0</v>
      </c>
      <c r="W399" s="130">
        <v>0</v>
      </c>
      <c r="X399" s="130">
        <v>0</v>
      </c>
      <c r="Y399" s="98">
        <f t="shared" si="235"/>
        <v>0</v>
      </c>
      <c r="Z399" s="130">
        <v>0</v>
      </c>
      <c r="AA399" s="130">
        <v>0</v>
      </c>
      <c r="AB399" s="130">
        <v>0</v>
      </c>
      <c r="AC399" s="130">
        <v>0</v>
      </c>
      <c r="AD399" s="130">
        <v>0</v>
      </c>
      <c r="AE399" s="98">
        <f t="shared" si="236"/>
        <v>0</v>
      </c>
      <c r="AF399" s="130">
        <v>0</v>
      </c>
      <c r="AG399" s="130">
        <v>0</v>
      </c>
      <c r="AH399" s="130">
        <v>0</v>
      </c>
      <c r="AI399" s="130">
        <v>0</v>
      </c>
      <c r="AJ399" s="130">
        <v>0</v>
      </c>
      <c r="AK399" s="130">
        <v>0</v>
      </c>
      <c r="AL399" s="130">
        <v>0</v>
      </c>
      <c r="AM399" s="130">
        <v>0</v>
      </c>
      <c r="AN399" s="130">
        <v>0</v>
      </c>
      <c r="AO399" s="130">
        <v>0</v>
      </c>
      <c r="AP399" s="130">
        <v>0</v>
      </c>
      <c r="AQ399" s="130">
        <v>0</v>
      </c>
      <c r="AR399" s="130">
        <v>0</v>
      </c>
      <c r="AS399" s="130">
        <v>0</v>
      </c>
      <c r="AT399" s="98">
        <f t="shared" si="223"/>
        <v>0</v>
      </c>
      <c r="AU399" s="130">
        <v>0</v>
      </c>
      <c r="AV399" s="130">
        <v>0</v>
      </c>
      <c r="AW399" s="130">
        <v>0</v>
      </c>
      <c r="AX399" s="98">
        <f t="shared" si="224"/>
        <v>1</v>
      </c>
      <c r="AY399" s="130">
        <v>1</v>
      </c>
      <c r="AZ399" s="130">
        <v>0</v>
      </c>
      <c r="BA399" s="130">
        <v>0</v>
      </c>
      <c r="BB399" s="130">
        <v>0</v>
      </c>
      <c r="BC399" s="98">
        <f t="shared" si="225"/>
        <v>8</v>
      </c>
      <c r="BD399" s="130">
        <v>0</v>
      </c>
      <c r="BE399" s="130">
        <v>8</v>
      </c>
      <c r="BF399" s="98">
        <f t="shared" si="226"/>
        <v>0</v>
      </c>
      <c r="BG399" s="130">
        <v>0</v>
      </c>
      <c r="BH399" s="130">
        <v>0</v>
      </c>
      <c r="BI399" s="130">
        <v>0</v>
      </c>
      <c r="BJ399" s="130">
        <v>0</v>
      </c>
      <c r="BK399" s="98">
        <f t="shared" si="227"/>
        <v>0</v>
      </c>
      <c r="BL399" s="130">
        <v>0</v>
      </c>
      <c r="BM399" s="130">
        <v>0</v>
      </c>
      <c r="BN399" s="130">
        <v>0</v>
      </c>
      <c r="BO399" s="98">
        <f t="shared" si="228"/>
        <v>0</v>
      </c>
      <c r="BP399" s="130">
        <v>0</v>
      </c>
      <c r="BQ399" s="130">
        <v>0</v>
      </c>
      <c r="BR399" s="130">
        <v>0</v>
      </c>
      <c r="BS399" s="98">
        <f t="shared" si="229"/>
        <v>1</v>
      </c>
      <c r="BT399" s="130">
        <v>0</v>
      </c>
      <c r="BU399" s="130">
        <v>0</v>
      </c>
      <c r="BV399" s="130">
        <v>1</v>
      </c>
      <c r="BW399" s="130">
        <v>0</v>
      </c>
      <c r="BX399" s="98">
        <f t="shared" si="230"/>
        <v>1</v>
      </c>
      <c r="BY399" s="130">
        <v>0</v>
      </c>
      <c r="BZ399" s="130">
        <v>1</v>
      </c>
      <c r="CA399" s="130">
        <v>0</v>
      </c>
      <c r="CB399" s="98">
        <f t="shared" si="237"/>
        <v>0</v>
      </c>
      <c r="CC399" s="130">
        <v>0</v>
      </c>
      <c r="CD399" s="130">
        <v>0</v>
      </c>
      <c r="CE399" s="130">
        <v>0</v>
      </c>
    </row>
    <row r="400" spans="1:83" ht="12.75" x14ac:dyDescent="0.2">
      <c r="A400" s="90">
        <v>16007</v>
      </c>
      <c r="B400" s="479" t="s">
        <v>69</v>
      </c>
      <c r="C400" s="132">
        <f t="shared" si="214"/>
        <v>36</v>
      </c>
      <c r="D400" s="98">
        <f t="shared" si="233"/>
        <v>1</v>
      </c>
      <c r="E400" s="130">
        <v>0</v>
      </c>
      <c r="F400" s="130">
        <v>1</v>
      </c>
      <c r="G400" s="98">
        <f t="shared" ref="G400:G405" si="238">SUM(H400:I400)</f>
        <v>1</v>
      </c>
      <c r="H400" s="130">
        <v>1</v>
      </c>
      <c r="I400" s="130">
        <v>0</v>
      </c>
      <c r="J400" s="98">
        <f t="shared" si="234"/>
        <v>12</v>
      </c>
      <c r="K400" s="130">
        <v>0</v>
      </c>
      <c r="L400" s="130">
        <v>12</v>
      </c>
      <c r="M400" s="130">
        <v>0</v>
      </c>
      <c r="N400" s="130">
        <v>0</v>
      </c>
      <c r="O400" s="98">
        <f t="shared" si="222"/>
        <v>1</v>
      </c>
      <c r="P400" s="130">
        <v>0</v>
      </c>
      <c r="Q400" s="130">
        <v>1</v>
      </c>
      <c r="R400" s="130">
        <v>0</v>
      </c>
      <c r="S400" s="130">
        <v>0</v>
      </c>
      <c r="T400" s="98">
        <f t="shared" ref="T400:T405" si="239">SUM(U400:X400)</f>
        <v>1</v>
      </c>
      <c r="U400" s="130">
        <v>0</v>
      </c>
      <c r="V400" s="130">
        <v>1</v>
      </c>
      <c r="W400" s="130">
        <v>0</v>
      </c>
      <c r="X400" s="130">
        <v>0</v>
      </c>
      <c r="Y400" s="98">
        <f t="shared" si="235"/>
        <v>2</v>
      </c>
      <c r="Z400" s="130">
        <v>0</v>
      </c>
      <c r="AA400" s="130">
        <v>2</v>
      </c>
      <c r="AB400" s="130">
        <v>0</v>
      </c>
      <c r="AC400" s="130">
        <v>0</v>
      </c>
      <c r="AD400" s="130">
        <v>0</v>
      </c>
      <c r="AE400" s="98">
        <f t="shared" si="236"/>
        <v>7</v>
      </c>
      <c r="AF400" s="130">
        <v>0</v>
      </c>
      <c r="AG400" s="130">
        <v>0</v>
      </c>
      <c r="AH400" s="130">
        <v>1</v>
      </c>
      <c r="AI400" s="130">
        <v>0</v>
      </c>
      <c r="AJ400" s="130">
        <v>0</v>
      </c>
      <c r="AK400" s="130">
        <v>0</v>
      </c>
      <c r="AL400" s="130">
        <v>0</v>
      </c>
      <c r="AM400" s="130">
        <v>0</v>
      </c>
      <c r="AN400" s="130">
        <v>0</v>
      </c>
      <c r="AO400" s="130">
        <v>6</v>
      </c>
      <c r="AP400" s="130">
        <v>0</v>
      </c>
      <c r="AQ400" s="130">
        <v>0</v>
      </c>
      <c r="AR400" s="130">
        <v>0</v>
      </c>
      <c r="AS400" s="130">
        <v>0</v>
      </c>
      <c r="AT400" s="98">
        <f t="shared" si="223"/>
        <v>0</v>
      </c>
      <c r="AU400" s="130">
        <v>0</v>
      </c>
      <c r="AV400" s="130">
        <v>0</v>
      </c>
      <c r="AW400" s="130">
        <v>0</v>
      </c>
      <c r="AX400" s="98">
        <f t="shared" si="224"/>
        <v>0</v>
      </c>
      <c r="AY400" s="130">
        <v>0</v>
      </c>
      <c r="AZ400" s="130">
        <v>0</v>
      </c>
      <c r="BA400" s="130">
        <v>0</v>
      </c>
      <c r="BB400" s="130">
        <v>0</v>
      </c>
      <c r="BC400" s="98">
        <f t="shared" si="225"/>
        <v>1</v>
      </c>
      <c r="BD400" s="130">
        <v>0</v>
      </c>
      <c r="BE400" s="130">
        <v>1</v>
      </c>
      <c r="BF400" s="98">
        <f t="shared" si="226"/>
        <v>3</v>
      </c>
      <c r="BG400" s="130">
        <v>0</v>
      </c>
      <c r="BH400" s="130">
        <v>2</v>
      </c>
      <c r="BI400" s="130">
        <v>0</v>
      </c>
      <c r="BJ400" s="130">
        <v>1</v>
      </c>
      <c r="BK400" s="98">
        <f t="shared" si="227"/>
        <v>0</v>
      </c>
      <c r="BL400" s="130">
        <v>0</v>
      </c>
      <c r="BM400" s="130">
        <v>0</v>
      </c>
      <c r="BN400" s="130">
        <v>0</v>
      </c>
      <c r="BO400" s="98">
        <f t="shared" si="228"/>
        <v>3</v>
      </c>
      <c r="BP400" s="130">
        <v>0</v>
      </c>
      <c r="BQ400" s="130">
        <v>3</v>
      </c>
      <c r="BR400" s="130">
        <v>0</v>
      </c>
      <c r="BS400" s="98">
        <f t="shared" si="229"/>
        <v>3</v>
      </c>
      <c r="BT400" s="130">
        <v>0</v>
      </c>
      <c r="BU400" s="130">
        <v>2</v>
      </c>
      <c r="BV400" s="130">
        <v>0</v>
      </c>
      <c r="BW400" s="130">
        <v>1</v>
      </c>
      <c r="BX400" s="98">
        <f t="shared" si="230"/>
        <v>1</v>
      </c>
      <c r="BY400" s="130">
        <v>0</v>
      </c>
      <c r="BZ400" s="130">
        <v>0</v>
      </c>
      <c r="CA400" s="130">
        <v>1</v>
      </c>
      <c r="CB400" s="98">
        <f t="shared" si="237"/>
        <v>0</v>
      </c>
      <c r="CC400" s="130">
        <v>0</v>
      </c>
      <c r="CD400" s="130">
        <v>0</v>
      </c>
      <c r="CE400" s="130">
        <v>0</v>
      </c>
    </row>
    <row r="401" spans="1:108" ht="12.75" x14ac:dyDescent="0.2">
      <c r="A401" s="91">
        <v>16013</v>
      </c>
      <c r="B401" s="479" t="s">
        <v>406</v>
      </c>
      <c r="C401" s="132">
        <f t="shared" si="214"/>
        <v>1</v>
      </c>
      <c r="D401" s="98">
        <f t="shared" si="233"/>
        <v>0</v>
      </c>
      <c r="E401" s="130">
        <v>0</v>
      </c>
      <c r="F401" s="130">
        <v>0</v>
      </c>
      <c r="G401" s="98">
        <f t="shared" si="238"/>
        <v>0</v>
      </c>
      <c r="H401" s="130">
        <v>0</v>
      </c>
      <c r="I401" s="130">
        <v>0</v>
      </c>
      <c r="J401" s="98">
        <f t="shared" si="234"/>
        <v>0</v>
      </c>
      <c r="K401" s="130">
        <v>0</v>
      </c>
      <c r="L401" s="130">
        <v>0</v>
      </c>
      <c r="M401" s="130">
        <v>0</v>
      </c>
      <c r="N401" s="130">
        <v>0</v>
      </c>
      <c r="O401" s="98">
        <f t="shared" si="222"/>
        <v>0</v>
      </c>
      <c r="P401" s="130">
        <v>0</v>
      </c>
      <c r="Q401" s="130">
        <v>0</v>
      </c>
      <c r="R401" s="130">
        <v>0</v>
      </c>
      <c r="S401" s="130">
        <v>0</v>
      </c>
      <c r="T401" s="98">
        <f t="shared" si="239"/>
        <v>0</v>
      </c>
      <c r="U401" s="130">
        <v>0</v>
      </c>
      <c r="V401" s="130">
        <v>0</v>
      </c>
      <c r="W401" s="130">
        <v>0</v>
      </c>
      <c r="X401" s="130">
        <v>0</v>
      </c>
      <c r="Y401" s="98">
        <f t="shared" si="235"/>
        <v>0</v>
      </c>
      <c r="Z401" s="130">
        <v>0</v>
      </c>
      <c r="AA401" s="130">
        <v>0</v>
      </c>
      <c r="AB401" s="130">
        <v>0</v>
      </c>
      <c r="AC401" s="130">
        <v>0</v>
      </c>
      <c r="AD401" s="130">
        <v>0</v>
      </c>
      <c r="AE401" s="98">
        <f t="shared" si="236"/>
        <v>1</v>
      </c>
      <c r="AF401" s="130">
        <v>0</v>
      </c>
      <c r="AG401" s="130">
        <v>0</v>
      </c>
      <c r="AH401" s="130">
        <v>0</v>
      </c>
      <c r="AI401" s="130">
        <v>1</v>
      </c>
      <c r="AJ401" s="130">
        <v>0</v>
      </c>
      <c r="AK401" s="130">
        <v>0</v>
      </c>
      <c r="AL401" s="130">
        <v>0</v>
      </c>
      <c r="AM401" s="130">
        <v>0</v>
      </c>
      <c r="AN401" s="130">
        <v>0</v>
      </c>
      <c r="AO401" s="130">
        <v>0</v>
      </c>
      <c r="AP401" s="130">
        <v>0</v>
      </c>
      <c r="AQ401" s="130">
        <v>0</v>
      </c>
      <c r="AR401" s="130">
        <v>0</v>
      </c>
      <c r="AS401" s="130">
        <v>0</v>
      </c>
      <c r="AT401" s="98">
        <f t="shared" si="223"/>
        <v>0</v>
      </c>
      <c r="AU401" s="130">
        <v>0</v>
      </c>
      <c r="AV401" s="130">
        <v>0</v>
      </c>
      <c r="AW401" s="130">
        <v>0</v>
      </c>
      <c r="AX401" s="98">
        <f t="shared" si="224"/>
        <v>0</v>
      </c>
      <c r="AY401" s="130">
        <v>0</v>
      </c>
      <c r="AZ401" s="130">
        <v>0</v>
      </c>
      <c r="BA401" s="130">
        <v>0</v>
      </c>
      <c r="BB401" s="130">
        <v>0</v>
      </c>
      <c r="BC401" s="98">
        <f t="shared" si="225"/>
        <v>0</v>
      </c>
      <c r="BD401" s="130">
        <v>0</v>
      </c>
      <c r="BE401" s="130">
        <v>0</v>
      </c>
      <c r="BF401" s="98">
        <f t="shared" si="226"/>
        <v>0</v>
      </c>
      <c r="BG401" s="130">
        <v>0</v>
      </c>
      <c r="BH401" s="130">
        <v>0</v>
      </c>
      <c r="BI401" s="130">
        <v>0</v>
      </c>
      <c r="BJ401" s="130">
        <v>0</v>
      </c>
      <c r="BK401" s="98">
        <f t="shared" si="227"/>
        <v>0</v>
      </c>
      <c r="BL401" s="130">
        <v>0</v>
      </c>
      <c r="BM401" s="130">
        <v>0</v>
      </c>
      <c r="BN401" s="130">
        <v>0</v>
      </c>
      <c r="BO401" s="98">
        <f t="shared" si="228"/>
        <v>0</v>
      </c>
      <c r="BP401" s="130">
        <v>0</v>
      </c>
      <c r="BQ401" s="130">
        <v>0</v>
      </c>
      <c r="BR401" s="130">
        <v>0</v>
      </c>
      <c r="BS401" s="98">
        <f t="shared" si="229"/>
        <v>0</v>
      </c>
      <c r="BT401" s="130">
        <v>0</v>
      </c>
      <c r="BU401" s="130">
        <v>0</v>
      </c>
      <c r="BV401" s="130">
        <v>0</v>
      </c>
      <c r="BW401" s="130">
        <v>0</v>
      </c>
      <c r="BX401" s="98">
        <f t="shared" si="230"/>
        <v>0</v>
      </c>
      <c r="BY401" s="130">
        <v>0</v>
      </c>
      <c r="BZ401" s="130">
        <v>0</v>
      </c>
      <c r="CA401" s="130">
        <v>0</v>
      </c>
      <c r="CB401" s="98">
        <f t="shared" si="237"/>
        <v>0</v>
      </c>
      <c r="CC401" s="130">
        <v>0</v>
      </c>
      <c r="CD401" s="130">
        <v>0</v>
      </c>
      <c r="CE401" s="130">
        <v>0</v>
      </c>
    </row>
    <row r="402" spans="1:108" ht="12.75" x14ac:dyDescent="0.2">
      <c r="A402" s="90">
        <v>16015</v>
      </c>
      <c r="B402" s="479" t="s">
        <v>346</v>
      </c>
      <c r="C402" s="132">
        <f t="shared" si="214"/>
        <v>55</v>
      </c>
      <c r="D402" s="98">
        <f t="shared" si="233"/>
        <v>0</v>
      </c>
      <c r="E402" s="130">
        <v>0</v>
      </c>
      <c r="F402" s="130">
        <v>0</v>
      </c>
      <c r="G402" s="98">
        <f t="shared" si="238"/>
        <v>0</v>
      </c>
      <c r="H402" s="130">
        <v>0</v>
      </c>
      <c r="I402" s="130">
        <v>0</v>
      </c>
      <c r="J402" s="98">
        <f t="shared" si="234"/>
        <v>3</v>
      </c>
      <c r="K402" s="130">
        <v>0</v>
      </c>
      <c r="L402" s="130">
        <v>3</v>
      </c>
      <c r="M402" s="130">
        <v>0</v>
      </c>
      <c r="N402" s="130">
        <v>0</v>
      </c>
      <c r="O402" s="98">
        <f t="shared" si="222"/>
        <v>2</v>
      </c>
      <c r="P402" s="130">
        <v>0</v>
      </c>
      <c r="Q402" s="130">
        <v>1</v>
      </c>
      <c r="R402" s="130">
        <v>1</v>
      </c>
      <c r="S402" s="130">
        <v>0</v>
      </c>
      <c r="T402" s="98">
        <f t="shared" si="239"/>
        <v>2</v>
      </c>
      <c r="U402" s="130">
        <v>0</v>
      </c>
      <c r="V402" s="130">
        <v>1</v>
      </c>
      <c r="W402" s="130">
        <v>1</v>
      </c>
      <c r="X402" s="130">
        <v>0</v>
      </c>
      <c r="Y402" s="98">
        <f t="shared" si="235"/>
        <v>6</v>
      </c>
      <c r="Z402" s="130">
        <v>0</v>
      </c>
      <c r="AA402" s="130">
        <v>1</v>
      </c>
      <c r="AB402" s="130">
        <v>0</v>
      </c>
      <c r="AC402" s="130">
        <v>3</v>
      </c>
      <c r="AD402" s="130">
        <v>2</v>
      </c>
      <c r="AE402" s="98">
        <f t="shared" si="236"/>
        <v>18</v>
      </c>
      <c r="AF402" s="130">
        <v>0</v>
      </c>
      <c r="AG402" s="130">
        <v>0</v>
      </c>
      <c r="AH402" s="130">
        <v>1</v>
      </c>
      <c r="AI402" s="130">
        <v>3</v>
      </c>
      <c r="AJ402" s="130">
        <v>9</v>
      </c>
      <c r="AK402" s="130">
        <v>3</v>
      </c>
      <c r="AL402" s="130">
        <v>0</v>
      </c>
      <c r="AM402" s="130">
        <v>0</v>
      </c>
      <c r="AN402" s="130">
        <v>0</v>
      </c>
      <c r="AO402" s="130">
        <v>2</v>
      </c>
      <c r="AP402" s="130">
        <v>0</v>
      </c>
      <c r="AQ402" s="130">
        <v>0</v>
      </c>
      <c r="AR402" s="130">
        <v>0</v>
      </c>
      <c r="AS402" s="130">
        <v>0</v>
      </c>
      <c r="AT402" s="98">
        <f t="shared" si="223"/>
        <v>5</v>
      </c>
      <c r="AU402" s="130">
        <v>0</v>
      </c>
      <c r="AV402" s="130">
        <v>1</v>
      </c>
      <c r="AW402" s="130">
        <v>4</v>
      </c>
      <c r="AX402" s="98">
        <f t="shared" si="224"/>
        <v>3</v>
      </c>
      <c r="AY402" s="130">
        <v>0</v>
      </c>
      <c r="AZ402" s="130">
        <v>1</v>
      </c>
      <c r="BA402" s="130">
        <v>2</v>
      </c>
      <c r="BB402" s="130">
        <v>0</v>
      </c>
      <c r="BC402" s="98">
        <f t="shared" si="225"/>
        <v>10</v>
      </c>
      <c r="BD402" s="130">
        <v>0</v>
      </c>
      <c r="BE402" s="130">
        <v>10</v>
      </c>
      <c r="BF402" s="98">
        <f t="shared" si="226"/>
        <v>3</v>
      </c>
      <c r="BG402" s="130">
        <v>0</v>
      </c>
      <c r="BH402" s="130">
        <v>1</v>
      </c>
      <c r="BI402" s="130">
        <v>1</v>
      </c>
      <c r="BJ402" s="130">
        <v>1</v>
      </c>
      <c r="BK402" s="98">
        <f t="shared" si="227"/>
        <v>0</v>
      </c>
      <c r="BL402" s="130">
        <v>0</v>
      </c>
      <c r="BM402" s="130">
        <v>0</v>
      </c>
      <c r="BN402" s="130">
        <v>0</v>
      </c>
      <c r="BO402" s="98">
        <f t="shared" si="228"/>
        <v>2</v>
      </c>
      <c r="BP402" s="130">
        <v>0</v>
      </c>
      <c r="BQ402" s="130">
        <v>2</v>
      </c>
      <c r="BR402" s="130">
        <v>0</v>
      </c>
      <c r="BS402" s="98">
        <f t="shared" si="229"/>
        <v>0</v>
      </c>
      <c r="BT402" s="130">
        <v>0</v>
      </c>
      <c r="BU402" s="130">
        <v>0</v>
      </c>
      <c r="BV402" s="130">
        <v>0</v>
      </c>
      <c r="BW402" s="130">
        <v>0</v>
      </c>
      <c r="BX402" s="98">
        <f t="shared" si="230"/>
        <v>1</v>
      </c>
      <c r="BY402" s="130">
        <v>0</v>
      </c>
      <c r="BZ402" s="130">
        <v>0</v>
      </c>
      <c r="CA402" s="130">
        <v>1</v>
      </c>
      <c r="CB402" s="98">
        <f t="shared" si="237"/>
        <v>0</v>
      </c>
      <c r="CC402" s="130">
        <v>0</v>
      </c>
      <c r="CD402" s="130">
        <v>0</v>
      </c>
      <c r="CE402" s="130">
        <v>0</v>
      </c>
    </row>
    <row r="403" spans="1:108" ht="12.75" x14ac:dyDescent="0.2">
      <c r="A403" s="91">
        <v>16016</v>
      </c>
      <c r="B403" s="479" t="s">
        <v>492</v>
      </c>
      <c r="C403" s="132">
        <f t="shared" si="214"/>
        <v>1</v>
      </c>
      <c r="D403" s="98">
        <f t="shared" si="233"/>
        <v>0</v>
      </c>
      <c r="E403" s="133">
        <v>0</v>
      </c>
      <c r="F403" s="133">
        <v>0</v>
      </c>
      <c r="G403" s="132">
        <f t="shared" si="238"/>
        <v>0</v>
      </c>
      <c r="H403" s="133">
        <v>0</v>
      </c>
      <c r="I403" s="133">
        <v>0</v>
      </c>
      <c r="J403" s="132">
        <f t="shared" si="234"/>
        <v>0</v>
      </c>
      <c r="K403" s="130">
        <v>0</v>
      </c>
      <c r="L403" s="130">
        <v>0</v>
      </c>
      <c r="M403" s="130">
        <v>0</v>
      </c>
      <c r="N403" s="130">
        <v>0</v>
      </c>
      <c r="O403" s="98">
        <f t="shared" si="222"/>
        <v>0</v>
      </c>
      <c r="P403" s="130">
        <v>0</v>
      </c>
      <c r="Q403" s="130">
        <v>0</v>
      </c>
      <c r="R403" s="130">
        <v>0</v>
      </c>
      <c r="S403" s="130">
        <v>0</v>
      </c>
      <c r="T403" s="98">
        <f t="shared" si="239"/>
        <v>0</v>
      </c>
      <c r="U403" s="130">
        <v>0</v>
      </c>
      <c r="V403" s="130">
        <v>0</v>
      </c>
      <c r="W403" s="130">
        <v>0</v>
      </c>
      <c r="X403" s="130">
        <v>0</v>
      </c>
      <c r="Y403" s="98">
        <f t="shared" si="235"/>
        <v>0</v>
      </c>
      <c r="Z403" s="130">
        <v>0</v>
      </c>
      <c r="AA403" s="130">
        <v>0</v>
      </c>
      <c r="AB403" s="130">
        <v>0</v>
      </c>
      <c r="AC403" s="130">
        <v>0</v>
      </c>
      <c r="AD403" s="130">
        <v>0</v>
      </c>
      <c r="AE403" s="98">
        <f t="shared" si="236"/>
        <v>1</v>
      </c>
      <c r="AF403" s="130">
        <v>0</v>
      </c>
      <c r="AG403" s="130">
        <v>0</v>
      </c>
      <c r="AH403" s="130">
        <v>0</v>
      </c>
      <c r="AI403" s="130">
        <v>0</v>
      </c>
      <c r="AJ403" s="130">
        <v>0</v>
      </c>
      <c r="AK403" s="130">
        <v>0</v>
      </c>
      <c r="AL403" s="130">
        <v>0</v>
      </c>
      <c r="AM403" s="130">
        <v>0</v>
      </c>
      <c r="AN403" s="130">
        <v>0</v>
      </c>
      <c r="AO403" s="130">
        <v>1</v>
      </c>
      <c r="AP403" s="130">
        <v>0</v>
      </c>
      <c r="AQ403" s="130">
        <v>0</v>
      </c>
      <c r="AR403" s="130">
        <v>0</v>
      </c>
      <c r="AS403" s="130">
        <v>0</v>
      </c>
      <c r="AT403" s="98">
        <f t="shared" si="223"/>
        <v>0</v>
      </c>
      <c r="AU403" s="130">
        <v>0</v>
      </c>
      <c r="AV403" s="130">
        <v>0</v>
      </c>
      <c r="AW403" s="130">
        <v>0</v>
      </c>
      <c r="AX403" s="98">
        <f t="shared" si="224"/>
        <v>0</v>
      </c>
      <c r="AY403" s="130">
        <v>0</v>
      </c>
      <c r="AZ403" s="130">
        <v>0</v>
      </c>
      <c r="BA403" s="130">
        <v>0</v>
      </c>
      <c r="BB403" s="130">
        <v>0</v>
      </c>
      <c r="BC403" s="98">
        <f t="shared" si="225"/>
        <v>0</v>
      </c>
      <c r="BD403" s="130">
        <v>0</v>
      </c>
      <c r="BE403" s="130">
        <v>0</v>
      </c>
      <c r="BF403" s="98">
        <f t="shared" si="226"/>
        <v>0</v>
      </c>
      <c r="BG403" s="130">
        <v>0</v>
      </c>
      <c r="BH403" s="130">
        <v>0</v>
      </c>
      <c r="BI403" s="130">
        <v>0</v>
      </c>
      <c r="BJ403" s="130">
        <v>0</v>
      </c>
      <c r="BK403" s="98">
        <f t="shared" si="227"/>
        <v>0</v>
      </c>
      <c r="BL403" s="130">
        <v>0</v>
      </c>
      <c r="BM403" s="130">
        <v>0</v>
      </c>
      <c r="BN403" s="130">
        <v>0</v>
      </c>
      <c r="BO403" s="98">
        <f t="shared" si="228"/>
        <v>0</v>
      </c>
      <c r="BP403" s="130">
        <v>0</v>
      </c>
      <c r="BQ403" s="130">
        <v>0</v>
      </c>
      <c r="BR403" s="130">
        <v>0</v>
      </c>
      <c r="BS403" s="98">
        <f t="shared" si="229"/>
        <v>0</v>
      </c>
      <c r="BT403" s="130">
        <v>0</v>
      </c>
      <c r="BU403" s="130">
        <v>0</v>
      </c>
      <c r="BV403" s="130">
        <v>0</v>
      </c>
      <c r="BW403" s="130">
        <v>0</v>
      </c>
      <c r="BX403" s="98">
        <f t="shared" si="230"/>
        <v>0</v>
      </c>
      <c r="BY403" s="130">
        <v>0</v>
      </c>
      <c r="BZ403" s="130">
        <v>0</v>
      </c>
      <c r="CA403" s="130">
        <v>0</v>
      </c>
      <c r="CB403" s="98">
        <f t="shared" si="237"/>
        <v>0</v>
      </c>
      <c r="CC403" s="130">
        <v>0</v>
      </c>
      <c r="CD403" s="130">
        <v>0</v>
      </c>
      <c r="CE403" s="130">
        <v>0</v>
      </c>
    </row>
    <row r="404" spans="1:108" ht="12.75" x14ac:dyDescent="0.2">
      <c r="A404" s="90">
        <v>16018</v>
      </c>
      <c r="B404" s="479" t="s">
        <v>423</v>
      </c>
      <c r="C404" s="132">
        <f t="shared" si="214"/>
        <v>3</v>
      </c>
      <c r="D404" s="98">
        <f t="shared" si="233"/>
        <v>0</v>
      </c>
      <c r="E404" s="133">
        <v>0</v>
      </c>
      <c r="F404" s="133">
        <v>0</v>
      </c>
      <c r="G404" s="132">
        <f t="shared" si="238"/>
        <v>0</v>
      </c>
      <c r="H404" s="133">
        <v>0</v>
      </c>
      <c r="I404" s="133">
        <v>0</v>
      </c>
      <c r="J404" s="132">
        <f t="shared" si="234"/>
        <v>0</v>
      </c>
      <c r="K404" s="130">
        <v>0</v>
      </c>
      <c r="L404" s="130">
        <v>0</v>
      </c>
      <c r="M404" s="130">
        <v>0</v>
      </c>
      <c r="N404" s="130">
        <v>0</v>
      </c>
      <c r="O404" s="98">
        <f t="shared" si="222"/>
        <v>0</v>
      </c>
      <c r="P404" s="130">
        <v>0</v>
      </c>
      <c r="Q404" s="130">
        <v>0</v>
      </c>
      <c r="R404" s="130">
        <v>0</v>
      </c>
      <c r="S404" s="130">
        <v>0</v>
      </c>
      <c r="T404" s="98">
        <f t="shared" si="239"/>
        <v>1</v>
      </c>
      <c r="U404" s="130">
        <v>0</v>
      </c>
      <c r="V404" s="130">
        <v>0</v>
      </c>
      <c r="W404" s="130">
        <v>1</v>
      </c>
      <c r="X404" s="130">
        <v>0</v>
      </c>
      <c r="Y404" s="98">
        <f t="shared" si="235"/>
        <v>0</v>
      </c>
      <c r="Z404" s="130">
        <v>0</v>
      </c>
      <c r="AA404" s="130">
        <v>0</v>
      </c>
      <c r="AB404" s="130">
        <v>0</v>
      </c>
      <c r="AC404" s="130">
        <v>0</v>
      </c>
      <c r="AD404" s="130">
        <v>0</v>
      </c>
      <c r="AE404" s="98">
        <f t="shared" si="236"/>
        <v>1</v>
      </c>
      <c r="AF404" s="130">
        <v>0</v>
      </c>
      <c r="AG404" s="130">
        <v>0</v>
      </c>
      <c r="AH404" s="130">
        <v>0</v>
      </c>
      <c r="AI404" s="130">
        <v>0</v>
      </c>
      <c r="AJ404" s="130">
        <v>0</v>
      </c>
      <c r="AK404" s="130">
        <v>1</v>
      </c>
      <c r="AL404" s="130">
        <v>0</v>
      </c>
      <c r="AM404" s="130">
        <v>0</v>
      </c>
      <c r="AN404" s="130">
        <v>0</v>
      </c>
      <c r="AO404" s="130">
        <v>0</v>
      </c>
      <c r="AP404" s="130">
        <v>0</v>
      </c>
      <c r="AQ404" s="130">
        <v>0</v>
      </c>
      <c r="AR404" s="130">
        <v>0</v>
      </c>
      <c r="AS404" s="130">
        <v>0</v>
      </c>
      <c r="AT404" s="98">
        <f t="shared" si="223"/>
        <v>0</v>
      </c>
      <c r="AU404" s="130">
        <v>0</v>
      </c>
      <c r="AV404" s="130">
        <v>0</v>
      </c>
      <c r="AW404" s="130">
        <v>0</v>
      </c>
      <c r="AX404" s="98">
        <f t="shared" si="224"/>
        <v>0</v>
      </c>
      <c r="AY404" s="130">
        <v>0</v>
      </c>
      <c r="AZ404" s="130">
        <v>0</v>
      </c>
      <c r="BA404" s="130">
        <v>0</v>
      </c>
      <c r="BB404" s="130">
        <v>0</v>
      </c>
      <c r="BC404" s="98">
        <f t="shared" si="225"/>
        <v>1</v>
      </c>
      <c r="BD404" s="130">
        <v>0</v>
      </c>
      <c r="BE404" s="130">
        <v>1</v>
      </c>
      <c r="BF404" s="98">
        <f t="shared" si="226"/>
        <v>0</v>
      </c>
      <c r="BG404" s="130">
        <v>0</v>
      </c>
      <c r="BH404" s="130">
        <v>0</v>
      </c>
      <c r="BI404" s="130">
        <v>0</v>
      </c>
      <c r="BJ404" s="130">
        <v>0</v>
      </c>
      <c r="BK404" s="98">
        <f t="shared" si="227"/>
        <v>0</v>
      </c>
      <c r="BL404" s="130">
        <v>0</v>
      </c>
      <c r="BM404" s="130">
        <v>0</v>
      </c>
      <c r="BN404" s="130">
        <v>0</v>
      </c>
      <c r="BO404" s="98">
        <f t="shared" si="228"/>
        <v>0</v>
      </c>
      <c r="BP404" s="130">
        <v>0</v>
      </c>
      <c r="BQ404" s="130">
        <v>0</v>
      </c>
      <c r="BR404" s="130">
        <v>0</v>
      </c>
      <c r="BS404" s="98">
        <f t="shared" si="229"/>
        <v>0</v>
      </c>
      <c r="BT404" s="130">
        <v>0</v>
      </c>
      <c r="BU404" s="130">
        <v>0</v>
      </c>
      <c r="BV404" s="130">
        <v>0</v>
      </c>
      <c r="BW404" s="130">
        <v>0</v>
      </c>
      <c r="BX404" s="98">
        <f t="shared" si="230"/>
        <v>0</v>
      </c>
      <c r="BY404" s="130">
        <v>0</v>
      </c>
      <c r="BZ404" s="130">
        <v>0</v>
      </c>
      <c r="CA404" s="130">
        <v>0</v>
      </c>
      <c r="CB404" s="98">
        <f t="shared" si="237"/>
        <v>0</v>
      </c>
      <c r="CC404" s="130">
        <v>0</v>
      </c>
      <c r="CD404" s="130">
        <v>0</v>
      </c>
      <c r="CE404" s="130">
        <v>0</v>
      </c>
    </row>
    <row r="405" spans="1:108" ht="12.75" x14ac:dyDescent="0.2">
      <c r="A405" s="284">
        <v>16099</v>
      </c>
      <c r="B405" s="481" t="s">
        <v>460</v>
      </c>
      <c r="C405" s="286">
        <f t="shared" si="214"/>
        <v>15</v>
      </c>
      <c r="D405" s="286">
        <f t="shared" si="233"/>
        <v>0</v>
      </c>
      <c r="E405" s="287">
        <v>0</v>
      </c>
      <c r="F405" s="287">
        <v>0</v>
      </c>
      <c r="G405" s="286">
        <f t="shared" si="238"/>
        <v>0</v>
      </c>
      <c r="H405" s="287">
        <v>0</v>
      </c>
      <c r="I405" s="287">
        <v>0</v>
      </c>
      <c r="J405" s="286">
        <f t="shared" si="234"/>
        <v>0</v>
      </c>
      <c r="K405" s="287">
        <v>0</v>
      </c>
      <c r="L405" s="287">
        <v>0</v>
      </c>
      <c r="M405" s="287">
        <v>0</v>
      </c>
      <c r="N405" s="287">
        <v>0</v>
      </c>
      <c r="O405" s="286">
        <f t="shared" si="222"/>
        <v>0</v>
      </c>
      <c r="P405" s="287">
        <v>0</v>
      </c>
      <c r="Q405" s="287">
        <v>0</v>
      </c>
      <c r="R405" s="287">
        <v>0</v>
      </c>
      <c r="S405" s="287">
        <v>0</v>
      </c>
      <c r="T405" s="286">
        <f t="shared" si="239"/>
        <v>1</v>
      </c>
      <c r="U405" s="287">
        <v>0</v>
      </c>
      <c r="V405" s="287">
        <v>1</v>
      </c>
      <c r="W405" s="287">
        <v>0</v>
      </c>
      <c r="X405" s="287">
        <v>0</v>
      </c>
      <c r="Y405" s="286">
        <f t="shared" si="235"/>
        <v>2</v>
      </c>
      <c r="Z405" s="287">
        <v>0</v>
      </c>
      <c r="AA405" s="287">
        <v>0</v>
      </c>
      <c r="AB405" s="287">
        <v>0</v>
      </c>
      <c r="AC405" s="287">
        <v>0</v>
      </c>
      <c r="AD405" s="287">
        <v>2</v>
      </c>
      <c r="AE405" s="286">
        <f t="shared" si="236"/>
        <v>1</v>
      </c>
      <c r="AF405" s="287">
        <v>0</v>
      </c>
      <c r="AG405" s="287">
        <v>0</v>
      </c>
      <c r="AH405" s="287">
        <v>0</v>
      </c>
      <c r="AI405" s="287">
        <v>1</v>
      </c>
      <c r="AJ405" s="287">
        <v>0</v>
      </c>
      <c r="AK405" s="287">
        <v>0</v>
      </c>
      <c r="AL405" s="287">
        <v>0</v>
      </c>
      <c r="AM405" s="287">
        <v>0</v>
      </c>
      <c r="AN405" s="287">
        <v>0</v>
      </c>
      <c r="AO405" s="287">
        <v>0</v>
      </c>
      <c r="AP405" s="287">
        <v>0</v>
      </c>
      <c r="AQ405" s="287">
        <v>0</v>
      </c>
      <c r="AR405" s="287">
        <v>0</v>
      </c>
      <c r="AS405" s="287">
        <v>0</v>
      </c>
      <c r="AT405" s="286">
        <f t="shared" si="223"/>
        <v>1</v>
      </c>
      <c r="AU405" s="287">
        <v>0</v>
      </c>
      <c r="AV405" s="287">
        <v>0</v>
      </c>
      <c r="AW405" s="287">
        <v>1</v>
      </c>
      <c r="AX405" s="286">
        <f t="shared" si="224"/>
        <v>5</v>
      </c>
      <c r="AY405" s="287">
        <v>0</v>
      </c>
      <c r="AZ405" s="287">
        <v>0</v>
      </c>
      <c r="BA405" s="287">
        <v>5</v>
      </c>
      <c r="BB405" s="287">
        <v>0</v>
      </c>
      <c r="BC405" s="286">
        <f t="shared" si="225"/>
        <v>2</v>
      </c>
      <c r="BD405" s="287">
        <v>0</v>
      </c>
      <c r="BE405" s="287">
        <v>2</v>
      </c>
      <c r="BF405" s="286">
        <f t="shared" si="226"/>
        <v>1</v>
      </c>
      <c r="BG405" s="287">
        <v>0</v>
      </c>
      <c r="BH405" s="287">
        <v>1</v>
      </c>
      <c r="BI405" s="287">
        <v>0</v>
      </c>
      <c r="BJ405" s="287">
        <v>0</v>
      </c>
      <c r="BK405" s="286">
        <f t="shared" si="227"/>
        <v>2</v>
      </c>
      <c r="BL405" s="287">
        <v>0</v>
      </c>
      <c r="BM405" s="287">
        <v>0</v>
      </c>
      <c r="BN405" s="287">
        <v>2</v>
      </c>
      <c r="BO405" s="286">
        <f t="shared" si="228"/>
        <v>0</v>
      </c>
      <c r="BP405" s="287">
        <v>0</v>
      </c>
      <c r="BQ405" s="287">
        <v>0</v>
      </c>
      <c r="BR405" s="287">
        <v>0</v>
      </c>
      <c r="BS405" s="286">
        <f t="shared" si="229"/>
        <v>0</v>
      </c>
      <c r="BT405" s="287">
        <v>0</v>
      </c>
      <c r="BU405" s="287">
        <v>0</v>
      </c>
      <c r="BV405" s="287">
        <v>0</v>
      </c>
      <c r="BW405" s="287">
        <v>0</v>
      </c>
      <c r="BX405" s="286">
        <f t="shared" si="230"/>
        <v>0</v>
      </c>
      <c r="BY405" s="287">
        <v>0</v>
      </c>
      <c r="BZ405" s="287">
        <v>0</v>
      </c>
      <c r="CA405" s="287">
        <v>0</v>
      </c>
      <c r="CB405" s="286">
        <f t="shared" si="237"/>
        <v>0</v>
      </c>
      <c r="CC405" s="287">
        <v>0</v>
      </c>
      <c r="CD405" s="287">
        <v>0</v>
      </c>
      <c r="CE405" s="287">
        <v>0</v>
      </c>
    </row>
    <row r="406" spans="1:108" ht="12.75" x14ac:dyDescent="0.2">
      <c r="A406" s="186" t="s">
        <v>687</v>
      </c>
      <c r="B406" s="479"/>
      <c r="C406" s="132"/>
      <c r="D406" s="132"/>
      <c r="E406" s="133"/>
      <c r="F406" s="133"/>
      <c r="G406" s="132"/>
      <c r="H406" s="133"/>
      <c r="I406" s="133"/>
      <c r="J406" s="132"/>
      <c r="K406" s="133"/>
      <c r="L406" s="133"/>
      <c r="M406" s="133"/>
      <c r="N406" s="133"/>
      <c r="O406" s="132"/>
      <c r="P406" s="133"/>
      <c r="Q406" s="133"/>
      <c r="R406" s="133"/>
      <c r="S406" s="133"/>
      <c r="T406" s="132"/>
      <c r="U406" s="133"/>
      <c r="V406" s="133"/>
      <c r="W406" s="133"/>
      <c r="X406" s="133"/>
      <c r="Y406" s="132"/>
      <c r="Z406" s="133"/>
      <c r="AA406" s="133"/>
      <c r="AB406" s="133"/>
      <c r="AC406" s="133"/>
      <c r="AD406" s="133"/>
      <c r="AE406" s="132"/>
      <c r="AF406" s="133"/>
      <c r="AG406" s="133"/>
      <c r="AH406" s="133"/>
      <c r="AI406" s="133"/>
      <c r="AJ406" s="133"/>
      <c r="AK406" s="133"/>
      <c r="AL406" s="133"/>
      <c r="AM406" s="133"/>
      <c r="AN406" s="133"/>
      <c r="AO406" s="133"/>
      <c r="AP406" s="133"/>
      <c r="AQ406" s="133"/>
      <c r="AR406" s="133"/>
      <c r="AS406" s="133"/>
      <c r="AT406" s="132"/>
      <c r="AU406" s="133"/>
      <c r="AV406" s="133"/>
      <c r="AW406" s="133"/>
      <c r="AX406" s="132"/>
      <c r="AY406" s="133"/>
      <c r="AZ406" s="133"/>
      <c r="BA406" s="133"/>
      <c r="BB406" s="133"/>
      <c r="BC406" s="132"/>
      <c r="BD406" s="133"/>
      <c r="BE406" s="133"/>
      <c r="BF406" s="132"/>
      <c r="BG406" s="133"/>
      <c r="BH406" s="133"/>
      <c r="BI406" s="133"/>
      <c r="BJ406" s="133"/>
      <c r="BK406" s="132"/>
      <c r="BL406" s="133"/>
      <c r="BM406" s="133"/>
      <c r="BN406" s="133"/>
      <c r="BO406" s="132"/>
      <c r="BP406" s="133"/>
      <c r="BQ406" s="133"/>
      <c r="BR406" s="133"/>
      <c r="BS406" s="132"/>
      <c r="BT406" s="133"/>
      <c r="BU406" s="133"/>
      <c r="BV406" s="133"/>
      <c r="BW406" s="133"/>
      <c r="BX406" s="132"/>
      <c r="BY406" s="133"/>
      <c r="BZ406" s="133"/>
      <c r="CA406" s="133"/>
      <c r="CB406" s="132"/>
      <c r="CC406" s="133"/>
      <c r="CD406" s="133"/>
      <c r="CE406" s="133"/>
    </row>
    <row r="407" spans="1:108" s="129" customFormat="1" ht="16.5" customHeight="1" x14ac:dyDescent="0.2">
      <c r="A407" s="5" t="s">
        <v>860</v>
      </c>
      <c r="B407" s="83"/>
      <c r="C407" s="83"/>
      <c r="D407" s="83"/>
      <c r="E407" s="83"/>
      <c r="F407" s="83"/>
      <c r="G407" s="83"/>
      <c r="H407" s="83"/>
      <c r="I407" s="83"/>
      <c r="J407" s="83"/>
      <c r="K407" s="83"/>
      <c r="L407" s="83"/>
      <c r="M407" s="83"/>
      <c r="N407" s="83"/>
      <c r="O407" s="83"/>
      <c r="P407" s="83"/>
      <c r="Q407" s="83"/>
      <c r="R407" s="83"/>
      <c r="S407" s="82"/>
      <c r="T407" s="82"/>
      <c r="U407" s="82"/>
      <c r="V407" s="82"/>
      <c r="W407" s="82"/>
      <c r="X407" s="82"/>
      <c r="Y407" s="82"/>
      <c r="Z407" s="82"/>
      <c r="AA407" s="82"/>
      <c r="AB407" s="82"/>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84"/>
      <c r="BI407" s="84"/>
      <c r="BJ407" s="84"/>
      <c r="BK407" s="84"/>
      <c r="BL407" s="84"/>
      <c r="BM407" s="84"/>
      <c r="BN407" s="84"/>
      <c r="BO407" s="84"/>
      <c r="BP407" s="84"/>
      <c r="BQ407" s="84"/>
      <c r="BR407" s="84"/>
      <c r="BS407" s="84"/>
      <c r="BT407" s="84"/>
      <c r="BU407" s="84"/>
      <c r="BV407" s="84"/>
      <c r="BW407" s="84"/>
      <c r="BX407" s="84"/>
      <c r="BY407" s="84"/>
      <c r="BZ407" s="84"/>
      <c r="CA407" s="84"/>
      <c r="CB407" s="84"/>
      <c r="CC407" s="84"/>
      <c r="CD407" s="84"/>
      <c r="CE407" s="84"/>
      <c r="CF407" s="131"/>
      <c r="CG407" s="131"/>
      <c r="CH407" s="131"/>
      <c r="CI407" s="131"/>
      <c r="CJ407" s="131"/>
      <c r="CK407" s="131"/>
      <c r="CL407" s="131"/>
      <c r="CM407" s="131"/>
      <c r="CN407" s="131"/>
      <c r="CO407" s="131"/>
      <c r="CP407" s="131"/>
      <c r="CQ407" s="131"/>
      <c r="CR407" s="131"/>
      <c r="CS407" s="131"/>
      <c r="CT407" s="131"/>
      <c r="CU407" s="131"/>
      <c r="CV407" s="131"/>
      <c r="CW407" s="131"/>
      <c r="CX407" s="131"/>
      <c r="CY407" s="131"/>
      <c r="CZ407" s="131"/>
      <c r="DA407" s="131"/>
      <c r="DB407" s="131"/>
      <c r="DC407" s="131"/>
      <c r="DD407" s="131"/>
    </row>
    <row r="408" spans="1:108" ht="15" customHeight="1" x14ac:dyDescent="0.2">
      <c r="A408" s="85" t="s">
        <v>740</v>
      </c>
      <c r="B408" s="302"/>
      <c r="C408" s="83"/>
      <c r="D408" s="83"/>
      <c r="E408" s="83"/>
      <c r="F408" s="83"/>
      <c r="G408" s="83"/>
      <c r="H408" s="83"/>
      <c r="I408" s="83"/>
      <c r="J408" s="83"/>
      <c r="K408" s="83"/>
      <c r="L408" s="84"/>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c r="AK408" s="84"/>
      <c r="AL408" s="84"/>
      <c r="AM408" s="84"/>
      <c r="AN408" s="84"/>
      <c r="AO408" s="84"/>
      <c r="AP408" s="84"/>
      <c r="AQ408" s="84"/>
      <c r="AR408" s="84"/>
      <c r="AS408" s="84"/>
      <c r="AT408" s="84"/>
      <c r="AU408" s="84"/>
      <c r="AV408" s="84"/>
      <c r="AW408" s="84"/>
      <c r="AX408" s="84"/>
      <c r="AY408" s="84"/>
      <c r="AZ408" s="84"/>
      <c r="BA408" s="84"/>
      <c r="BB408" s="84"/>
      <c r="BC408" s="84"/>
      <c r="BD408" s="84"/>
      <c r="BE408" s="84"/>
      <c r="BF408" s="84"/>
      <c r="BG408" s="84"/>
      <c r="BH408" s="84"/>
      <c r="BI408" s="84"/>
      <c r="BJ408" s="84"/>
      <c r="BK408" s="84"/>
      <c r="BL408" s="84"/>
      <c r="BM408" s="84"/>
      <c r="BN408" s="84"/>
      <c r="BO408" s="84"/>
      <c r="BP408" s="84"/>
      <c r="BQ408" s="84"/>
      <c r="BR408" s="84"/>
      <c r="BS408" s="84"/>
      <c r="BT408" s="84"/>
      <c r="BU408" s="84"/>
      <c r="BV408" s="84"/>
      <c r="BW408" s="84"/>
      <c r="BX408" s="84"/>
      <c r="BY408" s="84"/>
      <c r="BZ408" s="84"/>
      <c r="CA408" s="84"/>
      <c r="CB408" s="84"/>
      <c r="CC408" s="84"/>
      <c r="CD408" s="84"/>
      <c r="CE408" s="84"/>
      <c r="CF408" s="131"/>
      <c r="CG408" s="131"/>
      <c r="CH408" s="100"/>
      <c r="CI408" s="100"/>
      <c r="CJ408" s="100"/>
      <c r="CK408" s="100"/>
      <c r="CL408" s="100"/>
      <c r="CM408" s="100"/>
      <c r="CN408" s="100"/>
      <c r="CO408" s="100"/>
      <c r="CP408" s="100"/>
      <c r="CQ408" s="100"/>
      <c r="CR408" s="100"/>
      <c r="CS408" s="100"/>
      <c r="CT408" s="100"/>
      <c r="CU408" s="100"/>
      <c r="CV408" s="100"/>
      <c r="CW408" s="100"/>
      <c r="CX408" s="100"/>
      <c r="CY408" s="100"/>
      <c r="CZ408" s="100"/>
      <c r="DA408" s="100"/>
      <c r="DB408" s="100"/>
      <c r="DC408" s="100"/>
      <c r="DD408" s="100"/>
    </row>
    <row r="409" spans="1:108" ht="15" customHeight="1" x14ac:dyDescent="0.2">
      <c r="AE409" s="131"/>
      <c r="AF409" s="131"/>
      <c r="AG409" s="131"/>
      <c r="AH409" s="131"/>
      <c r="AI409" s="131"/>
      <c r="AJ409" s="131"/>
      <c r="AK409" s="131"/>
      <c r="AL409" s="131"/>
      <c r="AM409" s="131"/>
      <c r="AN409" s="131"/>
      <c r="AO409" s="131"/>
      <c r="AP409" s="131"/>
      <c r="AQ409" s="131"/>
      <c r="AR409" s="131"/>
      <c r="AS409" s="131"/>
      <c r="AT409" s="131"/>
      <c r="AU409" s="131"/>
      <c r="AV409" s="131"/>
      <c r="AW409" s="131"/>
      <c r="AX409" s="131"/>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00"/>
      <c r="CI409" s="100"/>
      <c r="CJ409" s="100"/>
      <c r="CK409" s="100"/>
      <c r="CL409" s="100"/>
      <c r="CM409" s="100"/>
      <c r="CN409" s="100"/>
      <c r="CO409" s="100"/>
      <c r="CP409" s="100"/>
      <c r="CQ409" s="100"/>
      <c r="CR409" s="100"/>
      <c r="CS409" s="100"/>
      <c r="CT409" s="100"/>
      <c r="CU409" s="100"/>
      <c r="CV409" s="100"/>
      <c r="CW409" s="100"/>
      <c r="CX409" s="100"/>
      <c r="CY409" s="100"/>
      <c r="CZ409" s="100"/>
      <c r="DA409" s="100"/>
      <c r="DB409" s="100"/>
      <c r="DC409" s="100"/>
      <c r="DD409" s="100"/>
    </row>
    <row r="410" spans="1:108" ht="15" customHeight="1" x14ac:dyDescent="0.2">
      <c r="AE410" s="131"/>
      <c r="AF410" s="131"/>
      <c r="AG410" s="131"/>
      <c r="AH410" s="131"/>
      <c r="AI410" s="131"/>
      <c r="AJ410" s="131"/>
      <c r="AK410" s="131"/>
      <c r="AL410" s="131"/>
      <c r="AM410" s="131"/>
      <c r="AN410" s="131"/>
      <c r="AO410" s="131"/>
      <c r="AP410" s="131"/>
      <c r="AQ410" s="131"/>
      <c r="AR410" s="131"/>
      <c r="AS410" s="131"/>
      <c r="AT410" s="131"/>
      <c r="AU410" s="131"/>
      <c r="AV410" s="131"/>
      <c r="AW410" s="131"/>
      <c r="AX410" s="131"/>
      <c r="AY410" s="131"/>
      <c r="AZ410" s="131"/>
      <c r="BA410" s="131"/>
      <c r="BB410" s="131"/>
      <c r="BC410" s="131"/>
      <c r="BD410" s="131"/>
      <c r="BE410" s="131"/>
      <c r="BF410" s="131"/>
      <c r="BG410" s="131"/>
      <c r="BH410" s="131"/>
      <c r="BI410" s="131"/>
      <c r="BJ410" s="131"/>
      <c r="BK410" s="131"/>
      <c r="BL410" s="131"/>
      <c r="BM410" s="131"/>
      <c r="BN410" s="131"/>
      <c r="BO410" s="131"/>
      <c r="BP410" s="131"/>
      <c r="BQ410" s="131"/>
      <c r="BR410" s="131"/>
      <c r="BS410" s="131"/>
      <c r="BT410" s="131"/>
      <c r="BU410" s="131"/>
      <c r="BV410" s="131"/>
      <c r="BW410" s="131"/>
      <c r="BX410" s="131"/>
      <c r="BY410" s="131"/>
      <c r="BZ410" s="131"/>
      <c r="CA410" s="131"/>
      <c r="CB410" s="131"/>
      <c r="CC410" s="131"/>
      <c r="CD410" s="131"/>
      <c r="CE410" s="131"/>
      <c r="CF410" s="131"/>
      <c r="CG410" s="131"/>
      <c r="CH410" s="100"/>
      <c r="CI410" s="100"/>
      <c r="CJ410" s="100"/>
      <c r="CK410" s="100"/>
      <c r="CL410" s="100"/>
      <c r="CM410" s="100"/>
      <c r="CN410" s="100"/>
      <c r="CO410" s="100"/>
      <c r="CP410" s="100"/>
      <c r="CQ410" s="100"/>
      <c r="CR410" s="100"/>
      <c r="CS410" s="100"/>
      <c r="CT410" s="100"/>
      <c r="CU410" s="100"/>
      <c r="CV410" s="100"/>
      <c r="CW410" s="100"/>
      <c r="CX410" s="100"/>
      <c r="CY410" s="100"/>
      <c r="CZ410" s="100"/>
      <c r="DA410" s="100"/>
      <c r="DB410" s="100"/>
      <c r="DC410" s="100"/>
      <c r="DD410" s="100"/>
    </row>
    <row r="411" spans="1:108" ht="15" customHeight="1" x14ac:dyDescent="0.2">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c r="BA411" s="131"/>
      <c r="BB411" s="131"/>
      <c r="BC411" s="131"/>
      <c r="BD411" s="131"/>
      <c r="BE411" s="131"/>
      <c r="BF411" s="131"/>
      <c r="BG411" s="131"/>
      <c r="BH411" s="131"/>
      <c r="BI411" s="131"/>
      <c r="BJ411" s="131"/>
      <c r="BK411" s="131"/>
      <c r="BL411" s="131"/>
      <c r="BM411" s="131"/>
      <c r="BN411" s="131"/>
      <c r="BO411" s="131"/>
      <c r="BP411" s="131"/>
      <c r="BQ411" s="131"/>
      <c r="BR411" s="131"/>
      <c r="BS411" s="131"/>
      <c r="BT411" s="131"/>
      <c r="BU411" s="131"/>
      <c r="BV411" s="131"/>
      <c r="BW411" s="131"/>
      <c r="BX411" s="131"/>
      <c r="BY411" s="131"/>
      <c r="BZ411" s="131"/>
      <c r="CA411" s="131"/>
      <c r="CB411" s="131"/>
      <c r="CC411" s="131"/>
      <c r="CD411" s="131"/>
      <c r="CE411" s="131"/>
      <c r="CF411" s="131"/>
      <c r="CG411" s="131"/>
      <c r="CH411" s="100"/>
      <c r="CI411" s="100"/>
      <c r="CJ411" s="100"/>
      <c r="CK411" s="100"/>
      <c r="CL411" s="100"/>
      <c r="CM411" s="100"/>
      <c r="CN411" s="100"/>
      <c r="CO411" s="100"/>
      <c r="CP411" s="100"/>
      <c r="CQ411" s="100"/>
      <c r="CR411" s="100"/>
      <c r="CS411" s="100"/>
      <c r="CT411" s="100"/>
      <c r="CU411" s="100"/>
      <c r="CV411" s="100"/>
      <c r="CW411" s="100"/>
      <c r="CX411" s="100"/>
      <c r="CY411" s="100"/>
      <c r="CZ411" s="100"/>
      <c r="DA411" s="100"/>
      <c r="DB411" s="100"/>
      <c r="DC411" s="100"/>
      <c r="DD411" s="100"/>
    </row>
    <row r="412" spans="1:108" ht="15" customHeight="1" x14ac:dyDescent="0.2">
      <c r="AE412" s="131"/>
      <c r="AF412" s="131"/>
      <c r="AG412" s="131"/>
      <c r="AH412" s="131"/>
      <c r="AI412" s="131"/>
      <c r="AJ412" s="131"/>
      <c r="AK412" s="131"/>
      <c r="AL412" s="131"/>
      <c r="AM412" s="131"/>
      <c r="AN412" s="131"/>
      <c r="AO412" s="131"/>
      <c r="AP412" s="131"/>
      <c r="AQ412" s="131"/>
      <c r="AR412" s="131"/>
      <c r="AS412" s="131"/>
      <c r="AT412" s="131"/>
      <c r="AU412" s="131"/>
      <c r="AV412" s="131"/>
      <c r="AW412" s="131"/>
      <c r="AX412" s="131"/>
      <c r="AY412" s="131"/>
      <c r="AZ412" s="131"/>
      <c r="BA412" s="131"/>
      <c r="BB412" s="131"/>
      <c r="BC412" s="131"/>
      <c r="BD412" s="131"/>
      <c r="BE412" s="131"/>
      <c r="BF412" s="131"/>
      <c r="BG412" s="131"/>
      <c r="BH412" s="131"/>
      <c r="BI412" s="131"/>
      <c r="BJ412" s="131"/>
      <c r="BK412" s="131"/>
      <c r="BL412" s="131"/>
      <c r="BM412" s="131"/>
      <c r="BN412" s="131"/>
      <c r="BO412" s="131"/>
      <c r="BP412" s="131"/>
      <c r="BQ412" s="131"/>
      <c r="BR412" s="131"/>
      <c r="BS412" s="131"/>
      <c r="BT412" s="131"/>
      <c r="BU412" s="131"/>
      <c r="BV412" s="131"/>
      <c r="BW412" s="131"/>
      <c r="BX412" s="131"/>
      <c r="BY412" s="131"/>
      <c r="BZ412" s="131"/>
      <c r="CA412" s="131"/>
      <c r="CB412" s="131"/>
      <c r="CC412" s="131"/>
      <c r="CD412" s="131"/>
      <c r="CE412" s="131"/>
      <c r="CF412" s="131"/>
      <c r="CG412" s="131"/>
      <c r="CH412" s="100"/>
      <c r="CI412" s="100"/>
      <c r="CJ412" s="100"/>
      <c r="CK412" s="100"/>
      <c r="CL412" s="100"/>
      <c r="CM412" s="100"/>
      <c r="CN412" s="100"/>
      <c r="CO412" s="100"/>
      <c r="CP412" s="100"/>
      <c r="CQ412" s="100"/>
      <c r="CR412" s="100"/>
      <c r="CS412" s="100"/>
      <c r="CT412" s="100"/>
      <c r="CU412" s="100"/>
      <c r="CV412" s="100"/>
      <c r="CW412" s="100"/>
      <c r="CX412" s="100"/>
      <c r="CY412" s="100"/>
      <c r="CZ412" s="100"/>
      <c r="DA412" s="100"/>
      <c r="DB412" s="100"/>
      <c r="DC412" s="100"/>
      <c r="DD412" s="100"/>
    </row>
    <row r="413" spans="1:108" ht="15" customHeight="1" x14ac:dyDescent="0.2">
      <c r="AE413" s="131"/>
      <c r="AF413" s="131"/>
      <c r="AG413" s="131"/>
      <c r="AH413" s="131"/>
      <c r="AI413" s="131"/>
      <c r="AJ413" s="131"/>
      <c r="AK413" s="131"/>
      <c r="AL413" s="131"/>
      <c r="AM413" s="131"/>
      <c r="AN413" s="131"/>
      <c r="AO413" s="131"/>
      <c r="AP413" s="131"/>
      <c r="AQ413" s="131"/>
      <c r="AR413" s="131"/>
      <c r="AS413" s="131"/>
      <c r="AT413" s="131"/>
      <c r="AU413" s="131"/>
      <c r="AV413" s="131"/>
      <c r="AW413" s="131"/>
      <c r="AX413" s="131"/>
      <c r="AY413" s="131"/>
      <c r="AZ413" s="131"/>
      <c r="BA413" s="131"/>
      <c r="BB413" s="131"/>
      <c r="BC413" s="131"/>
      <c r="BD413" s="131"/>
      <c r="BE413" s="131"/>
      <c r="BF413" s="131"/>
      <c r="BG413" s="131"/>
      <c r="BH413" s="131"/>
      <c r="BI413" s="131"/>
      <c r="BJ413" s="131"/>
      <c r="BK413" s="131"/>
      <c r="BL413" s="131"/>
      <c r="BM413" s="131"/>
      <c r="BN413" s="131"/>
      <c r="BO413" s="131"/>
      <c r="BP413" s="131"/>
      <c r="BQ413" s="131"/>
      <c r="BR413" s="131"/>
      <c r="BS413" s="131"/>
      <c r="BT413" s="131"/>
      <c r="BU413" s="131"/>
      <c r="BV413" s="131"/>
      <c r="BW413" s="131"/>
      <c r="BX413" s="131"/>
      <c r="BY413" s="131"/>
      <c r="BZ413" s="131"/>
      <c r="CA413" s="131"/>
      <c r="CB413" s="131"/>
      <c r="CC413" s="131"/>
      <c r="CD413" s="131"/>
      <c r="CE413" s="131"/>
      <c r="CF413" s="131"/>
      <c r="CG413" s="131"/>
      <c r="CH413" s="100"/>
      <c r="CI413" s="100"/>
      <c r="CJ413" s="100"/>
      <c r="CK413" s="100"/>
      <c r="CL413" s="100"/>
      <c r="CM413" s="100"/>
      <c r="CN413" s="100"/>
      <c r="CO413" s="100"/>
      <c r="CP413" s="100"/>
      <c r="CQ413" s="100"/>
      <c r="CR413" s="100"/>
      <c r="CS413" s="100"/>
      <c r="CT413" s="100"/>
      <c r="CU413" s="100"/>
      <c r="CV413" s="100"/>
      <c r="CW413" s="100"/>
      <c r="CX413" s="100"/>
      <c r="CY413" s="100"/>
      <c r="CZ413" s="100"/>
      <c r="DA413" s="100"/>
      <c r="DB413" s="100"/>
      <c r="DC413" s="100"/>
      <c r="DD413" s="100"/>
    </row>
    <row r="414" spans="1:108" ht="15" customHeight="1" x14ac:dyDescent="0.2">
      <c r="AE414" s="131"/>
      <c r="AF414" s="131"/>
      <c r="AG414" s="131"/>
      <c r="AH414" s="131"/>
      <c r="AI414" s="131"/>
      <c r="AJ414" s="131"/>
      <c r="AK414" s="131"/>
      <c r="AL414" s="131"/>
      <c r="AM414" s="131"/>
      <c r="AN414" s="131"/>
      <c r="AO414" s="131"/>
      <c r="AP414" s="131"/>
      <c r="AQ414" s="131"/>
      <c r="AR414" s="131"/>
      <c r="AS414" s="131"/>
      <c r="AT414" s="131"/>
      <c r="AU414" s="131"/>
      <c r="AV414" s="131"/>
      <c r="AW414" s="131"/>
      <c r="AX414" s="131"/>
      <c r="AY414" s="131"/>
      <c r="AZ414" s="131"/>
      <c r="BA414" s="131"/>
      <c r="BB414" s="131"/>
      <c r="BC414" s="131"/>
      <c r="BD414" s="131"/>
      <c r="BE414" s="131"/>
      <c r="BF414" s="131"/>
      <c r="BG414" s="131"/>
      <c r="BH414" s="131"/>
      <c r="BI414" s="131"/>
      <c r="BJ414" s="131"/>
      <c r="BK414" s="131"/>
      <c r="BL414" s="131"/>
      <c r="BM414" s="131"/>
      <c r="BN414" s="131"/>
      <c r="BO414" s="131"/>
      <c r="BP414" s="131"/>
      <c r="BQ414" s="131"/>
      <c r="BR414" s="131"/>
      <c r="BS414" s="131"/>
      <c r="BT414" s="131"/>
      <c r="BU414" s="131"/>
      <c r="BV414" s="131"/>
      <c r="BW414" s="131"/>
      <c r="BX414" s="131"/>
      <c r="BY414" s="131"/>
      <c r="BZ414" s="131"/>
      <c r="CA414" s="131"/>
      <c r="CB414" s="131"/>
      <c r="CC414" s="131"/>
      <c r="CD414" s="131"/>
      <c r="CE414" s="131"/>
      <c r="CF414" s="131"/>
      <c r="CG414" s="131"/>
      <c r="CH414" s="100"/>
      <c r="CI414" s="100"/>
      <c r="CJ414" s="100"/>
      <c r="CK414" s="100"/>
      <c r="CL414" s="100"/>
      <c r="CM414" s="100"/>
      <c r="CN414" s="100"/>
      <c r="CO414" s="100"/>
      <c r="CP414" s="100"/>
      <c r="CQ414" s="100"/>
      <c r="CR414" s="100"/>
      <c r="CS414" s="100"/>
      <c r="CT414" s="100"/>
      <c r="CU414" s="100"/>
      <c r="CV414" s="100"/>
      <c r="CW414" s="100"/>
      <c r="CX414" s="100"/>
      <c r="CY414" s="100"/>
      <c r="CZ414" s="100"/>
      <c r="DA414" s="100"/>
      <c r="DB414" s="100"/>
      <c r="DC414" s="100"/>
      <c r="DD414" s="100"/>
    </row>
    <row r="415" spans="1:108" ht="15" customHeight="1" x14ac:dyDescent="0.2">
      <c r="AE415" s="131"/>
      <c r="AF415" s="131"/>
      <c r="AG415" s="131"/>
      <c r="AH415" s="131"/>
      <c r="AI415" s="131"/>
      <c r="AJ415" s="131"/>
      <c r="AK415" s="131"/>
      <c r="AL415" s="131"/>
      <c r="AM415" s="131"/>
      <c r="AN415" s="131"/>
      <c r="AO415" s="131"/>
      <c r="AP415" s="131"/>
      <c r="AQ415" s="131"/>
      <c r="AR415" s="131"/>
      <c r="AS415" s="131"/>
      <c r="AT415" s="131"/>
      <c r="AU415" s="131"/>
      <c r="AV415" s="131"/>
      <c r="AW415" s="131"/>
      <c r="AX415" s="131"/>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00"/>
      <c r="CI415" s="100"/>
      <c r="CJ415" s="100"/>
      <c r="CK415" s="100"/>
      <c r="CL415" s="100"/>
      <c r="CM415" s="100"/>
      <c r="CN415" s="100"/>
      <c r="CO415" s="100"/>
      <c r="CP415" s="100"/>
      <c r="CQ415" s="100"/>
      <c r="CR415" s="100"/>
      <c r="CS415" s="100"/>
      <c r="CT415" s="100"/>
      <c r="CU415" s="100"/>
      <c r="CV415" s="100"/>
      <c r="CW415" s="100"/>
      <c r="CX415" s="100"/>
      <c r="CY415" s="100"/>
      <c r="CZ415" s="100"/>
      <c r="DA415" s="100"/>
      <c r="DB415" s="100"/>
      <c r="DC415" s="100"/>
      <c r="DD415" s="100"/>
    </row>
    <row r="416" spans="1:108" ht="15" customHeight="1" x14ac:dyDescent="0.2">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c r="BA416" s="131"/>
      <c r="BB416" s="131"/>
      <c r="BC416" s="131"/>
      <c r="BD416" s="131"/>
      <c r="BE416" s="131"/>
      <c r="BF416" s="131"/>
      <c r="BG416" s="131"/>
      <c r="BH416" s="131"/>
      <c r="BI416" s="131"/>
      <c r="BJ416" s="131"/>
      <c r="BK416" s="131"/>
      <c r="BL416" s="131"/>
      <c r="BM416" s="131"/>
      <c r="BN416" s="131"/>
      <c r="BO416" s="131"/>
      <c r="BP416" s="131"/>
      <c r="BQ416" s="131"/>
      <c r="BR416" s="131"/>
      <c r="BS416" s="131"/>
      <c r="BT416" s="131"/>
      <c r="BU416" s="131"/>
      <c r="BV416" s="131"/>
      <c r="BW416" s="131"/>
      <c r="BX416" s="131"/>
      <c r="BY416" s="131"/>
      <c r="BZ416" s="131"/>
      <c r="CA416" s="131"/>
      <c r="CB416" s="131"/>
      <c r="CC416" s="131"/>
      <c r="CD416" s="131"/>
      <c r="CE416" s="131"/>
      <c r="CF416" s="131"/>
      <c r="CG416" s="131"/>
      <c r="CH416" s="100"/>
      <c r="CI416" s="100"/>
      <c r="CJ416" s="100"/>
      <c r="CK416" s="100"/>
      <c r="CL416" s="100"/>
      <c r="CM416" s="100"/>
      <c r="CN416" s="100"/>
      <c r="CO416" s="100"/>
      <c r="CP416" s="100"/>
      <c r="CQ416" s="100"/>
      <c r="CR416" s="100"/>
      <c r="CS416" s="100"/>
      <c r="CT416" s="100"/>
      <c r="CU416" s="100"/>
      <c r="CV416" s="100"/>
      <c r="CW416" s="100"/>
      <c r="CX416" s="100"/>
      <c r="CY416" s="100"/>
      <c r="CZ416" s="100"/>
      <c r="DA416" s="100"/>
      <c r="DB416" s="100"/>
      <c r="DC416" s="100"/>
      <c r="DD416" s="100"/>
    </row>
    <row r="417" spans="31:108" ht="15" customHeight="1" x14ac:dyDescent="0.2">
      <c r="AE417" s="131"/>
      <c r="AF417" s="131"/>
      <c r="AG417" s="131"/>
      <c r="AH417" s="131"/>
      <c r="AI417" s="131"/>
      <c r="AJ417" s="131"/>
      <c r="AK417" s="131"/>
      <c r="AL417" s="131"/>
      <c r="AM417" s="131"/>
      <c r="AN417" s="131"/>
      <c r="AO417" s="131"/>
      <c r="AP417" s="131"/>
      <c r="AQ417" s="131"/>
      <c r="AR417" s="131"/>
      <c r="AS417" s="131"/>
      <c r="AT417" s="131"/>
      <c r="AU417" s="131"/>
      <c r="AV417" s="131"/>
      <c r="AW417" s="131"/>
      <c r="AX417" s="131"/>
      <c r="AY417" s="131"/>
      <c r="AZ417" s="131"/>
      <c r="BA417" s="131"/>
      <c r="BB417" s="131"/>
      <c r="BC417" s="131"/>
      <c r="BD417" s="131"/>
      <c r="BE417" s="131"/>
      <c r="BF417" s="131"/>
      <c r="BG417" s="131"/>
      <c r="BH417" s="131"/>
      <c r="BI417" s="131"/>
      <c r="BJ417" s="131"/>
      <c r="BK417" s="131"/>
      <c r="BL417" s="131"/>
      <c r="BM417" s="131"/>
      <c r="BN417" s="131"/>
      <c r="BO417" s="131"/>
      <c r="BP417" s="131"/>
      <c r="BQ417" s="131"/>
      <c r="BR417" s="131"/>
      <c r="BS417" s="131"/>
      <c r="BT417" s="131"/>
      <c r="BU417" s="131"/>
      <c r="BV417" s="131"/>
      <c r="BW417" s="131"/>
      <c r="BX417" s="131"/>
      <c r="BY417" s="131"/>
      <c r="BZ417" s="131"/>
      <c r="CA417" s="131"/>
      <c r="CB417" s="131"/>
      <c r="CC417" s="131"/>
      <c r="CD417" s="131"/>
      <c r="CE417" s="131"/>
      <c r="CF417" s="131"/>
      <c r="CG417" s="131"/>
      <c r="CH417" s="100"/>
      <c r="CI417" s="100"/>
      <c r="CJ417" s="100"/>
      <c r="CK417" s="100"/>
      <c r="CL417" s="100"/>
      <c r="CM417" s="100"/>
      <c r="CN417" s="100"/>
      <c r="CO417" s="100"/>
      <c r="CP417" s="100"/>
      <c r="CQ417" s="100"/>
      <c r="CR417" s="100"/>
      <c r="CS417" s="100"/>
      <c r="CT417" s="100"/>
      <c r="CU417" s="100"/>
      <c r="CV417" s="100"/>
      <c r="CW417" s="100"/>
      <c r="CX417" s="100"/>
      <c r="CY417" s="100"/>
      <c r="CZ417" s="100"/>
      <c r="DA417" s="100"/>
      <c r="DB417" s="100"/>
      <c r="DC417" s="100"/>
      <c r="DD417" s="100"/>
    </row>
    <row r="418" spans="31:108" ht="15" customHeight="1" x14ac:dyDescent="0.2">
      <c r="AE418" s="131"/>
      <c r="AF418" s="131"/>
      <c r="AG418" s="131"/>
      <c r="AH418" s="131"/>
      <c r="AI418" s="131"/>
      <c r="AJ418" s="131"/>
      <c r="AK418" s="131"/>
      <c r="AL418" s="131"/>
      <c r="AM418" s="131"/>
      <c r="AN418" s="131"/>
      <c r="AO418" s="131"/>
      <c r="AP418" s="131"/>
      <c r="AQ418" s="131"/>
      <c r="AR418" s="131"/>
      <c r="AS418" s="131"/>
      <c r="AT418" s="131"/>
      <c r="AU418" s="131"/>
      <c r="AV418" s="131"/>
      <c r="AW418" s="131"/>
      <c r="AX418" s="131"/>
      <c r="AY418" s="131"/>
      <c r="AZ418" s="131"/>
      <c r="BA418" s="131"/>
      <c r="BB418" s="131"/>
      <c r="BC418" s="131"/>
      <c r="BD418" s="131"/>
      <c r="BE418" s="131"/>
      <c r="BF418" s="131"/>
      <c r="BG418" s="131"/>
      <c r="BH418" s="131"/>
      <c r="BI418" s="131"/>
      <c r="BJ418" s="131"/>
      <c r="BK418" s="131"/>
      <c r="BL418" s="131"/>
      <c r="BM418" s="131"/>
      <c r="BN418" s="131"/>
      <c r="BO418" s="131"/>
      <c r="BP418" s="131"/>
      <c r="BQ418" s="131"/>
      <c r="BR418" s="131"/>
      <c r="BS418" s="131"/>
      <c r="BT418" s="131"/>
      <c r="BU418" s="131"/>
      <c r="BV418" s="131"/>
      <c r="BW418" s="131"/>
      <c r="BX418" s="131"/>
      <c r="BY418" s="131"/>
      <c r="BZ418" s="131"/>
      <c r="CA418" s="131"/>
      <c r="CB418" s="131"/>
      <c r="CC418" s="131"/>
      <c r="CD418" s="131"/>
      <c r="CE418" s="131"/>
      <c r="CF418" s="131"/>
      <c r="CG418" s="131"/>
      <c r="CH418" s="100"/>
      <c r="CI418" s="100"/>
      <c r="CJ418" s="100"/>
      <c r="CK418" s="100"/>
      <c r="CL418" s="100"/>
      <c r="CM418" s="100"/>
      <c r="CN418" s="100"/>
      <c r="CO418" s="100"/>
      <c r="CP418" s="100"/>
      <c r="CQ418" s="100"/>
      <c r="CR418" s="100"/>
      <c r="CS418" s="100"/>
      <c r="CT418" s="100"/>
      <c r="CU418" s="100"/>
      <c r="CV418" s="100"/>
      <c r="CW418" s="100"/>
      <c r="CX418" s="100"/>
      <c r="CY418" s="100"/>
      <c r="CZ418" s="100"/>
      <c r="DA418" s="100"/>
      <c r="DB418" s="100"/>
      <c r="DC418" s="100"/>
      <c r="DD418" s="100"/>
    </row>
    <row r="419" spans="31:108" ht="15" customHeight="1" x14ac:dyDescent="0.2">
      <c r="AE419" s="131"/>
      <c r="AF419" s="131"/>
      <c r="AG419" s="131"/>
      <c r="AH419" s="131"/>
      <c r="AI419" s="131"/>
      <c r="AJ419" s="131"/>
      <c r="AK419" s="131"/>
      <c r="AL419" s="131"/>
      <c r="AM419" s="131"/>
      <c r="AN419" s="131"/>
      <c r="AO419" s="131"/>
      <c r="AP419" s="131"/>
      <c r="AQ419" s="131"/>
      <c r="AR419" s="131"/>
      <c r="AS419" s="131"/>
      <c r="AT419" s="131"/>
      <c r="AU419" s="131"/>
      <c r="AV419" s="131"/>
      <c r="AW419" s="131"/>
      <c r="AX419" s="131"/>
      <c r="AY419" s="131"/>
      <c r="AZ419" s="131"/>
      <c r="BA419" s="131"/>
      <c r="BB419" s="131"/>
      <c r="BC419" s="131"/>
      <c r="BD419" s="131"/>
      <c r="BE419" s="131"/>
      <c r="BF419" s="131"/>
      <c r="BG419" s="131"/>
      <c r="BH419" s="131"/>
      <c r="BI419" s="131"/>
      <c r="BJ419" s="131"/>
      <c r="BK419" s="131"/>
      <c r="BL419" s="131"/>
      <c r="BM419" s="131"/>
      <c r="BN419" s="131"/>
      <c r="BO419" s="131"/>
      <c r="BP419" s="131"/>
      <c r="BQ419" s="131"/>
      <c r="BR419" s="131"/>
      <c r="BS419" s="131"/>
      <c r="BT419" s="131"/>
      <c r="BU419" s="131"/>
      <c r="BV419" s="131"/>
      <c r="BW419" s="131"/>
      <c r="BX419" s="131"/>
      <c r="BY419" s="131"/>
      <c r="BZ419" s="131"/>
      <c r="CA419" s="131"/>
      <c r="CB419" s="131"/>
      <c r="CC419" s="131"/>
      <c r="CD419" s="131"/>
      <c r="CE419" s="131"/>
      <c r="CF419" s="131"/>
      <c r="CG419" s="131"/>
      <c r="CH419" s="100"/>
      <c r="CI419" s="100"/>
      <c r="CJ419" s="100"/>
      <c r="CK419" s="100"/>
      <c r="CL419" s="100"/>
      <c r="CM419" s="100"/>
      <c r="CN419" s="100"/>
      <c r="CO419" s="100"/>
      <c r="CP419" s="100"/>
      <c r="CQ419" s="100"/>
      <c r="CR419" s="100"/>
      <c r="CS419" s="100"/>
      <c r="CT419" s="100"/>
      <c r="CU419" s="100"/>
      <c r="CV419" s="100"/>
      <c r="CW419" s="100"/>
      <c r="CX419" s="100"/>
      <c r="CY419" s="100"/>
      <c r="CZ419" s="100"/>
      <c r="DA419" s="100"/>
      <c r="DB419" s="100"/>
      <c r="DC419" s="100"/>
      <c r="DD419" s="100"/>
    </row>
    <row r="420" spans="31:108" ht="15" customHeight="1" x14ac:dyDescent="0.2">
      <c r="AE420" s="131"/>
      <c r="AF420" s="131"/>
      <c r="AG420" s="131"/>
      <c r="AH420" s="131"/>
      <c r="AI420" s="131"/>
      <c r="AJ420" s="131"/>
      <c r="AK420" s="131"/>
      <c r="AL420" s="131"/>
      <c r="AM420" s="131"/>
      <c r="AN420" s="131"/>
      <c r="AO420" s="131"/>
      <c r="AP420" s="131"/>
      <c r="AQ420" s="131"/>
      <c r="AR420" s="131"/>
      <c r="AS420" s="131"/>
      <c r="AT420" s="131"/>
      <c r="AU420" s="131"/>
      <c r="AV420" s="131"/>
      <c r="AW420" s="131"/>
      <c r="AX420" s="131"/>
      <c r="AY420" s="131"/>
      <c r="AZ420" s="131"/>
      <c r="BA420" s="131"/>
      <c r="BB420" s="131"/>
      <c r="BC420" s="131"/>
      <c r="BD420" s="131"/>
      <c r="BE420" s="131"/>
      <c r="BF420" s="131"/>
      <c r="BG420" s="131"/>
      <c r="BH420" s="131"/>
      <c r="BI420" s="131"/>
      <c r="BJ420" s="131"/>
      <c r="BK420" s="131"/>
      <c r="BL420" s="131"/>
      <c r="BM420" s="131"/>
      <c r="BN420" s="131"/>
      <c r="BO420" s="131"/>
      <c r="BP420" s="131"/>
      <c r="BQ420" s="131"/>
      <c r="BR420" s="131"/>
      <c r="BS420" s="131"/>
      <c r="BT420" s="131"/>
      <c r="BU420" s="131"/>
      <c r="BV420" s="131"/>
      <c r="BW420" s="131"/>
      <c r="BX420" s="131"/>
      <c r="BY420" s="131"/>
      <c r="BZ420" s="131"/>
      <c r="CA420" s="131"/>
      <c r="CB420" s="131"/>
      <c r="CC420" s="131"/>
      <c r="CD420" s="131"/>
      <c r="CE420" s="131"/>
      <c r="CF420" s="131"/>
      <c r="CG420" s="131"/>
      <c r="CH420" s="100"/>
      <c r="CI420" s="100"/>
      <c r="CJ420" s="100"/>
      <c r="CK420" s="100"/>
      <c r="CL420" s="100"/>
      <c r="CM420" s="100"/>
      <c r="CN420" s="100"/>
      <c r="CO420" s="100"/>
      <c r="CP420" s="100"/>
      <c r="CQ420" s="100"/>
      <c r="CR420" s="100"/>
      <c r="CS420" s="100"/>
      <c r="CT420" s="100"/>
      <c r="CU420" s="100"/>
      <c r="CV420" s="100"/>
      <c r="CW420" s="100"/>
      <c r="CX420" s="100"/>
      <c r="CY420" s="100"/>
      <c r="CZ420" s="100"/>
      <c r="DA420" s="100"/>
      <c r="DB420" s="100"/>
      <c r="DC420" s="100"/>
      <c r="DD420" s="100"/>
    </row>
    <row r="421" spans="31:108" ht="15" customHeight="1" x14ac:dyDescent="0.2">
      <c r="AE421" s="131"/>
      <c r="AF421" s="131"/>
      <c r="AG421" s="131"/>
      <c r="AH421" s="131"/>
      <c r="AI421" s="131"/>
      <c r="AJ421" s="131"/>
      <c r="AK421" s="131"/>
      <c r="AL421" s="131"/>
      <c r="AM421" s="131"/>
      <c r="AN421" s="131"/>
      <c r="AO421" s="131"/>
      <c r="AP421" s="131"/>
      <c r="AQ421" s="131"/>
      <c r="AR421" s="131"/>
      <c r="AS421" s="131"/>
      <c r="AT421" s="131"/>
      <c r="AU421" s="131"/>
      <c r="AV421" s="131"/>
      <c r="AW421" s="131"/>
      <c r="AX421" s="131"/>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00"/>
      <c r="CI421" s="100"/>
      <c r="CJ421" s="100"/>
      <c r="CK421" s="100"/>
      <c r="CL421" s="100"/>
      <c r="CM421" s="100"/>
      <c r="CN421" s="100"/>
      <c r="CO421" s="100"/>
      <c r="CP421" s="100"/>
      <c r="CQ421" s="100"/>
      <c r="CR421" s="100"/>
      <c r="CS421" s="100"/>
      <c r="CT421" s="100"/>
      <c r="CU421" s="100"/>
      <c r="CV421" s="100"/>
      <c r="CW421" s="100"/>
      <c r="CX421" s="100"/>
      <c r="CY421" s="100"/>
      <c r="CZ421" s="100"/>
      <c r="DA421" s="100"/>
      <c r="DB421" s="100"/>
      <c r="DC421" s="100"/>
      <c r="DD421" s="100"/>
    </row>
    <row r="422" spans="31:108" ht="15" customHeight="1" x14ac:dyDescent="0.2">
      <c r="AE422" s="131"/>
      <c r="AF422" s="131"/>
      <c r="AG422" s="131"/>
      <c r="AH422" s="131"/>
      <c r="AI422" s="131"/>
      <c r="AJ422" s="131"/>
      <c r="AK422" s="131"/>
      <c r="AL422" s="131"/>
      <c r="AM422" s="131"/>
      <c r="AN422" s="131"/>
      <c r="AO422" s="131"/>
      <c r="AP422" s="131"/>
      <c r="AQ422" s="131"/>
      <c r="AR422" s="131"/>
      <c r="AS422" s="131"/>
      <c r="AT422" s="131"/>
      <c r="AU422" s="131"/>
      <c r="AV422" s="131"/>
      <c r="AW422" s="131"/>
      <c r="AX422" s="131"/>
      <c r="AY422" s="131"/>
      <c r="AZ422" s="131"/>
      <c r="BA422" s="131"/>
      <c r="BB422" s="131"/>
      <c r="BC422" s="131"/>
      <c r="BD422" s="131"/>
      <c r="BE422" s="131"/>
      <c r="BF422" s="131"/>
      <c r="BG422" s="131"/>
      <c r="BH422" s="131"/>
      <c r="BI422" s="131"/>
      <c r="BJ422" s="131"/>
      <c r="BK422" s="131"/>
      <c r="BL422" s="131"/>
      <c r="BM422" s="131"/>
      <c r="BN422" s="131"/>
      <c r="BO422" s="131"/>
      <c r="BP422" s="131"/>
      <c r="BQ422" s="131"/>
      <c r="BR422" s="131"/>
      <c r="BS422" s="131"/>
      <c r="BT422" s="131"/>
      <c r="BU422" s="131"/>
      <c r="BV422" s="131"/>
      <c r="BW422" s="131"/>
      <c r="BX422" s="131"/>
      <c r="BY422" s="131"/>
      <c r="BZ422" s="131"/>
      <c r="CA422" s="131"/>
      <c r="CB422" s="131"/>
      <c r="CC422" s="131"/>
      <c r="CD422" s="131"/>
      <c r="CE422" s="131"/>
      <c r="CF422" s="131"/>
      <c r="CG422" s="131"/>
      <c r="CH422" s="100"/>
      <c r="CI422" s="100"/>
      <c r="CJ422" s="100"/>
      <c r="CK422" s="100"/>
      <c r="CL422" s="100"/>
      <c r="CM422" s="100"/>
      <c r="CN422" s="100"/>
      <c r="CO422" s="100"/>
      <c r="CP422" s="100"/>
      <c r="CQ422" s="100"/>
      <c r="CR422" s="100"/>
      <c r="CS422" s="100"/>
      <c r="CT422" s="100"/>
      <c r="CU422" s="100"/>
      <c r="CV422" s="100"/>
      <c r="CW422" s="100"/>
      <c r="CX422" s="100"/>
      <c r="CY422" s="100"/>
      <c r="CZ422" s="100"/>
      <c r="DA422" s="100"/>
      <c r="DB422" s="100"/>
      <c r="DC422" s="100"/>
      <c r="DD422" s="100"/>
    </row>
    <row r="423" spans="31:108" ht="15" customHeight="1" x14ac:dyDescent="0.2">
      <c r="AE423" s="131"/>
      <c r="AF423" s="131"/>
      <c r="AG423" s="131"/>
      <c r="AH423" s="131"/>
      <c r="AI423" s="131"/>
      <c r="AJ423" s="131"/>
      <c r="AK423" s="131"/>
      <c r="AL423" s="131"/>
      <c r="AM423" s="131"/>
      <c r="AN423" s="131"/>
      <c r="AO423" s="131"/>
      <c r="AP423" s="131"/>
      <c r="AQ423" s="131"/>
      <c r="AR423" s="131"/>
      <c r="AS423" s="131"/>
      <c r="AT423" s="131"/>
      <c r="AU423" s="131"/>
      <c r="AV423" s="131"/>
      <c r="AW423" s="131"/>
      <c r="AX423" s="131"/>
      <c r="AY423" s="131"/>
      <c r="AZ423" s="131"/>
      <c r="BA423" s="131"/>
      <c r="BB423" s="131"/>
      <c r="BC423" s="131"/>
      <c r="BD423" s="131"/>
      <c r="BE423" s="131"/>
      <c r="BF423" s="131"/>
      <c r="BG423" s="131"/>
      <c r="BH423" s="131"/>
      <c r="BI423" s="131"/>
      <c r="BJ423" s="131"/>
      <c r="BK423" s="131"/>
      <c r="BL423" s="131"/>
      <c r="BM423" s="131"/>
      <c r="BN423" s="131"/>
      <c r="BO423" s="131"/>
      <c r="BP423" s="131"/>
      <c r="BQ423" s="131"/>
      <c r="BR423" s="131"/>
      <c r="BS423" s="131"/>
      <c r="BT423" s="131"/>
      <c r="BU423" s="131"/>
      <c r="BV423" s="131"/>
      <c r="BW423" s="131"/>
      <c r="BX423" s="131"/>
      <c r="BY423" s="131"/>
      <c r="BZ423" s="131"/>
      <c r="CA423" s="131"/>
      <c r="CB423" s="131"/>
      <c r="CC423" s="131"/>
      <c r="CD423" s="131"/>
      <c r="CE423" s="131"/>
      <c r="CF423" s="131"/>
      <c r="CG423" s="131"/>
      <c r="CH423" s="100"/>
      <c r="CI423" s="100"/>
      <c r="CJ423" s="100"/>
      <c r="CK423" s="100"/>
      <c r="CL423" s="100"/>
      <c r="CM423" s="100"/>
      <c r="CN423" s="100"/>
      <c r="CO423" s="100"/>
      <c r="CP423" s="100"/>
      <c r="CQ423" s="100"/>
      <c r="CR423" s="100"/>
      <c r="CS423" s="100"/>
      <c r="CT423" s="100"/>
      <c r="CU423" s="100"/>
      <c r="CV423" s="100"/>
      <c r="CW423" s="100"/>
      <c r="CX423" s="100"/>
      <c r="CY423" s="100"/>
      <c r="CZ423" s="100"/>
      <c r="DA423" s="100"/>
      <c r="DB423" s="100"/>
      <c r="DC423" s="100"/>
      <c r="DD423" s="100"/>
    </row>
    <row r="424" spans="31:108" ht="15" customHeight="1" x14ac:dyDescent="0.2">
      <c r="AE424" s="131"/>
      <c r="AF424" s="131"/>
      <c r="AG424" s="131"/>
      <c r="AH424" s="131"/>
      <c r="AI424" s="131"/>
      <c r="AJ424" s="131"/>
      <c r="AK424" s="131"/>
      <c r="AL424" s="131"/>
      <c r="AM424" s="131"/>
      <c r="AN424" s="131"/>
      <c r="AO424" s="131"/>
      <c r="AP424" s="131"/>
      <c r="AQ424" s="131"/>
      <c r="AR424" s="131"/>
      <c r="AS424" s="131"/>
      <c r="AT424" s="131"/>
      <c r="AU424" s="131"/>
      <c r="AV424" s="131"/>
      <c r="AW424" s="131"/>
      <c r="AX424" s="131"/>
      <c r="AY424" s="131"/>
      <c r="AZ424" s="131"/>
      <c r="BA424" s="131"/>
      <c r="BB424" s="131"/>
      <c r="BC424" s="131"/>
      <c r="BD424" s="131"/>
      <c r="BE424" s="131"/>
      <c r="BF424" s="131"/>
      <c r="BG424" s="131"/>
      <c r="BH424" s="131"/>
      <c r="BI424" s="131"/>
      <c r="BJ424" s="131"/>
      <c r="BK424" s="131"/>
      <c r="BL424" s="131"/>
      <c r="BM424" s="131"/>
      <c r="BN424" s="131"/>
      <c r="BO424" s="131"/>
      <c r="BP424" s="131"/>
      <c r="BQ424" s="131"/>
      <c r="BR424" s="131"/>
      <c r="BS424" s="131"/>
      <c r="BT424" s="131"/>
      <c r="BU424" s="131"/>
      <c r="BV424" s="131"/>
      <c r="BW424" s="131"/>
      <c r="BX424" s="131"/>
      <c r="BY424" s="131"/>
      <c r="BZ424" s="131"/>
      <c r="CA424" s="131"/>
      <c r="CB424" s="131"/>
      <c r="CC424" s="131"/>
      <c r="CD424" s="131"/>
      <c r="CE424" s="131"/>
      <c r="CF424" s="131"/>
      <c r="CG424" s="131"/>
      <c r="CH424" s="100"/>
      <c r="CI424" s="100"/>
      <c r="CJ424" s="100"/>
      <c r="CK424" s="100"/>
      <c r="CL424" s="100"/>
      <c r="CM424" s="100"/>
      <c r="CN424" s="100"/>
      <c r="CO424" s="100"/>
      <c r="CP424" s="100"/>
      <c r="CQ424" s="100"/>
      <c r="CR424" s="100"/>
      <c r="CS424" s="100"/>
      <c r="CT424" s="100"/>
      <c r="CU424" s="100"/>
      <c r="CV424" s="100"/>
      <c r="CW424" s="100"/>
      <c r="CX424" s="100"/>
      <c r="CY424" s="100"/>
      <c r="CZ424" s="100"/>
      <c r="DA424" s="100"/>
      <c r="DB424" s="100"/>
      <c r="DC424" s="100"/>
      <c r="DD424" s="100"/>
    </row>
    <row r="425" spans="31:108" ht="15" customHeight="1" x14ac:dyDescent="0.2">
      <c r="AE425" s="131"/>
      <c r="AF425" s="131"/>
      <c r="AG425" s="131"/>
      <c r="AH425" s="131"/>
      <c r="AI425" s="131"/>
      <c r="AJ425" s="131"/>
      <c r="AK425" s="131"/>
      <c r="AL425" s="131"/>
      <c r="AM425" s="131"/>
      <c r="AN425" s="131"/>
      <c r="AO425" s="131"/>
      <c r="AP425" s="131"/>
      <c r="AQ425" s="131"/>
      <c r="AR425" s="131"/>
      <c r="AS425" s="131"/>
      <c r="AT425" s="131"/>
      <c r="AU425" s="131"/>
      <c r="AV425" s="131"/>
      <c r="AW425" s="131"/>
      <c r="AX425" s="131"/>
      <c r="AY425" s="131"/>
      <c r="AZ425" s="131"/>
      <c r="BA425" s="131"/>
      <c r="BB425" s="131"/>
      <c r="BC425" s="131"/>
      <c r="BD425" s="131"/>
      <c r="BE425" s="131"/>
      <c r="BF425" s="131"/>
      <c r="BG425" s="131"/>
      <c r="BH425" s="131"/>
      <c r="BI425" s="131"/>
      <c r="BJ425" s="131"/>
      <c r="BK425" s="131"/>
      <c r="BL425" s="131"/>
      <c r="BM425" s="131"/>
      <c r="BN425" s="131"/>
      <c r="BO425" s="131"/>
      <c r="BP425" s="131"/>
      <c r="BQ425" s="131"/>
      <c r="BR425" s="131"/>
      <c r="BS425" s="131"/>
      <c r="BT425" s="131"/>
      <c r="BU425" s="131"/>
      <c r="BV425" s="131"/>
      <c r="BW425" s="131"/>
      <c r="BX425" s="131"/>
      <c r="BY425" s="131"/>
      <c r="BZ425" s="131"/>
      <c r="CA425" s="131"/>
      <c r="CB425" s="131"/>
      <c r="CC425" s="131"/>
      <c r="CD425" s="131"/>
      <c r="CE425" s="131"/>
      <c r="CF425" s="131"/>
      <c r="CG425" s="131"/>
      <c r="CH425" s="100"/>
      <c r="CI425" s="100"/>
      <c r="CJ425" s="100"/>
      <c r="CK425" s="100"/>
      <c r="CL425" s="100"/>
      <c r="CM425" s="100"/>
      <c r="CN425" s="100"/>
      <c r="CO425" s="100"/>
      <c r="CP425" s="100"/>
      <c r="CQ425" s="100"/>
      <c r="CR425" s="100"/>
      <c r="CS425" s="100"/>
      <c r="CT425" s="100"/>
      <c r="CU425" s="100"/>
      <c r="CV425" s="100"/>
      <c r="CW425" s="100"/>
      <c r="CX425" s="100"/>
      <c r="CY425" s="100"/>
      <c r="CZ425" s="100"/>
      <c r="DA425" s="100"/>
      <c r="DB425" s="100"/>
      <c r="DC425" s="100"/>
      <c r="DD425" s="100"/>
    </row>
    <row r="426" spans="31:108" ht="15" customHeight="1" x14ac:dyDescent="0.2">
      <c r="AE426" s="131"/>
      <c r="AF426" s="131"/>
      <c r="AG426" s="131"/>
      <c r="AH426" s="131"/>
      <c r="AI426" s="131"/>
      <c r="AJ426" s="131"/>
      <c r="AK426" s="131"/>
      <c r="AL426" s="131"/>
      <c r="AM426" s="131"/>
      <c r="AN426" s="131"/>
      <c r="AO426" s="131"/>
      <c r="AP426" s="131"/>
      <c r="AQ426" s="131"/>
      <c r="AR426" s="131"/>
      <c r="AS426" s="131"/>
      <c r="AT426" s="131"/>
      <c r="AU426" s="131"/>
      <c r="AV426" s="131"/>
      <c r="AW426" s="131"/>
      <c r="AX426" s="131"/>
      <c r="AY426" s="131"/>
      <c r="AZ426" s="131"/>
      <c r="BA426" s="131"/>
      <c r="BB426" s="131"/>
      <c r="BC426" s="131"/>
      <c r="BD426" s="131"/>
      <c r="BE426" s="131"/>
      <c r="BF426" s="131"/>
      <c r="BG426" s="131"/>
      <c r="BH426" s="131"/>
      <c r="BI426" s="131"/>
      <c r="BJ426" s="131"/>
      <c r="BK426" s="131"/>
      <c r="BL426" s="131"/>
      <c r="BM426" s="131"/>
      <c r="BN426" s="131"/>
      <c r="BO426" s="131"/>
      <c r="BP426" s="131"/>
      <c r="BQ426" s="131"/>
      <c r="BR426" s="131"/>
      <c r="BS426" s="131"/>
      <c r="BT426" s="131"/>
      <c r="BU426" s="131"/>
      <c r="BV426" s="131"/>
      <c r="BW426" s="131"/>
      <c r="BX426" s="131"/>
      <c r="BY426" s="131"/>
      <c r="BZ426" s="131"/>
      <c r="CA426" s="131"/>
      <c r="CB426" s="131"/>
      <c r="CC426" s="131"/>
      <c r="CD426" s="131"/>
      <c r="CE426" s="131"/>
      <c r="CF426" s="131"/>
      <c r="CG426" s="131"/>
      <c r="CH426" s="100"/>
      <c r="CI426" s="100"/>
      <c r="CJ426" s="100"/>
      <c r="CK426" s="100"/>
      <c r="CL426" s="100"/>
      <c r="CM426" s="100"/>
      <c r="CN426" s="100"/>
      <c r="CO426" s="100"/>
      <c r="CP426" s="100"/>
      <c r="CQ426" s="100"/>
      <c r="CR426" s="100"/>
      <c r="CS426" s="100"/>
      <c r="CT426" s="100"/>
      <c r="CU426" s="100"/>
      <c r="CV426" s="100"/>
      <c r="CW426" s="100"/>
      <c r="CX426" s="100"/>
      <c r="CY426" s="100"/>
      <c r="CZ426" s="100"/>
      <c r="DA426" s="100"/>
      <c r="DB426" s="100"/>
      <c r="DC426" s="100"/>
      <c r="DD426" s="100"/>
    </row>
    <row r="427" spans="31:108" ht="15" customHeight="1" x14ac:dyDescent="0.2">
      <c r="AE427" s="131"/>
      <c r="AF427" s="131"/>
      <c r="AG427" s="131"/>
      <c r="AH427" s="131"/>
      <c r="AI427" s="131"/>
      <c r="AJ427" s="131"/>
      <c r="AK427" s="131"/>
      <c r="AL427" s="131"/>
      <c r="AM427" s="131"/>
      <c r="AN427" s="131"/>
      <c r="AO427" s="131"/>
      <c r="AP427" s="131"/>
      <c r="AQ427" s="131"/>
      <c r="AR427" s="131"/>
      <c r="AS427" s="131"/>
      <c r="AT427" s="131"/>
      <c r="AU427" s="131"/>
      <c r="AV427" s="131"/>
      <c r="AW427" s="131"/>
      <c r="AX427" s="131"/>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00"/>
      <c r="CI427" s="100"/>
      <c r="CJ427" s="100"/>
      <c r="CK427" s="100"/>
      <c r="CL427" s="100"/>
      <c r="CM427" s="100"/>
      <c r="CN427" s="100"/>
      <c r="CO427" s="100"/>
      <c r="CP427" s="100"/>
      <c r="CQ427" s="100"/>
      <c r="CR427" s="100"/>
      <c r="CS427" s="100"/>
      <c r="CT427" s="100"/>
      <c r="CU427" s="100"/>
      <c r="CV427" s="100"/>
      <c r="CW427" s="100"/>
      <c r="CX427" s="100"/>
      <c r="CY427" s="100"/>
      <c r="CZ427" s="100"/>
      <c r="DA427" s="100"/>
      <c r="DB427" s="100"/>
      <c r="DC427" s="100"/>
      <c r="DD427" s="100"/>
    </row>
    <row r="428" spans="31:108" ht="15" customHeight="1" x14ac:dyDescent="0.2">
      <c r="AE428" s="131"/>
      <c r="AF428" s="131"/>
      <c r="AG428" s="131"/>
      <c r="AH428" s="131"/>
      <c r="AI428" s="131"/>
      <c r="AJ428" s="131"/>
      <c r="AK428" s="131"/>
      <c r="AL428" s="131"/>
      <c r="AM428" s="131"/>
      <c r="AN428" s="131"/>
      <c r="AO428" s="131"/>
      <c r="AP428" s="131"/>
      <c r="AQ428" s="131"/>
      <c r="AR428" s="131"/>
      <c r="AS428" s="131"/>
      <c r="AT428" s="131"/>
      <c r="AU428" s="131"/>
      <c r="AV428" s="131"/>
      <c r="AW428" s="131"/>
      <c r="AX428" s="131"/>
      <c r="AY428" s="131"/>
      <c r="AZ428" s="131"/>
      <c r="BA428" s="131"/>
      <c r="BB428" s="131"/>
      <c r="BC428" s="131"/>
      <c r="BD428" s="131"/>
      <c r="BE428" s="131"/>
      <c r="BF428" s="131"/>
      <c r="BG428" s="131"/>
      <c r="BH428" s="131"/>
      <c r="BI428" s="131"/>
      <c r="BJ428" s="131"/>
      <c r="BK428" s="131"/>
      <c r="BL428" s="131"/>
      <c r="BM428" s="131"/>
      <c r="BN428" s="131"/>
      <c r="BO428" s="131"/>
      <c r="BP428" s="131"/>
      <c r="BQ428" s="131"/>
      <c r="BR428" s="131"/>
      <c r="BS428" s="131"/>
      <c r="BT428" s="131"/>
      <c r="BU428" s="131"/>
      <c r="BV428" s="131"/>
      <c r="BW428" s="131"/>
      <c r="BX428" s="131"/>
      <c r="BY428" s="131"/>
      <c r="BZ428" s="131"/>
      <c r="CA428" s="131"/>
      <c r="CB428" s="131"/>
      <c r="CC428" s="131"/>
      <c r="CD428" s="131"/>
      <c r="CE428" s="131"/>
      <c r="CF428" s="131"/>
      <c r="CG428" s="131"/>
      <c r="CH428" s="100"/>
      <c r="CI428" s="100"/>
      <c r="CJ428" s="100"/>
      <c r="CK428" s="100"/>
      <c r="CL428" s="100"/>
      <c r="CM428" s="100"/>
      <c r="CN428" s="100"/>
      <c r="CO428" s="100"/>
      <c r="CP428" s="100"/>
      <c r="CQ428" s="100"/>
      <c r="CR428" s="100"/>
      <c r="CS428" s="100"/>
      <c r="CT428" s="100"/>
      <c r="CU428" s="100"/>
      <c r="CV428" s="100"/>
      <c r="CW428" s="100"/>
      <c r="CX428" s="100"/>
      <c r="CY428" s="100"/>
      <c r="CZ428" s="100"/>
      <c r="DA428" s="100"/>
      <c r="DB428" s="100"/>
      <c r="DC428" s="100"/>
      <c r="DD428" s="100"/>
    </row>
    <row r="429" spans="31:108" ht="15" customHeight="1" x14ac:dyDescent="0.2">
      <c r="AE429" s="131"/>
      <c r="AF429" s="131"/>
      <c r="AG429" s="131"/>
      <c r="AH429" s="131"/>
      <c r="AI429" s="131"/>
      <c r="AJ429" s="131"/>
      <c r="AK429" s="131"/>
      <c r="AL429" s="131"/>
      <c r="AM429" s="131"/>
      <c r="AN429" s="131"/>
      <c r="AO429" s="131"/>
      <c r="AP429" s="131"/>
      <c r="AQ429" s="131"/>
      <c r="AR429" s="131"/>
      <c r="AS429" s="131"/>
      <c r="AT429" s="131"/>
      <c r="AU429" s="131"/>
      <c r="AV429" s="131"/>
      <c r="AW429" s="131"/>
      <c r="AX429" s="131"/>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c r="BT429" s="131"/>
      <c r="BU429" s="131"/>
      <c r="BV429" s="131"/>
      <c r="BW429" s="131"/>
      <c r="BX429" s="131"/>
      <c r="BY429" s="131"/>
      <c r="BZ429" s="131"/>
      <c r="CA429" s="131"/>
      <c r="CB429" s="131"/>
      <c r="CC429" s="131"/>
      <c r="CD429" s="131"/>
      <c r="CE429" s="131"/>
      <c r="CF429" s="131"/>
      <c r="CG429" s="131"/>
      <c r="CH429" s="100"/>
      <c r="CI429" s="100"/>
      <c r="CJ429" s="100"/>
      <c r="CK429" s="100"/>
      <c r="CL429" s="100"/>
      <c r="CM429" s="100"/>
      <c r="CN429" s="100"/>
      <c r="CO429" s="100"/>
      <c r="CP429" s="100"/>
      <c r="CQ429" s="100"/>
      <c r="CR429" s="100"/>
      <c r="CS429" s="100"/>
      <c r="CT429" s="100"/>
      <c r="CU429" s="100"/>
      <c r="CV429" s="100"/>
      <c r="CW429" s="100"/>
      <c r="CX429" s="100"/>
      <c r="CY429" s="100"/>
      <c r="CZ429" s="100"/>
      <c r="DA429" s="100"/>
      <c r="DB429" s="100"/>
      <c r="DC429" s="100"/>
      <c r="DD429" s="100"/>
    </row>
    <row r="430" spans="31:108" ht="15" customHeight="1" x14ac:dyDescent="0.2">
      <c r="AE430" s="131"/>
      <c r="AF430" s="131"/>
      <c r="AG430" s="131"/>
      <c r="AH430" s="131"/>
      <c r="AI430" s="131"/>
      <c r="AJ430" s="131"/>
      <c r="AK430" s="131"/>
      <c r="AL430" s="131"/>
      <c r="AM430" s="131"/>
      <c r="AN430" s="131"/>
      <c r="AO430" s="131"/>
      <c r="AP430" s="131"/>
      <c r="AQ430" s="131"/>
      <c r="AR430" s="131"/>
      <c r="AS430" s="131"/>
      <c r="AT430" s="131"/>
      <c r="AU430" s="131"/>
      <c r="AV430" s="131"/>
      <c r="AW430" s="131"/>
      <c r="AX430" s="131"/>
      <c r="AY430" s="131"/>
      <c r="AZ430" s="131"/>
      <c r="BA430" s="131"/>
      <c r="BB430" s="131"/>
      <c r="BC430" s="131"/>
      <c r="BD430" s="131"/>
      <c r="BE430" s="131"/>
      <c r="BF430" s="131"/>
      <c r="BG430" s="131"/>
      <c r="BH430" s="131"/>
      <c r="BI430" s="131"/>
      <c r="BJ430" s="131"/>
      <c r="BK430" s="131"/>
      <c r="BL430" s="131"/>
      <c r="BM430" s="131"/>
      <c r="BN430" s="131"/>
      <c r="BO430" s="131"/>
      <c r="BP430" s="131"/>
      <c r="BQ430" s="131"/>
      <c r="BR430" s="131"/>
      <c r="BS430" s="131"/>
      <c r="BT430" s="131"/>
      <c r="BU430" s="131"/>
      <c r="BV430" s="131"/>
      <c r="BW430" s="131"/>
      <c r="BX430" s="131"/>
      <c r="BY430" s="131"/>
      <c r="BZ430" s="131"/>
      <c r="CA430" s="131"/>
      <c r="CB430" s="131"/>
      <c r="CC430" s="131"/>
      <c r="CD430" s="131"/>
      <c r="CE430" s="131"/>
      <c r="CF430" s="131"/>
      <c r="CG430" s="131"/>
      <c r="CH430" s="100"/>
      <c r="CI430" s="100"/>
      <c r="CJ430" s="100"/>
      <c r="CK430" s="100"/>
      <c r="CL430" s="100"/>
      <c r="CM430" s="100"/>
      <c r="CN430" s="100"/>
      <c r="CO430" s="100"/>
      <c r="CP430" s="100"/>
      <c r="CQ430" s="100"/>
      <c r="CR430" s="100"/>
      <c r="CS430" s="100"/>
      <c r="CT430" s="100"/>
      <c r="CU430" s="100"/>
      <c r="CV430" s="100"/>
      <c r="CW430" s="100"/>
      <c r="CX430" s="100"/>
      <c r="CY430" s="100"/>
      <c r="CZ430" s="100"/>
      <c r="DA430" s="100"/>
      <c r="DB430" s="100"/>
      <c r="DC430" s="100"/>
      <c r="DD430" s="100"/>
    </row>
    <row r="431" spans="31:108" ht="15" customHeight="1" x14ac:dyDescent="0.2">
      <c r="AE431" s="131"/>
      <c r="AF431" s="131"/>
      <c r="AG431" s="131"/>
      <c r="AH431" s="131"/>
      <c r="AI431" s="131"/>
      <c r="AJ431" s="131"/>
      <c r="AK431" s="131"/>
      <c r="AL431" s="131"/>
      <c r="AM431" s="131"/>
      <c r="AN431" s="131"/>
      <c r="AO431" s="131"/>
      <c r="AP431" s="131"/>
      <c r="AQ431" s="131"/>
      <c r="AR431" s="131"/>
      <c r="AS431" s="131"/>
      <c r="AT431" s="131"/>
      <c r="AU431" s="131"/>
      <c r="AV431" s="131"/>
      <c r="AW431" s="131"/>
      <c r="AX431" s="131"/>
      <c r="AY431" s="131"/>
      <c r="AZ431" s="131"/>
      <c r="BA431" s="131"/>
      <c r="BB431" s="131"/>
      <c r="BC431" s="131"/>
      <c r="BD431" s="131"/>
      <c r="BE431" s="131"/>
      <c r="BF431" s="131"/>
      <c r="BG431" s="131"/>
      <c r="BH431" s="131"/>
      <c r="BI431" s="131"/>
      <c r="BJ431" s="131"/>
      <c r="BK431" s="131"/>
      <c r="BL431" s="131"/>
      <c r="BM431" s="131"/>
      <c r="BN431" s="131"/>
      <c r="BO431" s="131"/>
      <c r="BP431" s="131"/>
      <c r="BQ431" s="131"/>
      <c r="BR431" s="131"/>
      <c r="BS431" s="131"/>
      <c r="BT431" s="131"/>
      <c r="BU431" s="131"/>
      <c r="BV431" s="131"/>
      <c r="BW431" s="131"/>
      <c r="BX431" s="131"/>
      <c r="BY431" s="131"/>
      <c r="BZ431" s="131"/>
      <c r="CA431" s="131"/>
      <c r="CB431" s="131"/>
      <c r="CC431" s="131"/>
      <c r="CD431" s="131"/>
      <c r="CE431" s="131"/>
      <c r="CF431" s="131"/>
      <c r="CG431" s="131"/>
      <c r="CH431" s="100"/>
      <c r="CI431" s="100"/>
      <c r="CJ431" s="100"/>
      <c r="CK431" s="100"/>
      <c r="CL431" s="100"/>
      <c r="CM431" s="100"/>
      <c r="CN431" s="100"/>
      <c r="CO431" s="100"/>
      <c r="CP431" s="100"/>
      <c r="CQ431" s="100"/>
      <c r="CR431" s="100"/>
      <c r="CS431" s="100"/>
      <c r="CT431" s="100"/>
      <c r="CU431" s="100"/>
      <c r="CV431" s="100"/>
      <c r="CW431" s="100"/>
      <c r="CX431" s="100"/>
      <c r="CY431" s="100"/>
      <c r="CZ431" s="100"/>
      <c r="DA431" s="100"/>
      <c r="DB431" s="100"/>
      <c r="DC431" s="100"/>
      <c r="DD431" s="100"/>
    </row>
    <row r="432" spans="31:108" ht="15" customHeight="1" x14ac:dyDescent="0.2">
      <c r="AE432" s="131"/>
      <c r="AF432" s="131"/>
      <c r="AG432" s="131"/>
      <c r="AH432" s="131"/>
      <c r="AI432" s="131"/>
      <c r="AJ432" s="131"/>
      <c r="AK432" s="131"/>
      <c r="AL432" s="131"/>
      <c r="AM432" s="131"/>
      <c r="AN432" s="131"/>
      <c r="AO432" s="131"/>
      <c r="AP432" s="131"/>
      <c r="AQ432" s="131"/>
      <c r="AR432" s="131"/>
      <c r="AS432" s="131"/>
      <c r="AT432" s="131"/>
      <c r="AU432" s="131"/>
      <c r="AV432" s="131"/>
      <c r="AW432" s="131"/>
      <c r="AX432" s="131"/>
      <c r="AY432" s="131"/>
      <c r="AZ432" s="131"/>
      <c r="BA432" s="131"/>
      <c r="BB432" s="131"/>
      <c r="BC432" s="131"/>
      <c r="BD432" s="131"/>
      <c r="BE432" s="131"/>
      <c r="BF432" s="131"/>
      <c r="BG432" s="131"/>
      <c r="BH432" s="131"/>
      <c r="BI432" s="131"/>
      <c r="BJ432" s="131"/>
      <c r="BK432" s="131"/>
      <c r="BL432" s="131"/>
      <c r="BM432" s="131"/>
      <c r="BN432" s="131"/>
      <c r="BO432" s="131"/>
      <c r="BP432" s="131"/>
      <c r="BQ432" s="131"/>
      <c r="BR432" s="131"/>
      <c r="BS432" s="131"/>
      <c r="BT432" s="131"/>
      <c r="BU432" s="131"/>
      <c r="BV432" s="131"/>
      <c r="BW432" s="131"/>
      <c r="BX432" s="131"/>
      <c r="BY432" s="131"/>
      <c r="BZ432" s="131"/>
      <c r="CA432" s="131"/>
      <c r="CB432" s="131"/>
      <c r="CC432" s="131"/>
      <c r="CD432" s="131"/>
      <c r="CE432" s="131"/>
      <c r="CF432" s="131"/>
      <c r="CG432" s="131"/>
      <c r="CH432" s="100"/>
      <c r="CI432" s="100"/>
      <c r="CJ432" s="100"/>
      <c r="CK432" s="100"/>
      <c r="CL432" s="100"/>
      <c r="CM432" s="100"/>
      <c r="CN432" s="100"/>
      <c r="CO432" s="100"/>
      <c r="CP432" s="100"/>
      <c r="CQ432" s="100"/>
      <c r="CR432" s="100"/>
      <c r="CS432" s="100"/>
      <c r="CT432" s="100"/>
      <c r="CU432" s="100"/>
      <c r="CV432" s="100"/>
      <c r="CW432" s="100"/>
      <c r="CX432" s="100"/>
      <c r="CY432" s="100"/>
      <c r="CZ432" s="100"/>
      <c r="DA432" s="100"/>
      <c r="DB432" s="100"/>
      <c r="DC432" s="100"/>
      <c r="DD432" s="100"/>
    </row>
    <row r="433" spans="31:108" ht="15" customHeight="1" x14ac:dyDescent="0.2">
      <c r="AE433" s="131"/>
      <c r="AF433" s="131"/>
      <c r="AG433" s="131"/>
      <c r="AH433" s="131"/>
      <c r="AI433" s="131"/>
      <c r="AJ433" s="131"/>
      <c r="AK433" s="131"/>
      <c r="AL433" s="131"/>
      <c r="AM433" s="131"/>
      <c r="AN433" s="131"/>
      <c r="AO433" s="131"/>
      <c r="AP433" s="131"/>
      <c r="AQ433" s="131"/>
      <c r="AR433" s="131"/>
      <c r="AS433" s="131"/>
      <c r="AT433" s="131"/>
      <c r="AU433" s="131"/>
      <c r="AV433" s="131"/>
      <c r="AW433" s="131"/>
      <c r="AX433" s="131"/>
      <c r="AY433" s="131"/>
      <c r="AZ433" s="131"/>
      <c r="BA433" s="131"/>
      <c r="BB433" s="131"/>
      <c r="BC433" s="131"/>
      <c r="BD433" s="131"/>
      <c r="BE433" s="131"/>
      <c r="BF433" s="131"/>
      <c r="BG433" s="131"/>
      <c r="BH433" s="131"/>
      <c r="BI433" s="131"/>
      <c r="BJ433" s="131"/>
      <c r="BK433" s="131"/>
      <c r="BL433" s="131"/>
      <c r="BM433" s="131"/>
      <c r="BN433" s="131"/>
      <c r="BO433" s="131"/>
      <c r="BP433" s="131"/>
      <c r="BQ433" s="131"/>
      <c r="BR433" s="131"/>
      <c r="BS433" s="131"/>
      <c r="BT433" s="131"/>
      <c r="BU433" s="131"/>
      <c r="BV433" s="131"/>
      <c r="BW433" s="131"/>
      <c r="BX433" s="131"/>
      <c r="BY433" s="131"/>
      <c r="BZ433" s="131"/>
      <c r="CA433" s="131"/>
      <c r="CB433" s="131"/>
      <c r="CC433" s="131"/>
      <c r="CD433" s="131"/>
      <c r="CE433" s="131"/>
      <c r="CF433" s="131"/>
      <c r="CG433" s="131"/>
      <c r="CH433" s="100"/>
      <c r="CI433" s="100"/>
      <c r="CJ433" s="100"/>
      <c r="CK433" s="100"/>
      <c r="CL433" s="100"/>
      <c r="CM433" s="100"/>
      <c r="CN433" s="100"/>
      <c r="CO433" s="100"/>
      <c r="CP433" s="100"/>
      <c r="CQ433" s="100"/>
      <c r="CR433" s="100"/>
      <c r="CS433" s="100"/>
      <c r="CT433" s="100"/>
      <c r="CU433" s="100"/>
      <c r="CV433" s="100"/>
      <c r="CW433" s="100"/>
      <c r="CX433" s="100"/>
      <c r="CY433" s="100"/>
      <c r="CZ433" s="100"/>
      <c r="DA433" s="100"/>
      <c r="DB433" s="100"/>
      <c r="DC433" s="100"/>
      <c r="DD433" s="100"/>
    </row>
    <row r="434" spans="31:108" ht="15" customHeight="1" x14ac:dyDescent="0.2">
      <c r="AE434" s="131"/>
      <c r="AF434" s="131"/>
      <c r="AG434" s="131"/>
      <c r="AH434" s="131"/>
      <c r="AI434" s="131"/>
      <c r="AJ434" s="131"/>
      <c r="AK434" s="131"/>
      <c r="AL434" s="131"/>
      <c r="AM434" s="131"/>
      <c r="AN434" s="131"/>
      <c r="AO434" s="131"/>
      <c r="AP434" s="131"/>
      <c r="AQ434" s="131"/>
      <c r="AR434" s="131"/>
      <c r="AS434" s="131"/>
      <c r="AT434" s="131"/>
      <c r="AU434" s="131"/>
      <c r="AV434" s="131"/>
      <c r="AW434" s="131"/>
      <c r="AX434" s="131"/>
      <c r="AY434" s="131"/>
      <c r="AZ434" s="131"/>
      <c r="BA434" s="131"/>
      <c r="BB434" s="131"/>
      <c r="BC434" s="131"/>
      <c r="BD434" s="131"/>
      <c r="BE434" s="131"/>
      <c r="BF434" s="131"/>
      <c r="BG434" s="131"/>
      <c r="BH434" s="131"/>
      <c r="BI434" s="131"/>
      <c r="BJ434" s="131"/>
      <c r="BK434" s="131"/>
      <c r="BL434" s="131"/>
      <c r="BM434" s="131"/>
      <c r="BN434" s="131"/>
      <c r="BO434" s="131"/>
      <c r="BP434" s="131"/>
      <c r="BQ434" s="131"/>
      <c r="BR434" s="131"/>
      <c r="BS434" s="131"/>
      <c r="BT434" s="131"/>
      <c r="BU434" s="131"/>
      <c r="BV434" s="131"/>
      <c r="BW434" s="131"/>
      <c r="BX434" s="131"/>
      <c r="BY434" s="131"/>
      <c r="BZ434" s="131"/>
      <c r="CA434" s="131"/>
      <c r="CB434" s="131"/>
      <c r="CC434" s="131"/>
      <c r="CD434" s="131"/>
      <c r="CE434" s="131"/>
      <c r="CF434" s="131"/>
      <c r="CG434" s="131"/>
      <c r="CH434" s="100"/>
      <c r="CI434" s="100"/>
      <c r="CJ434" s="100"/>
      <c r="CK434" s="100"/>
      <c r="CL434" s="100"/>
      <c r="CM434" s="100"/>
      <c r="CN434" s="100"/>
      <c r="CO434" s="100"/>
      <c r="CP434" s="100"/>
      <c r="CQ434" s="100"/>
      <c r="CR434" s="100"/>
      <c r="CS434" s="100"/>
      <c r="CT434" s="100"/>
      <c r="CU434" s="100"/>
      <c r="CV434" s="100"/>
      <c r="CW434" s="100"/>
      <c r="CX434" s="100"/>
      <c r="CY434" s="100"/>
      <c r="CZ434" s="100"/>
      <c r="DA434" s="100"/>
      <c r="DB434" s="100"/>
      <c r="DC434" s="100"/>
      <c r="DD434" s="100"/>
    </row>
    <row r="435" spans="31:108" ht="15" customHeight="1" x14ac:dyDescent="0.2">
      <c r="AE435" s="131"/>
      <c r="AF435" s="131"/>
      <c r="AG435" s="131"/>
      <c r="AH435" s="131"/>
      <c r="AI435" s="131"/>
      <c r="AJ435" s="131"/>
      <c r="AK435" s="131"/>
      <c r="AL435" s="131"/>
      <c r="AM435" s="131"/>
      <c r="AN435" s="131"/>
      <c r="AO435" s="131"/>
      <c r="AP435" s="131"/>
      <c r="AQ435" s="131"/>
      <c r="AR435" s="131"/>
      <c r="AS435" s="131"/>
      <c r="AT435" s="131"/>
      <c r="AU435" s="131"/>
      <c r="AV435" s="131"/>
      <c r="AW435" s="131"/>
      <c r="AX435" s="131"/>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00"/>
      <c r="CI435" s="100"/>
      <c r="CJ435" s="100"/>
      <c r="CK435" s="100"/>
      <c r="CL435" s="100"/>
      <c r="CM435" s="100"/>
      <c r="CN435" s="100"/>
      <c r="CO435" s="100"/>
      <c r="CP435" s="100"/>
      <c r="CQ435" s="100"/>
      <c r="CR435" s="100"/>
      <c r="CS435" s="100"/>
      <c r="CT435" s="100"/>
      <c r="CU435" s="100"/>
      <c r="CV435" s="100"/>
      <c r="CW435" s="100"/>
      <c r="CX435" s="100"/>
      <c r="CY435" s="100"/>
      <c r="CZ435" s="100"/>
      <c r="DA435" s="100"/>
      <c r="DB435" s="100"/>
      <c r="DC435" s="100"/>
      <c r="DD435" s="100"/>
    </row>
    <row r="436" spans="31:108" ht="15" customHeight="1" x14ac:dyDescent="0.2">
      <c r="AE436" s="131"/>
      <c r="AF436" s="131"/>
      <c r="AG436" s="131"/>
      <c r="AH436" s="131"/>
      <c r="AI436" s="131"/>
      <c r="AJ436" s="131"/>
      <c r="AK436" s="131"/>
      <c r="AL436" s="131"/>
      <c r="AM436" s="131"/>
      <c r="AN436" s="131"/>
      <c r="AO436" s="131"/>
      <c r="AP436" s="131"/>
      <c r="AQ436" s="131"/>
      <c r="AR436" s="131"/>
      <c r="AS436" s="131"/>
      <c r="AT436" s="131"/>
      <c r="AU436" s="131"/>
      <c r="AV436" s="131"/>
      <c r="AW436" s="131"/>
      <c r="AX436" s="131"/>
      <c r="AY436" s="131"/>
      <c r="AZ436" s="131"/>
      <c r="BA436" s="131"/>
      <c r="BB436" s="131"/>
      <c r="BC436" s="131"/>
      <c r="BD436" s="131"/>
      <c r="BE436" s="131"/>
      <c r="BF436" s="131"/>
      <c r="BG436" s="131"/>
      <c r="BH436" s="131"/>
      <c r="BI436" s="131"/>
      <c r="BJ436" s="131"/>
      <c r="BK436" s="131"/>
      <c r="BL436" s="131"/>
      <c r="BM436" s="131"/>
      <c r="BN436" s="131"/>
      <c r="BO436" s="131"/>
      <c r="BP436" s="131"/>
      <c r="BQ436" s="131"/>
      <c r="BR436" s="131"/>
      <c r="BS436" s="131"/>
      <c r="BT436" s="131"/>
      <c r="BU436" s="131"/>
      <c r="BV436" s="131"/>
      <c r="BW436" s="131"/>
      <c r="BX436" s="131"/>
      <c r="BY436" s="131"/>
      <c r="BZ436" s="131"/>
      <c r="CA436" s="131"/>
      <c r="CB436" s="131"/>
      <c r="CC436" s="131"/>
      <c r="CD436" s="131"/>
      <c r="CE436" s="131"/>
      <c r="CF436" s="131"/>
      <c r="CG436" s="131"/>
      <c r="CH436" s="100"/>
      <c r="CI436" s="100"/>
      <c r="CJ436" s="100"/>
      <c r="CK436" s="100"/>
      <c r="CL436" s="100"/>
      <c r="CM436" s="100"/>
      <c r="CN436" s="100"/>
      <c r="CO436" s="100"/>
      <c r="CP436" s="100"/>
      <c r="CQ436" s="100"/>
      <c r="CR436" s="100"/>
      <c r="CS436" s="100"/>
      <c r="CT436" s="100"/>
      <c r="CU436" s="100"/>
      <c r="CV436" s="100"/>
      <c r="CW436" s="100"/>
      <c r="CX436" s="100"/>
      <c r="CY436" s="100"/>
      <c r="CZ436" s="100"/>
      <c r="DA436" s="100"/>
      <c r="DB436" s="100"/>
      <c r="DC436" s="100"/>
      <c r="DD436" s="100"/>
    </row>
    <row r="437" spans="31:108" ht="15" customHeight="1" x14ac:dyDescent="0.2">
      <c r="AE437" s="131"/>
      <c r="AF437" s="131"/>
      <c r="AG437" s="131"/>
      <c r="AH437" s="131"/>
      <c r="AI437" s="131"/>
      <c r="AJ437" s="131"/>
      <c r="AK437" s="131"/>
      <c r="AL437" s="131"/>
      <c r="AM437" s="131"/>
      <c r="AN437" s="131"/>
      <c r="AO437" s="131"/>
      <c r="AP437" s="131"/>
      <c r="AQ437" s="131"/>
      <c r="AR437" s="131"/>
      <c r="AS437" s="131"/>
      <c r="AT437" s="131"/>
      <c r="AU437" s="131"/>
      <c r="AV437" s="131"/>
      <c r="AW437" s="131"/>
      <c r="AX437" s="131"/>
      <c r="AY437" s="131"/>
      <c r="AZ437" s="131"/>
      <c r="BA437" s="131"/>
      <c r="BB437" s="131"/>
      <c r="BC437" s="131"/>
      <c r="BD437" s="131"/>
      <c r="BE437" s="131"/>
      <c r="BF437" s="131"/>
      <c r="BG437" s="131"/>
      <c r="BH437" s="131"/>
      <c r="BI437" s="131"/>
      <c r="BJ437" s="131"/>
      <c r="BK437" s="131"/>
      <c r="BL437" s="131"/>
      <c r="BM437" s="131"/>
      <c r="BN437" s="131"/>
      <c r="BO437" s="131"/>
      <c r="BP437" s="131"/>
      <c r="BQ437" s="131"/>
      <c r="BR437" s="131"/>
      <c r="BS437" s="131"/>
      <c r="BT437" s="131"/>
      <c r="BU437" s="131"/>
      <c r="BV437" s="131"/>
      <c r="BW437" s="131"/>
      <c r="BX437" s="131"/>
      <c r="BY437" s="131"/>
      <c r="BZ437" s="131"/>
      <c r="CA437" s="131"/>
      <c r="CB437" s="131"/>
      <c r="CC437" s="131"/>
      <c r="CD437" s="131"/>
      <c r="CE437" s="131"/>
      <c r="CF437" s="131"/>
      <c r="CG437" s="131"/>
      <c r="CH437" s="100"/>
      <c r="CI437" s="100"/>
      <c r="CJ437" s="100"/>
      <c r="CK437" s="100"/>
      <c r="CL437" s="100"/>
      <c r="CM437" s="100"/>
      <c r="CN437" s="100"/>
      <c r="CO437" s="100"/>
      <c r="CP437" s="100"/>
      <c r="CQ437" s="100"/>
      <c r="CR437" s="100"/>
      <c r="CS437" s="100"/>
      <c r="CT437" s="100"/>
      <c r="CU437" s="100"/>
      <c r="CV437" s="100"/>
      <c r="CW437" s="100"/>
      <c r="CX437" s="100"/>
      <c r="CY437" s="100"/>
      <c r="CZ437" s="100"/>
      <c r="DA437" s="100"/>
      <c r="DB437" s="100"/>
      <c r="DC437" s="100"/>
      <c r="DD437" s="100"/>
    </row>
    <row r="438" spans="31:108" ht="15" customHeight="1" x14ac:dyDescent="0.2">
      <c r="AE438" s="131"/>
      <c r="AF438" s="131"/>
      <c r="AG438" s="131"/>
      <c r="AH438" s="131"/>
      <c r="AI438" s="131"/>
      <c r="AJ438" s="131"/>
      <c r="AK438" s="131"/>
      <c r="AL438" s="131"/>
      <c r="AM438" s="131"/>
      <c r="AN438" s="131"/>
      <c r="AO438" s="131"/>
      <c r="AP438" s="131"/>
      <c r="AQ438" s="131"/>
      <c r="AR438" s="131"/>
      <c r="AS438" s="131"/>
      <c r="AT438" s="131"/>
      <c r="AU438" s="131"/>
      <c r="AV438" s="131"/>
      <c r="AW438" s="131"/>
      <c r="AX438" s="131"/>
      <c r="AY438" s="131"/>
      <c r="AZ438" s="131"/>
      <c r="BA438" s="131"/>
      <c r="BB438" s="131"/>
      <c r="BC438" s="131"/>
      <c r="BD438" s="131"/>
      <c r="BE438" s="131"/>
      <c r="BF438" s="131"/>
      <c r="BG438" s="131"/>
      <c r="BH438" s="131"/>
      <c r="BI438" s="131"/>
      <c r="BJ438" s="131"/>
      <c r="BK438" s="131"/>
      <c r="BL438" s="131"/>
      <c r="BM438" s="131"/>
      <c r="BN438" s="131"/>
      <c r="BO438" s="131"/>
      <c r="BP438" s="131"/>
      <c r="BQ438" s="131"/>
      <c r="BR438" s="131"/>
      <c r="BS438" s="131"/>
      <c r="BT438" s="131"/>
      <c r="BU438" s="131"/>
      <c r="BV438" s="131"/>
      <c r="BW438" s="131"/>
      <c r="BX438" s="131"/>
      <c r="BY438" s="131"/>
      <c r="BZ438" s="131"/>
      <c r="CA438" s="131"/>
      <c r="CB438" s="131"/>
      <c r="CC438" s="131"/>
      <c r="CD438" s="131"/>
      <c r="CE438" s="131"/>
      <c r="CF438" s="131"/>
      <c r="CG438" s="131"/>
      <c r="CH438" s="100"/>
      <c r="CI438" s="100"/>
      <c r="CJ438" s="100"/>
      <c r="CK438" s="100"/>
      <c r="CL438" s="100"/>
      <c r="CM438" s="100"/>
      <c r="CN438" s="100"/>
      <c r="CO438" s="100"/>
      <c r="CP438" s="100"/>
      <c r="CQ438" s="100"/>
      <c r="CR438" s="100"/>
      <c r="CS438" s="100"/>
      <c r="CT438" s="100"/>
      <c r="CU438" s="100"/>
      <c r="CV438" s="100"/>
      <c r="CW438" s="100"/>
      <c r="CX438" s="100"/>
      <c r="CY438" s="100"/>
      <c r="CZ438" s="100"/>
      <c r="DA438" s="100"/>
      <c r="DB438" s="100"/>
      <c r="DC438" s="100"/>
      <c r="DD438" s="100"/>
    </row>
    <row r="439" spans="31:108" ht="15" customHeight="1" x14ac:dyDescent="0.2">
      <c r="AE439" s="131"/>
      <c r="AF439" s="131"/>
      <c r="AG439" s="131"/>
      <c r="AH439" s="131"/>
      <c r="AI439" s="131"/>
      <c r="AJ439" s="131"/>
      <c r="AK439" s="131"/>
      <c r="AL439" s="131"/>
      <c r="AM439" s="131"/>
      <c r="AN439" s="131"/>
      <c r="AO439" s="131"/>
      <c r="AP439" s="131"/>
      <c r="AQ439" s="131"/>
      <c r="AR439" s="131"/>
      <c r="AS439" s="131"/>
      <c r="AT439" s="131"/>
      <c r="AU439" s="131"/>
      <c r="AV439" s="131"/>
      <c r="AW439" s="131"/>
      <c r="AX439" s="131"/>
      <c r="AY439" s="131"/>
      <c r="AZ439" s="131"/>
      <c r="BA439" s="131"/>
      <c r="BB439" s="131"/>
      <c r="BC439" s="131"/>
      <c r="BD439" s="131"/>
      <c r="BE439" s="131"/>
      <c r="BF439" s="131"/>
      <c r="BG439" s="131"/>
      <c r="BH439" s="131"/>
      <c r="BI439" s="131"/>
      <c r="BJ439" s="131"/>
      <c r="BK439" s="131"/>
      <c r="BL439" s="131"/>
      <c r="BM439" s="131"/>
      <c r="BN439" s="131"/>
      <c r="BO439" s="131"/>
      <c r="BP439" s="131"/>
      <c r="BQ439" s="131"/>
      <c r="BR439" s="131"/>
      <c r="BS439" s="131"/>
      <c r="BT439" s="131"/>
      <c r="BU439" s="131"/>
      <c r="BV439" s="131"/>
      <c r="BW439" s="131"/>
      <c r="BX439" s="131"/>
      <c r="BY439" s="131"/>
      <c r="BZ439" s="131"/>
      <c r="CA439" s="131"/>
      <c r="CB439" s="131"/>
      <c r="CC439" s="131"/>
      <c r="CD439" s="131"/>
      <c r="CE439" s="131"/>
      <c r="CF439" s="131"/>
      <c r="CG439" s="131"/>
      <c r="CH439" s="100"/>
      <c r="CI439" s="100"/>
      <c r="CJ439" s="100"/>
      <c r="CK439" s="100"/>
      <c r="CL439" s="100"/>
      <c r="CM439" s="100"/>
      <c r="CN439" s="100"/>
      <c r="CO439" s="100"/>
      <c r="CP439" s="100"/>
      <c r="CQ439" s="100"/>
      <c r="CR439" s="100"/>
      <c r="CS439" s="100"/>
      <c r="CT439" s="100"/>
      <c r="CU439" s="100"/>
      <c r="CV439" s="100"/>
      <c r="CW439" s="100"/>
      <c r="CX439" s="100"/>
      <c r="CY439" s="100"/>
      <c r="CZ439" s="100"/>
      <c r="DA439" s="100"/>
      <c r="DB439" s="100"/>
      <c r="DC439" s="100"/>
      <c r="DD439" s="100"/>
    </row>
    <row r="440" spans="31:108" ht="15" customHeight="1" x14ac:dyDescent="0.2">
      <c r="AE440" s="131"/>
      <c r="AF440" s="131"/>
      <c r="AG440" s="131"/>
      <c r="AH440" s="131"/>
      <c r="AI440" s="131"/>
      <c r="AJ440" s="131"/>
      <c r="AK440" s="131"/>
      <c r="AL440" s="131"/>
      <c r="AM440" s="131"/>
      <c r="AN440" s="131"/>
      <c r="AO440" s="131"/>
      <c r="AP440" s="131"/>
      <c r="AQ440" s="131"/>
      <c r="AR440" s="131"/>
      <c r="AS440" s="131"/>
      <c r="AT440" s="131"/>
      <c r="AU440" s="131"/>
      <c r="AV440" s="131"/>
      <c r="AW440" s="131"/>
      <c r="AX440" s="131"/>
      <c r="AY440" s="131"/>
      <c r="AZ440" s="131"/>
      <c r="BA440" s="131"/>
      <c r="BB440" s="131"/>
      <c r="BC440" s="131"/>
      <c r="BD440" s="131"/>
      <c r="BE440" s="131"/>
      <c r="BF440" s="131"/>
      <c r="BG440" s="131"/>
      <c r="BH440" s="131"/>
      <c r="BI440" s="131"/>
      <c r="BJ440" s="131"/>
      <c r="BK440" s="131"/>
      <c r="BL440" s="131"/>
      <c r="BM440" s="131"/>
      <c r="BN440" s="131"/>
      <c r="BO440" s="131"/>
      <c r="BP440" s="131"/>
      <c r="BQ440" s="131"/>
      <c r="BR440" s="131"/>
      <c r="BS440" s="131"/>
      <c r="BT440" s="131"/>
      <c r="BU440" s="131"/>
      <c r="BV440" s="131"/>
      <c r="BW440" s="131"/>
      <c r="BX440" s="131"/>
      <c r="BY440" s="131"/>
      <c r="BZ440" s="131"/>
      <c r="CA440" s="131"/>
      <c r="CB440" s="131"/>
      <c r="CC440" s="131"/>
      <c r="CD440" s="131"/>
      <c r="CE440" s="131"/>
      <c r="CF440" s="131"/>
      <c r="CG440" s="131"/>
      <c r="CH440" s="100"/>
      <c r="CI440" s="100"/>
      <c r="CJ440" s="100"/>
      <c r="CK440" s="100"/>
      <c r="CL440" s="100"/>
      <c r="CM440" s="100"/>
      <c r="CN440" s="100"/>
      <c r="CO440" s="100"/>
      <c r="CP440" s="100"/>
      <c r="CQ440" s="100"/>
      <c r="CR440" s="100"/>
      <c r="CS440" s="100"/>
      <c r="CT440" s="100"/>
      <c r="CU440" s="100"/>
      <c r="CV440" s="100"/>
      <c r="CW440" s="100"/>
      <c r="CX440" s="100"/>
      <c r="CY440" s="100"/>
      <c r="CZ440" s="100"/>
      <c r="DA440" s="100"/>
      <c r="DB440" s="100"/>
      <c r="DC440" s="100"/>
      <c r="DD440" s="100"/>
    </row>
    <row r="441" spans="31:108" ht="15" customHeight="1" x14ac:dyDescent="0.2">
      <c r="AE441" s="131"/>
      <c r="AF441" s="131"/>
      <c r="AG441" s="131"/>
      <c r="AH441" s="131"/>
      <c r="AI441" s="131"/>
      <c r="AJ441" s="131"/>
      <c r="AK441" s="131"/>
      <c r="AL441" s="131"/>
      <c r="AM441" s="131"/>
      <c r="AN441" s="131"/>
      <c r="AO441" s="131"/>
      <c r="AP441" s="131"/>
      <c r="AQ441" s="131"/>
      <c r="AR441" s="131"/>
      <c r="AS441" s="131"/>
      <c r="AT441" s="131"/>
      <c r="AU441" s="131"/>
      <c r="AV441" s="131"/>
      <c r="AW441" s="131"/>
      <c r="AX441" s="131"/>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00"/>
      <c r="CI441" s="100"/>
      <c r="CJ441" s="100"/>
      <c r="CK441" s="100"/>
      <c r="CL441" s="100"/>
      <c r="CM441" s="100"/>
      <c r="CN441" s="100"/>
      <c r="CO441" s="100"/>
      <c r="CP441" s="100"/>
      <c r="CQ441" s="100"/>
      <c r="CR441" s="100"/>
      <c r="CS441" s="100"/>
      <c r="CT441" s="100"/>
      <c r="CU441" s="100"/>
      <c r="CV441" s="100"/>
      <c r="CW441" s="100"/>
      <c r="CX441" s="100"/>
      <c r="CY441" s="100"/>
      <c r="CZ441" s="100"/>
      <c r="DA441" s="100"/>
      <c r="DB441" s="100"/>
      <c r="DC441" s="100"/>
      <c r="DD441" s="100"/>
    </row>
    <row r="442" spans="31:108" ht="15" customHeight="1" x14ac:dyDescent="0.2">
      <c r="AE442" s="131"/>
      <c r="AF442" s="131"/>
      <c r="AG442" s="131"/>
      <c r="AH442" s="131"/>
      <c r="AI442" s="131"/>
      <c r="AJ442" s="131"/>
      <c r="AK442" s="131"/>
      <c r="AL442" s="131"/>
      <c r="AM442" s="131"/>
      <c r="AN442" s="131"/>
      <c r="AO442" s="131"/>
      <c r="AP442" s="131"/>
      <c r="AQ442" s="131"/>
      <c r="AR442" s="131"/>
      <c r="AS442" s="131"/>
      <c r="AT442" s="131"/>
      <c r="AU442" s="131"/>
      <c r="AV442" s="131"/>
      <c r="AW442" s="131"/>
      <c r="AX442" s="131"/>
      <c r="AY442" s="131"/>
      <c r="AZ442" s="131"/>
      <c r="BA442" s="131"/>
      <c r="BB442" s="131"/>
      <c r="BC442" s="131"/>
      <c r="BD442" s="131"/>
      <c r="BE442" s="131"/>
      <c r="BF442" s="131"/>
      <c r="BG442" s="131"/>
      <c r="BH442" s="131"/>
      <c r="BI442" s="131"/>
      <c r="BJ442" s="131"/>
      <c r="BK442" s="131"/>
      <c r="BL442" s="131"/>
      <c r="BM442" s="131"/>
      <c r="BN442" s="131"/>
      <c r="BO442" s="131"/>
      <c r="BP442" s="131"/>
      <c r="BQ442" s="131"/>
      <c r="BR442" s="131"/>
      <c r="BS442" s="131"/>
      <c r="BT442" s="131"/>
      <c r="BU442" s="131"/>
      <c r="BV442" s="131"/>
      <c r="BW442" s="131"/>
      <c r="BX442" s="131"/>
      <c r="BY442" s="131"/>
      <c r="BZ442" s="131"/>
      <c r="CA442" s="131"/>
      <c r="CB442" s="131"/>
      <c r="CC442" s="131"/>
      <c r="CD442" s="131"/>
      <c r="CE442" s="131"/>
      <c r="CF442" s="131"/>
      <c r="CG442" s="131"/>
      <c r="CH442" s="100"/>
      <c r="CI442" s="100"/>
      <c r="CJ442" s="100"/>
      <c r="CK442" s="100"/>
      <c r="CL442" s="100"/>
      <c r="CM442" s="100"/>
      <c r="CN442" s="100"/>
      <c r="CO442" s="100"/>
      <c r="CP442" s="100"/>
      <c r="CQ442" s="100"/>
      <c r="CR442" s="100"/>
      <c r="CS442" s="100"/>
      <c r="CT442" s="100"/>
      <c r="CU442" s="100"/>
      <c r="CV442" s="100"/>
      <c r="CW442" s="100"/>
      <c r="CX442" s="100"/>
      <c r="CY442" s="100"/>
      <c r="CZ442" s="100"/>
      <c r="DA442" s="100"/>
      <c r="DB442" s="100"/>
      <c r="DC442" s="100"/>
      <c r="DD442" s="100"/>
    </row>
    <row r="443" spans="31:108" ht="15" customHeight="1" x14ac:dyDescent="0.2">
      <c r="AE443" s="131"/>
      <c r="AF443" s="131"/>
      <c r="AG443" s="131"/>
      <c r="AH443" s="131"/>
      <c r="AI443" s="131"/>
      <c r="AJ443" s="131"/>
      <c r="AK443" s="131"/>
      <c r="AL443" s="131"/>
      <c r="AM443" s="131"/>
      <c r="AN443" s="131"/>
      <c r="AO443" s="131"/>
      <c r="AP443" s="131"/>
      <c r="AQ443" s="131"/>
      <c r="AR443" s="131"/>
      <c r="AS443" s="131"/>
      <c r="AT443" s="131"/>
      <c r="AU443" s="131"/>
      <c r="AV443" s="131"/>
      <c r="AW443" s="131"/>
      <c r="AX443" s="131"/>
      <c r="AY443" s="131"/>
      <c r="AZ443" s="131"/>
      <c r="BA443" s="131"/>
      <c r="BB443" s="131"/>
      <c r="BC443" s="131"/>
      <c r="BD443" s="131"/>
      <c r="BE443" s="131"/>
      <c r="BF443" s="131"/>
      <c r="BG443" s="131"/>
      <c r="BH443" s="131"/>
      <c r="BI443" s="131"/>
      <c r="BJ443" s="131"/>
      <c r="BK443" s="131"/>
      <c r="BL443" s="131"/>
      <c r="BM443" s="131"/>
      <c r="BN443" s="131"/>
      <c r="BO443" s="131"/>
      <c r="BP443" s="131"/>
      <c r="BQ443" s="131"/>
      <c r="BR443" s="131"/>
      <c r="BS443" s="131"/>
      <c r="BT443" s="131"/>
      <c r="BU443" s="131"/>
      <c r="BV443" s="131"/>
      <c r="BW443" s="131"/>
      <c r="BX443" s="131"/>
      <c r="BY443" s="131"/>
      <c r="BZ443" s="131"/>
      <c r="CA443" s="131"/>
      <c r="CB443" s="131"/>
      <c r="CC443" s="131"/>
      <c r="CD443" s="131"/>
      <c r="CE443" s="131"/>
      <c r="CF443" s="131"/>
      <c r="CG443" s="131"/>
      <c r="CH443" s="100"/>
      <c r="CI443" s="100"/>
      <c r="CJ443" s="100"/>
      <c r="CK443" s="100"/>
      <c r="CL443" s="100"/>
      <c r="CM443" s="100"/>
      <c r="CN443" s="100"/>
      <c r="CO443" s="100"/>
      <c r="CP443" s="100"/>
      <c r="CQ443" s="100"/>
      <c r="CR443" s="100"/>
      <c r="CS443" s="100"/>
      <c r="CT443" s="100"/>
      <c r="CU443" s="100"/>
      <c r="CV443" s="100"/>
      <c r="CW443" s="100"/>
      <c r="CX443" s="100"/>
      <c r="CY443" s="100"/>
      <c r="CZ443" s="100"/>
      <c r="DA443" s="100"/>
      <c r="DB443" s="100"/>
      <c r="DC443" s="100"/>
      <c r="DD443" s="100"/>
    </row>
    <row r="444" spans="31:108" ht="15" customHeight="1" x14ac:dyDescent="0.2">
      <c r="AE444" s="131"/>
      <c r="AF444" s="131"/>
      <c r="AG444" s="131"/>
      <c r="AH444" s="131"/>
      <c r="AI444" s="131"/>
      <c r="AJ444" s="131"/>
      <c r="AK444" s="131"/>
      <c r="AL444" s="131"/>
      <c r="AM444" s="131"/>
      <c r="AN444" s="131"/>
      <c r="AO444" s="131"/>
      <c r="AP444" s="131"/>
      <c r="AQ444" s="131"/>
      <c r="AR444" s="131"/>
      <c r="AS444" s="131"/>
      <c r="AT444" s="131"/>
      <c r="AU444" s="131"/>
      <c r="AV444" s="131"/>
      <c r="AW444" s="131"/>
      <c r="AX444" s="131"/>
      <c r="AY444" s="131"/>
      <c r="AZ444" s="131"/>
      <c r="BA444" s="131"/>
      <c r="BB444" s="131"/>
      <c r="BC444" s="131"/>
      <c r="BD444" s="131"/>
      <c r="BE444" s="131"/>
      <c r="BF444" s="131"/>
      <c r="BG444" s="131"/>
      <c r="BH444" s="131"/>
      <c r="BI444" s="131"/>
      <c r="BJ444" s="131"/>
      <c r="BK444" s="131"/>
      <c r="BL444" s="131"/>
      <c r="BM444" s="131"/>
      <c r="BN444" s="131"/>
      <c r="BO444" s="131"/>
      <c r="BP444" s="131"/>
      <c r="BQ444" s="131"/>
      <c r="BR444" s="131"/>
      <c r="BS444" s="131"/>
      <c r="BT444" s="131"/>
      <c r="BU444" s="131"/>
      <c r="BV444" s="131"/>
      <c r="BW444" s="131"/>
      <c r="BX444" s="131"/>
      <c r="BY444" s="131"/>
      <c r="BZ444" s="131"/>
      <c r="CA444" s="131"/>
      <c r="CB444" s="131"/>
      <c r="CC444" s="131"/>
      <c r="CD444" s="131"/>
      <c r="CE444" s="131"/>
      <c r="CF444" s="131"/>
      <c r="CG444" s="131"/>
      <c r="CH444" s="100"/>
      <c r="CI444" s="100"/>
      <c r="CJ444" s="100"/>
      <c r="CK444" s="100"/>
      <c r="CL444" s="100"/>
      <c r="CM444" s="100"/>
      <c r="CN444" s="100"/>
      <c r="CO444" s="100"/>
      <c r="CP444" s="100"/>
      <c r="CQ444" s="100"/>
      <c r="CR444" s="100"/>
      <c r="CS444" s="100"/>
      <c r="CT444" s="100"/>
      <c r="CU444" s="100"/>
      <c r="CV444" s="100"/>
      <c r="CW444" s="100"/>
      <c r="CX444" s="100"/>
      <c r="CY444" s="100"/>
      <c r="CZ444" s="100"/>
      <c r="DA444" s="100"/>
      <c r="DB444" s="100"/>
      <c r="DC444" s="100"/>
      <c r="DD444" s="100"/>
    </row>
    <row r="445" spans="31:108" ht="15" customHeight="1" x14ac:dyDescent="0.2">
      <c r="AE445" s="131"/>
      <c r="AF445" s="131"/>
      <c r="AG445" s="131"/>
      <c r="AH445" s="131"/>
      <c r="AI445" s="131"/>
      <c r="AJ445" s="131"/>
      <c r="AK445" s="131"/>
      <c r="AL445" s="131"/>
      <c r="AM445" s="131"/>
      <c r="AN445" s="131"/>
      <c r="AO445" s="131"/>
      <c r="AP445" s="131"/>
      <c r="AQ445" s="131"/>
      <c r="AR445" s="131"/>
      <c r="AS445" s="131"/>
      <c r="AT445" s="131"/>
      <c r="AU445" s="131"/>
      <c r="AV445" s="131"/>
      <c r="AW445" s="131"/>
      <c r="AX445" s="131"/>
      <c r="AY445" s="131"/>
      <c r="AZ445" s="131"/>
      <c r="BA445" s="131"/>
      <c r="BB445" s="131"/>
      <c r="BC445" s="131"/>
      <c r="BD445" s="131"/>
      <c r="BE445" s="131"/>
      <c r="BF445" s="131"/>
      <c r="BG445" s="131"/>
      <c r="BH445" s="131"/>
      <c r="BI445" s="131"/>
      <c r="BJ445" s="131"/>
      <c r="BK445" s="131"/>
      <c r="BL445" s="131"/>
      <c r="BM445" s="131"/>
      <c r="BN445" s="131"/>
      <c r="BO445" s="131"/>
      <c r="BP445" s="131"/>
      <c r="BQ445" s="131"/>
      <c r="BR445" s="131"/>
      <c r="BS445" s="131"/>
      <c r="BT445" s="131"/>
      <c r="BU445" s="131"/>
      <c r="BV445" s="131"/>
      <c r="BW445" s="131"/>
      <c r="BX445" s="131"/>
      <c r="BY445" s="131"/>
      <c r="BZ445" s="131"/>
      <c r="CA445" s="131"/>
      <c r="CB445" s="131"/>
      <c r="CC445" s="131"/>
      <c r="CD445" s="131"/>
      <c r="CE445" s="131"/>
      <c r="CF445" s="131"/>
      <c r="CG445" s="131"/>
      <c r="CH445" s="100"/>
      <c r="CI445" s="100"/>
      <c r="CJ445" s="100"/>
      <c r="CK445" s="100"/>
      <c r="CL445" s="100"/>
      <c r="CM445" s="100"/>
      <c r="CN445" s="100"/>
      <c r="CO445" s="100"/>
      <c r="CP445" s="100"/>
      <c r="CQ445" s="100"/>
      <c r="CR445" s="100"/>
      <c r="CS445" s="100"/>
      <c r="CT445" s="100"/>
      <c r="CU445" s="100"/>
      <c r="CV445" s="100"/>
      <c r="CW445" s="100"/>
      <c r="CX445" s="100"/>
      <c r="CY445" s="100"/>
      <c r="CZ445" s="100"/>
      <c r="DA445" s="100"/>
      <c r="DB445" s="100"/>
      <c r="DC445" s="100"/>
      <c r="DD445" s="100"/>
    </row>
    <row r="446" spans="31:108" ht="15" customHeight="1" x14ac:dyDescent="0.2">
      <c r="AE446" s="131"/>
      <c r="AF446" s="131"/>
      <c r="AG446" s="131"/>
      <c r="AH446" s="131"/>
      <c r="AI446" s="131"/>
      <c r="AJ446" s="131"/>
      <c r="AK446" s="131"/>
      <c r="AL446" s="131"/>
      <c r="AM446" s="131"/>
      <c r="AN446" s="131"/>
      <c r="AO446" s="131"/>
      <c r="AP446" s="131"/>
      <c r="AQ446" s="131"/>
      <c r="AR446" s="131"/>
      <c r="AS446" s="131"/>
      <c r="AT446" s="131"/>
      <c r="AU446" s="131"/>
      <c r="AV446" s="131"/>
      <c r="AW446" s="131"/>
      <c r="AX446" s="131"/>
      <c r="AY446" s="131"/>
      <c r="AZ446" s="131"/>
      <c r="BA446" s="131"/>
      <c r="BB446" s="131"/>
      <c r="BC446" s="131"/>
      <c r="BD446" s="131"/>
      <c r="BE446" s="131"/>
      <c r="BF446" s="131"/>
      <c r="BG446" s="131"/>
      <c r="BH446" s="131"/>
      <c r="BI446" s="131"/>
      <c r="BJ446" s="131"/>
      <c r="BK446" s="131"/>
      <c r="BL446" s="131"/>
      <c r="BM446" s="131"/>
      <c r="BN446" s="131"/>
      <c r="BO446" s="131"/>
      <c r="BP446" s="131"/>
      <c r="BQ446" s="131"/>
      <c r="BR446" s="131"/>
      <c r="BS446" s="131"/>
      <c r="BT446" s="131"/>
      <c r="BU446" s="131"/>
      <c r="BV446" s="131"/>
      <c r="BW446" s="131"/>
      <c r="BX446" s="131"/>
      <c r="BY446" s="131"/>
      <c r="BZ446" s="131"/>
      <c r="CA446" s="131"/>
      <c r="CB446" s="131"/>
      <c r="CC446" s="131"/>
      <c r="CD446" s="131"/>
      <c r="CE446" s="131"/>
      <c r="CF446" s="131"/>
      <c r="CG446" s="131"/>
      <c r="CH446" s="100"/>
      <c r="CI446" s="100"/>
      <c r="CJ446" s="100"/>
      <c r="CK446" s="100"/>
      <c r="CL446" s="100"/>
      <c r="CM446" s="100"/>
      <c r="CN446" s="100"/>
      <c r="CO446" s="100"/>
      <c r="CP446" s="100"/>
      <c r="CQ446" s="100"/>
      <c r="CR446" s="100"/>
      <c r="CS446" s="100"/>
      <c r="CT446" s="100"/>
      <c r="CU446" s="100"/>
      <c r="CV446" s="100"/>
      <c r="CW446" s="100"/>
      <c r="CX446" s="100"/>
      <c r="CY446" s="100"/>
      <c r="CZ446" s="100"/>
      <c r="DA446" s="100"/>
      <c r="DB446" s="100"/>
      <c r="DC446" s="100"/>
      <c r="DD446" s="100"/>
    </row>
    <row r="447" spans="31:108" ht="15" customHeight="1" x14ac:dyDescent="0.2">
      <c r="AE447" s="131"/>
      <c r="AF447" s="131"/>
      <c r="AG447" s="131"/>
      <c r="AH447" s="131"/>
      <c r="AI447" s="131"/>
      <c r="AJ447" s="131"/>
      <c r="AK447" s="131"/>
      <c r="AL447" s="131"/>
      <c r="AM447" s="131"/>
      <c r="AN447" s="131"/>
      <c r="AO447" s="131"/>
      <c r="AP447" s="131"/>
      <c r="AQ447" s="131"/>
      <c r="AR447" s="131"/>
      <c r="AS447" s="131"/>
      <c r="AT447" s="131"/>
      <c r="AU447" s="131"/>
      <c r="AV447" s="131"/>
      <c r="AW447" s="131"/>
      <c r="AX447" s="131"/>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00"/>
      <c r="CI447" s="100"/>
      <c r="CJ447" s="100"/>
      <c r="CK447" s="100"/>
      <c r="CL447" s="100"/>
      <c r="CM447" s="100"/>
      <c r="CN447" s="100"/>
      <c r="CO447" s="100"/>
      <c r="CP447" s="100"/>
      <c r="CQ447" s="100"/>
      <c r="CR447" s="100"/>
      <c r="CS447" s="100"/>
      <c r="CT447" s="100"/>
      <c r="CU447" s="100"/>
      <c r="CV447" s="100"/>
      <c r="CW447" s="100"/>
      <c r="CX447" s="100"/>
      <c r="CY447" s="100"/>
      <c r="CZ447" s="100"/>
      <c r="DA447" s="100"/>
      <c r="DB447" s="100"/>
      <c r="DC447" s="100"/>
      <c r="DD447" s="100"/>
    </row>
    <row r="448" spans="31:108" ht="15" customHeight="1" x14ac:dyDescent="0.2">
      <c r="AE448" s="131"/>
      <c r="AF448" s="131"/>
      <c r="AG448" s="131"/>
      <c r="AH448" s="131"/>
      <c r="AI448" s="131"/>
      <c r="AJ448" s="131"/>
      <c r="AK448" s="131"/>
      <c r="AL448" s="131"/>
      <c r="AM448" s="131"/>
      <c r="AN448" s="131"/>
      <c r="AO448" s="131"/>
      <c r="AP448" s="131"/>
      <c r="AQ448" s="131"/>
      <c r="AR448" s="131"/>
      <c r="AS448" s="131"/>
      <c r="AT448" s="131"/>
      <c r="AU448" s="131"/>
      <c r="AV448" s="131"/>
      <c r="AW448" s="131"/>
      <c r="AX448" s="131"/>
      <c r="AY448" s="131"/>
      <c r="AZ448" s="131"/>
      <c r="BA448" s="131"/>
      <c r="BB448" s="131"/>
      <c r="BC448" s="131"/>
      <c r="BD448" s="131"/>
      <c r="BE448" s="131"/>
      <c r="BF448" s="131"/>
      <c r="BG448" s="131"/>
      <c r="BH448" s="131"/>
      <c r="BI448" s="131"/>
      <c r="BJ448" s="131"/>
      <c r="BK448" s="131"/>
      <c r="BL448" s="131"/>
      <c r="BM448" s="131"/>
      <c r="BN448" s="131"/>
      <c r="BO448" s="131"/>
      <c r="BP448" s="131"/>
      <c r="BQ448" s="131"/>
      <c r="BR448" s="131"/>
      <c r="BS448" s="131"/>
      <c r="BT448" s="131"/>
      <c r="BU448" s="131"/>
      <c r="BV448" s="131"/>
      <c r="BW448" s="131"/>
      <c r="BX448" s="131"/>
      <c r="BY448" s="131"/>
      <c r="BZ448" s="131"/>
      <c r="CA448" s="131"/>
      <c r="CB448" s="131"/>
      <c r="CC448" s="131"/>
      <c r="CD448" s="131"/>
      <c r="CE448" s="131"/>
      <c r="CF448" s="131"/>
      <c r="CG448" s="131"/>
      <c r="CH448" s="100"/>
      <c r="CI448" s="100"/>
      <c r="CJ448" s="100"/>
      <c r="CK448" s="100"/>
      <c r="CL448" s="100"/>
      <c r="CM448" s="100"/>
      <c r="CN448" s="100"/>
      <c r="CO448" s="100"/>
      <c r="CP448" s="100"/>
      <c r="CQ448" s="100"/>
      <c r="CR448" s="100"/>
      <c r="CS448" s="100"/>
      <c r="CT448" s="100"/>
      <c r="CU448" s="100"/>
      <c r="CV448" s="100"/>
      <c r="CW448" s="100"/>
      <c r="CX448" s="100"/>
      <c r="CY448" s="100"/>
      <c r="CZ448" s="100"/>
      <c r="DA448" s="100"/>
      <c r="DB448" s="100"/>
      <c r="DC448" s="100"/>
      <c r="DD448" s="100"/>
    </row>
    <row r="449" spans="31:108" ht="15" customHeight="1" x14ac:dyDescent="0.2">
      <c r="AE449" s="131"/>
      <c r="AF449" s="131"/>
      <c r="AG449" s="131"/>
      <c r="AH449" s="131"/>
      <c r="AI449" s="131"/>
      <c r="AJ449" s="131"/>
      <c r="AK449" s="131"/>
      <c r="AL449" s="131"/>
      <c r="AM449" s="131"/>
      <c r="AN449" s="131"/>
      <c r="AO449" s="131"/>
      <c r="AP449" s="131"/>
      <c r="AQ449" s="131"/>
      <c r="AR449" s="131"/>
      <c r="AS449" s="131"/>
      <c r="AT449" s="131"/>
      <c r="AU449" s="131"/>
      <c r="AV449" s="131"/>
      <c r="AW449" s="131"/>
      <c r="AX449" s="131"/>
      <c r="AY449" s="131"/>
      <c r="AZ449" s="131"/>
      <c r="BA449" s="131"/>
      <c r="BB449" s="131"/>
      <c r="BC449" s="131"/>
      <c r="BD449" s="131"/>
      <c r="BE449" s="131"/>
      <c r="BF449" s="131"/>
      <c r="BG449" s="131"/>
      <c r="BH449" s="131"/>
      <c r="BI449" s="131"/>
      <c r="BJ449" s="131"/>
      <c r="BK449" s="131"/>
      <c r="BL449" s="131"/>
      <c r="BM449" s="131"/>
      <c r="BN449" s="131"/>
      <c r="BO449" s="131"/>
      <c r="BP449" s="131"/>
      <c r="BQ449" s="131"/>
      <c r="BR449" s="131"/>
      <c r="BS449" s="131"/>
      <c r="BT449" s="131"/>
      <c r="BU449" s="131"/>
      <c r="BV449" s="131"/>
      <c r="BW449" s="131"/>
      <c r="BX449" s="131"/>
      <c r="BY449" s="131"/>
      <c r="BZ449" s="131"/>
      <c r="CA449" s="131"/>
      <c r="CB449" s="131"/>
      <c r="CC449" s="131"/>
      <c r="CD449" s="131"/>
      <c r="CE449" s="131"/>
      <c r="CF449" s="131"/>
      <c r="CG449" s="131"/>
      <c r="CH449" s="100"/>
      <c r="CI449" s="100"/>
      <c r="CJ449" s="100"/>
      <c r="CK449" s="100"/>
      <c r="CL449" s="100"/>
      <c r="CM449" s="100"/>
      <c r="CN449" s="100"/>
      <c r="CO449" s="100"/>
      <c r="CP449" s="100"/>
      <c r="CQ449" s="100"/>
      <c r="CR449" s="100"/>
      <c r="CS449" s="100"/>
      <c r="CT449" s="100"/>
      <c r="CU449" s="100"/>
      <c r="CV449" s="100"/>
      <c r="CW449" s="100"/>
      <c r="CX449" s="100"/>
      <c r="CY449" s="100"/>
      <c r="CZ449" s="100"/>
      <c r="DA449" s="100"/>
      <c r="DB449" s="100"/>
      <c r="DC449" s="100"/>
      <c r="DD449" s="100"/>
    </row>
    <row r="450" spans="31:108" ht="15" customHeight="1" x14ac:dyDescent="0.2">
      <c r="AE450" s="131"/>
      <c r="AF450" s="131"/>
      <c r="AG450" s="131"/>
      <c r="AH450" s="131"/>
      <c r="AI450" s="131"/>
      <c r="AJ450" s="131"/>
      <c r="AK450" s="131"/>
      <c r="AL450" s="131"/>
      <c r="AM450" s="131"/>
      <c r="AN450" s="131"/>
      <c r="AO450" s="131"/>
      <c r="AP450" s="131"/>
      <c r="AQ450" s="131"/>
      <c r="AR450" s="131"/>
      <c r="AS450" s="131"/>
      <c r="AT450" s="131"/>
      <c r="AU450" s="131"/>
      <c r="AV450" s="131"/>
      <c r="AW450" s="131"/>
      <c r="AX450" s="131"/>
      <c r="AY450" s="131"/>
      <c r="AZ450" s="131"/>
      <c r="BA450" s="131"/>
      <c r="BB450" s="131"/>
      <c r="BC450" s="131"/>
      <c r="BD450" s="131"/>
      <c r="BE450" s="131"/>
      <c r="BF450" s="131"/>
      <c r="BG450" s="131"/>
      <c r="BH450" s="131"/>
      <c r="BI450" s="131"/>
      <c r="BJ450" s="131"/>
      <c r="BK450" s="131"/>
      <c r="BL450" s="131"/>
      <c r="BM450" s="131"/>
      <c r="BN450" s="131"/>
      <c r="BO450" s="131"/>
      <c r="BP450" s="131"/>
      <c r="BQ450" s="131"/>
      <c r="BR450" s="131"/>
      <c r="BS450" s="131"/>
      <c r="BT450" s="131"/>
      <c r="BU450" s="131"/>
      <c r="BV450" s="131"/>
      <c r="BW450" s="131"/>
      <c r="BX450" s="131"/>
      <c r="BY450" s="131"/>
      <c r="BZ450" s="131"/>
      <c r="CA450" s="131"/>
      <c r="CB450" s="131"/>
      <c r="CC450" s="131"/>
      <c r="CD450" s="131"/>
      <c r="CE450" s="131"/>
      <c r="CF450" s="131"/>
      <c r="CG450" s="131"/>
      <c r="CH450" s="100"/>
      <c r="CI450" s="100"/>
      <c r="CJ450" s="100"/>
      <c r="CK450" s="100"/>
      <c r="CL450" s="100"/>
      <c r="CM450" s="100"/>
      <c r="CN450" s="100"/>
      <c r="CO450" s="100"/>
      <c r="CP450" s="100"/>
      <c r="CQ450" s="100"/>
      <c r="CR450" s="100"/>
      <c r="CS450" s="100"/>
      <c r="CT450" s="100"/>
      <c r="CU450" s="100"/>
      <c r="CV450" s="100"/>
      <c r="CW450" s="100"/>
      <c r="CX450" s="100"/>
      <c r="CY450" s="100"/>
      <c r="CZ450" s="100"/>
      <c r="DA450" s="100"/>
      <c r="DB450" s="100"/>
      <c r="DC450" s="100"/>
      <c r="DD450" s="100"/>
    </row>
    <row r="451" spans="31:108" ht="15" customHeight="1" x14ac:dyDescent="0.2">
      <c r="AE451" s="131"/>
      <c r="AF451" s="131"/>
      <c r="AG451" s="131"/>
      <c r="AH451" s="131"/>
      <c r="AI451" s="131"/>
      <c r="AJ451" s="131"/>
      <c r="AK451" s="131"/>
      <c r="AL451" s="131"/>
      <c r="AM451" s="131"/>
      <c r="AN451" s="131"/>
      <c r="AO451" s="131"/>
      <c r="AP451" s="131"/>
      <c r="AQ451" s="131"/>
      <c r="AR451" s="131"/>
      <c r="AS451" s="131"/>
      <c r="AT451" s="131"/>
      <c r="AU451" s="131"/>
      <c r="AV451" s="131"/>
      <c r="AW451" s="131"/>
      <c r="AX451" s="131"/>
      <c r="AY451" s="131"/>
      <c r="AZ451" s="131"/>
      <c r="BA451" s="131"/>
      <c r="BB451" s="131"/>
      <c r="BC451" s="131"/>
      <c r="BD451" s="131"/>
      <c r="BE451" s="131"/>
      <c r="BF451" s="131"/>
      <c r="BG451" s="131"/>
      <c r="BH451" s="131"/>
      <c r="BI451" s="131"/>
      <c r="BJ451" s="131"/>
      <c r="BK451" s="131"/>
      <c r="BL451" s="131"/>
      <c r="BM451" s="131"/>
      <c r="BN451" s="131"/>
      <c r="BO451" s="131"/>
      <c r="BP451" s="131"/>
      <c r="BQ451" s="131"/>
      <c r="BR451" s="131"/>
      <c r="BS451" s="131"/>
      <c r="BT451" s="131"/>
      <c r="BU451" s="131"/>
      <c r="BV451" s="131"/>
      <c r="BW451" s="131"/>
      <c r="BX451" s="131"/>
      <c r="BY451" s="131"/>
      <c r="BZ451" s="131"/>
      <c r="CA451" s="131"/>
      <c r="CB451" s="131"/>
      <c r="CC451" s="131"/>
      <c r="CD451" s="131"/>
      <c r="CE451" s="131"/>
      <c r="CF451" s="131"/>
      <c r="CG451" s="131"/>
      <c r="CH451" s="100"/>
      <c r="CI451" s="100"/>
      <c r="CJ451" s="100"/>
      <c r="CK451" s="100"/>
      <c r="CL451" s="100"/>
      <c r="CM451" s="100"/>
      <c r="CN451" s="100"/>
      <c r="CO451" s="100"/>
      <c r="CP451" s="100"/>
      <c r="CQ451" s="100"/>
      <c r="CR451" s="100"/>
      <c r="CS451" s="100"/>
      <c r="CT451" s="100"/>
      <c r="CU451" s="100"/>
      <c r="CV451" s="100"/>
      <c r="CW451" s="100"/>
      <c r="CX451" s="100"/>
      <c r="CY451" s="100"/>
      <c r="CZ451" s="100"/>
      <c r="DA451" s="100"/>
      <c r="DB451" s="100"/>
      <c r="DC451" s="100"/>
      <c r="DD451" s="100"/>
    </row>
    <row r="452" spans="31:108" ht="15" customHeight="1" x14ac:dyDescent="0.2">
      <c r="AE452" s="131"/>
      <c r="AF452" s="131"/>
      <c r="AG452" s="131"/>
      <c r="AH452" s="131"/>
      <c r="AI452" s="131"/>
      <c r="AJ452" s="131"/>
      <c r="AK452" s="131"/>
      <c r="AL452" s="131"/>
      <c r="AM452" s="131"/>
      <c r="AN452" s="131"/>
      <c r="AO452" s="131"/>
      <c r="AP452" s="131"/>
      <c r="AQ452" s="131"/>
      <c r="AR452" s="131"/>
      <c r="AS452" s="131"/>
      <c r="AT452" s="131"/>
      <c r="AU452" s="131"/>
      <c r="AV452" s="131"/>
      <c r="AW452" s="131"/>
      <c r="AX452" s="131"/>
      <c r="AY452" s="131"/>
      <c r="AZ452" s="131"/>
      <c r="BA452" s="131"/>
      <c r="BB452" s="131"/>
      <c r="BC452" s="131"/>
      <c r="BD452" s="131"/>
      <c r="BE452" s="131"/>
      <c r="BF452" s="131"/>
      <c r="BG452" s="131"/>
      <c r="BH452" s="131"/>
      <c r="BI452" s="131"/>
      <c r="BJ452" s="131"/>
      <c r="BK452" s="131"/>
      <c r="BL452" s="131"/>
      <c r="BM452" s="131"/>
      <c r="BN452" s="131"/>
      <c r="BO452" s="131"/>
      <c r="BP452" s="131"/>
      <c r="BQ452" s="131"/>
      <c r="BR452" s="131"/>
      <c r="BS452" s="131"/>
      <c r="BT452" s="131"/>
      <c r="BU452" s="131"/>
      <c r="BV452" s="131"/>
      <c r="BW452" s="131"/>
      <c r="BX452" s="131"/>
      <c r="BY452" s="131"/>
      <c r="BZ452" s="131"/>
      <c r="CA452" s="131"/>
      <c r="CB452" s="131"/>
      <c r="CC452" s="131"/>
      <c r="CD452" s="131"/>
      <c r="CE452" s="131"/>
      <c r="CF452" s="131"/>
      <c r="CG452" s="131"/>
      <c r="CH452" s="100"/>
      <c r="CI452" s="100"/>
      <c r="CJ452" s="100"/>
      <c r="CK452" s="100"/>
      <c r="CL452" s="100"/>
      <c r="CM452" s="100"/>
      <c r="CN452" s="100"/>
      <c r="CO452" s="100"/>
      <c r="CP452" s="100"/>
      <c r="CQ452" s="100"/>
      <c r="CR452" s="100"/>
      <c r="CS452" s="100"/>
      <c r="CT452" s="100"/>
      <c r="CU452" s="100"/>
      <c r="CV452" s="100"/>
      <c r="CW452" s="100"/>
      <c r="CX452" s="100"/>
      <c r="CY452" s="100"/>
      <c r="CZ452" s="100"/>
      <c r="DA452" s="100"/>
      <c r="DB452" s="100"/>
      <c r="DC452" s="100"/>
      <c r="DD452" s="100"/>
    </row>
    <row r="453" spans="31:108" ht="15" customHeight="1" x14ac:dyDescent="0.2">
      <c r="AE453" s="131"/>
      <c r="AF453" s="131"/>
      <c r="AG453" s="131"/>
      <c r="AH453" s="131"/>
      <c r="AI453" s="131"/>
      <c r="AJ453" s="131"/>
      <c r="AK453" s="131"/>
      <c r="AL453" s="131"/>
      <c r="AM453" s="131"/>
      <c r="AN453" s="131"/>
      <c r="AO453" s="131"/>
      <c r="AP453" s="131"/>
      <c r="AQ453" s="131"/>
      <c r="AR453" s="131"/>
      <c r="AS453" s="131"/>
      <c r="AT453" s="131"/>
      <c r="AU453" s="131"/>
      <c r="AV453" s="131"/>
      <c r="AW453" s="131"/>
      <c r="AX453" s="131"/>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00"/>
      <c r="CI453" s="100"/>
      <c r="CJ453" s="100"/>
      <c r="CK453" s="100"/>
      <c r="CL453" s="100"/>
      <c r="CM453" s="100"/>
      <c r="CN453" s="100"/>
      <c r="CO453" s="100"/>
      <c r="CP453" s="100"/>
      <c r="CQ453" s="100"/>
      <c r="CR453" s="100"/>
      <c r="CS453" s="100"/>
      <c r="CT453" s="100"/>
      <c r="CU453" s="100"/>
      <c r="CV453" s="100"/>
      <c r="CW453" s="100"/>
      <c r="CX453" s="100"/>
      <c r="CY453" s="100"/>
      <c r="CZ453" s="100"/>
      <c r="DA453" s="100"/>
      <c r="DB453" s="100"/>
      <c r="DC453" s="100"/>
      <c r="DD453" s="100"/>
    </row>
    <row r="454" spans="31:108" ht="15" customHeight="1" x14ac:dyDescent="0.2">
      <c r="AE454" s="131"/>
      <c r="AF454" s="131"/>
      <c r="AG454" s="131"/>
      <c r="AH454" s="131"/>
      <c r="AI454" s="131"/>
      <c r="AJ454" s="131"/>
      <c r="AK454" s="131"/>
      <c r="AL454" s="131"/>
      <c r="AM454" s="131"/>
      <c r="AN454" s="131"/>
      <c r="AO454" s="131"/>
      <c r="AP454" s="131"/>
      <c r="AQ454" s="131"/>
      <c r="AR454" s="131"/>
      <c r="AS454" s="131"/>
      <c r="AT454" s="131"/>
      <c r="AU454" s="131"/>
      <c r="AV454" s="131"/>
      <c r="AW454" s="131"/>
      <c r="AX454" s="131"/>
      <c r="AY454" s="131"/>
      <c r="AZ454" s="131"/>
      <c r="BA454" s="131"/>
      <c r="BB454" s="131"/>
      <c r="BC454" s="131"/>
      <c r="BD454" s="131"/>
      <c r="BE454" s="131"/>
      <c r="BF454" s="131"/>
      <c r="BG454" s="131"/>
      <c r="BH454" s="131"/>
      <c r="BI454" s="131"/>
      <c r="BJ454" s="131"/>
      <c r="BK454" s="131"/>
      <c r="BL454" s="131"/>
      <c r="BM454" s="131"/>
      <c r="BN454" s="131"/>
      <c r="BO454" s="131"/>
      <c r="BP454" s="131"/>
      <c r="BQ454" s="131"/>
      <c r="BR454" s="131"/>
      <c r="BS454" s="131"/>
      <c r="BT454" s="131"/>
      <c r="BU454" s="131"/>
      <c r="BV454" s="131"/>
      <c r="BW454" s="131"/>
      <c r="BX454" s="131"/>
      <c r="BY454" s="131"/>
      <c r="BZ454" s="131"/>
      <c r="CA454" s="131"/>
      <c r="CB454" s="131"/>
      <c r="CC454" s="131"/>
      <c r="CD454" s="131"/>
      <c r="CE454" s="131"/>
      <c r="CF454" s="131"/>
      <c r="CG454" s="131"/>
      <c r="CH454" s="100"/>
      <c r="CI454" s="100"/>
      <c r="CJ454" s="100"/>
      <c r="CK454" s="100"/>
      <c r="CL454" s="100"/>
      <c r="CM454" s="100"/>
      <c r="CN454" s="100"/>
      <c r="CO454" s="100"/>
      <c r="CP454" s="100"/>
      <c r="CQ454" s="100"/>
      <c r="CR454" s="100"/>
      <c r="CS454" s="100"/>
      <c r="CT454" s="100"/>
      <c r="CU454" s="100"/>
      <c r="CV454" s="100"/>
      <c r="CW454" s="100"/>
      <c r="CX454" s="100"/>
      <c r="CY454" s="100"/>
      <c r="CZ454" s="100"/>
      <c r="DA454" s="100"/>
      <c r="DB454" s="100"/>
      <c r="DC454" s="100"/>
      <c r="DD454" s="100"/>
    </row>
    <row r="455" spans="31:108" ht="15" customHeight="1" x14ac:dyDescent="0.2">
      <c r="AE455" s="131"/>
      <c r="AF455" s="131"/>
      <c r="AG455" s="131"/>
      <c r="AH455" s="131"/>
      <c r="AI455" s="131"/>
      <c r="AJ455" s="131"/>
      <c r="AK455" s="131"/>
      <c r="AL455" s="131"/>
      <c r="AM455" s="131"/>
      <c r="AN455" s="131"/>
      <c r="AO455" s="131"/>
      <c r="AP455" s="131"/>
      <c r="AQ455" s="131"/>
      <c r="AR455" s="131"/>
      <c r="AS455" s="131"/>
      <c r="AT455" s="131"/>
      <c r="AU455" s="131"/>
      <c r="AV455" s="131"/>
      <c r="AW455" s="131"/>
      <c r="AX455" s="131"/>
      <c r="AY455" s="131"/>
      <c r="AZ455" s="131"/>
      <c r="BA455" s="131"/>
      <c r="BB455" s="131"/>
      <c r="BC455" s="131"/>
      <c r="BD455" s="131"/>
      <c r="BE455" s="131"/>
      <c r="BF455" s="131"/>
      <c r="BG455" s="131"/>
      <c r="BH455" s="131"/>
      <c r="BI455" s="131"/>
      <c r="BJ455" s="131"/>
      <c r="BK455" s="131"/>
      <c r="BL455" s="131"/>
      <c r="BM455" s="131"/>
      <c r="BN455" s="131"/>
      <c r="BO455" s="131"/>
      <c r="BP455" s="131"/>
      <c r="BQ455" s="131"/>
      <c r="BR455" s="131"/>
      <c r="BS455" s="131"/>
      <c r="BT455" s="131"/>
      <c r="BU455" s="131"/>
      <c r="BV455" s="131"/>
      <c r="BW455" s="131"/>
      <c r="BX455" s="131"/>
      <c r="BY455" s="131"/>
      <c r="BZ455" s="131"/>
      <c r="CA455" s="131"/>
      <c r="CB455" s="131"/>
      <c r="CC455" s="131"/>
      <c r="CD455" s="131"/>
      <c r="CE455" s="131"/>
      <c r="CF455" s="131"/>
      <c r="CG455" s="131"/>
      <c r="CH455" s="100"/>
      <c r="CI455" s="100"/>
      <c r="CJ455" s="100"/>
      <c r="CK455" s="100"/>
      <c r="CL455" s="100"/>
      <c r="CM455" s="100"/>
      <c r="CN455" s="100"/>
      <c r="CO455" s="100"/>
      <c r="CP455" s="100"/>
      <c r="CQ455" s="100"/>
      <c r="CR455" s="100"/>
      <c r="CS455" s="100"/>
      <c r="CT455" s="100"/>
      <c r="CU455" s="100"/>
      <c r="CV455" s="100"/>
      <c r="CW455" s="100"/>
      <c r="CX455" s="100"/>
      <c r="CY455" s="100"/>
      <c r="CZ455" s="100"/>
      <c r="DA455" s="100"/>
      <c r="DB455" s="100"/>
      <c r="DC455" s="100"/>
      <c r="DD455" s="100"/>
    </row>
    <row r="456" spans="31:108" ht="15" customHeight="1" x14ac:dyDescent="0.2">
      <c r="AE456" s="131"/>
      <c r="AF456" s="131"/>
      <c r="AG456" s="131"/>
      <c r="AH456" s="131"/>
      <c r="AI456" s="131"/>
      <c r="AJ456" s="131"/>
      <c r="AK456" s="131"/>
      <c r="AL456" s="131"/>
      <c r="AM456" s="131"/>
      <c r="AN456" s="131"/>
      <c r="AO456" s="131"/>
      <c r="AP456" s="131"/>
      <c r="AQ456" s="131"/>
      <c r="AR456" s="131"/>
      <c r="AS456" s="131"/>
      <c r="AT456" s="131"/>
      <c r="AU456" s="131"/>
      <c r="AV456" s="131"/>
      <c r="AW456" s="131"/>
      <c r="AX456" s="131"/>
      <c r="AY456" s="131"/>
      <c r="AZ456" s="131"/>
      <c r="BA456" s="131"/>
      <c r="BB456" s="131"/>
      <c r="BC456" s="131"/>
      <c r="BD456" s="131"/>
      <c r="BE456" s="131"/>
      <c r="BF456" s="131"/>
      <c r="BG456" s="131"/>
      <c r="BH456" s="131"/>
      <c r="BI456" s="131"/>
      <c r="BJ456" s="131"/>
      <c r="BK456" s="131"/>
      <c r="BL456" s="131"/>
      <c r="BM456" s="131"/>
      <c r="BN456" s="131"/>
      <c r="BO456" s="131"/>
      <c r="BP456" s="131"/>
      <c r="BQ456" s="131"/>
      <c r="BR456" s="131"/>
      <c r="BS456" s="131"/>
      <c r="BT456" s="131"/>
      <c r="BU456" s="131"/>
      <c r="BV456" s="131"/>
      <c r="BW456" s="131"/>
      <c r="BX456" s="131"/>
      <c r="BY456" s="131"/>
      <c r="BZ456" s="131"/>
      <c r="CA456" s="131"/>
      <c r="CB456" s="131"/>
      <c r="CC456" s="131"/>
      <c r="CD456" s="131"/>
      <c r="CE456" s="131"/>
      <c r="CF456" s="131"/>
      <c r="CG456" s="131"/>
      <c r="CH456" s="100"/>
      <c r="CI456" s="100"/>
      <c r="CJ456" s="100"/>
      <c r="CK456" s="100"/>
      <c r="CL456" s="100"/>
      <c r="CM456" s="100"/>
      <c r="CN456" s="100"/>
      <c r="CO456" s="100"/>
      <c r="CP456" s="100"/>
      <c r="CQ456" s="100"/>
      <c r="CR456" s="100"/>
      <c r="CS456" s="100"/>
      <c r="CT456" s="100"/>
      <c r="CU456" s="100"/>
      <c r="CV456" s="100"/>
      <c r="CW456" s="100"/>
      <c r="CX456" s="100"/>
      <c r="CY456" s="100"/>
      <c r="CZ456" s="100"/>
      <c r="DA456" s="100"/>
      <c r="DB456" s="100"/>
      <c r="DC456" s="100"/>
      <c r="DD456" s="100"/>
    </row>
    <row r="457" spans="31:108" ht="15" customHeight="1" x14ac:dyDescent="0.2">
      <c r="AE457" s="131"/>
      <c r="AF457" s="131"/>
      <c r="AG457" s="131"/>
      <c r="AH457" s="131"/>
      <c r="AI457" s="131"/>
      <c r="AJ457" s="131"/>
      <c r="AK457" s="131"/>
      <c r="AL457" s="131"/>
      <c r="AM457" s="131"/>
      <c r="AN457" s="131"/>
      <c r="AO457" s="131"/>
      <c r="AP457" s="131"/>
      <c r="AQ457" s="131"/>
      <c r="AR457" s="131"/>
      <c r="AS457" s="131"/>
      <c r="AT457" s="131"/>
      <c r="AU457" s="131"/>
      <c r="AV457" s="131"/>
      <c r="AW457" s="131"/>
      <c r="AX457" s="131"/>
      <c r="AY457" s="131"/>
      <c r="AZ457" s="131"/>
      <c r="BA457" s="131"/>
      <c r="BB457" s="131"/>
      <c r="BC457" s="131"/>
      <c r="BD457" s="131"/>
      <c r="BE457" s="131"/>
      <c r="BF457" s="131"/>
      <c r="BG457" s="131"/>
      <c r="BH457" s="131"/>
      <c r="BI457" s="131"/>
      <c r="BJ457" s="131"/>
      <c r="BK457" s="131"/>
      <c r="BL457" s="131"/>
      <c r="BM457" s="131"/>
      <c r="BN457" s="131"/>
      <c r="BO457" s="131"/>
      <c r="BP457" s="131"/>
      <c r="BQ457" s="131"/>
      <c r="BR457" s="131"/>
      <c r="BS457" s="131"/>
      <c r="BT457" s="131"/>
      <c r="BU457" s="131"/>
      <c r="BV457" s="131"/>
      <c r="BW457" s="131"/>
      <c r="BX457" s="131"/>
      <c r="BY457" s="131"/>
      <c r="BZ457" s="131"/>
      <c r="CA457" s="131"/>
      <c r="CB457" s="131"/>
      <c r="CC457" s="131"/>
      <c r="CD457" s="131"/>
      <c r="CE457" s="131"/>
      <c r="CF457" s="131"/>
      <c r="CG457" s="131"/>
      <c r="CH457" s="100"/>
      <c r="CI457" s="100"/>
      <c r="CJ457" s="100"/>
      <c r="CK457" s="100"/>
      <c r="CL457" s="100"/>
      <c r="CM457" s="100"/>
      <c r="CN457" s="100"/>
      <c r="CO457" s="100"/>
      <c r="CP457" s="100"/>
      <c r="CQ457" s="100"/>
      <c r="CR457" s="100"/>
      <c r="CS457" s="100"/>
      <c r="CT457" s="100"/>
      <c r="CU457" s="100"/>
      <c r="CV457" s="100"/>
      <c r="CW457" s="100"/>
      <c r="CX457" s="100"/>
      <c r="CY457" s="100"/>
      <c r="CZ457" s="100"/>
      <c r="DA457" s="100"/>
      <c r="DB457" s="100"/>
      <c r="DC457" s="100"/>
      <c r="DD457" s="100"/>
    </row>
    <row r="458" spans="31:108" ht="15" customHeight="1" x14ac:dyDescent="0.2">
      <c r="AE458" s="131"/>
      <c r="AF458" s="131"/>
      <c r="AG458" s="131"/>
      <c r="AH458" s="131"/>
      <c r="AI458" s="131"/>
      <c r="AJ458" s="131"/>
      <c r="AK458" s="131"/>
      <c r="AL458" s="131"/>
      <c r="AM458" s="131"/>
      <c r="AN458" s="131"/>
      <c r="AO458" s="131"/>
      <c r="AP458" s="131"/>
      <c r="AQ458" s="131"/>
      <c r="AR458" s="131"/>
      <c r="AS458" s="131"/>
      <c r="AT458" s="131"/>
      <c r="AU458" s="131"/>
      <c r="AV458" s="131"/>
      <c r="AW458" s="131"/>
      <c r="AX458" s="131"/>
      <c r="AY458" s="131"/>
      <c r="AZ458" s="131"/>
      <c r="BA458" s="131"/>
      <c r="BB458" s="131"/>
      <c r="BC458" s="131"/>
      <c r="BD458" s="131"/>
      <c r="BE458" s="131"/>
      <c r="BF458" s="131"/>
      <c r="BG458" s="131"/>
      <c r="BH458" s="131"/>
      <c r="BI458" s="131"/>
      <c r="BJ458" s="131"/>
      <c r="BK458" s="131"/>
      <c r="BL458" s="131"/>
      <c r="BM458" s="131"/>
      <c r="BN458" s="131"/>
      <c r="BO458" s="131"/>
      <c r="BP458" s="131"/>
      <c r="BQ458" s="131"/>
      <c r="BR458" s="131"/>
      <c r="BS458" s="131"/>
      <c r="BT458" s="131"/>
      <c r="BU458" s="131"/>
      <c r="BV458" s="131"/>
      <c r="BW458" s="131"/>
      <c r="BX458" s="131"/>
      <c r="BY458" s="131"/>
      <c r="BZ458" s="131"/>
      <c r="CA458" s="131"/>
      <c r="CB458" s="131"/>
      <c r="CC458" s="131"/>
      <c r="CD458" s="131"/>
      <c r="CE458" s="131"/>
      <c r="CF458" s="131"/>
      <c r="CG458" s="131"/>
      <c r="CH458" s="100"/>
      <c r="CI458" s="100"/>
      <c r="CJ458" s="100"/>
      <c r="CK458" s="100"/>
      <c r="CL458" s="100"/>
      <c r="CM458" s="100"/>
      <c r="CN458" s="100"/>
      <c r="CO458" s="100"/>
      <c r="CP458" s="100"/>
      <c r="CQ458" s="100"/>
      <c r="CR458" s="100"/>
      <c r="CS458" s="100"/>
      <c r="CT458" s="100"/>
      <c r="CU458" s="100"/>
      <c r="CV458" s="100"/>
      <c r="CW458" s="100"/>
      <c r="CX458" s="100"/>
      <c r="CY458" s="100"/>
      <c r="CZ458" s="100"/>
      <c r="DA458" s="100"/>
      <c r="DB458" s="100"/>
      <c r="DC458" s="100"/>
      <c r="DD458" s="100"/>
    </row>
    <row r="459" spans="31:108" ht="15" customHeight="1" x14ac:dyDescent="0.2">
      <c r="AE459" s="131"/>
      <c r="AF459" s="131"/>
      <c r="AG459" s="131"/>
      <c r="AH459" s="131"/>
      <c r="AI459" s="131"/>
      <c r="AJ459" s="131"/>
      <c r="AK459" s="131"/>
      <c r="AL459" s="131"/>
      <c r="AM459" s="131"/>
      <c r="AN459" s="131"/>
      <c r="AO459" s="131"/>
      <c r="AP459" s="131"/>
      <c r="AQ459" s="131"/>
      <c r="AR459" s="131"/>
      <c r="AS459" s="131"/>
      <c r="AT459" s="131"/>
      <c r="AU459" s="131"/>
      <c r="AV459" s="131"/>
      <c r="AW459" s="131"/>
      <c r="AX459" s="131"/>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00"/>
      <c r="CI459" s="100"/>
      <c r="CJ459" s="100"/>
      <c r="CK459" s="100"/>
      <c r="CL459" s="100"/>
      <c r="CM459" s="100"/>
      <c r="CN459" s="100"/>
      <c r="CO459" s="100"/>
      <c r="CP459" s="100"/>
      <c r="CQ459" s="100"/>
      <c r="CR459" s="100"/>
      <c r="CS459" s="100"/>
      <c r="CT459" s="100"/>
      <c r="CU459" s="100"/>
      <c r="CV459" s="100"/>
      <c r="CW459" s="100"/>
      <c r="CX459" s="100"/>
      <c r="CY459" s="100"/>
      <c r="CZ459" s="100"/>
      <c r="DA459" s="100"/>
      <c r="DB459" s="100"/>
      <c r="DC459" s="100"/>
      <c r="DD459" s="100"/>
    </row>
    <row r="460" spans="31:108" ht="15" customHeight="1" x14ac:dyDescent="0.2">
      <c r="AE460" s="131"/>
      <c r="AF460" s="131"/>
      <c r="AG460" s="131"/>
      <c r="AH460" s="131"/>
      <c r="AI460" s="131"/>
      <c r="AJ460" s="131"/>
      <c r="AK460" s="131"/>
      <c r="AL460" s="131"/>
      <c r="AM460" s="131"/>
      <c r="AN460" s="131"/>
      <c r="AO460" s="131"/>
      <c r="AP460" s="131"/>
      <c r="AQ460" s="131"/>
      <c r="AR460" s="131"/>
      <c r="AS460" s="131"/>
      <c r="AT460" s="131"/>
      <c r="AU460" s="131"/>
      <c r="AV460" s="131"/>
      <c r="AW460" s="131"/>
      <c r="AX460" s="131"/>
      <c r="AY460" s="131"/>
      <c r="AZ460" s="131"/>
      <c r="BA460" s="131"/>
      <c r="BB460" s="131"/>
      <c r="BC460" s="131"/>
      <c r="BD460" s="131"/>
      <c r="BE460" s="131"/>
      <c r="BF460" s="131"/>
      <c r="BG460" s="131"/>
      <c r="BH460" s="131"/>
      <c r="BI460" s="131"/>
      <c r="BJ460" s="131"/>
      <c r="BK460" s="131"/>
      <c r="BL460" s="131"/>
      <c r="BM460" s="131"/>
      <c r="BN460" s="131"/>
      <c r="BO460" s="131"/>
      <c r="BP460" s="131"/>
      <c r="BQ460" s="131"/>
      <c r="BR460" s="131"/>
      <c r="BS460" s="131"/>
      <c r="BT460" s="131"/>
      <c r="BU460" s="131"/>
      <c r="BV460" s="131"/>
      <c r="BW460" s="131"/>
      <c r="BX460" s="131"/>
      <c r="BY460" s="131"/>
      <c r="BZ460" s="131"/>
      <c r="CA460" s="131"/>
      <c r="CB460" s="131"/>
      <c r="CC460" s="131"/>
      <c r="CD460" s="131"/>
      <c r="CE460" s="131"/>
      <c r="CF460" s="131"/>
      <c r="CG460" s="131"/>
      <c r="CH460" s="100"/>
      <c r="CI460" s="100"/>
      <c r="CJ460" s="100"/>
      <c r="CK460" s="100"/>
      <c r="CL460" s="100"/>
      <c r="CM460" s="100"/>
      <c r="CN460" s="100"/>
      <c r="CO460" s="100"/>
      <c r="CP460" s="100"/>
      <c r="CQ460" s="100"/>
      <c r="CR460" s="100"/>
      <c r="CS460" s="100"/>
      <c r="CT460" s="100"/>
      <c r="CU460" s="100"/>
      <c r="CV460" s="100"/>
      <c r="CW460" s="100"/>
      <c r="CX460" s="100"/>
      <c r="CY460" s="100"/>
      <c r="CZ460" s="100"/>
      <c r="DA460" s="100"/>
      <c r="DB460" s="100"/>
      <c r="DC460" s="100"/>
      <c r="DD460" s="100"/>
    </row>
    <row r="461" spans="31:108" ht="15" customHeight="1" x14ac:dyDescent="0.2">
      <c r="AE461" s="131"/>
      <c r="AF461" s="131"/>
      <c r="AG461" s="131"/>
      <c r="AH461" s="131"/>
      <c r="AI461" s="131"/>
      <c r="AJ461" s="131"/>
      <c r="AK461" s="131"/>
      <c r="AL461" s="131"/>
      <c r="AM461" s="131"/>
      <c r="AN461" s="131"/>
      <c r="AO461" s="131"/>
      <c r="AP461" s="131"/>
      <c r="AQ461" s="131"/>
      <c r="AR461" s="131"/>
      <c r="AS461" s="131"/>
      <c r="AT461" s="131"/>
      <c r="AU461" s="131"/>
      <c r="AV461" s="131"/>
      <c r="AW461" s="131"/>
      <c r="AX461" s="131"/>
      <c r="AY461" s="131"/>
      <c r="AZ461" s="131"/>
      <c r="BA461" s="131"/>
      <c r="BB461" s="131"/>
      <c r="BC461" s="131"/>
      <c r="BD461" s="131"/>
      <c r="BE461" s="131"/>
      <c r="BF461" s="131"/>
      <c r="BG461" s="131"/>
      <c r="BH461" s="131"/>
      <c r="BI461" s="131"/>
      <c r="BJ461" s="131"/>
      <c r="BK461" s="131"/>
      <c r="BL461" s="131"/>
      <c r="BM461" s="131"/>
      <c r="BN461" s="131"/>
      <c r="BO461" s="131"/>
      <c r="BP461" s="131"/>
      <c r="BQ461" s="131"/>
      <c r="BR461" s="131"/>
      <c r="BS461" s="131"/>
      <c r="BT461" s="131"/>
      <c r="BU461" s="131"/>
      <c r="BV461" s="131"/>
      <c r="BW461" s="131"/>
      <c r="BX461" s="131"/>
      <c r="BY461" s="131"/>
      <c r="BZ461" s="131"/>
      <c r="CA461" s="131"/>
      <c r="CB461" s="131"/>
      <c r="CC461" s="131"/>
      <c r="CD461" s="131"/>
      <c r="CE461" s="131"/>
      <c r="CF461" s="131"/>
      <c r="CG461" s="131"/>
      <c r="CH461" s="100"/>
      <c r="CI461" s="100"/>
      <c r="CJ461" s="100"/>
      <c r="CK461" s="100"/>
      <c r="CL461" s="100"/>
      <c r="CM461" s="100"/>
      <c r="CN461" s="100"/>
      <c r="CO461" s="100"/>
      <c r="CP461" s="100"/>
      <c r="CQ461" s="100"/>
      <c r="CR461" s="100"/>
      <c r="CS461" s="100"/>
      <c r="CT461" s="100"/>
      <c r="CU461" s="100"/>
      <c r="CV461" s="100"/>
      <c r="CW461" s="100"/>
      <c r="CX461" s="100"/>
      <c r="CY461" s="100"/>
      <c r="CZ461" s="100"/>
      <c r="DA461" s="100"/>
      <c r="DB461" s="100"/>
      <c r="DC461" s="100"/>
      <c r="DD461" s="100"/>
    </row>
    <row r="462" spans="31:108" ht="15" customHeight="1" x14ac:dyDescent="0.2">
      <c r="AE462" s="131"/>
      <c r="AF462" s="131"/>
      <c r="AG462" s="131"/>
      <c r="AH462" s="131"/>
      <c r="AI462" s="131"/>
      <c r="AJ462" s="131"/>
      <c r="AK462" s="131"/>
      <c r="AL462" s="131"/>
      <c r="AM462" s="131"/>
      <c r="AN462" s="131"/>
      <c r="AO462" s="131"/>
      <c r="AP462" s="131"/>
      <c r="AQ462" s="131"/>
      <c r="AR462" s="131"/>
      <c r="AS462" s="131"/>
      <c r="AT462" s="131"/>
      <c r="AU462" s="131"/>
      <c r="AV462" s="131"/>
      <c r="AW462" s="131"/>
      <c r="AX462" s="131"/>
      <c r="AY462" s="131"/>
      <c r="AZ462" s="131"/>
      <c r="BA462" s="131"/>
      <c r="BB462" s="131"/>
      <c r="BC462" s="131"/>
      <c r="BD462" s="131"/>
      <c r="BE462" s="131"/>
      <c r="BF462" s="131"/>
      <c r="BG462" s="131"/>
      <c r="BH462" s="131"/>
      <c r="BI462" s="131"/>
      <c r="BJ462" s="131"/>
      <c r="BK462" s="131"/>
      <c r="BL462" s="131"/>
      <c r="BM462" s="131"/>
      <c r="BN462" s="131"/>
      <c r="BO462" s="131"/>
      <c r="BP462" s="131"/>
      <c r="BQ462" s="131"/>
      <c r="BR462" s="131"/>
      <c r="BS462" s="131"/>
      <c r="BT462" s="131"/>
      <c r="BU462" s="131"/>
      <c r="BV462" s="131"/>
      <c r="BW462" s="131"/>
      <c r="BX462" s="131"/>
      <c r="BY462" s="131"/>
      <c r="BZ462" s="131"/>
      <c r="CA462" s="131"/>
      <c r="CB462" s="131"/>
      <c r="CC462" s="131"/>
      <c r="CD462" s="131"/>
      <c r="CE462" s="131"/>
      <c r="CF462" s="131"/>
      <c r="CG462" s="131"/>
      <c r="CH462" s="100"/>
      <c r="CI462" s="100"/>
      <c r="CJ462" s="100"/>
      <c r="CK462" s="100"/>
      <c r="CL462" s="100"/>
      <c r="CM462" s="100"/>
      <c r="CN462" s="100"/>
      <c r="CO462" s="100"/>
      <c r="CP462" s="100"/>
      <c r="CQ462" s="100"/>
      <c r="CR462" s="100"/>
      <c r="CS462" s="100"/>
      <c r="CT462" s="100"/>
      <c r="CU462" s="100"/>
      <c r="CV462" s="100"/>
      <c r="CW462" s="100"/>
      <c r="CX462" s="100"/>
      <c r="CY462" s="100"/>
      <c r="CZ462" s="100"/>
      <c r="DA462" s="100"/>
      <c r="DB462" s="100"/>
      <c r="DC462" s="100"/>
      <c r="DD462" s="100"/>
    </row>
    <row r="463" spans="31:108" ht="15" customHeight="1" x14ac:dyDescent="0.2">
      <c r="AE463" s="131"/>
      <c r="AF463" s="131"/>
      <c r="AG463" s="131"/>
      <c r="AH463" s="131"/>
      <c r="AI463" s="131"/>
      <c r="AJ463" s="131"/>
      <c r="AK463" s="131"/>
      <c r="AL463" s="131"/>
      <c r="AM463" s="131"/>
      <c r="AN463" s="131"/>
      <c r="AO463" s="131"/>
      <c r="AP463" s="131"/>
      <c r="AQ463" s="131"/>
      <c r="AR463" s="131"/>
      <c r="AS463" s="131"/>
      <c r="AT463" s="131"/>
      <c r="AU463" s="131"/>
      <c r="AV463" s="131"/>
      <c r="AW463" s="131"/>
      <c r="AX463" s="131"/>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00"/>
      <c r="CI463" s="100"/>
      <c r="CJ463" s="100"/>
      <c r="CK463" s="100"/>
      <c r="CL463" s="100"/>
      <c r="CM463" s="100"/>
      <c r="CN463" s="100"/>
      <c r="CO463" s="100"/>
      <c r="CP463" s="100"/>
      <c r="CQ463" s="100"/>
      <c r="CR463" s="100"/>
      <c r="CS463" s="100"/>
      <c r="CT463" s="100"/>
      <c r="CU463" s="100"/>
      <c r="CV463" s="100"/>
      <c r="CW463" s="100"/>
      <c r="CX463" s="100"/>
      <c r="CY463" s="100"/>
      <c r="CZ463" s="100"/>
      <c r="DA463" s="100"/>
      <c r="DB463" s="100"/>
      <c r="DC463" s="100"/>
      <c r="DD463" s="100"/>
    </row>
    <row r="464" spans="31:108" ht="15" customHeight="1" x14ac:dyDescent="0.2">
      <c r="AE464" s="131"/>
      <c r="AF464" s="131"/>
      <c r="AG464" s="131"/>
      <c r="AH464" s="131"/>
      <c r="AI464" s="131"/>
      <c r="AJ464" s="131"/>
      <c r="AK464" s="131"/>
      <c r="AL464" s="131"/>
      <c r="AM464" s="131"/>
      <c r="AN464" s="131"/>
      <c r="AO464" s="131"/>
      <c r="AP464" s="131"/>
      <c r="AQ464" s="131"/>
      <c r="AR464" s="131"/>
      <c r="AS464" s="131"/>
      <c r="AT464" s="131"/>
      <c r="AU464" s="131"/>
      <c r="AV464" s="131"/>
      <c r="AW464" s="131"/>
      <c r="AX464" s="131"/>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00"/>
      <c r="CI464" s="100"/>
      <c r="CJ464" s="100"/>
      <c r="CK464" s="100"/>
      <c r="CL464" s="100"/>
      <c r="CM464" s="100"/>
      <c r="CN464" s="100"/>
      <c r="CO464" s="100"/>
      <c r="CP464" s="100"/>
      <c r="CQ464" s="100"/>
      <c r="CR464" s="100"/>
      <c r="CS464" s="100"/>
      <c r="CT464" s="100"/>
      <c r="CU464" s="100"/>
      <c r="CV464" s="100"/>
      <c r="CW464" s="100"/>
      <c r="CX464" s="100"/>
      <c r="CY464" s="100"/>
      <c r="CZ464" s="100"/>
      <c r="DA464" s="100"/>
      <c r="DB464" s="100"/>
      <c r="DC464" s="100"/>
      <c r="DD464" s="100"/>
    </row>
    <row r="465" spans="31:108" ht="15" customHeight="1" x14ac:dyDescent="0.2">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00"/>
      <c r="CI465" s="100"/>
      <c r="CJ465" s="100"/>
      <c r="CK465" s="100"/>
      <c r="CL465" s="100"/>
      <c r="CM465" s="100"/>
      <c r="CN465" s="100"/>
      <c r="CO465" s="100"/>
      <c r="CP465" s="100"/>
      <c r="CQ465" s="100"/>
      <c r="CR465" s="100"/>
      <c r="CS465" s="100"/>
      <c r="CT465" s="100"/>
      <c r="CU465" s="100"/>
      <c r="CV465" s="100"/>
      <c r="CW465" s="100"/>
      <c r="CX465" s="100"/>
      <c r="CY465" s="100"/>
      <c r="CZ465" s="100"/>
      <c r="DA465" s="100"/>
      <c r="DB465" s="100"/>
      <c r="DC465" s="100"/>
      <c r="DD465" s="100"/>
    </row>
    <row r="466" spans="31:108" ht="15" customHeight="1" x14ac:dyDescent="0.2">
      <c r="AE466" s="131"/>
      <c r="AF466" s="131"/>
      <c r="AG466" s="131"/>
      <c r="AH466" s="131"/>
      <c r="AI466" s="131"/>
      <c r="AJ466" s="131"/>
      <c r="AK466" s="131"/>
      <c r="AL466" s="131"/>
      <c r="AM466" s="131"/>
      <c r="AN466" s="131"/>
      <c r="AO466" s="131"/>
      <c r="AP466" s="131"/>
      <c r="AQ466" s="131"/>
      <c r="AR466" s="131"/>
      <c r="AS466" s="131"/>
      <c r="AT466" s="131"/>
      <c r="AU466" s="131"/>
      <c r="AV466" s="131"/>
      <c r="AW466" s="131"/>
      <c r="AX466" s="131"/>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00"/>
      <c r="CI466" s="100"/>
      <c r="CJ466" s="100"/>
      <c r="CK466" s="100"/>
      <c r="CL466" s="100"/>
      <c r="CM466" s="100"/>
      <c r="CN466" s="100"/>
      <c r="CO466" s="100"/>
      <c r="CP466" s="100"/>
      <c r="CQ466" s="100"/>
      <c r="CR466" s="100"/>
      <c r="CS466" s="100"/>
      <c r="CT466" s="100"/>
      <c r="CU466" s="100"/>
      <c r="CV466" s="100"/>
      <c r="CW466" s="100"/>
      <c r="CX466" s="100"/>
      <c r="CY466" s="100"/>
      <c r="CZ466" s="100"/>
      <c r="DA466" s="100"/>
      <c r="DB466" s="100"/>
      <c r="DC466" s="100"/>
      <c r="DD466" s="100"/>
    </row>
    <row r="467" spans="31:108" ht="15" customHeight="1" x14ac:dyDescent="0.2">
      <c r="AE467" s="131"/>
      <c r="AF467" s="131"/>
      <c r="AG467" s="131"/>
      <c r="AH467" s="131"/>
      <c r="AI467" s="131"/>
      <c r="AJ467" s="131"/>
      <c r="AK467" s="131"/>
      <c r="AL467" s="131"/>
      <c r="AM467" s="131"/>
      <c r="AN467" s="131"/>
      <c r="AO467" s="131"/>
      <c r="AP467" s="131"/>
      <c r="AQ467" s="131"/>
      <c r="AR467" s="131"/>
      <c r="AS467" s="131"/>
      <c r="AT467" s="131"/>
      <c r="AU467" s="131"/>
      <c r="AV467" s="131"/>
      <c r="AW467" s="131"/>
      <c r="AX467" s="131"/>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00"/>
      <c r="CI467" s="100"/>
      <c r="CJ467" s="100"/>
      <c r="CK467" s="100"/>
      <c r="CL467" s="100"/>
      <c r="CM467" s="100"/>
      <c r="CN467" s="100"/>
      <c r="CO467" s="100"/>
      <c r="CP467" s="100"/>
      <c r="CQ467" s="100"/>
      <c r="CR467" s="100"/>
      <c r="CS467" s="100"/>
      <c r="CT467" s="100"/>
      <c r="CU467" s="100"/>
      <c r="CV467" s="100"/>
      <c r="CW467" s="100"/>
      <c r="CX467" s="100"/>
      <c r="CY467" s="100"/>
      <c r="CZ467" s="100"/>
      <c r="DA467" s="100"/>
      <c r="DB467" s="100"/>
      <c r="DC467" s="100"/>
      <c r="DD467" s="100"/>
    </row>
    <row r="468" spans="31:108" ht="15" customHeight="1" x14ac:dyDescent="0.2">
      <c r="AE468" s="131"/>
      <c r="AF468" s="131"/>
      <c r="AG468" s="131"/>
      <c r="AH468" s="131"/>
      <c r="AI468" s="131"/>
      <c r="AJ468" s="131"/>
      <c r="AK468" s="131"/>
      <c r="AL468" s="131"/>
      <c r="AM468" s="131"/>
      <c r="AN468" s="131"/>
      <c r="AO468" s="131"/>
      <c r="AP468" s="131"/>
      <c r="AQ468" s="131"/>
      <c r="AR468" s="131"/>
      <c r="AS468" s="131"/>
      <c r="AT468" s="131"/>
      <c r="AU468" s="131"/>
      <c r="AV468" s="131"/>
      <c r="AW468" s="131"/>
      <c r="AX468" s="131"/>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00"/>
      <c r="CI468" s="100"/>
      <c r="CJ468" s="100"/>
      <c r="CK468" s="100"/>
      <c r="CL468" s="100"/>
      <c r="CM468" s="100"/>
      <c r="CN468" s="100"/>
      <c r="CO468" s="100"/>
      <c r="CP468" s="100"/>
      <c r="CQ468" s="100"/>
      <c r="CR468" s="100"/>
      <c r="CS468" s="100"/>
      <c r="CT468" s="100"/>
      <c r="CU468" s="100"/>
      <c r="CV468" s="100"/>
      <c r="CW468" s="100"/>
      <c r="CX468" s="100"/>
      <c r="CY468" s="100"/>
      <c r="CZ468" s="100"/>
      <c r="DA468" s="100"/>
      <c r="DB468" s="100"/>
      <c r="DC468" s="100"/>
      <c r="DD468" s="100"/>
    </row>
    <row r="469" spans="31:108" ht="15" customHeight="1" x14ac:dyDescent="0.2">
      <c r="AE469" s="131"/>
      <c r="AF469" s="131"/>
      <c r="AG469" s="131"/>
      <c r="AH469" s="131"/>
      <c r="AI469" s="131"/>
      <c r="AJ469" s="131"/>
      <c r="AK469" s="131"/>
      <c r="AL469" s="131"/>
      <c r="AM469" s="131"/>
      <c r="AN469" s="131"/>
      <c r="AO469" s="131"/>
      <c r="AP469" s="131"/>
      <c r="AQ469" s="131"/>
      <c r="AR469" s="131"/>
      <c r="AS469" s="131"/>
      <c r="AT469" s="131"/>
      <c r="AU469" s="131"/>
      <c r="AV469" s="131"/>
      <c r="AW469" s="131"/>
      <c r="AX469" s="131"/>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00"/>
      <c r="CI469" s="100"/>
      <c r="CJ469" s="100"/>
      <c r="CK469" s="100"/>
      <c r="CL469" s="100"/>
      <c r="CM469" s="100"/>
      <c r="CN469" s="100"/>
      <c r="CO469" s="100"/>
      <c r="CP469" s="100"/>
      <c r="CQ469" s="100"/>
      <c r="CR469" s="100"/>
      <c r="CS469" s="100"/>
      <c r="CT469" s="100"/>
      <c r="CU469" s="100"/>
      <c r="CV469" s="100"/>
      <c r="CW469" s="100"/>
      <c r="CX469" s="100"/>
      <c r="CY469" s="100"/>
      <c r="CZ469" s="100"/>
      <c r="DA469" s="100"/>
      <c r="DB469" s="100"/>
      <c r="DC469" s="100"/>
      <c r="DD469" s="100"/>
    </row>
    <row r="470" spans="31:108" ht="15" customHeight="1" x14ac:dyDescent="0.2">
      <c r="AE470" s="131"/>
      <c r="AF470" s="131"/>
      <c r="AG470" s="131"/>
      <c r="AH470" s="131"/>
      <c r="AI470" s="131"/>
      <c r="AJ470" s="131"/>
      <c r="AK470" s="131"/>
      <c r="AL470" s="131"/>
      <c r="AM470" s="131"/>
      <c r="AN470" s="131"/>
      <c r="AO470" s="131"/>
      <c r="AP470" s="131"/>
      <c r="AQ470" s="131"/>
      <c r="AR470" s="131"/>
      <c r="AS470" s="131"/>
      <c r="AT470" s="131"/>
      <c r="AU470" s="131"/>
      <c r="AV470" s="131"/>
      <c r="AW470" s="131"/>
      <c r="AX470" s="131"/>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00"/>
      <c r="CI470" s="100"/>
      <c r="CJ470" s="100"/>
      <c r="CK470" s="100"/>
      <c r="CL470" s="100"/>
      <c r="CM470" s="100"/>
      <c r="CN470" s="100"/>
      <c r="CO470" s="100"/>
      <c r="CP470" s="100"/>
      <c r="CQ470" s="100"/>
      <c r="CR470" s="100"/>
      <c r="CS470" s="100"/>
      <c r="CT470" s="100"/>
      <c r="CU470" s="100"/>
      <c r="CV470" s="100"/>
      <c r="CW470" s="100"/>
      <c r="CX470" s="100"/>
      <c r="CY470" s="100"/>
      <c r="CZ470" s="100"/>
      <c r="DA470" s="100"/>
      <c r="DB470" s="100"/>
      <c r="DC470" s="100"/>
      <c r="DD470" s="100"/>
    </row>
    <row r="471" spans="31:108" ht="15" customHeight="1" x14ac:dyDescent="0.2">
      <c r="AE471" s="131"/>
      <c r="AF471" s="131"/>
      <c r="AG471" s="131"/>
      <c r="AH471" s="131"/>
      <c r="AI471" s="131"/>
      <c r="AJ471" s="131"/>
      <c r="AK471" s="131"/>
      <c r="AL471" s="131"/>
      <c r="AM471" s="131"/>
      <c r="AN471" s="131"/>
      <c r="AO471" s="131"/>
      <c r="AP471" s="131"/>
      <c r="AQ471" s="131"/>
      <c r="AR471" s="131"/>
      <c r="AS471" s="131"/>
      <c r="AT471" s="131"/>
      <c r="AU471" s="131"/>
      <c r="AV471" s="131"/>
      <c r="AW471" s="131"/>
      <c r="AX471" s="131"/>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00"/>
      <c r="CI471" s="100"/>
      <c r="CJ471" s="100"/>
      <c r="CK471" s="100"/>
      <c r="CL471" s="100"/>
      <c r="CM471" s="100"/>
      <c r="CN471" s="100"/>
      <c r="CO471" s="100"/>
      <c r="CP471" s="100"/>
      <c r="CQ471" s="100"/>
      <c r="CR471" s="100"/>
      <c r="CS471" s="100"/>
      <c r="CT471" s="100"/>
      <c r="CU471" s="100"/>
      <c r="CV471" s="100"/>
      <c r="CW471" s="100"/>
      <c r="CX471" s="100"/>
      <c r="CY471" s="100"/>
      <c r="CZ471" s="100"/>
      <c r="DA471" s="100"/>
      <c r="DB471" s="100"/>
      <c r="DC471" s="100"/>
      <c r="DD471" s="100"/>
    </row>
    <row r="472" spans="31:108" ht="15" customHeight="1" x14ac:dyDescent="0.2">
      <c r="AE472" s="131"/>
      <c r="AF472" s="131"/>
      <c r="AG472" s="131"/>
      <c r="AH472" s="131"/>
      <c r="AI472" s="131"/>
      <c r="AJ472" s="131"/>
      <c r="AK472" s="131"/>
      <c r="AL472" s="131"/>
      <c r="AM472" s="131"/>
      <c r="AN472" s="131"/>
      <c r="AO472" s="131"/>
      <c r="AP472" s="131"/>
      <c r="AQ472" s="131"/>
      <c r="AR472" s="131"/>
      <c r="AS472" s="131"/>
      <c r="AT472" s="131"/>
      <c r="AU472" s="131"/>
      <c r="AV472" s="131"/>
      <c r="AW472" s="131"/>
      <c r="AX472" s="131"/>
      <c r="AY472" s="131"/>
      <c r="AZ472" s="131"/>
      <c r="BA472" s="131"/>
      <c r="BB472" s="131"/>
      <c r="BC472" s="131"/>
      <c r="BD472" s="131"/>
      <c r="BE472" s="131"/>
      <c r="BF472" s="131"/>
      <c r="BG472" s="131"/>
      <c r="BH472" s="131"/>
      <c r="BI472" s="131"/>
      <c r="BJ472" s="131"/>
      <c r="BK472" s="131"/>
      <c r="BL472" s="131"/>
      <c r="BM472" s="131"/>
      <c r="BN472" s="131"/>
      <c r="BO472" s="131"/>
      <c r="BP472" s="131"/>
      <c r="BQ472" s="131"/>
      <c r="BR472" s="131"/>
      <c r="BS472" s="131"/>
      <c r="BT472" s="131"/>
      <c r="BU472" s="131"/>
      <c r="BV472" s="131"/>
      <c r="BW472" s="131"/>
      <c r="BX472" s="131"/>
      <c r="BY472" s="131"/>
      <c r="BZ472" s="131"/>
      <c r="CA472" s="131"/>
      <c r="CB472" s="131"/>
      <c r="CC472" s="131"/>
      <c r="CD472" s="131"/>
      <c r="CE472" s="131"/>
      <c r="CF472" s="131"/>
      <c r="CG472" s="131"/>
      <c r="CH472" s="100"/>
      <c r="CI472" s="100"/>
      <c r="CJ472" s="100"/>
      <c r="CK472" s="100"/>
      <c r="CL472" s="100"/>
      <c r="CM472" s="100"/>
      <c r="CN472" s="100"/>
      <c r="CO472" s="100"/>
      <c r="CP472" s="100"/>
      <c r="CQ472" s="100"/>
      <c r="CR472" s="100"/>
      <c r="CS472" s="100"/>
      <c r="CT472" s="100"/>
      <c r="CU472" s="100"/>
      <c r="CV472" s="100"/>
      <c r="CW472" s="100"/>
      <c r="CX472" s="100"/>
      <c r="CY472" s="100"/>
      <c r="CZ472" s="100"/>
      <c r="DA472" s="100"/>
      <c r="DB472" s="100"/>
      <c r="DC472" s="100"/>
      <c r="DD472" s="100"/>
    </row>
    <row r="473" spans="31:108" ht="15" customHeight="1" x14ac:dyDescent="0.2">
      <c r="AE473" s="131"/>
      <c r="AF473" s="131"/>
      <c r="AG473" s="131"/>
      <c r="AH473" s="131"/>
      <c r="AI473" s="131"/>
      <c r="AJ473" s="131"/>
      <c r="AK473" s="131"/>
      <c r="AL473" s="131"/>
      <c r="AM473" s="131"/>
      <c r="AN473" s="131"/>
      <c r="AO473" s="131"/>
      <c r="AP473" s="131"/>
      <c r="AQ473" s="131"/>
      <c r="AR473" s="131"/>
      <c r="AS473" s="131"/>
      <c r="AT473" s="131"/>
      <c r="AU473" s="131"/>
      <c r="AV473" s="131"/>
      <c r="AW473" s="131"/>
      <c r="AX473" s="131"/>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c r="BT473" s="131"/>
      <c r="BU473" s="131"/>
      <c r="BV473" s="131"/>
      <c r="BW473" s="131"/>
      <c r="BX473" s="131"/>
      <c r="BY473" s="131"/>
      <c r="BZ473" s="131"/>
      <c r="CA473" s="131"/>
      <c r="CB473" s="131"/>
      <c r="CC473" s="131"/>
      <c r="CD473" s="131"/>
      <c r="CE473" s="131"/>
      <c r="CF473" s="131"/>
      <c r="CG473" s="131"/>
      <c r="CH473" s="100"/>
      <c r="CI473" s="100"/>
      <c r="CJ473" s="100"/>
      <c r="CK473" s="100"/>
      <c r="CL473" s="100"/>
      <c r="CM473" s="100"/>
      <c r="CN473" s="100"/>
      <c r="CO473" s="100"/>
      <c r="CP473" s="100"/>
      <c r="CQ473" s="100"/>
      <c r="CR473" s="100"/>
      <c r="CS473" s="100"/>
      <c r="CT473" s="100"/>
      <c r="CU473" s="100"/>
      <c r="CV473" s="100"/>
      <c r="CW473" s="100"/>
      <c r="CX473" s="100"/>
      <c r="CY473" s="100"/>
      <c r="CZ473" s="100"/>
      <c r="DA473" s="100"/>
      <c r="DB473" s="100"/>
      <c r="DC473" s="100"/>
      <c r="DD473" s="100"/>
    </row>
    <row r="474" spans="31:108" ht="15" customHeight="1" x14ac:dyDescent="0.2">
      <c r="AE474" s="131"/>
      <c r="AF474" s="131"/>
      <c r="AG474" s="131"/>
      <c r="AH474" s="131"/>
      <c r="AI474" s="131"/>
      <c r="AJ474" s="131"/>
      <c r="AK474" s="131"/>
      <c r="AL474" s="131"/>
      <c r="AM474" s="131"/>
      <c r="AN474" s="131"/>
      <c r="AO474" s="131"/>
      <c r="AP474" s="131"/>
      <c r="AQ474" s="131"/>
      <c r="AR474" s="131"/>
      <c r="AS474" s="131"/>
      <c r="AT474" s="131"/>
      <c r="AU474" s="131"/>
      <c r="AV474" s="131"/>
      <c r="AW474" s="131"/>
      <c r="AX474" s="131"/>
      <c r="AY474" s="131"/>
      <c r="AZ474" s="131"/>
      <c r="BA474" s="131"/>
      <c r="BB474" s="131"/>
      <c r="BC474" s="131"/>
      <c r="BD474" s="131"/>
      <c r="BE474" s="131"/>
      <c r="BF474" s="131"/>
      <c r="BG474" s="131"/>
      <c r="BH474" s="131"/>
      <c r="BI474" s="131"/>
      <c r="BJ474" s="131"/>
      <c r="BK474" s="131"/>
      <c r="BL474" s="131"/>
      <c r="BM474" s="131"/>
      <c r="BN474" s="131"/>
      <c r="BO474" s="131"/>
      <c r="BP474" s="131"/>
      <c r="BQ474" s="131"/>
      <c r="BR474" s="131"/>
      <c r="BS474" s="131"/>
      <c r="BT474" s="131"/>
      <c r="BU474" s="131"/>
      <c r="BV474" s="131"/>
      <c r="BW474" s="131"/>
      <c r="BX474" s="131"/>
      <c r="BY474" s="131"/>
      <c r="BZ474" s="131"/>
      <c r="CA474" s="131"/>
      <c r="CB474" s="131"/>
      <c r="CC474" s="131"/>
      <c r="CD474" s="131"/>
      <c r="CE474" s="131"/>
      <c r="CF474" s="131"/>
      <c r="CG474" s="131"/>
      <c r="CH474" s="100"/>
      <c r="CI474" s="100"/>
      <c r="CJ474" s="100"/>
      <c r="CK474" s="100"/>
      <c r="CL474" s="100"/>
      <c r="CM474" s="100"/>
      <c r="CN474" s="100"/>
      <c r="CO474" s="100"/>
      <c r="CP474" s="100"/>
      <c r="CQ474" s="100"/>
      <c r="CR474" s="100"/>
      <c r="CS474" s="100"/>
      <c r="CT474" s="100"/>
      <c r="CU474" s="100"/>
      <c r="CV474" s="100"/>
      <c r="CW474" s="100"/>
      <c r="CX474" s="100"/>
      <c r="CY474" s="100"/>
      <c r="CZ474" s="100"/>
      <c r="DA474" s="100"/>
      <c r="DB474" s="100"/>
      <c r="DC474" s="100"/>
      <c r="DD474" s="100"/>
    </row>
    <row r="475" spans="31:108" ht="15" customHeight="1" x14ac:dyDescent="0.2">
      <c r="AE475" s="131"/>
      <c r="AF475" s="131"/>
      <c r="AG475" s="131"/>
      <c r="AH475" s="131"/>
      <c r="AI475" s="131"/>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c r="BD475" s="131"/>
      <c r="BE475" s="131"/>
      <c r="BF475" s="131"/>
      <c r="BG475" s="131"/>
      <c r="BH475" s="131"/>
      <c r="BI475" s="131"/>
      <c r="BJ475" s="131"/>
      <c r="BK475" s="131"/>
      <c r="BL475" s="131"/>
      <c r="BM475" s="131"/>
      <c r="BN475" s="131"/>
      <c r="BO475" s="131"/>
      <c r="BP475" s="131"/>
      <c r="BQ475" s="131"/>
      <c r="BR475" s="131"/>
      <c r="BS475" s="131"/>
      <c r="BT475" s="131"/>
      <c r="BU475" s="131"/>
      <c r="BV475" s="131"/>
      <c r="BW475" s="131"/>
      <c r="BX475" s="131"/>
      <c r="BY475" s="131"/>
      <c r="BZ475" s="131"/>
      <c r="CA475" s="131"/>
      <c r="CB475" s="131"/>
      <c r="CC475" s="131"/>
      <c r="CD475" s="131"/>
      <c r="CE475" s="131"/>
      <c r="CF475" s="131"/>
      <c r="CG475" s="131"/>
      <c r="CH475" s="100"/>
      <c r="CI475" s="100"/>
      <c r="CJ475" s="100"/>
      <c r="CK475" s="100"/>
      <c r="CL475" s="100"/>
      <c r="CM475" s="100"/>
      <c r="CN475" s="100"/>
      <c r="CO475" s="100"/>
      <c r="CP475" s="100"/>
      <c r="CQ475" s="100"/>
      <c r="CR475" s="100"/>
      <c r="CS475" s="100"/>
      <c r="CT475" s="100"/>
      <c r="CU475" s="100"/>
      <c r="CV475" s="100"/>
      <c r="CW475" s="100"/>
      <c r="CX475" s="100"/>
      <c r="CY475" s="100"/>
      <c r="CZ475" s="100"/>
      <c r="DA475" s="100"/>
      <c r="DB475" s="100"/>
      <c r="DC475" s="100"/>
      <c r="DD475" s="100"/>
    </row>
    <row r="476" spans="31:108" ht="15" customHeight="1" x14ac:dyDescent="0.2">
      <c r="AE476" s="131"/>
      <c r="AF476" s="131"/>
      <c r="AG476" s="131"/>
      <c r="AH476" s="131"/>
      <c r="AI476" s="131"/>
      <c r="AJ476" s="131"/>
      <c r="AK476" s="131"/>
      <c r="AL476" s="131"/>
      <c r="AM476" s="131"/>
      <c r="AN476" s="131"/>
      <c r="AO476" s="131"/>
      <c r="AP476" s="131"/>
      <c r="AQ476" s="131"/>
      <c r="AR476" s="131"/>
      <c r="AS476" s="131"/>
      <c r="AT476" s="131"/>
      <c r="AU476" s="131"/>
      <c r="AV476" s="131"/>
      <c r="AW476" s="131"/>
      <c r="AX476" s="131"/>
      <c r="AY476" s="131"/>
      <c r="AZ476" s="131"/>
      <c r="BA476" s="131"/>
      <c r="BB476" s="131"/>
      <c r="BC476" s="131"/>
      <c r="BD476" s="131"/>
      <c r="BE476" s="131"/>
      <c r="BF476" s="131"/>
      <c r="BG476" s="131"/>
      <c r="BH476" s="131"/>
      <c r="BI476" s="131"/>
      <c r="BJ476" s="131"/>
      <c r="BK476" s="131"/>
      <c r="BL476" s="131"/>
      <c r="BM476" s="131"/>
      <c r="BN476" s="131"/>
      <c r="BO476" s="131"/>
      <c r="BP476" s="131"/>
      <c r="BQ476" s="131"/>
      <c r="BR476" s="131"/>
      <c r="BS476" s="131"/>
      <c r="BT476" s="131"/>
      <c r="BU476" s="131"/>
      <c r="BV476" s="131"/>
      <c r="BW476" s="131"/>
      <c r="BX476" s="131"/>
      <c r="BY476" s="131"/>
      <c r="BZ476" s="131"/>
      <c r="CA476" s="131"/>
      <c r="CB476" s="131"/>
      <c r="CC476" s="131"/>
      <c r="CD476" s="131"/>
      <c r="CE476" s="131"/>
      <c r="CF476" s="131"/>
      <c r="CG476" s="131"/>
      <c r="CH476" s="100"/>
      <c r="CI476" s="100"/>
      <c r="CJ476" s="100"/>
      <c r="CK476" s="100"/>
      <c r="CL476" s="100"/>
      <c r="CM476" s="100"/>
      <c r="CN476" s="100"/>
      <c r="CO476" s="100"/>
      <c r="CP476" s="100"/>
      <c r="CQ476" s="100"/>
      <c r="CR476" s="100"/>
      <c r="CS476" s="100"/>
      <c r="CT476" s="100"/>
      <c r="CU476" s="100"/>
      <c r="CV476" s="100"/>
      <c r="CW476" s="100"/>
      <c r="CX476" s="100"/>
      <c r="CY476" s="100"/>
      <c r="CZ476" s="100"/>
      <c r="DA476" s="100"/>
      <c r="DB476" s="100"/>
      <c r="DC476" s="100"/>
      <c r="DD476" s="100"/>
    </row>
    <row r="477" spans="31:108" ht="15" customHeight="1" x14ac:dyDescent="0.2">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00"/>
      <c r="CI477" s="100"/>
      <c r="CJ477" s="100"/>
      <c r="CK477" s="100"/>
      <c r="CL477" s="100"/>
      <c r="CM477" s="100"/>
      <c r="CN477" s="100"/>
      <c r="CO477" s="100"/>
      <c r="CP477" s="100"/>
      <c r="CQ477" s="100"/>
      <c r="CR477" s="100"/>
      <c r="CS477" s="100"/>
      <c r="CT477" s="100"/>
      <c r="CU477" s="100"/>
      <c r="CV477" s="100"/>
      <c r="CW477" s="100"/>
      <c r="CX477" s="100"/>
      <c r="CY477" s="100"/>
      <c r="CZ477" s="100"/>
      <c r="DA477" s="100"/>
      <c r="DB477" s="100"/>
      <c r="DC477" s="100"/>
      <c r="DD477" s="100"/>
    </row>
    <row r="478" spans="31:108" ht="15" customHeight="1" x14ac:dyDescent="0.2">
      <c r="AE478" s="131"/>
      <c r="AF478" s="131"/>
      <c r="AG478" s="131"/>
      <c r="AH478" s="131"/>
      <c r="AI478" s="131"/>
      <c r="AJ478" s="131"/>
      <c r="AK478" s="131"/>
      <c r="AL478" s="131"/>
      <c r="AM478" s="131"/>
      <c r="AN478" s="131"/>
      <c r="AO478" s="131"/>
      <c r="AP478" s="131"/>
      <c r="AQ478" s="131"/>
      <c r="AR478" s="131"/>
      <c r="AS478" s="131"/>
      <c r="AT478" s="131"/>
      <c r="AU478" s="131"/>
      <c r="AV478" s="131"/>
      <c r="AW478" s="131"/>
      <c r="AX478" s="131"/>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00"/>
      <c r="CI478" s="100"/>
      <c r="CJ478" s="100"/>
      <c r="CK478" s="100"/>
      <c r="CL478" s="100"/>
      <c r="CM478" s="100"/>
      <c r="CN478" s="100"/>
      <c r="CO478" s="100"/>
      <c r="CP478" s="100"/>
      <c r="CQ478" s="100"/>
      <c r="CR478" s="100"/>
      <c r="CS478" s="100"/>
      <c r="CT478" s="100"/>
      <c r="CU478" s="100"/>
      <c r="CV478" s="100"/>
      <c r="CW478" s="100"/>
      <c r="CX478" s="100"/>
      <c r="CY478" s="100"/>
      <c r="CZ478" s="100"/>
      <c r="DA478" s="100"/>
      <c r="DB478" s="100"/>
      <c r="DC478" s="100"/>
      <c r="DD478" s="100"/>
    </row>
    <row r="479" spans="31:108" ht="15" customHeight="1" x14ac:dyDescent="0.2">
      <c r="AE479" s="131"/>
      <c r="AF479" s="131"/>
      <c r="AG479" s="131"/>
      <c r="AH479" s="131"/>
      <c r="AI479" s="131"/>
      <c r="AJ479" s="131"/>
      <c r="AK479" s="131"/>
      <c r="AL479" s="131"/>
      <c r="AM479" s="131"/>
      <c r="AN479" s="131"/>
      <c r="AO479" s="131"/>
      <c r="AP479" s="131"/>
      <c r="AQ479" s="131"/>
      <c r="AR479" s="131"/>
      <c r="AS479" s="131"/>
      <c r="AT479" s="131"/>
      <c r="AU479" s="131"/>
      <c r="AV479" s="131"/>
      <c r="AW479" s="131"/>
      <c r="AX479" s="131"/>
      <c r="AY479" s="131"/>
      <c r="AZ479" s="131"/>
      <c r="BA479" s="131"/>
      <c r="BB479" s="131"/>
      <c r="BC479" s="131"/>
      <c r="BD479" s="131"/>
      <c r="BE479" s="131"/>
      <c r="BF479" s="131"/>
      <c r="BG479" s="131"/>
      <c r="BH479" s="131"/>
      <c r="BI479" s="131"/>
      <c r="BJ479" s="131"/>
      <c r="BK479" s="131"/>
      <c r="BL479" s="131"/>
      <c r="BM479" s="131"/>
      <c r="BN479" s="131"/>
      <c r="BO479" s="131"/>
      <c r="BP479" s="131"/>
      <c r="BQ479" s="131"/>
      <c r="BR479" s="131"/>
      <c r="BS479" s="131"/>
      <c r="BT479" s="131"/>
      <c r="BU479" s="131"/>
      <c r="BV479" s="131"/>
      <c r="BW479" s="131"/>
      <c r="BX479" s="131"/>
      <c r="BY479" s="131"/>
      <c r="BZ479" s="131"/>
      <c r="CA479" s="131"/>
      <c r="CB479" s="131"/>
      <c r="CC479" s="131"/>
      <c r="CD479" s="131"/>
      <c r="CE479" s="131"/>
      <c r="CF479" s="131"/>
      <c r="CG479" s="131"/>
      <c r="CH479" s="100"/>
      <c r="CI479" s="100"/>
      <c r="CJ479" s="100"/>
      <c r="CK479" s="100"/>
      <c r="CL479" s="100"/>
      <c r="CM479" s="100"/>
      <c r="CN479" s="100"/>
      <c r="CO479" s="100"/>
      <c r="CP479" s="100"/>
      <c r="CQ479" s="100"/>
      <c r="CR479" s="100"/>
      <c r="CS479" s="100"/>
      <c r="CT479" s="100"/>
      <c r="CU479" s="100"/>
      <c r="CV479" s="100"/>
      <c r="CW479" s="100"/>
      <c r="CX479" s="100"/>
      <c r="CY479" s="100"/>
      <c r="CZ479" s="100"/>
      <c r="DA479" s="100"/>
      <c r="DB479" s="100"/>
      <c r="DC479" s="100"/>
      <c r="DD479" s="100"/>
    </row>
    <row r="480" spans="31:108" ht="15" customHeight="1" x14ac:dyDescent="0.2">
      <c r="AE480" s="131"/>
      <c r="AF480" s="131"/>
      <c r="AG480" s="131"/>
      <c r="AH480" s="131"/>
      <c r="AI480" s="131"/>
      <c r="AJ480" s="131"/>
      <c r="AK480" s="131"/>
      <c r="AL480" s="131"/>
      <c r="AM480" s="131"/>
      <c r="AN480" s="131"/>
      <c r="AO480" s="131"/>
      <c r="AP480" s="131"/>
      <c r="AQ480" s="131"/>
      <c r="AR480" s="131"/>
      <c r="AS480" s="131"/>
      <c r="AT480" s="131"/>
      <c r="AU480" s="131"/>
      <c r="AV480" s="131"/>
      <c r="AW480" s="131"/>
      <c r="AX480" s="131"/>
      <c r="AY480" s="131"/>
      <c r="AZ480" s="131"/>
      <c r="BA480" s="131"/>
      <c r="BB480" s="131"/>
      <c r="BC480" s="131"/>
      <c r="BD480" s="131"/>
      <c r="BE480" s="131"/>
      <c r="BF480" s="131"/>
      <c r="BG480" s="131"/>
      <c r="BH480" s="131"/>
      <c r="BI480" s="131"/>
      <c r="BJ480" s="131"/>
      <c r="BK480" s="131"/>
      <c r="BL480" s="131"/>
      <c r="BM480" s="131"/>
      <c r="BN480" s="131"/>
      <c r="BO480" s="131"/>
      <c r="BP480" s="131"/>
      <c r="BQ480" s="131"/>
      <c r="BR480" s="131"/>
      <c r="BS480" s="131"/>
      <c r="BT480" s="131"/>
      <c r="BU480" s="131"/>
      <c r="BV480" s="131"/>
      <c r="BW480" s="131"/>
      <c r="BX480" s="131"/>
      <c r="BY480" s="131"/>
      <c r="BZ480" s="131"/>
      <c r="CA480" s="131"/>
      <c r="CB480" s="131"/>
      <c r="CC480" s="131"/>
      <c r="CD480" s="131"/>
      <c r="CE480" s="131"/>
      <c r="CF480" s="131"/>
      <c r="CG480" s="131"/>
      <c r="CH480" s="100"/>
      <c r="CI480" s="100"/>
      <c r="CJ480" s="100"/>
      <c r="CK480" s="100"/>
      <c r="CL480" s="100"/>
      <c r="CM480" s="100"/>
      <c r="CN480" s="100"/>
      <c r="CO480" s="100"/>
      <c r="CP480" s="100"/>
      <c r="CQ480" s="100"/>
      <c r="CR480" s="100"/>
      <c r="CS480" s="100"/>
      <c r="CT480" s="100"/>
      <c r="CU480" s="100"/>
      <c r="CV480" s="100"/>
      <c r="CW480" s="100"/>
      <c r="CX480" s="100"/>
      <c r="CY480" s="100"/>
      <c r="CZ480" s="100"/>
      <c r="DA480" s="100"/>
      <c r="DB480" s="100"/>
      <c r="DC480" s="100"/>
      <c r="DD480" s="100"/>
    </row>
    <row r="481" spans="31:108" ht="15" customHeight="1" x14ac:dyDescent="0.2">
      <c r="AE481" s="131"/>
      <c r="AF481" s="131"/>
      <c r="AG481" s="131"/>
      <c r="AH481" s="131"/>
      <c r="AI481" s="131"/>
      <c r="AJ481" s="131"/>
      <c r="AK481" s="131"/>
      <c r="AL481" s="131"/>
      <c r="AM481" s="131"/>
      <c r="AN481" s="131"/>
      <c r="AO481" s="131"/>
      <c r="AP481" s="131"/>
      <c r="AQ481" s="131"/>
      <c r="AR481" s="131"/>
      <c r="AS481" s="131"/>
      <c r="AT481" s="131"/>
      <c r="AU481" s="131"/>
      <c r="AV481" s="131"/>
      <c r="AW481" s="131"/>
      <c r="AX481" s="131"/>
      <c r="AY481" s="131"/>
      <c r="AZ481" s="131"/>
      <c r="BA481" s="131"/>
      <c r="BB481" s="131"/>
      <c r="BC481" s="131"/>
      <c r="BD481" s="131"/>
      <c r="BE481" s="131"/>
      <c r="BF481" s="131"/>
      <c r="BG481" s="131"/>
      <c r="BH481" s="131"/>
      <c r="BI481" s="131"/>
      <c r="BJ481" s="131"/>
      <c r="BK481" s="131"/>
      <c r="BL481" s="131"/>
      <c r="BM481" s="131"/>
      <c r="BN481" s="131"/>
      <c r="BO481" s="131"/>
      <c r="BP481" s="131"/>
      <c r="BQ481" s="131"/>
      <c r="BR481" s="131"/>
      <c r="BS481" s="131"/>
      <c r="BT481" s="131"/>
      <c r="BU481" s="131"/>
      <c r="BV481" s="131"/>
      <c r="BW481" s="131"/>
      <c r="BX481" s="131"/>
      <c r="BY481" s="131"/>
      <c r="BZ481" s="131"/>
      <c r="CA481" s="131"/>
      <c r="CB481" s="131"/>
      <c r="CC481" s="131"/>
      <c r="CD481" s="131"/>
      <c r="CE481" s="131"/>
      <c r="CF481" s="131"/>
      <c r="CG481" s="131"/>
      <c r="CH481" s="100"/>
      <c r="CI481" s="100"/>
      <c r="CJ481" s="100"/>
      <c r="CK481" s="100"/>
      <c r="CL481" s="100"/>
      <c r="CM481" s="100"/>
      <c r="CN481" s="100"/>
      <c r="CO481" s="100"/>
      <c r="CP481" s="100"/>
      <c r="CQ481" s="100"/>
      <c r="CR481" s="100"/>
      <c r="CS481" s="100"/>
      <c r="CT481" s="100"/>
      <c r="CU481" s="100"/>
      <c r="CV481" s="100"/>
      <c r="CW481" s="100"/>
      <c r="CX481" s="100"/>
      <c r="CY481" s="100"/>
      <c r="CZ481" s="100"/>
      <c r="DA481" s="100"/>
      <c r="DB481" s="100"/>
      <c r="DC481" s="100"/>
      <c r="DD481" s="100"/>
    </row>
    <row r="482" spans="31:108" ht="15" customHeight="1" x14ac:dyDescent="0.2">
      <c r="AE482" s="131"/>
      <c r="AF482" s="131"/>
      <c r="AG482" s="131"/>
      <c r="AH482" s="131"/>
      <c r="AI482" s="131"/>
      <c r="AJ482" s="131"/>
      <c r="AK482" s="131"/>
      <c r="AL482" s="131"/>
      <c r="AM482" s="131"/>
      <c r="AN482" s="131"/>
      <c r="AO482" s="131"/>
      <c r="AP482" s="131"/>
      <c r="AQ482" s="131"/>
      <c r="AR482" s="131"/>
      <c r="AS482" s="131"/>
      <c r="AT482" s="131"/>
      <c r="AU482" s="131"/>
      <c r="AV482" s="131"/>
      <c r="AW482" s="131"/>
      <c r="AX482" s="131"/>
      <c r="AY482" s="131"/>
      <c r="AZ482" s="131"/>
      <c r="BA482" s="131"/>
      <c r="BB482" s="131"/>
      <c r="BC482" s="131"/>
      <c r="BD482" s="131"/>
      <c r="BE482" s="131"/>
      <c r="BF482" s="131"/>
      <c r="BG482" s="131"/>
      <c r="BH482" s="131"/>
      <c r="BI482" s="131"/>
      <c r="BJ482" s="131"/>
      <c r="BK482" s="131"/>
      <c r="BL482" s="131"/>
      <c r="BM482" s="131"/>
      <c r="BN482" s="131"/>
      <c r="BO482" s="131"/>
      <c r="BP482" s="131"/>
      <c r="BQ482" s="131"/>
      <c r="BR482" s="131"/>
      <c r="BS482" s="131"/>
      <c r="BT482" s="131"/>
      <c r="BU482" s="131"/>
      <c r="BV482" s="131"/>
      <c r="BW482" s="131"/>
      <c r="BX482" s="131"/>
      <c r="BY482" s="131"/>
      <c r="BZ482" s="131"/>
      <c r="CA482" s="131"/>
      <c r="CB482" s="131"/>
      <c r="CC482" s="131"/>
      <c r="CD482" s="131"/>
      <c r="CE482" s="131"/>
      <c r="CF482" s="131"/>
      <c r="CG482" s="131"/>
      <c r="CH482" s="100"/>
      <c r="CI482" s="100"/>
      <c r="CJ482" s="100"/>
      <c r="CK482" s="100"/>
      <c r="CL482" s="100"/>
      <c r="CM482" s="100"/>
      <c r="CN482" s="100"/>
      <c r="CO482" s="100"/>
      <c r="CP482" s="100"/>
      <c r="CQ482" s="100"/>
      <c r="CR482" s="100"/>
      <c r="CS482" s="100"/>
      <c r="CT482" s="100"/>
      <c r="CU482" s="100"/>
      <c r="CV482" s="100"/>
      <c r="CW482" s="100"/>
      <c r="CX482" s="100"/>
      <c r="CY482" s="100"/>
      <c r="CZ482" s="100"/>
      <c r="DA482" s="100"/>
      <c r="DB482" s="100"/>
      <c r="DC482" s="100"/>
      <c r="DD482" s="100"/>
    </row>
    <row r="483" spans="31:108" ht="15" customHeight="1" x14ac:dyDescent="0.2">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00"/>
      <c r="CI483" s="100"/>
      <c r="CJ483" s="100"/>
      <c r="CK483" s="100"/>
      <c r="CL483" s="100"/>
      <c r="CM483" s="100"/>
      <c r="CN483" s="100"/>
      <c r="CO483" s="100"/>
      <c r="CP483" s="100"/>
      <c r="CQ483" s="100"/>
      <c r="CR483" s="100"/>
      <c r="CS483" s="100"/>
      <c r="CT483" s="100"/>
      <c r="CU483" s="100"/>
      <c r="CV483" s="100"/>
      <c r="CW483" s="100"/>
      <c r="CX483" s="100"/>
      <c r="CY483" s="100"/>
      <c r="CZ483" s="100"/>
      <c r="DA483" s="100"/>
      <c r="DB483" s="100"/>
      <c r="DC483" s="100"/>
      <c r="DD483" s="100"/>
    </row>
    <row r="484" spans="31:108" ht="15" customHeight="1" x14ac:dyDescent="0.2">
      <c r="AE484" s="131"/>
      <c r="AF484" s="131"/>
      <c r="AG484" s="131"/>
      <c r="AH484" s="131"/>
      <c r="AI484" s="131"/>
      <c r="AJ484" s="131"/>
      <c r="AK484" s="131"/>
      <c r="AL484" s="131"/>
      <c r="AM484" s="131"/>
      <c r="AN484" s="131"/>
      <c r="AO484" s="131"/>
      <c r="AP484" s="131"/>
      <c r="AQ484" s="131"/>
      <c r="AR484" s="131"/>
      <c r="AS484" s="131"/>
      <c r="AT484" s="131"/>
      <c r="AU484" s="131"/>
      <c r="AV484" s="131"/>
      <c r="AW484" s="131"/>
      <c r="AX484" s="131"/>
      <c r="AY484" s="131"/>
      <c r="AZ484" s="131"/>
      <c r="BA484" s="131"/>
      <c r="BB484" s="131"/>
      <c r="BC484" s="131"/>
      <c r="BD484" s="131"/>
      <c r="BE484" s="131"/>
      <c r="BF484" s="131"/>
      <c r="BG484" s="131"/>
      <c r="BH484" s="131"/>
      <c r="BI484" s="131"/>
      <c r="BJ484" s="131"/>
      <c r="BK484" s="131"/>
      <c r="BL484" s="131"/>
      <c r="BM484" s="131"/>
      <c r="BN484" s="131"/>
      <c r="BO484" s="131"/>
      <c r="BP484" s="131"/>
      <c r="BQ484" s="131"/>
      <c r="BR484" s="131"/>
      <c r="BS484" s="131"/>
      <c r="BT484" s="131"/>
      <c r="BU484" s="131"/>
      <c r="BV484" s="131"/>
      <c r="BW484" s="131"/>
      <c r="BX484" s="131"/>
      <c r="BY484" s="131"/>
      <c r="BZ484" s="131"/>
      <c r="CA484" s="131"/>
      <c r="CB484" s="131"/>
      <c r="CC484" s="131"/>
      <c r="CD484" s="131"/>
      <c r="CE484" s="131"/>
      <c r="CF484" s="131"/>
      <c r="CG484" s="131"/>
      <c r="CH484" s="100"/>
      <c r="CI484" s="100"/>
      <c r="CJ484" s="100"/>
      <c r="CK484" s="100"/>
      <c r="CL484" s="100"/>
      <c r="CM484" s="100"/>
      <c r="CN484" s="100"/>
      <c r="CO484" s="100"/>
      <c r="CP484" s="100"/>
      <c r="CQ484" s="100"/>
      <c r="CR484" s="100"/>
      <c r="CS484" s="100"/>
      <c r="CT484" s="100"/>
      <c r="CU484" s="100"/>
      <c r="CV484" s="100"/>
      <c r="CW484" s="100"/>
      <c r="CX484" s="100"/>
      <c r="CY484" s="100"/>
      <c r="CZ484" s="100"/>
      <c r="DA484" s="100"/>
      <c r="DB484" s="100"/>
      <c r="DC484" s="100"/>
      <c r="DD484" s="100"/>
    </row>
    <row r="485" spans="31:108" ht="15" customHeight="1" x14ac:dyDescent="0.2">
      <c r="AE485" s="131"/>
      <c r="AF485" s="131"/>
      <c r="AG485" s="131"/>
      <c r="AH485" s="131"/>
      <c r="AI485" s="131"/>
      <c r="AJ485" s="131"/>
      <c r="AK485" s="131"/>
      <c r="AL485" s="131"/>
      <c r="AM485" s="131"/>
      <c r="AN485" s="131"/>
      <c r="AO485" s="131"/>
      <c r="AP485" s="131"/>
      <c r="AQ485" s="131"/>
      <c r="AR485" s="131"/>
      <c r="AS485" s="131"/>
      <c r="AT485" s="131"/>
      <c r="AU485" s="131"/>
      <c r="AV485" s="131"/>
      <c r="AW485" s="131"/>
      <c r="AX485" s="131"/>
      <c r="AY485" s="131"/>
      <c r="AZ485" s="131"/>
      <c r="BA485" s="131"/>
      <c r="BB485" s="131"/>
      <c r="BC485" s="131"/>
      <c r="BD485" s="131"/>
      <c r="BE485" s="131"/>
      <c r="BF485" s="131"/>
      <c r="BG485" s="131"/>
      <c r="BH485" s="131"/>
      <c r="BI485" s="131"/>
      <c r="BJ485" s="131"/>
      <c r="BK485" s="131"/>
      <c r="BL485" s="131"/>
      <c r="BM485" s="131"/>
      <c r="BN485" s="131"/>
      <c r="BO485" s="131"/>
      <c r="BP485" s="131"/>
      <c r="BQ485" s="131"/>
      <c r="BR485" s="131"/>
      <c r="BS485" s="131"/>
      <c r="BT485" s="131"/>
      <c r="BU485" s="131"/>
      <c r="BV485" s="131"/>
      <c r="BW485" s="131"/>
      <c r="BX485" s="131"/>
      <c r="BY485" s="131"/>
      <c r="BZ485" s="131"/>
      <c r="CA485" s="131"/>
      <c r="CB485" s="131"/>
      <c r="CC485" s="131"/>
      <c r="CD485" s="131"/>
      <c r="CE485" s="131"/>
      <c r="CF485" s="131"/>
      <c r="CG485" s="131"/>
      <c r="CH485" s="100"/>
      <c r="CI485" s="100"/>
      <c r="CJ485" s="100"/>
      <c r="CK485" s="100"/>
      <c r="CL485" s="100"/>
      <c r="CM485" s="100"/>
      <c r="CN485" s="100"/>
      <c r="CO485" s="100"/>
      <c r="CP485" s="100"/>
      <c r="CQ485" s="100"/>
      <c r="CR485" s="100"/>
      <c r="CS485" s="100"/>
      <c r="CT485" s="100"/>
      <c r="CU485" s="100"/>
      <c r="CV485" s="100"/>
      <c r="CW485" s="100"/>
      <c r="CX485" s="100"/>
      <c r="CY485" s="100"/>
      <c r="CZ485" s="100"/>
      <c r="DA485" s="100"/>
      <c r="DB485" s="100"/>
      <c r="DC485" s="100"/>
      <c r="DD485" s="100"/>
    </row>
    <row r="486" spans="31:108" ht="15" customHeight="1" x14ac:dyDescent="0.2">
      <c r="AE486" s="131"/>
      <c r="AF486" s="131"/>
      <c r="AG486" s="131"/>
      <c r="AH486" s="131"/>
      <c r="AI486" s="131"/>
      <c r="AJ486" s="131"/>
      <c r="AK486" s="131"/>
      <c r="AL486" s="131"/>
      <c r="AM486" s="131"/>
      <c r="AN486" s="131"/>
      <c r="AO486" s="131"/>
      <c r="AP486" s="131"/>
      <c r="AQ486" s="131"/>
      <c r="AR486" s="131"/>
      <c r="AS486" s="131"/>
      <c r="AT486" s="131"/>
      <c r="AU486" s="131"/>
      <c r="AV486" s="131"/>
      <c r="AW486" s="131"/>
      <c r="AX486" s="131"/>
      <c r="AY486" s="131"/>
      <c r="AZ486" s="131"/>
      <c r="BA486" s="131"/>
      <c r="BB486" s="131"/>
      <c r="BC486" s="131"/>
      <c r="BD486" s="131"/>
      <c r="BE486" s="131"/>
      <c r="BF486" s="131"/>
      <c r="BG486" s="131"/>
      <c r="BH486" s="131"/>
      <c r="BI486" s="131"/>
      <c r="BJ486" s="131"/>
      <c r="BK486" s="131"/>
      <c r="BL486" s="131"/>
      <c r="BM486" s="131"/>
      <c r="BN486" s="131"/>
      <c r="BO486" s="131"/>
      <c r="BP486" s="131"/>
      <c r="BQ486" s="131"/>
      <c r="BR486" s="131"/>
      <c r="BS486" s="131"/>
      <c r="BT486" s="131"/>
      <c r="BU486" s="131"/>
      <c r="BV486" s="131"/>
      <c r="BW486" s="131"/>
      <c r="BX486" s="131"/>
      <c r="BY486" s="131"/>
      <c r="BZ486" s="131"/>
      <c r="CA486" s="131"/>
      <c r="CB486" s="131"/>
      <c r="CC486" s="131"/>
      <c r="CD486" s="131"/>
      <c r="CE486" s="131"/>
      <c r="CF486" s="131"/>
      <c r="CG486" s="131"/>
      <c r="CH486" s="100"/>
      <c r="CI486" s="100"/>
      <c r="CJ486" s="100"/>
      <c r="CK486" s="100"/>
      <c r="CL486" s="100"/>
      <c r="CM486" s="100"/>
      <c r="CN486" s="100"/>
      <c r="CO486" s="100"/>
      <c r="CP486" s="100"/>
      <c r="CQ486" s="100"/>
      <c r="CR486" s="100"/>
      <c r="CS486" s="100"/>
      <c r="CT486" s="100"/>
      <c r="CU486" s="100"/>
      <c r="CV486" s="100"/>
      <c r="CW486" s="100"/>
      <c r="CX486" s="100"/>
      <c r="CY486" s="100"/>
      <c r="CZ486" s="100"/>
      <c r="DA486" s="100"/>
      <c r="DB486" s="100"/>
      <c r="DC486" s="100"/>
      <c r="DD486" s="100"/>
    </row>
    <row r="487" spans="31:108" ht="15" customHeight="1" x14ac:dyDescent="0.2">
      <c r="AE487" s="131"/>
      <c r="AF487" s="131"/>
      <c r="AG487" s="131"/>
      <c r="AH487" s="131"/>
      <c r="AI487" s="131"/>
      <c r="AJ487" s="131"/>
      <c r="AK487" s="131"/>
      <c r="AL487" s="131"/>
      <c r="AM487" s="131"/>
      <c r="AN487" s="131"/>
      <c r="AO487" s="131"/>
      <c r="AP487" s="131"/>
      <c r="AQ487" s="131"/>
      <c r="AR487" s="131"/>
      <c r="AS487" s="131"/>
      <c r="AT487" s="131"/>
      <c r="AU487" s="131"/>
      <c r="AV487" s="131"/>
      <c r="AW487" s="131"/>
      <c r="AX487" s="131"/>
      <c r="AY487" s="131"/>
      <c r="AZ487" s="131"/>
      <c r="BA487" s="131"/>
      <c r="BB487" s="131"/>
      <c r="BC487" s="131"/>
      <c r="BD487" s="131"/>
      <c r="BE487" s="131"/>
      <c r="BF487" s="131"/>
      <c r="BG487" s="131"/>
      <c r="BH487" s="131"/>
      <c r="BI487" s="131"/>
      <c r="BJ487" s="131"/>
      <c r="BK487" s="131"/>
      <c r="BL487" s="131"/>
      <c r="BM487" s="131"/>
      <c r="BN487" s="131"/>
      <c r="BO487" s="131"/>
      <c r="BP487" s="131"/>
      <c r="BQ487" s="131"/>
      <c r="BR487" s="131"/>
      <c r="BS487" s="131"/>
      <c r="BT487" s="131"/>
      <c r="BU487" s="131"/>
      <c r="BV487" s="131"/>
      <c r="BW487" s="131"/>
      <c r="BX487" s="131"/>
      <c r="BY487" s="131"/>
      <c r="BZ487" s="131"/>
      <c r="CA487" s="131"/>
      <c r="CB487" s="131"/>
      <c r="CC487" s="131"/>
      <c r="CD487" s="131"/>
      <c r="CE487" s="131"/>
      <c r="CF487" s="131"/>
      <c r="CG487" s="131"/>
      <c r="CH487" s="100"/>
      <c r="CI487" s="100"/>
      <c r="CJ487" s="100"/>
      <c r="CK487" s="100"/>
      <c r="CL487" s="100"/>
      <c r="CM487" s="100"/>
      <c r="CN487" s="100"/>
      <c r="CO487" s="100"/>
      <c r="CP487" s="100"/>
      <c r="CQ487" s="100"/>
      <c r="CR487" s="100"/>
      <c r="CS487" s="100"/>
      <c r="CT487" s="100"/>
      <c r="CU487" s="100"/>
      <c r="CV487" s="100"/>
      <c r="CW487" s="100"/>
      <c r="CX487" s="100"/>
      <c r="CY487" s="100"/>
      <c r="CZ487" s="100"/>
      <c r="DA487" s="100"/>
      <c r="DB487" s="100"/>
      <c r="DC487" s="100"/>
      <c r="DD487" s="100"/>
    </row>
    <row r="488" spans="31:108" ht="15" customHeight="1" x14ac:dyDescent="0.2">
      <c r="AE488" s="131"/>
      <c r="AF488" s="131"/>
      <c r="AG488" s="131"/>
      <c r="AH488" s="131"/>
      <c r="AI488" s="131"/>
      <c r="AJ488" s="131"/>
      <c r="AK488" s="131"/>
      <c r="AL488" s="131"/>
      <c r="AM488" s="131"/>
      <c r="AN488" s="131"/>
      <c r="AO488" s="131"/>
      <c r="AP488" s="131"/>
      <c r="AQ488" s="131"/>
      <c r="AR488" s="131"/>
      <c r="AS488" s="131"/>
      <c r="AT488" s="131"/>
      <c r="AU488" s="131"/>
      <c r="AV488" s="131"/>
      <c r="AW488" s="131"/>
      <c r="AX488" s="131"/>
      <c r="AY488" s="131"/>
      <c r="AZ488" s="131"/>
      <c r="BA488" s="131"/>
      <c r="BB488" s="131"/>
      <c r="BC488" s="131"/>
      <c r="BD488" s="131"/>
      <c r="BE488" s="131"/>
      <c r="BF488" s="131"/>
      <c r="BG488" s="131"/>
      <c r="BH488" s="131"/>
      <c r="BI488" s="131"/>
      <c r="BJ488" s="131"/>
      <c r="BK488" s="131"/>
      <c r="BL488" s="131"/>
      <c r="BM488" s="131"/>
      <c r="BN488" s="131"/>
      <c r="BO488" s="131"/>
      <c r="BP488" s="131"/>
      <c r="BQ488" s="131"/>
      <c r="BR488" s="131"/>
      <c r="BS488" s="131"/>
      <c r="BT488" s="131"/>
      <c r="BU488" s="131"/>
      <c r="BV488" s="131"/>
      <c r="BW488" s="131"/>
      <c r="BX488" s="131"/>
      <c r="BY488" s="131"/>
      <c r="BZ488" s="131"/>
      <c r="CA488" s="131"/>
      <c r="CB488" s="131"/>
      <c r="CC488" s="131"/>
      <c r="CD488" s="131"/>
      <c r="CE488" s="131"/>
      <c r="CF488" s="131"/>
      <c r="CG488" s="131"/>
      <c r="CH488" s="100"/>
      <c r="CI488" s="100"/>
      <c r="CJ488" s="100"/>
      <c r="CK488" s="100"/>
      <c r="CL488" s="100"/>
      <c r="CM488" s="100"/>
      <c r="CN488" s="100"/>
      <c r="CO488" s="100"/>
      <c r="CP488" s="100"/>
      <c r="CQ488" s="100"/>
      <c r="CR488" s="100"/>
      <c r="CS488" s="100"/>
      <c r="CT488" s="100"/>
      <c r="CU488" s="100"/>
      <c r="CV488" s="100"/>
      <c r="CW488" s="100"/>
      <c r="CX488" s="100"/>
      <c r="CY488" s="100"/>
      <c r="CZ488" s="100"/>
      <c r="DA488" s="100"/>
      <c r="DB488" s="100"/>
      <c r="DC488" s="100"/>
      <c r="DD488" s="100"/>
    </row>
    <row r="489" spans="31:108" ht="15" customHeight="1" x14ac:dyDescent="0.2">
      <c r="AE489" s="131"/>
      <c r="AF489" s="131"/>
      <c r="AG489" s="131"/>
      <c r="AH489" s="131"/>
      <c r="AI489" s="131"/>
      <c r="AJ489" s="131"/>
      <c r="AK489" s="131"/>
      <c r="AL489" s="131"/>
      <c r="AM489" s="131"/>
      <c r="AN489" s="131"/>
      <c r="AO489" s="131"/>
      <c r="AP489" s="131"/>
      <c r="AQ489" s="131"/>
      <c r="AR489" s="131"/>
      <c r="AS489" s="131"/>
      <c r="AT489" s="131"/>
      <c r="AU489" s="131"/>
      <c r="AV489" s="131"/>
      <c r="AW489" s="131"/>
      <c r="AX489" s="131"/>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00"/>
      <c r="CI489" s="100"/>
      <c r="CJ489" s="100"/>
      <c r="CK489" s="100"/>
      <c r="CL489" s="100"/>
      <c r="CM489" s="100"/>
      <c r="CN489" s="100"/>
      <c r="CO489" s="100"/>
      <c r="CP489" s="100"/>
      <c r="CQ489" s="100"/>
      <c r="CR489" s="100"/>
      <c r="CS489" s="100"/>
      <c r="CT489" s="100"/>
      <c r="CU489" s="100"/>
      <c r="CV489" s="100"/>
      <c r="CW489" s="100"/>
      <c r="CX489" s="100"/>
      <c r="CY489" s="100"/>
      <c r="CZ489" s="100"/>
      <c r="DA489" s="100"/>
      <c r="DB489" s="100"/>
      <c r="DC489" s="100"/>
      <c r="DD489" s="100"/>
    </row>
    <row r="490" spans="31:108" ht="15" customHeight="1" x14ac:dyDescent="0.2">
      <c r="AE490" s="131"/>
      <c r="AF490" s="131"/>
      <c r="AG490" s="131"/>
      <c r="AH490" s="131"/>
      <c r="AI490" s="131"/>
      <c r="AJ490" s="131"/>
      <c r="AK490" s="131"/>
      <c r="AL490" s="131"/>
      <c r="AM490" s="131"/>
      <c r="AN490" s="131"/>
      <c r="AO490" s="131"/>
      <c r="AP490" s="131"/>
      <c r="AQ490" s="131"/>
      <c r="AR490" s="131"/>
      <c r="AS490" s="131"/>
      <c r="AT490" s="131"/>
      <c r="AU490" s="131"/>
      <c r="AV490" s="131"/>
      <c r="AW490" s="131"/>
      <c r="AX490" s="131"/>
      <c r="AY490" s="131"/>
      <c r="AZ490" s="131"/>
      <c r="BA490" s="131"/>
      <c r="BB490" s="131"/>
      <c r="BC490" s="131"/>
      <c r="BD490" s="131"/>
      <c r="BE490" s="131"/>
      <c r="BF490" s="131"/>
      <c r="BG490" s="131"/>
      <c r="BH490" s="131"/>
      <c r="BI490" s="131"/>
      <c r="BJ490" s="131"/>
      <c r="BK490" s="131"/>
      <c r="BL490" s="131"/>
      <c r="BM490" s="131"/>
      <c r="BN490" s="131"/>
      <c r="BO490" s="131"/>
      <c r="BP490" s="131"/>
      <c r="BQ490" s="131"/>
      <c r="BR490" s="131"/>
      <c r="BS490" s="131"/>
      <c r="BT490" s="131"/>
      <c r="BU490" s="131"/>
      <c r="BV490" s="131"/>
      <c r="BW490" s="131"/>
      <c r="BX490" s="131"/>
      <c r="BY490" s="131"/>
      <c r="BZ490" s="131"/>
      <c r="CA490" s="131"/>
      <c r="CB490" s="131"/>
      <c r="CC490" s="131"/>
      <c r="CD490" s="131"/>
      <c r="CE490" s="131"/>
      <c r="CF490" s="131"/>
      <c r="CG490" s="131"/>
      <c r="CH490" s="100"/>
      <c r="CI490" s="100"/>
      <c r="CJ490" s="100"/>
      <c r="CK490" s="100"/>
      <c r="CL490" s="100"/>
      <c r="CM490" s="100"/>
      <c r="CN490" s="100"/>
      <c r="CO490" s="100"/>
      <c r="CP490" s="100"/>
      <c r="CQ490" s="100"/>
      <c r="CR490" s="100"/>
      <c r="CS490" s="100"/>
      <c r="CT490" s="100"/>
      <c r="CU490" s="100"/>
      <c r="CV490" s="100"/>
      <c r="CW490" s="100"/>
      <c r="CX490" s="100"/>
      <c r="CY490" s="100"/>
      <c r="CZ490" s="100"/>
      <c r="DA490" s="100"/>
      <c r="DB490" s="100"/>
      <c r="DC490" s="100"/>
      <c r="DD490" s="100"/>
    </row>
    <row r="491" spans="31:108" ht="15" customHeight="1" x14ac:dyDescent="0.2">
      <c r="AE491" s="131"/>
      <c r="AF491" s="131"/>
      <c r="AG491" s="131"/>
      <c r="AH491" s="131"/>
      <c r="AI491" s="131"/>
      <c r="AJ491" s="131"/>
      <c r="AK491" s="131"/>
      <c r="AL491" s="131"/>
      <c r="AM491" s="131"/>
      <c r="AN491" s="131"/>
      <c r="AO491" s="131"/>
      <c r="AP491" s="131"/>
      <c r="AQ491" s="131"/>
      <c r="AR491" s="131"/>
      <c r="AS491" s="131"/>
      <c r="AT491" s="131"/>
      <c r="AU491" s="131"/>
      <c r="AV491" s="131"/>
      <c r="AW491" s="131"/>
      <c r="AX491" s="131"/>
      <c r="AY491" s="131"/>
      <c r="AZ491" s="131"/>
      <c r="BA491" s="131"/>
      <c r="BB491" s="131"/>
      <c r="BC491" s="131"/>
      <c r="BD491" s="131"/>
      <c r="BE491" s="131"/>
      <c r="BF491" s="131"/>
      <c r="BG491" s="131"/>
      <c r="BH491" s="131"/>
      <c r="BI491" s="131"/>
      <c r="BJ491" s="131"/>
      <c r="BK491" s="131"/>
      <c r="BL491" s="131"/>
      <c r="BM491" s="131"/>
      <c r="BN491" s="131"/>
      <c r="BO491" s="131"/>
      <c r="BP491" s="131"/>
      <c r="BQ491" s="131"/>
      <c r="BR491" s="131"/>
      <c r="BS491" s="131"/>
      <c r="BT491" s="131"/>
      <c r="BU491" s="131"/>
      <c r="BV491" s="131"/>
      <c r="BW491" s="131"/>
      <c r="BX491" s="131"/>
      <c r="BY491" s="131"/>
      <c r="BZ491" s="131"/>
      <c r="CA491" s="131"/>
      <c r="CB491" s="131"/>
      <c r="CC491" s="131"/>
      <c r="CD491" s="131"/>
      <c r="CE491" s="131"/>
      <c r="CF491" s="131"/>
      <c r="CG491" s="131"/>
      <c r="CH491" s="100"/>
      <c r="CI491" s="100"/>
      <c r="CJ491" s="100"/>
      <c r="CK491" s="100"/>
      <c r="CL491" s="100"/>
      <c r="CM491" s="100"/>
      <c r="CN491" s="100"/>
      <c r="CO491" s="100"/>
      <c r="CP491" s="100"/>
      <c r="CQ491" s="100"/>
      <c r="CR491" s="100"/>
      <c r="CS491" s="100"/>
      <c r="CT491" s="100"/>
      <c r="CU491" s="100"/>
      <c r="CV491" s="100"/>
      <c r="CW491" s="100"/>
      <c r="CX491" s="100"/>
      <c r="CY491" s="100"/>
      <c r="CZ491" s="100"/>
      <c r="DA491" s="100"/>
      <c r="DB491" s="100"/>
      <c r="DC491" s="100"/>
      <c r="DD491" s="100"/>
    </row>
    <row r="492" spans="31:108" ht="15" customHeight="1" x14ac:dyDescent="0.2">
      <c r="AE492" s="131"/>
      <c r="AF492" s="131"/>
      <c r="AG492" s="131"/>
      <c r="AH492" s="131"/>
      <c r="AI492" s="131"/>
      <c r="AJ492" s="131"/>
      <c r="AK492" s="131"/>
      <c r="AL492" s="131"/>
      <c r="AM492" s="131"/>
      <c r="AN492" s="131"/>
      <c r="AO492" s="131"/>
      <c r="AP492" s="131"/>
      <c r="AQ492" s="131"/>
      <c r="AR492" s="131"/>
      <c r="AS492" s="131"/>
      <c r="AT492" s="131"/>
      <c r="AU492" s="131"/>
      <c r="AV492" s="131"/>
      <c r="AW492" s="131"/>
      <c r="AX492" s="131"/>
      <c r="AY492" s="131"/>
      <c r="AZ492" s="131"/>
      <c r="BA492" s="131"/>
      <c r="BB492" s="131"/>
      <c r="BC492" s="131"/>
      <c r="BD492" s="131"/>
      <c r="BE492" s="131"/>
      <c r="BF492" s="131"/>
      <c r="BG492" s="131"/>
      <c r="BH492" s="131"/>
      <c r="BI492" s="131"/>
      <c r="BJ492" s="131"/>
      <c r="BK492" s="131"/>
      <c r="BL492" s="131"/>
      <c r="BM492" s="131"/>
      <c r="BN492" s="131"/>
      <c r="BO492" s="131"/>
      <c r="BP492" s="131"/>
      <c r="BQ492" s="131"/>
      <c r="BR492" s="131"/>
      <c r="BS492" s="131"/>
      <c r="BT492" s="131"/>
      <c r="BU492" s="131"/>
      <c r="BV492" s="131"/>
      <c r="BW492" s="131"/>
      <c r="BX492" s="131"/>
      <c r="BY492" s="131"/>
      <c r="BZ492" s="131"/>
      <c r="CA492" s="131"/>
      <c r="CB492" s="131"/>
      <c r="CC492" s="131"/>
      <c r="CD492" s="131"/>
      <c r="CE492" s="131"/>
      <c r="CF492" s="131"/>
      <c r="CG492" s="131"/>
      <c r="CH492" s="100"/>
      <c r="CI492" s="100"/>
      <c r="CJ492" s="100"/>
      <c r="CK492" s="100"/>
      <c r="CL492" s="100"/>
      <c r="CM492" s="100"/>
      <c r="CN492" s="100"/>
      <c r="CO492" s="100"/>
      <c r="CP492" s="100"/>
      <c r="CQ492" s="100"/>
      <c r="CR492" s="100"/>
      <c r="CS492" s="100"/>
      <c r="CT492" s="100"/>
      <c r="CU492" s="100"/>
      <c r="CV492" s="100"/>
      <c r="CW492" s="100"/>
      <c r="CX492" s="100"/>
      <c r="CY492" s="100"/>
      <c r="CZ492" s="100"/>
      <c r="DA492" s="100"/>
      <c r="DB492" s="100"/>
      <c r="DC492" s="100"/>
      <c r="DD492" s="100"/>
    </row>
    <row r="493" spans="31:108" ht="15" customHeight="1" x14ac:dyDescent="0.2">
      <c r="AE493" s="131"/>
      <c r="AF493" s="131"/>
      <c r="AG493" s="131"/>
      <c r="AH493" s="131"/>
      <c r="AI493" s="131"/>
      <c r="AJ493" s="131"/>
      <c r="AK493" s="131"/>
      <c r="AL493" s="131"/>
      <c r="AM493" s="131"/>
      <c r="AN493" s="131"/>
      <c r="AO493" s="131"/>
      <c r="AP493" s="131"/>
      <c r="AQ493" s="131"/>
      <c r="AR493" s="131"/>
      <c r="AS493" s="131"/>
      <c r="AT493" s="131"/>
      <c r="AU493" s="131"/>
      <c r="AV493" s="131"/>
      <c r="AW493" s="131"/>
      <c r="AX493" s="131"/>
      <c r="AY493" s="131"/>
      <c r="AZ493" s="131"/>
      <c r="BA493" s="131"/>
      <c r="BB493" s="131"/>
      <c r="BC493" s="131"/>
      <c r="BD493" s="131"/>
      <c r="BE493" s="131"/>
      <c r="BF493" s="131"/>
      <c r="BG493" s="131"/>
      <c r="BH493" s="131"/>
      <c r="BI493" s="131"/>
      <c r="BJ493" s="131"/>
      <c r="BK493" s="131"/>
      <c r="BL493" s="131"/>
      <c r="BM493" s="131"/>
      <c r="BN493" s="131"/>
      <c r="BO493" s="131"/>
      <c r="BP493" s="131"/>
      <c r="BQ493" s="131"/>
      <c r="BR493" s="131"/>
      <c r="BS493" s="131"/>
      <c r="BT493" s="131"/>
      <c r="BU493" s="131"/>
      <c r="BV493" s="131"/>
      <c r="BW493" s="131"/>
      <c r="BX493" s="131"/>
      <c r="BY493" s="131"/>
      <c r="BZ493" s="131"/>
      <c r="CA493" s="131"/>
      <c r="CB493" s="131"/>
      <c r="CC493" s="131"/>
      <c r="CD493" s="131"/>
      <c r="CE493" s="131"/>
      <c r="CF493" s="131"/>
      <c r="CG493" s="131"/>
      <c r="CH493" s="100"/>
      <c r="CI493" s="100"/>
      <c r="CJ493" s="100"/>
      <c r="CK493" s="100"/>
      <c r="CL493" s="100"/>
      <c r="CM493" s="100"/>
      <c r="CN493" s="100"/>
      <c r="CO493" s="100"/>
      <c r="CP493" s="100"/>
      <c r="CQ493" s="100"/>
      <c r="CR493" s="100"/>
      <c r="CS493" s="100"/>
      <c r="CT493" s="100"/>
      <c r="CU493" s="100"/>
      <c r="CV493" s="100"/>
      <c r="CW493" s="100"/>
      <c r="CX493" s="100"/>
      <c r="CY493" s="100"/>
      <c r="CZ493" s="100"/>
      <c r="DA493" s="100"/>
      <c r="DB493" s="100"/>
      <c r="DC493" s="100"/>
      <c r="DD493" s="100"/>
    </row>
    <row r="494" spans="31:108" ht="15" customHeight="1" x14ac:dyDescent="0.2">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c r="BA494" s="131"/>
      <c r="BB494" s="131"/>
      <c r="BC494" s="131"/>
      <c r="BD494" s="131"/>
      <c r="BE494" s="131"/>
      <c r="BF494" s="131"/>
      <c r="BG494" s="131"/>
      <c r="BH494" s="131"/>
      <c r="BI494" s="131"/>
      <c r="BJ494" s="131"/>
      <c r="BK494" s="131"/>
      <c r="BL494" s="131"/>
      <c r="BM494" s="131"/>
      <c r="BN494" s="131"/>
      <c r="BO494" s="131"/>
      <c r="BP494" s="131"/>
      <c r="BQ494" s="131"/>
      <c r="BR494" s="131"/>
      <c r="BS494" s="131"/>
      <c r="BT494" s="131"/>
      <c r="BU494" s="131"/>
      <c r="BV494" s="131"/>
      <c r="BW494" s="131"/>
      <c r="BX494" s="131"/>
      <c r="BY494" s="131"/>
      <c r="BZ494" s="131"/>
      <c r="CA494" s="131"/>
      <c r="CB494" s="131"/>
      <c r="CC494" s="131"/>
      <c r="CD494" s="131"/>
      <c r="CE494" s="131"/>
      <c r="CF494" s="131"/>
      <c r="CG494" s="131"/>
      <c r="CH494" s="100"/>
      <c r="CI494" s="100"/>
      <c r="CJ494" s="100"/>
      <c r="CK494" s="100"/>
      <c r="CL494" s="100"/>
      <c r="CM494" s="100"/>
      <c r="CN494" s="100"/>
      <c r="CO494" s="100"/>
      <c r="CP494" s="100"/>
      <c r="CQ494" s="100"/>
      <c r="CR494" s="100"/>
      <c r="CS494" s="100"/>
      <c r="CT494" s="100"/>
      <c r="CU494" s="100"/>
      <c r="CV494" s="100"/>
      <c r="CW494" s="100"/>
      <c r="CX494" s="100"/>
      <c r="CY494" s="100"/>
      <c r="CZ494" s="100"/>
      <c r="DA494" s="100"/>
      <c r="DB494" s="100"/>
      <c r="DC494" s="100"/>
      <c r="DD494" s="100"/>
    </row>
    <row r="495" spans="31:108" ht="15" customHeight="1" x14ac:dyDescent="0.2">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00"/>
      <c r="CI495" s="100"/>
      <c r="CJ495" s="100"/>
      <c r="CK495" s="100"/>
      <c r="CL495" s="100"/>
      <c r="CM495" s="100"/>
      <c r="CN495" s="100"/>
      <c r="CO495" s="100"/>
      <c r="CP495" s="100"/>
      <c r="CQ495" s="100"/>
      <c r="CR495" s="100"/>
      <c r="CS495" s="100"/>
      <c r="CT495" s="100"/>
      <c r="CU495" s="100"/>
      <c r="CV495" s="100"/>
      <c r="CW495" s="100"/>
      <c r="CX495" s="100"/>
      <c r="CY495" s="100"/>
      <c r="CZ495" s="100"/>
      <c r="DA495" s="100"/>
      <c r="DB495" s="100"/>
      <c r="DC495" s="100"/>
      <c r="DD495" s="100"/>
    </row>
    <row r="496" spans="31:108" ht="15" customHeight="1" x14ac:dyDescent="0.2">
      <c r="AE496" s="131"/>
      <c r="AF496" s="131"/>
      <c r="AG496" s="131"/>
      <c r="AH496" s="131"/>
      <c r="AI496" s="131"/>
      <c r="AJ496" s="131"/>
      <c r="AK496" s="131"/>
      <c r="AL496" s="131"/>
      <c r="AM496" s="131"/>
      <c r="AN496" s="131"/>
      <c r="AO496" s="131"/>
      <c r="AP496" s="131"/>
      <c r="AQ496" s="131"/>
      <c r="AR496" s="131"/>
      <c r="AS496" s="131"/>
      <c r="AT496" s="131"/>
      <c r="AU496" s="131"/>
      <c r="AV496" s="131"/>
      <c r="AW496" s="131"/>
      <c r="AX496" s="131"/>
      <c r="AY496" s="131"/>
      <c r="AZ496" s="131"/>
      <c r="BA496" s="131"/>
      <c r="BB496" s="131"/>
      <c r="BC496" s="131"/>
      <c r="BD496" s="131"/>
      <c r="BE496" s="131"/>
      <c r="BF496" s="131"/>
      <c r="BG496" s="131"/>
      <c r="BH496" s="131"/>
      <c r="BI496" s="131"/>
      <c r="BJ496" s="131"/>
      <c r="BK496" s="131"/>
      <c r="BL496" s="131"/>
      <c r="BM496" s="131"/>
      <c r="BN496" s="131"/>
      <c r="BO496" s="131"/>
      <c r="BP496" s="131"/>
      <c r="BQ496" s="131"/>
      <c r="BR496" s="131"/>
      <c r="BS496" s="131"/>
      <c r="BT496" s="131"/>
      <c r="BU496" s="131"/>
      <c r="BV496" s="131"/>
      <c r="BW496" s="131"/>
      <c r="BX496" s="131"/>
      <c r="BY496" s="131"/>
      <c r="BZ496" s="131"/>
      <c r="CA496" s="131"/>
      <c r="CB496" s="131"/>
      <c r="CC496" s="131"/>
      <c r="CD496" s="131"/>
      <c r="CE496" s="131"/>
      <c r="CF496" s="131"/>
      <c r="CG496" s="131"/>
      <c r="CH496" s="100"/>
      <c r="CI496" s="100"/>
      <c r="CJ496" s="100"/>
      <c r="CK496" s="100"/>
      <c r="CL496" s="100"/>
      <c r="CM496" s="100"/>
      <c r="CN496" s="100"/>
      <c r="CO496" s="100"/>
      <c r="CP496" s="100"/>
      <c r="CQ496" s="100"/>
      <c r="CR496" s="100"/>
      <c r="CS496" s="100"/>
      <c r="CT496" s="100"/>
      <c r="CU496" s="100"/>
      <c r="CV496" s="100"/>
      <c r="CW496" s="100"/>
      <c r="CX496" s="100"/>
      <c r="CY496" s="100"/>
      <c r="CZ496" s="100"/>
      <c r="DA496" s="100"/>
      <c r="DB496" s="100"/>
      <c r="DC496" s="100"/>
      <c r="DD496" s="100"/>
    </row>
    <row r="497" spans="31:108" ht="15" customHeight="1" x14ac:dyDescent="0.2">
      <c r="AE497" s="131"/>
      <c r="AF497" s="131"/>
      <c r="AG497" s="131"/>
      <c r="AH497" s="131"/>
      <c r="AI497" s="131"/>
      <c r="AJ497" s="131"/>
      <c r="AK497" s="131"/>
      <c r="AL497" s="131"/>
      <c r="AM497" s="131"/>
      <c r="AN497" s="131"/>
      <c r="AO497" s="131"/>
      <c r="AP497" s="131"/>
      <c r="AQ497" s="131"/>
      <c r="AR497" s="131"/>
      <c r="AS497" s="131"/>
      <c r="AT497" s="131"/>
      <c r="AU497" s="131"/>
      <c r="AV497" s="131"/>
      <c r="AW497" s="131"/>
      <c r="AX497" s="131"/>
      <c r="AY497" s="131"/>
      <c r="AZ497" s="131"/>
      <c r="BA497" s="131"/>
      <c r="BB497" s="131"/>
      <c r="BC497" s="131"/>
      <c r="BD497" s="131"/>
      <c r="BE497" s="131"/>
      <c r="BF497" s="131"/>
      <c r="BG497" s="131"/>
      <c r="BH497" s="131"/>
      <c r="BI497" s="131"/>
      <c r="BJ497" s="131"/>
      <c r="BK497" s="131"/>
      <c r="BL497" s="131"/>
      <c r="BM497" s="131"/>
      <c r="BN497" s="131"/>
      <c r="BO497" s="131"/>
      <c r="BP497" s="131"/>
      <c r="BQ497" s="131"/>
      <c r="BR497" s="131"/>
      <c r="BS497" s="131"/>
      <c r="BT497" s="131"/>
      <c r="BU497" s="131"/>
      <c r="BV497" s="131"/>
      <c r="BW497" s="131"/>
      <c r="BX497" s="131"/>
      <c r="BY497" s="131"/>
      <c r="BZ497" s="131"/>
      <c r="CA497" s="131"/>
      <c r="CB497" s="131"/>
      <c r="CC497" s="131"/>
      <c r="CD497" s="131"/>
      <c r="CE497" s="131"/>
      <c r="CF497" s="131"/>
      <c r="CG497" s="131"/>
      <c r="CH497" s="100"/>
      <c r="CI497" s="100"/>
      <c r="CJ497" s="100"/>
      <c r="CK497" s="100"/>
      <c r="CL497" s="100"/>
      <c r="CM497" s="100"/>
      <c r="CN497" s="100"/>
      <c r="CO497" s="100"/>
      <c r="CP497" s="100"/>
      <c r="CQ497" s="100"/>
      <c r="CR497" s="100"/>
      <c r="CS497" s="100"/>
      <c r="CT497" s="100"/>
      <c r="CU497" s="100"/>
      <c r="CV497" s="100"/>
      <c r="CW497" s="100"/>
      <c r="CX497" s="100"/>
      <c r="CY497" s="100"/>
      <c r="CZ497" s="100"/>
      <c r="DA497" s="100"/>
      <c r="DB497" s="100"/>
      <c r="DC497" s="100"/>
      <c r="DD497" s="100"/>
    </row>
    <row r="498" spans="31:108" ht="15" customHeight="1" x14ac:dyDescent="0.2">
      <c r="AE498" s="131"/>
      <c r="AF498" s="131"/>
      <c r="AG498" s="131"/>
      <c r="AH498" s="131"/>
      <c r="AI498" s="131"/>
      <c r="AJ498" s="131"/>
      <c r="AK498" s="131"/>
      <c r="AL498" s="131"/>
      <c r="AM498" s="131"/>
      <c r="AN498" s="131"/>
      <c r="AO498" s="131"/>
      <c r="AP498" s="131"/>
      <c r="AQ498" s="131"/>
      <c r="AR498" s="131"/>
      <c r="AS498" s="131"/>
      <c r="AT498" s="131"/>
      <c r="AU498" s="131"/>
      <c r="AV498" s="131"/>
      <c r="AW498" s="131"/>
      <c r="AX498" s="131"/>
      <c r="AY498" s="131"/>
      <c r="AZ498" s="131"/>
      <c r="BA498" s="131"/>
      <c r="BB498" s="131"/>
      <c r="BC498" s="131"/>
      <c r="BD498" s="131"/>
      <c r="BE498" s="131"/>
      <c r="BF498" s="131"/>
      <c r="BG498" s="131"/>
      <c r="BH498" s="131"/>
      <c r="BI498" s="131"/>
      <c r="BJ498" s="131"/>
      <c r="BK498" s="131"/>
      <c r="BL498" s="131"/>
      <c r="BM498" s="131"/>
      <c r="BN498" s="131"/>
      <c r="BO498" s="131"/>
      <c r="BP498" s="131"/>
      <c r="BQ498" s="131"/>
      <c r="BR498" s="131"/>
      <c r="BS498" s="131"/>
      <c r="BT498" s="131"/>
      <c r="BU498" s="131"/>
      <c r="BV498" s="131"/>
      <c r="BW498" s="131"/>
      <c r="BX498" s="131"/>
      <c r="BY498" s="131"/>
      <c r="BZ498" s="131"/>
      <c r="CA498" s="131"/>
      <c r="CB498" s="131"/>
      <c r="CC498" s="131"/>
      <c r="CD498" s="131"/>
      <c r="CE498" s="131"/>
      <c r="CF498" s="131"/>
      <c r="CG498" s="131"/>
      <c r="CH498" s="100"/>
      <c r="CI498" s="100"/>
      <c r="CJ498" s="100"/>
      <c r="CK498" s="100"/>
      <c r="CL498" s="100"/>
      <c r="CM498" s="100"/>
      <c r="CN498" s="100"/>
      <c r="CO498" s="100"/>
      <c r="CP498" s="100"/>
      <c r="CQ498" s="100"/>
      <c r="CR498" s="100"/>
      <c r="CS498" s="100"/>
      <c r="CT498" s="100"/>
      <c r="CU498" s="100"/>
      <c r="CV498" s="100"/>
      <c r="CW498" s="100"/>
      <c r="CX498" s="100"/>
      <c r="CY498" s="100"/>
      <c r="CZ498" s="100"/>
      <c r="DA498" s="100"/>
      <c r="DB498" s="100"/>
      <c r="DC498" s="100"/>
      <c r="DD498" s="100"/>
    </row>
    <row r="499" spans="31:108" ht="15" customHeight="1" x14ac:dyDescent="0.2">
      <c r="AE499" s="131"/>
      <c r="AF499" s="131"/>
      <c r="AG499" s="131"/>
      <c r="AH499" s="131"/>
      <c r="AI499" s="131"/>
      <c r="AJ499" s="131"/>
      <c r="AK499" s="131"/>
      <c r="AL499" s="131"/>
      <c r="AM499" s="131"/>
      <c r="AN499" s="131"/>
      <c r="AO499" s="131"/>
      <c r="AP499" s="131"/>
      <c r="AQ499" s="131"/>
      <c r="AR499" s="131"/>
      <c r="AS499" s="131"/>
      <c r="AT499" s="131"/>
      <c r="AU499" s="131"/>
      <c r="AV499" s="131"/>
      <c r="AW499" s="131"/>
      <c r="AX499" s="131"/>
      <c r="AY499" s="131"/>
      <c r="AZ499" s="131"/>
      <c r="BA499" s="131"/>
      <c r="BB499" s="131"/>
      <c r="BC499" s="131"/>
      <c r="BD499" s="131"/>
      <c r="BE499" s="131"/>
      <c r="BF499" s="131"/>
      <c r="BG499" s="131"/>
      <c r="BH499" s="131"/>
      <c r="BI499" s="131"/>
      <c r="BJ499" s="131"/>
      <c r="BK499" s="131"/>
      <c r="BL499" s="131"/>
      <c r="BM499" s="131"/>
      <c r="BN499" s="131"/>
      <c r="BO499" s="131"/>
      <c r="BP499" s="131"/>
      <c r="BQ499" s="131"/>
      <c r="BR499" s="131"/>
      <c r="BS499" s="131"/>
      <c r="BT499" s="131"/>
      <c r="BU499" s="131"/>
      <c r="BV499" s="131"/>
      <c r="BW499" s="131"/>
      <c r="BX499" s="131"/>
      <c r="BY499" s="131"/>
      <c r="BZ499" s="131"/>
      <c r="CA499" s="131"/>
      <c r="CB499" s="131"/>
      <c r="CC499" s="131"/>
      <c r="CD499" s="131"/>
      <c r="CE499" s="131"/>
      <c r="CF499" s="131"/>
      <c r="CG499" s="131"/>
      <c r="CH499" s="100"/>
      <c r="CI499" s="100"/>
      <c r="CJ499" s="100"/>
      <c r="CK499" s="100"/>
      <c r="CL499" s="100"/>
      <c r="CM499" s="100"/>
      <c r="CN499" s="100"/>
      <c r="CO499" s="100"/>
      <c r="CP499" s="100"/>
      <c r="CQ499" s="100"/>
      <c r="CR499" s="100"/>
      <c r="CS499" s="100"/>
      <c r="CT499" s="100"/>
      <c r="CU499" s="100"/>
      <c r="CV499" s="100"/>
      <c r="CW499" s="100"/>
      <c r="CX499" s="100"/>
      <c r="CY499" s="100"/>
      <c r="CZ499" s="100"/>
      <c r="DA499" s="100"/>
      <c r="DB499" s="100"/>
      <c r="DC499" s="100"/>
      <c r="DD499" s="100"/>
    </row>
    <row r="500" spans="31:108" ht="15" customHeight="1" x14ac:dyDescent="0.2">
      <c r="AE500" s="131"/>
      <c r="AF500" s="131"/>
      <c r="AG500" s="131"/>
      <c r="AH500" s="131"/>
      <c r="AI500" s="131"/>
      <c r="AJ500" s="131"/>
      <c r="AK500" s="131"/>
      <c r="AL500" s="131"/>
      <c r="AM500" s="131"/>
      <c r="AN500" s="131"/>
      <c r="AO500" s="131"/>
      <c r="AP500" s="131"/>
      <c r="AQ500" s="131"/>
      <c r="AR500" s="131"/>
      <c r="AS500" s="131"/>
      <c r="AT500" s="131"/>
      <c r="AU500" s="131"/>
      <c r="AV500" s="131"/>
      <c r="AW500" s="131"/>
      <c r="AX500" s="131"/>
      <c r="AY500" s="131"/>
      <c r="AZ500" s="131"/>
      <c r="BA500" s="131"/>
      <c r="BB500" s="131"/>
      <c r="BC500" s="131"/>
      <c r="BD500" s="131"/>
      <c r="BE500" s="131"/>
      <c r="BF500" s="131"/>
      <c r="BG500" s="131"/>
      <c r="BH500" s="131"/>
      <c r="BI500" s="131"/>
      <c r="BJ500" s="131"/>
      <c r="BK500" s="131"/>
      <c r="BL500" s="131"/>
      <c r="BM500" s="131"/>
      <c r="BN500" s="131"/>
      <c r="BO500" s="131"/>
      <c r="BP500" s="131"/>
      <c r="BQ500" s="131"/>
      <c r="BR500" s="131"/>
      <c r="BS500" s="131"/>
      <c r="BT500" s="131"/>
      <c r="BU500" s="131"/>
      <c r="BV500" s="131"/>
      <c r="BW500" s="131"/>
      <c r="BX500" s="131"/>
      <c r="BY500" s="131"/>
      <c r="BZ500" s="131"/>
      <c r="CA500" s="131"/>
      <c r="CB500" s="131"/>
      <c r="CC500" s="131"/>
      <c r="CD500" s="131"/>
      <c r="CE500" s="131"/>
      <c r="CF500" s="131"/>
      <c r="CG500" s="131"/>
      <c r="CH500" s="100"/>
      <c r="CI500" s="100"/>
      <c r="CJ500" s="100"/>
      <c r="CK500" s="100"/>
      <c r="CL500" s="100"/>
      <c r="CM500" s="100"/>
      <c r="CN500" s="100"/>
      <c r="CO500" s="100"/>
      <c r="CP500" s="100"/>
      <c r="CQ500" s="100"/>
      <c r="CR500" s="100"/>
      <c r="CS500" s="100"/>
      <c r="CT500" s="100"/>
      <c r="CU500" s="100"/>
      <c r="CV500" s="100"/>
      <c r="CW500" s="100"/>
      <c r="CX500" s="100"/>
      <c r="CY500" s="100"/>
      <c r="CZ500" s="100"/>
      <c r="DA500" s="100"/>
      <c r="DB500" s="100"/>
      <c r="DC500" s="100"/>
      <c r="DD500" s="100"/>
    </row>
    <row r="501" spans="31:108" ht="15" customHeight="1" x14ac:dyDescent="0.2">
      <c r="AE501" s="131"/>
      <c r="AF501" s="131"/>
      <c r="AG501" s="131"/>
      <c r="AH501" s="131"/>
      <c r="AI501" s="131"/>
      <c r="AJ501" s="131"/>
      <c r="AK501" s="131"/>
      <c r="AL501" s="131"/>
      <c r="AM501" s="131"/>
      <c r="AN501" s="131"/>
      <c r="AO501" s="131"/>
      <c r="AP501" s="131"/>
      <c r="AQ501" s="131"/>
      <c r="AR501" s="131"/>
      <c r="AS501" s="131"/>
      <c r="AT501" s="131"/>
      <c r="AU501" s="131"/>
      <c r="AV501" s="131"/>
      <c r="AW501" s="131"/>
      <c r="AX501" s="131"/>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00"/>
      <c r="CI501" s="100"/>
      <c r="CJ501" s="100"/>
      <c r="CK501" s="100"/>
      <c r="CL501" s="100"/>
      <c r="CM501" s="100"/>
      <c r="CN501" s="100"/>
      <c r="CO501" s="100"/>
      <c r="CP501" s="100"/>
      <c r="CQ501" s="100"/>
      <c r="CR501" s="100"/>
      <c r="CS501" s="100"/>
      <c r="CT501" s="100"/>
      <c r="CU501" s="100"/>
      <c r="CV501" s="100"/>
      <c r="CW501" s="100"/>
      <c r="CX501" s="100"/>
      <c r="CY501" s="100"/>
      <c r="CZ501" s="100"/>
      <c r="DA501" s="100"/>
      <c r="DB501" s="100"/>
      <c r="DC501" s="100"/>
      <c r="DD501" s="100"/>
    </row>
    <row r="502" spans="31:108" ht="15" customHeight="1" x14ac:dyDescent="0.2">
      <c r="AE502" s="131"/>
      <c r="AF502" s="131"/>
      <c r="AG502" s="131"/>
      <c r="AH502" s="131"/>
      <c r="AI502" s="131"/>
      <c r="AJ502" s="131"/>
      <c r="AK502" s="131"/>
      <c r="AL502" s="131"/>
      <c r="AM502" s="131"/>
      <c r="AN502" s="131"/>
      <c r="AO502" s="131"/>
      <c r="AP502" s="131"/>
      <c r="AQ502" s="131"/>
      <c r="AR502" s="131"/>
      <c r="AS502" s="131"/>
      <c r="AT502" s="131"/>
      <c r="AU502" s="131"/>
      <c r="AV502" s="131"/>
      <c r="AW502" s="131"/>
      <c r="AX502" s="131"/>
      <c r="AY502" s="131"/>
      <c r="AZ502" s="131"/>
      <c r="BA502" s="131"/>
      <c r="BB502" s="131"/>
      <c r="BC502" s="131"/>
      <c r="BD502" s="131"/>
      <c r="BE502" s="131"/>
      <c r="BF502" s="131"/>
      <c r="BG502" s="131"/>
      <c r="BH502" s="131"/>
      <c r="BI502" s="131"/>
      <c r="BJ502" s="131"/>
      <c r="BK502" s="131"/>
      <c r="BL502" s="131"/>
      <c r="BM502" s="131"/>
      <c r="BN502" s="131"/>
      <c r="BO502" s="131"/>
      <c r="BP502" s="131"/>
      <c r="BQ502" s="131"/>
      <c r="BR502" s="131"/>
      <c r="BS502" s="131"/>
      <c r="BT502" s="131"/>
      <c r="BU502" s="131"/>
      <c r="BV502" s="131"/>
      <c r="BW502" s="131"/>
      <c r="BX502" s="131"/>
      <c r="BY502" s="131"/>
      <c r="BZ502" s="131"/>
      <c r="CA502" s="131"/>
      <c r="CB502" s="131"/>
      <c r="CC502" s="131"/>
      <c r="CD502" s="131"/>
      <c r="CE502" s="131"/>
      <c r="CF502" s="131"/>
      <c r="CG502" s="131"/>
      <c r="CH502" s="100"/>
      <c r="CI502" s="100"/>
      <c r="CJ502" s="100"/>
      <c r="CK502" s="100"/>
      <c r="CL502" s="100"/>
      <c r="CM502" s="100"/>
      <c r="CN502" s="100"/>
      <c r="CO502" s="100"/>
      <c r="CP502" s="100"/>
      <c r="CQ502" s="100"/>
      <c r="CR502" s="100"/>
      <c r="CS502" s="100"/>
      <c r="CT502" s="100"/>
      <c r="CU502" s="100"/>
      <c r="CV502" s="100"/>
      <c r="CW502" s="100"/>
      <c r="CX502" s="100"/>
      <c r="CY502" s="100"/>
      <c r="CZ502" s="100"/>
      <c r="DA502" s="100"/>
      <c r="DB502" s="100"/>
      <c r="DC502" s="100"/>
      <c r="DD502" s="100"/>
    </row>
    <row r="503" spans="31:108" ht="15" customHeight="1" x14ac:dyDescent="0.2">
      <c r="AE503" s="131"/>
      <c r="AF503" s="131"/>
      <c r="AG503" s="131"/>
      <c r="AH503" s="131"/>
      <c r="AI503" s="131"/>
      <c r="AJ503" s="131"/>
      <c r="AK503" s="131"/>
      <c r="AL503" s="131"/>
      <c r="AM503" s="131"/>
      <c r="AN503" s="131"/>
      <c r="AO503" s="131"/>
      <c r="AP503" s="131"/>
      <c r="AQ503" s="131"/>
      <c r="AR503" s="131"/>
      <c r="AS503" s="131"/>
      <c r="AT503" s="131"/>
      <c r="AU503" s="131"/>
      <c r="AV503" s="131"/>
      <c r="AW503" s="131"/>
      <c r="AX503" s="131"/>
      <c r="AY503" s="131"/>
      <c r="AZ503" s="131"/>
      <c r="BA503" s="131"/>
      <c r="BB503" s="131"/>
      <c r="BC503" s="131"/>
      <c r="BD503" s="131"/>
      <c r="BE503" s="131"/>
      <c r="BF503" s="131"/>
      <c r="BG503" s="131"/>
      <c r="BH503" s="131"/>
      <c r="BI503" s="131"/>
      <c r="BJ503" s="131"/>
      <c r="BK503" s="131"/>
      <c r="BL503" s="131"/>
      <c r="BM503" s="131"/>
      <c r="BN503" s="131"/>
      <c r="BO503" s="131"/>
      <c r="BP503" s="131"/>
      <c r="BQ503" s="131"/>
      <c r="BR503" s="131"/>
      <c r="BS503" s="131"/>
      <c r="BT503" s="131"/>
      <c r="BU503" s="131"/>
      <c r="BV503" s="131"/>
      <c r="BW503" s="131"/>
      <c r="BX503" s="131"/>
      <c r="BY503" s="131"/>
      <c r="BZ503" s="131"/>
      <c r="CA503" s="131"/>
      <c r="CB503" s="131"/>
      <c r="CC503" s="131"/>
      <c r="CD503" s="131"/>
      <c r="CE503" s="131"/>
      <c r="CF503" s="131"/>
      <c r="CG503" s="131"/>
      <c r="CH503" s="100"/>
      <c r="CI503" s="100"/>
      <c r="CJ503" s="100"/>
      <c r="CK503" s="100"/>
      <c r="CL503" s="100"/>
      <c r="CM503" s="100"/>
      <c r="CN503" s="100"/>
      <c r="CO503" s="100"/>
      <c r="CP503" s="100"/>
      <c r="CQ503" s="100"/>
      <c r="CR503" s="100"/>
      <c r="CS503" s="100"/>
      <c r="CT503" s="100"/>
      <c r="CU503" s="100"/>
      <c r="CV503" s="100"/>
      <c r="CW503" s="100"/>
      <c r="CX503" s="100"/>
      <c r="CY503" s="100"/>
      <c r="CZ503" s="100"/>
      <c r="DA503" s="100"/>
      <c r="DB503" s="100"/>
      <c r="DC503" s="100"/>
      <c r="DD503" s="100"/>
    </row>
    <row r="504" spans="31:108" ht="15" customHeight="1" x14ac:dyDescent="0.2">
      <c r="AE504" s="131"/>
      <c r="AF504" s="131"/>
      <c r="AG504" s="131"/>
      <c r="AH504" s="131"/>
      <c r="AI504" s="131"/>
      <c r="AJ504" s="131"/>
      <c r="AK504" s="131"/>
      <c r="AL504" s="131"/>
      <c r="AM504" s="131"/>
      <c r="AN504" s="131"/>
      <c r="AO504" s="131"/>
      <c r="AP504" s="131"/>
      <c r="AQ504" s="131"/>
      <c r="AR504" s="131"/>
      <c r="AS504" s="131"/>
      <c r="AT504" s="131"/>
      <c r="AU504" s="131"/>
      <c r="AV504" s="131"/>
      <c r="AW504" s="131"/>
      <c r="AX504" s="131"/>
      <c r="AY504" s="131"/>
      <c r="AZ504" s="131"/>
      <c r="BA504" s="131"/>
      <c r="BB504" s="131"/>
      <c r="BC504" s="131"/>
      <c r="BD504" s="131"/>
      <c r="BE504" s="131"/>
      <c r="BF504" s="131"/>
      <c r="BG504" s="131"/>
      <c r="BH504" s="131"/>
      <c r="BI504" s="131"/>
      <c r="BJ504" s="131"/>
      <c r="BK504" s="131"/>
      <c r="BL504" s="131"/>
      <c r="BM504" s="131"/>
      <c r="BN504" s="131"/>
      <c r="BO504" s="131"/>
      <c r="BP504" s="131"/>
      <c r="BQ504" s="131"/>
      <c r="BR504" s="131"/>
      <c r="BS504" s="131"/>
      <c r="BT504" s="131"/>
      <c r="BU504" s="131"/>
      <c r="BV504" s="131"/>
      <c r="BW504" s="131"/>
      <c r="BX504" s="131"/>
      <c r="BY504" s="131"/>
      <c r="BZ504" s="131"/>
      <c r="CA504" s="131"/>
      <c r="CB504" s="131"/>
      <c r="CC504" s="131"/>
      <c r="CD504" s="131"/>
      <c r="CE504" s="131"/>
      <c r="CF504" s="131"/>
      <c r="CG504" s="131"/>
      <c r="CH504" s="100"/>
      <c r="CI504" s="100"/>
      <c r="CJ504" s="100"/>
      <c r="CK504" s="100"/>
      <c r="CL504" s="100"/>
      <c r="CM504" s="100"/>
      <c r="CN504" s="100"/>
      <c r="CO504" s="100"/>
      <c r="CP504" s="100"/>
      <c r="CQ504" s="100"/>
      <c r="CR504" s="100"/>
      <c r="CS504" s="100"/>
      <c r="CT504" s="100"/>
      <c r="CU504" s="100"/>
      <c r="CV504" s="100"/>
      <c r="CW504" s="100"/>
      <c r="CX504" s="100"/>
      <c r="CY504" s="100"/>
      <c r="CZ504" s="100"/>
      <c r="DA504" s="100"/>
      <c r="DB504" s="100"/>
      <c r="DC504" s="100"/>
      <c r="DD504" s="100"/>
    </row>
    <row r="505" spans="31:108" ht="15" customHeight="1" x14ac:dyDescent="0.2">
      <c r="AE505" s="131"/>
      <c r="AF505" s="131"/>
      <c r="AG505" s="131"/>
      <c r="AH505" s="131"/>
      <c r="AI505" s="131"/>
      <c r="AJ505" s="131"/>
      <c r="AK505" s="131"/>
      <c r="AL505" s="131"/>
      <c r="AM505" s="131"/>
      <c r="AN505" s="131"/>
      <c r="AO505" s="131"/>
      <c r="AP505" s="131"/>
      <c r="AQ505" s="131"/>
      <c r="AR505" s="131"/>
      <c r="AS505" s="131"/>
      <c r="AT505" s="131"/>
      <c r="AU505" s="131"/>
      <c r="AV505" s="131"/>
      <c r="AW505" s="131"/>
      <c r="AX505" s="131"/>
      <c r="AY505" s="131"/>
      <c r="AZ505" s="131"/>
      <c r="BA505" s="131"/>
      <c r="BB505" s="131"/>
      <c r="BC505" s="131"/>
      <c r="BD505" s="131"/>
      <c r="BE505" s="131"/>
      <c r="BF505" s="131"/>
      <c r="BG505" s="131"/>
      <c r="BH505" s="131"/>
      <c r="BI505" s="131"/>
      <c r="BJ505" s="131"/>
      <c r="BK505" s="131"/>
      <c r="BL505" s="131"/>
      <c r="BM505" s="131"/>
      <c r="BN505" s="131"/>
      <c r="BO505" s="131"/>
      <c r="BP505" s="131"/>
      <c r="BQ505" s="131"/>
      <c r="BR505" s="131"/>
      <c r="BS505" s="131"/>
      <c r="BT505" s="131"/>
      <c r="BU505" s="131"/>
      <c r="BV505" s="131"/>
      <c r="BW505" s="131"/>
      <c r="BX505" s="131"/>
      <c r="BY505" s="131"/>
      <c r="BZ505" s="131"/>
      <c r="CA505" s="131"/>
      <c r="CB505" s="131"/>
      <c r="CC505" s="131"/>
      <c r="CD505" s="131"/>
      <c r="CE505" s="131"/>
      <c r="CF505" s="131"/>
      <c r="CG505" s="131"/>
      <c r="CH505" s="100"/>
      <c r="CI505" s="100"/>
      <c r="CJ505" s="100"/>
      <c r="CK505" s="100"/>
      <c r="CL505" s="100"/>
      <c r="CM505" s="100"/>
      <c r="CN505" s="100"/>
      <c r="CO505" s="100"/>
      <c r="CP505" s="100"/>
      <c r="CQ505" s="100"/>
      <c r="CR505" s="100"/>
      <c r="CS505" s="100"/>
      <c r="CT505" s="100"/>
      <c r="CU505" s="100"/>
      <c r="CV505" s="100"/>
      <c r="CW505" s="100"/>
      <c r="CX505" s="100"/>
      <c r="CY505" s="100"/>
      <c r="CZ505" s="100"/>
      <c r="DA505" s="100"/>
      <c r="DB505" s="100"/>
      <c r="DC505" s="100"/>
      <c r="DD505" s="100"/>
    </row>
    <row r="506" spans="31:108" ht="15" customHeight="1" x14ac:dyDescent="0.2">
      <c r="AE506" s="131"/>
      <c r="AF506" s="131"/>
      <c r="AG506" s="131"/>
      <c r="AH506" s="131"/>
      <c r="AI506" s="131"/>
      <c r="AJ506" s="131"/>
      <c r="AK506" s="131"/>
      <c r="AL506" s="131"/>
      <c r="AM506" s="131"/>
      <c r="AN506" s="131"/>
      <c r="AO506" s="131"/>
      <c r="AP506" s="131"/>
      <c r="AQ506" s="131"/>
      <c r="AR506" s="131"/>
      <c r="AS506" s="131"/>
      <c r="AT506" s="131"/>
      <c r="AU506" s="131"/>
      <c r="AV506" s="131"/>
      <c r="AW506" s="131"/>
      <c r="AX506" s="131"/>
      <c r="AY506" s="131"/>
      <c r="AZ506" s="131"/>
      <c r="BA506" s="131"/>
      <c r="BB506" s="131"/>
      <c r="BC506" s="131"/>
      <c r="BD506" s="131"/>
      <c r="BE506" s="131"/>
      <c r="BF506" s="131"/>
      <c r="BG506" s="131"/>
      <c r="BH506" s="131"/>
      <c r="BI506" s="131"/>
      <c r="BJ506" s="131"/>
      <c r="BK506" s="131"/>
      <c r="BL506" s="131"/>
      <c r="BM506" s="131"/>
      <c r="BN506" s="131"/>
      <c r="BO506" s="131"/>
      <c r="BP506" s="131"/>
      <c r="BQ506" s="131"/>
      <c r="BR506" s="131"/>
      <c r="BS506" s="131"/>
      <c r="BT506" s="131"/>
      <c r="BU506" s="131"/>
      <c r="BV506" s="131"/>
      <c r="BW506" s="131"/>
      <c r="BX506" s="131"/>
      <c r="BY506" s="131"/>
      <c r="BZ506" s="131"/>
      <c r="CA506" s="131"/>
      <c r="CB506" s="131"/>
      <c r="CC506" s="131"/>
      <c r="CD506" s="131"/>
      <c r="CE506" s="131"/>
      <c r="CF506" s="131"/>
      <c r="CG506" s="131"/>
      <c r="CH506" s="100"/>
      <c r="CI506" s="100"/>
      <c r="CJ506" s="100"/>
      <c r="CK506" s="100"/>
      <c r="CL506" s="100"/>
      <c r="CM506" s="100"/>
      <c r="CN506" s="100"/>
      <c r="CO506" s="100"/>
      <c r="CP506" s="100"/>
      <c r="CQ506" s="100"/>
      <c r="CR506" s="100"/>
      <c r="CS506" s="100"/>
      <c r="CT506" s="100"/>
      <c r="CU506" s="100"/>
      <c r="CV506" s="100"/>
      <c r="CW506" s="100"/>
      <c r="CX506" s="100"/>
      <c r="CY506" s="100"/>
      <c r="CZ506" s="100"/>
      <c r="DA506" s="100"/>
      <c r="DB506" s="100"/>
      <c r="DC506" s="100"/>
      <c r="DD506" s="100"/>
    </row>
    <row r="507" spans="31:108" ht="15" customHeight="1" x14ac:dyDescent="0.2">
      <c r="AE507" s="131"/>
      <c r="AF507" s="131"/>
      <c r="AG507" s="131"/>
      <c r="AH507" s="131"/>
      <c r="AI507" s="131"/>
      <c r="AJ507" s="131"/>
      <c r="AK507" s="131"/>
      <c r="AL507" s="131"/>
      <c r="AM507" s="131"/>
      <c r="AN507" s="131"/>
      <c r="AO507" s="131"/>
      <c r="AP507" s="131"/>
      <c r="AQ507" s="131"/>
      <c r="AR507" s="131"/>
      <c r="AS507" s="131"/>
      <c r="AT507" s="131"/>
      <c r="AU507" s="131"/>
      <c r="AV507" s="131"/>
      <c r="AW507" s="131"/>
      <c r="AX507" s="131"/>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00"/>
      <c r="CI507" s="100"/>
      <c r="CJ507" s="100"/>
      <c r="CK507" s="100"/>
      <c r="CL507" s="100"/>
      <c r="CM507" s="100"/>
      <c r="CN507" s="100"/>
      <c r="CO507" s="100"/>
      <c r="CP507" s="100"/>
      <c r="CQ507" s="100"/>
      <c r="CR507" s="100"/>
      <c r="CS507" s="100"/>
      <c r="CT507" s="100"/>
      <c r="CU507" s="100"/>
      <c r="CV507" s="100"/>
      <c r="CW507" s="100"/>
      <c r="CX507" s="100"/>
      <c r="CY507" s="100"/>
      <c r="CZ507" s="100"/>
      <c r="DA507" s="100"/>
      <c r="DB507" s="100"/>
      <c r="DC507" s="100"/>
      <c r="DD507" s="100"/>
    </row>
    <row r="508" spans="31:108" ht="15" customHeight="1" x14ac:dyDescent="0.2">
      <c r="AE508" s="131"/>
      <c r="AF508" s="131"/>
      <c r="AG508" s="131"/>
      <c r="AH508" s="131"/>
      <c r="AI508" s="131"/>
      <c r="AJ508" s="131"/>
      <c r="AK508" s="131"/>
      <c r="AL508" s="131"/>
      <c r="AM508" s="131"/>
      <c r="AN508" s="131"/>
      <c r="AO508" s="131"/>
      <c r="AP508" s="131"/>
      <c r="AQ508" s="131"/>
      <c r="AR508" s="131"/>
      <c r="AS508" s="131"/>
      <c r="AT508" s="131"/>
      <c r="AU508" s="131"/>
      <c r="AV508" s="131"/>
      <c r="AW508" s="131"/>
      <c r="AX508" s="131"/>
      <c r="AY508" s="131"/>
      <c r="AZ508" s="131"/>
      <c r="BA508" s="131"/>
      <c r="BB508" s="131"/>
      <c r="BC508" s="131"/>
      <c r="BD508" s="131"/>
      <c r="BE508" s="131"/>
      <c r="BF508" s="131"/>
      <c r="BG508" s="131"/>
      <c r="BH508" s="131"/>
      <c r="BI508" s="131"/>
      <c r="BJ508" s="131"/>
      <c r="BK508" s="131"/>
      <c r="BL508" s="131"/>
      <c r="BM508" s="131"/>
      <c r="BN508" s="131"/>
      <c r="BO508" s="131"/>
      <c r="BP508" s="131"/>
      <c r="BQ508" s="131"/>
      <c r="BR508" s="131"/>
      <c r="BS508" s="131"/>
      <c r="BT508" s="131"/>
      <c r="BU508" s="131"/>
      <c r="BV508" s="131"/>
      <c r="BW508" s="131"/>
      <c r="BX508" s="131"/>
      <c r="BY508" s="131"/>
      <c r="BZ508" s="131"/>
      <c r="CA508" s="131"/>
      <c r="CB508" s="131"/>
      <c r="CC508" s="131"/>
      <c r="CD508" s="131"/>
      <c r="CE508" s="131"/>
      <c r="CF508" s="131"/>
      <c r="CG508" s="131"/>
      <c r="CH508" s="100"/>
      <c r="CI508" s="100"/>
      <c r="CJ508" s="100"/>
      <c r="CK508" s="100"/>
      <c r="CL508" s="100"/>
      <c r="CM508" s="100"/>
      <c r="CN508" s="100"/>
      <c r="CO508" s="100"/>
      <c r="CP508" s="100"/>
      <c r="CQ508" s="100"/>
      <c r="CR508" s="100"/>
      <c r="CS508" s="100"/>
      <c r="CT508" s="100"/>
      <c r="CU508" s="100"/>
      <c r="CV508" s="100"/>
      <c r="CW508" s="100"/>
      <c r="CX508" s="100"/>
      <c r="CY508" s="100"/>
      <c r="CZ508" s="100"/>
      <c r="DA508" s="100"/>
      <c r="DB508" s="100"/>
      <c r="DC508" s="100"/>
      <c r="DD508" s="100"/>
    </row>
    <row r="509" spans="31:108" ht="15" customHeight="1" x14ac:dyDescent="0.2">
      <c r="AE509" s="131"/>
      <c r="AF509" s="131"/>
      <c r="AG509" s="131"/>
      <c r="AH509" s="131"/>
      <c r="AI509" s="131"/>
      <c r="AJ509" s="131"/>
      <c r="AK509" s="131"/>
      <c r="AL509" s="131"/>
      <c r="AM509" s="131"/>
      <c r="AN509" s="131"/>
      <c r="AO509" s="131"/>
      <c r="AP509" s="131"/>
      <c r="AQ509" s="131"/>
      <c r="AR509" s="131"/>
      <c r="AS509" s="131"/>
      <c r="AT509" s="131"/>
      <c r="AU509" s="131"/>
      <c r="AV509" s="131"/>
      <c r="AW509" s="131"/>
      <c r="AX509" s="131"/>
      <c r="AY509" s="131"/>
      <c r="AZ509" s="131"/>
      <c r="BA509" s="131"/>
      <c r="BB509" s="131"/>
      <c r="BC509" s="131"/>
      <c r="BD509" s="131"/>
      <c r="BE509" s="131"/>
      <c r="BF509" s="131"/>
      <c r="BG509" s="131"/>
      <c r="BH509" s="131"/>
      <c r="BI509" s="131"/>
      <c r="BJ509" s="131"/>
      <c r="BK509" s="131"/>
      <c r="BL509" s="131"/>
      <c r="BM509" s="131"/>
      <c r="BN509" s="131"/>
      <c r="BO509" s="131"/>
      <c r="BP509" s="131"/>
      <c r="BQ509" s="131"/>
      <c r="BR509" s="131"/>
      <c r="BS509" s="131"/>
      <c r="BT509" s="131"/>
      <c r="BU509" s="131"/>
      <c r="BV509" s="131"/>
      <c r="BW509" s="131"/>
      <c r="BX509" s="131"/>
      <c r="BY509" s="131"/>
      <c r="BZ509" s="131"/>
      <c r="CA509" s="131"/>
      <c r="CB509" s="131"/>
      <c r="CC509" s="131"/>
      <c r="CD509" s="131"/>
      <c r="CE509" s="131"/>
      <c r="CF509" s="131"/>
      <c r="CG509" s="131"/>
      <c r="CH509" s="100"/>
      <c r="CI509" s="100"/>
      <c r="CJ509" s="100"/>
      <c r="CK509" s="100"/>
      <c r="CL509" s="100"/>
      <c r="CM509" s="100"/>
      <c r="CN509" s="100"/>
      <c r="CO509" s="100"/>
      <c r="CP509" s="100"/>
      <c r="CQ509" s="100"/>
      <c r="CR509" s="100"/>
      <c r="CS509" s="100"/>
      <c r="CT509" s="100"/>
      <c r="CU509" s="100"/>
      <c r="CV509" s="100"/>
      <c r="CW509" s="100"/>
      <c r="CX509" s="100"/>
      <c r="CY509" s="100"/>
      <c r="CZ509" s="100"/>
      <c r="DA509" s="100"/>
      <c r="DB509" s="100"/>
      <c r="DC509" s="100"/>
      <c r="DD509" s="100"/>
    </row>
    <row r="510" spans="31:108" ht="15" customHeight="1" x14ac:dyDescent="0.2">
      <c r="AE510" s="131"/>
      <c r="AF510" s="131"/>
      <c r="AG510" s="131"/>
      <c r="AH510" s="131"/>
      <c r="AI510" s="131"/>
      <c r="AJ510" s="131"/>
      <c r="AK510" s="131"/>
      <c r="AL510" s="131"/>
      <c r="AM510" s="131"/>
      <c r="AN510" s="131"/>
      <c r="AO510" s="131"/>
      <c r="AP510" s="131"/>
      <c r="AQ510" s="131"/>
      <c r="AR510" s="131"/>
      <c r="AS510" s="131"/>
      <c r="AT510" s="131"/>
      <c r="AU510" s="131"/>
      <c r="AV510" s="131"/>
      <c r="AW510" s="131"/>
      <c r="AX510" s="131"/>
      <c r="AY510" s="131"/>
      <c r="AZ510" s="131"/>
      <c r="BA510" s="131"/>
      <c r="BB510" s="131"/>
      <c r="BC510" s="131"/>
      <c r="BD510" s="131"/>
      <c r="BE510" s="131"/>
      <c r="BF510" s="131"/>
      <c r="BG510" s="131"/>
      <c r="BH510" s="131"/>
      <c r="BI510" s="131"/>
      <c r="BJ510" s="131"/>
      <c r="BK510" s="131"/>
      <c r="BL510" s="131"/>
      <c r="BM510" s="131"/>
      <c r="BN510" s="131"/>
      <c r="BO510" s="131"/>
      <c r="BP510" s="131"/>
      <c r="BQ510" s="131"/>
      <c r="BR510" s="131"/>
      <c r="BS510" s="131"/>
      <c r="BT510" s="131"/>
      <c r="BU510" s="131"/>
      <c r="BV510" s="131"/>
      <c r="BW510" s="131"/>
      <c r="BX510" s="131"/>
      <c r="BY510" s="131"/>
      <c r="BZ510" s="131"/>
      <c r="CA510" s="131"/>
      <c r="CB510" s="131"/>
      <c r="CC510" s="131"/>
      <c r="CD510" s="131"/>
      <c r="CE510" s="131"/>
      <c r="CF510" s="131"/>
      <c r="CG510" s="131"/>
      <c r="CH510" s="100"/>
      <c r="CI510" s="100"/>
      <c r="CJ510" s="100"/>
      <c r="CK510" s="100"/>
      <c r="CL510" s="100"/>
      <c r="CM510" s="100"/>
      <c r="CN510" s="100"/>
      <c r="CO510" s="100"/>
      <c r="CP510" s="100"/>
      <c r="CQ510" s="100"/>
      <c r="CR510" s="100"/>
      <c r="CS510" s="100"/>
      <c r="CT510" s="100"/>
      <c r="CU510" s="100"/>
      <c r="CV510" s="100"/>
      <c r="CW510" s="100"/>
      <c r="CX510" s="100"/>
      <c r="CY510" s="100"/>
      <c r="CZ510" s="100"/>
      <c r="DA510" s="100"/>
      <c r="DB510" s="100"/>
      <c r="DC510" s="100"/>
      <c r="DD510" s="100"/>
    </row>
    <row r="511" spans="31:108" ht="15" customHeight="1" x14ac:dyDescent="0.2">
      <c r="AE511" s="131"/>
      <c r="AF511" s="131"/>
      <c r="AG511" s="131"/>
      <c r="AH511" s="131"/>
      <c r="AI511" s="131"/>
      <c r="AJ511" s="131"/>
      <c r="AK511" s="131"/>
      <c r="AL511" s="131"/>
      <c r="AM511" s="131"/>
      <c r="AN511" s="131"/>
      <c r="AO511" s="131"/>
      <c r="AP511" s="131"/>
      <c r="AQ511" s="131"/>
      <c r="AR511" s="131"/>
      <c r="AS511" s="131"/>
      <c r="AT511" s="131"/>
      <c r="AU511" s="131"/>
      <c r="AV511" s="131"/>
      <c r="AW511" s="131"/>
      <c r="AX511" s="131"/>
      <c r="AY511" s="131"/>
      <c r="AZ511" s="131"/>
      <c r="BA511" s="131"/>
      <c r="BB511" s="131"/>
      <c r="BC511" s="131"/>
      <c r="BD511" s="131"/>
      <c r="BE511" s="131"/>
      <c r="BF511" s="131"/>
      <c r="BG511" s="131"/>
      <c r="BH511" s="131"/>
      <c r="BI511" s="131"/>
      <c r="BJ511" s="131"/>
      <c r="BK511" s="131"/>
      <c r="BL511" s="131"/>
      <c r="BM511" s="131"/>
      <c r="BN511" s="131"/>
      <c r="BO511" s="131"/>
      <c r="BP511" s="131"/>
      <c r="BQ511" s="131"/>
      <c r="BR511" s="131"/>
      <c r="BS511" s="131"/>
      <c r="BT511" s="131"/>
      <c r="BU511" s="131"/>
      <c r="BV511" s="131"/>
      <c r="BW511" s="131"/>
      <c r="BX511" s="131"/>
      <c r="BY511" s="131"/>
      <c r="BZ511" s="131"/>
      <c r="CA511" s="131"/>
      <c r="CB511" s="131"/>
      <c r="CC511" s="131"/>
      <c r="CD511" s="131"/>
      <c r="CE511" s="131"/>
      <c r="CF511" s="131"/>
      <c r="CG511" s="131"/>
      <c r="CH511" s="100"/>
      <c r="CI511" s="100"/>
      <c r="CJ511" s="100"/>
      <c r="CK511" s="100"/>
      <c r="CL511" s="100"/>
      <c r="CM511" s="100"/>
      <c r="CN511" s="100"/>
      <c r="CO511" s="100"/>
      <c r="CP511" s="100"/>
      <c r="CQ511" s="100"/>
      <c r="CR511" s="100"/>
      <c r="CS511" s="100"/>
      <c r="CT511" s="100"/>
      <c r="CU511" s="100"/>
      <c r="CV511" s="100"/>
      <c r="CW511" s="100"/>
      <c r="CX511" s="100"/>
      <c r="CY511" s="100"/>
      <c r="CZ511" s="100"/>
      <c r="DA511" s="100"/>
      <c r="DB511" s="100"/>
      <c r="DC511" s="100"/>
      <c r="DD511" s="100"/>
    </row>
    <row r="512" spans="31:108" ht="15" customHeight="1" x14ac:dyDescent="0.2">
      <c r="AE512" s="131"/>
      <c r="AF512" s="131"/>
      <c r="AG512" s="131"/>
      <c r="AH512" s="131"/>
      <c r="AI512" s="131"/>
      <c r="AJ512" s="131"/>
      <c r="AK512" s="131"/>
      <c r="AL512" s="131"/>
      <c r="AM512" s="131"/>
      <c r="AN512" s="131"/>
      <c r="AO512" s="131"/>
      <c r="AP512" s="131"/>
      <c r="AQ512" s="131"/>
      <c r="AR512" s="131"/>
      <c r="AS512" s="131"/>
      <c r="AT512" s="131"/>
      <c r="AU512" s="131"/>
      <c r="AV512" s="131"/>
      <c r="AW512" s="131"/>
      <c r="AX512" s="131"/>
      <c r="AY512" s="131"/>
      <c r="AZ512" s="131"/>
      <c r="BA512" s="131"/>
      <c r="BB512" s="131"/>
      <c r="BC512" s="131"/>
      <c r="BD512" s="131"/>
      <c r="BE512" s="131"/>
      <c r="BF512" s="131"/>
      <c r="BG512" s="131"/>
      <c r="BH512" s="131"/>
      <c r="BI512" s="131"/>
      <c r="BJ512" s="131"/>
      <c r="BK512" s="131"/>
      <c r="BL512" s="131"/>
      <c r="BM512" s="131"/>
      <c r="BN512" s="131"/>
      <c r="BO512" s="131"/>
      <c r="BP512" s="131"/>
      <c r="BQ512" s="131"/>
      <c r="BR512" s="131"/>
      <c r="BS512" s="131"/>
      <c r="BT512" s="131"/>
      <c r="BU512" s="131"/>
      <c r="BV512" s="131"/>
      <c r="BW512" s="131"/>
      <c r="BX512" s="131"/>
      <c r="BY512" s="131"/>
      <c r="BZ512" s="131"/>
      <c r="CA512" s="131"/>
      <c r="CB512" s="131"/>
      <c r="CC512" s="131"/>
      <c r="CD512" s="131"/>
      <c r="CE512" s="131"/>
      <c r="CF512" s="131"/>
      <c r="CG512" s="131"/>
      <c r="CH512" s="100"/>
      <c r="CI512" s="100"/>
      <c r="CJ512" s="100"/>
      <c r="CK512" s="100"/>
      <c r="CL512" s="100"/>
      <c r="CM512" s="100"/>
      <c r="CN512" s="100"/>
      <c r="CO512" s="100"/>
      <c r="CP512" s="100"/>
      <c r="CQ512" s="100"/>
      <c r="CR512" s="100"/>
      <c r="CS512" s="100"/>
      <c r="CT512" s="100"/>
      <c r="CU512" s="100"/>
      <c r="CV512" s="100"/>
      <c r="CW512" s="100"/>
      <c r="CX512" s="100"/>
      <c r="CY512" s="100"/>
      <c r="CZ512" s="100"/>
      <c r="DA512" s="100"/>
      <c r="DB512" s="100"/>
      <c r="DC512" s="100"/>
      <c r="DD512" s="100"/>
    </row>
    <row r="513" spans="31:108" ht="15" customHeight="1" x14ac:dyDescent="0.2">
      <c r="AE513" s="131"/>
      <c r="AF513" s="131"/>
      <c r="AG513" s="131"/>
      <c r="AH513" s="131"/>
      <c r="AI513" s="131"/>
      <c r="AJ513" s="131"/>
      <c r="AK513" s="131"/>
      <c r="AL513" s="131"/>
      <c r="AM513" s="131"/>
      <c r="AN513" s="131"/>
      <c r="AO513" s="131"/>
      <c r="AP513" s="131"/>
      <c r="AQ513" s="131"/>
      <c r="AR513" s="131"/>
      <c r="AS513" s="131"/>
      <c r="AT513" s="131"/>
      <c r="AU513" s="131"/>
      <c r="AV513" s="131"/>
      <c r="AW513" s="131"/>
      <c r="AX513" s="131"/>
      <c r="AY513" s="131"/>
      <c r="AZ513" s="131"/>
      <c r="BA513" s="131"/>
      <c r="BB513" s="131"/>
      <c r="BC513" s="131"/>
      <c r="BD513" s="131"/>
      <c r="BE513" s="131"/>
      <c r="BF513" s="131"/>
      <c r="BG513" s="131"/>
      <c r="BH513" s="131"/>
      <c r="BI513" s="131"/>
      <c r="BJ513" s="131"/>
      <c r="BK513" s="131"/>
      <c r="BL513" s="131"/>
      <c r="BM513" s="131"/>
      <c r="BN513" s="131"/>
      <c r="BO513" s="131"/>
      <c r="BP513" s="131"/>
      <c r="BQ513" s="131"/>
      <c r="BR513" s="131"/>
      <c r="BS513" s="131"/>
      <c r="BT513" s="131"/>
      <c r="BU513" s="131"/>
      <c r="BV513" s="131"/>
      <c r="BW513" s="131"/>
      <c r="BX513" s="131"/>
      <c r="BY513" s="131"/>
      <c r="BZ513" s="131"/>
      <c r="CA513" s="131"/>
      <c r="CB513" s="131"/>
      <c r="CC513" s="131"/>
      <c r="CD513" s="131"/>
      <c r="CE513" s="131"/>
      <c r="CF513" s="131"/>
      <c r="CG513" s="131"/>
      <c r="CH513" s="100"/>
      <c r="CI513" s="100"/>
      <c r="CJ513" s="100"/>
      <c r="CK513" s="100"/>
      <c r="CL513" s="100"/>
      <c r="CM513" s="100"/>
      <c r="CN513" s="100"/>
      <c r="CO513" s="100"/>
      <c r="CP513" s="100"/>
      <c r="CQ513" s="100"/>
      <c r="CR513" s="100"/>
      <c r="CS513" s="100"/>
      <c r="CT513" s="100"/>
      <c r="CU513" s="100"/>
      <c r="CV513" s="100"/>
      <c r="CW513" s="100"/>
      <c r="CX513" s="100"/>
      <c r="CY513" s="100"/>
      <c r="CZ513" s="100"/>
      <c r="DA513" s="100"/>
      <c r="DB513" s="100"/>
      <c r="DC513" s="100"/>
      <c r="DD513" s="100"/>
    </row>
    <row r="514" spans="31:108" ht="15" customHeight="1" x14ac:dyDescent="0.2">
      <c r="AE514" s="131"/>
      <c r="AF514" s="131"/>
      <c r="AG514" s="131"/>
      <c r="AH514" s="131"/>
      <c r="AI514" s="131"/>
      <c r="AJ514" s="131"/>
      <c r="AK514" s="131"/>
      <c r="AL514" s="131"/>
      <c r="AM514" s="131"/>
      <c r="AN514" s="131"/>
      <c r="AO514" s="131"/>
      <c r="AP514" s="131"/>
      <c r="AQ514" s="131"/>
      <c r="AR514" s="131"/>
      <c r="AS514" s="131"/>
      <c r="AT514" s="131"/>
      <c r="AU514" s="131"/>
      <c r="AV514" s="131"/>
      <c r="AW514" s="131"/>
      <c r="AX514" s="131"/>
      <c r="AY514" s="131"/>
      <c r="AZ514" s="131"/>
      <c r="BA514" s="131"/>
      <c r="BB514" s="131"/>
      <c r="BC514" s="131"/>
      <c r="BD514" s="131"/>
      <c r="BE514" s="131"/>
      <c r="BF514" s="131"/>
      <c r="BG514" s="131"/>
      <c r="BH514" s="131"/>
      <c r="BI514" s="131"/>
      <c r="BJ514" s="131"/>
      <c r="BK514" s="131"/>
      <c r="BL514" s="131"/>
      <c r="BM514" s="131"/>
      <c r="BN514" s="131"/>
      <c r="BO514" s="131"/>
      <c r="BP514" s="131"/>
      <c r="BQ514" s="131"/>
      <c r="BR514" s="131"/>
      <c r="BS514" s="131"/>
      <c r="BT514" s="131"/>
      <c r="BU514" s="131"/>
      <c r="BV514" s="131"/>
      <c r="BW514" s="131"/>
      <c r="BX514" s="131"/>
      <c r="BY514" s="131"/>
      <c r="BZ514" s="131"/>
      <c r="CA514" s="131"/>
      <c r="CB514" s="131"/>
      <c r="CC514" s="131"/>
      <c r="CD514" s="131"/>
      <c r="CE514" s="131"/>
      <c r="CF514" s="131"/>
      <c r="CG514" s="131"/>
      <c r="CH514" s="100"/>
      <c r="CI514" s="100"/>
      <c r="CJ514" s="100"/>
      <c r="CK514" s="100"/>
      <c r="CL514" s="100"/>
      <c r="CM514" s="100"/>
      <c r="CN514" s="100"/>
      <c r="CO514" s="100"/>
      <c r="CP514" s="100"/>
      <c r="CQ514" s="100"/>
      <c r="CR514" s="100"/>
      <c r="CS514" s="100"/>
      <c r="CT514" s="100"/>
      <c r="CU514" s="100"/>
      <c r="CV514" s="100"/>
      <c r="CW514" s="100"/>
      <c r="CX514" s="100"/>
      <c r="CY514" s="100"/>
      <c r="CZ514" s="100"/>
      <c r="DA514" s="100"/>
      <c r="DB514" s="100"/>
      <c r="DC514" s="100"/>
      <c r="DD514" s="100"/>
    </row>
    <row r="515" spans="31:108" ht="15" customHeight="1" x14ac:dyDescent="0.2">
      <c r="AE515" s="131"/>
      <c r="AF515" s="131"/>
      <c r="AG515" s="131"/>
      <c r="AH515" s="131"/>
      <c r="AI515" s="131"/>
      <c r="AJ515" s="131"/>
      <c r="AK515" s="131"/>
      <c r="AL515" s="131"/>
      <c r="AM515" s="131"/>
      <c r="AN515" s="131"/>
      <c r="AO515" s="131"/>
      <c r="AP515" s="131"/>
      <c r="AQ515" s="131"/>
      <c r="AR515" s="131"/>
      <c r="AS515" s="131"/>
      <c r="AT515" s="131"/>
      <c r="AU515" s="131"/>
      <c r="AV515" s="131"/>
      <c r="AW515" s="131"/>
      <c r="AX515" s="131"/>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00"/>
      <c r="CI515" s="100"/>
      <c r="CJ515" s="100"/>
      <c r="CK515" s="100"/>
      <c r="CL515" s="100"/>
      <c r="CM515" s="100"/>
      <c r="CN515" s="100"/>
      <c r="CO515" s="100"/>
      <c r="CP515" s="100"/>
      <c r="CQ515" s="100"/>
      <c r="CR515" s="100"/>
      <c r="CS515" s="100"/>
      <c r="CT515" s="100"/>
      <c r="CU515" s="100"/>
      <c r="CV515" s="100"/>
      <c r="CW515" s="100"/>
      <c r="CX515" s="100"/>
      <c r="CY515" s="100"/>
      <c r="CZ515" s="100"/>
      <c r="DA515" s="100"/>
      <c r="DB515" s="100"/>
      <c r="DC515" s="100"/>
      <c r="DD515" s="100"/>
    </row>
    <row r="516" spans="31:108" ht="15" customHeight="1" x14ac:dyDescent="0.2">
      <c r="AE516" s="131"/>
      <c r="AF516" s="131"/>
      <c r="AG516" s="131"/>
      <c r="AH516" s="131"/>
      <c r="AI516" s="131"/>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00"/>
      <c r="CI516" s="100"/>
      <c r="CJ516" s="100"/>
      <c r="CK516" s="100"/>
      <c r="CL516" s="100"/>
      <c r="CM516" s="100"/>
      <c r="CN516" s="100"/>
      <c r="CO516" s="100"/>
      <c r="CP516" s="100"/>
      <c r="CQ516" s="100"/>
      <c r="CR516" s="100"/>
      <c r="CS516" s="100"/>
      <c r="CT516" s="100"/>
      <c r="CU516" s="100"/>
      <c r="CV516" s="100"/>
      <c r="CW516" s="100"/>
      <c r="CX516" s="100"/>
      <c r="CY516" s="100"/>
      <c r="CZ516" s="100"/>
      <c r="DA516" s="100"/>
      <c r="DB516" s="100"/>
      <c r="DC516" s="100"/>
      <c r="DD516" s="100"/>
    </row>
    <row r="517" spans="31:108" ht="15" customHeight="1" x14ac:dyDescent="0.2">
      <c r="AE517" s="131"/>
      <c r="AF517" s="131"/>
      <c r="AG517" s="131"/>
      <c r="AH517" s="131"/>
      <c r="AI517" s="131"/>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00"/>
      <c r="CI517" s="100"/>
      <c r="CJ517" s="100"/>
      <c r="CK517" s="100"/>
      <c r="CL517" s="100"/>
      <c r="CM517" s="100"/>
      <c r="CN517" s="100"/>
      <c r="CO517" s="100"/>
      <c r="CP517" s="100"/>
      <c r="CQ517" s="100"/>
      <c r="CR517" s="100"/>
      <c r="CS517" s="100"/>
      <c r="CT517" s="100"/>
      <c r="CU517" s="100"/>
      <c r="CV517" s="100"/>
      <c r="CW517" s="100"/>
      <c r="CX517" s="100"/>
      <c r="CY517" s="100"/>
      <c r="CZ517" s="100"/>
      <c r="DA517" s="100"/>
      <c r="DB517" s="100"/>
      <c r="DC517" s="100"/>
      <c r="DD517" s="100"/>
    </row>
    <row r="518" spans="31:108" ht="15" customHeight="1" x14ac:dyDescent="0.2">
      <c r="AE518" s="131"/>
      <c r="AF518" s="131"/>
      <c r="AG518" s="131"/>
      <c r="AH518" s="131"/>
      <c r="AI518" s="131"/>
      <c r="AJ518" s="131"/>
      <c r="AK518" s="131"/>
      <c r="AL518" s="131"/>
      <c r="AM518" s="131"/>
      <c r="AN518" s="131"/>
      <c r="AO518" s="131"/>
      <c r="AP518" s="131"/>
      <c r="AQ518" s="131"/>
      <c r="AR518" s="131"/>
      <c r="AS518" s="131"/>
      <c r="AT518" s="131"/>
      <c r="AU518" s="131"/>
      <c r="AV518" s="131"/>
      <c r="AW518" s="131"/>
      <c r="AX518" s="131"/>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00"/>
      <c r="CI518" s="100"/>
      <c r="CJ518" s="100"/>
      <c r="CK518" s="100"/>
      <c r="CL518" s="100"/>
      <c r="CM518" s="100"/>
      <c r="CN518" s="100"/>
      <c r="CO518" s="100"/>
      <c r="CP518" s="100"/>
      <c r="CQ518" s="100"/>
      <c r="CR518" s="100"/>
      <c r="CS518" s="100"/>
      <c r="CT518" s="100"/>
      <c r="CU518" s="100"/>
      <c r="CV518" s="100"/>
      <c r="CW518" s="100"/>
      <c r="CX518" s="100"/>
      <c r="CY518" s="100"/>
      <c r="CZ518" s="100"/>
      <c r="DA518" s="100"/>
      <c r="DB518" s="100"/>
      <c r="DC518" s="100"/>
      <c r="DD518" s="100"/>
    </row>
    <row r="519" spans="31:108" ht="15" customHeight="1" x14ac:dyDescent="0.2">
      <c r="AE519" s="131"/>
      <c r="AF519" s="131"/>
      <c r="AG519" s="131"/>
      <c r="AH519" s="131"/>
      <c r="AI519" s="131"/>
      <c r="AJ519" s="131"/>
      <c r="AK519" s="131"/>
      <c r="AL519" s="131"/>
      <c r="AM519" s="131"/>
      <c r="AN519" s="131"/>
      <c r="AO519" s="131"/>
      <c r="AP519" s="131"/>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00"/>
      <c r="CI519" s="100"/>
      <c r="CJ519" s="100"/>
      <c r="CK519" s="100"/>
      <c r="CL519" s="100"/>
      <c r="CM519" s="100"/>
      <c r="CN519" s="100"/>
      <c r="CO519" s="100"/>
      <c r="CP519" s="100"/>
      <c r="CQ519" s="100"/>
      <c r="CR519" s="100"/>
      <c r="CS519" s="100"/>
      <c r="CT519" s="100"/>
      <c r="CU519" s="100"/>
      <c r="CV519" s="100"/>
      <c r="CW519" s="100"/>
      <c r="CX519" s="100"/>
      <c r="CY519" s="100"/>
      <c r="CZ519" s="100"/>
      <c r="DA519" s="100"/>
      <c r="DB519" s="100"/>
      <c r="DC519" s="100"/>
      <c r="DD519" s="100"/>
    </row>
    <row r="520" spans="31:108" ht="15" customHeight="1" x14ac:dyDescent="0.2">
      <c r="AE520" s="131"/>
      <c r="AF520" s="131"/>
      <c r="AG520" s="131"/>
      <c r="AH520" s="131"/>
      <c r="AI520" s="131"/>
      <c r="AJ520" s="131"/>
      <c r="AK520" s="131"/>
      <c r="AL520" s="131"/>
      <c r="AM520" s="131"/>
      <c r="AN520" s="131"/>
      <c r="AO520" s="131"/>
      <c r="AP520" s="131"/>
      <c r="AQ520" s="131"/>
      <c r="AR520" s="131"/>
      <c r="AS520" s="131"/>
      <c r="AT520" s="131"/>
      <c r="AU520" s="131"/>
      <c r="AV520" s="131"/>
      <c r="AW520" s="131"/>
      <c r="AX520" s="131"/>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00"/>
      <c r="CI520" s="100"/>
      <c r="CJ520" s="100"/>
      <c r="CK520" s="100"/>
      <c r="CL520" s="100"/>
      <c r="CM520" s="100"/>
      <c r="CN520" s="100"/>
      <c r="CO520" s="100"/>
      <c r="CP520" s="100"/>
      <c r="CQ520" s="100"/>
      <c r="CR520" s="100"/>
      <c r="CS520" s="100"/>
      <c r="CT520" s="100"/>
      <c r="CU520" s="100"/>
      <c r="CV520" s="100"/>
      <c r="CW520" s="100"/>
      <c r="CX520" s="100"/>
      <c r="CY520" s="100"/>
      <c r="CZ520" s="100"/>
      <c r="DA520" s="100"/>
      <c r="DB520" s="100"/>
      <c r="DC520" s="100"/>
      <c r="DD520" s="100"/>
    </row>
    <row r="521" spans="31:108" ht="15" customHeight="1" x14ac:dyDescent="0.2">
      <c r="AE521" s="131"/>
      <c r="AF521" s="131"/>
      <c r="AG521" s="131"/>
      <c r="AH521" s="131"/>
      <c r="AI521" s="131"/>
      <c r="AJ521" s="131"/>
      <c r="AK521" s="131"/>
      <c r="AL521" s="131"/>
      <c r="AM521" s="131"/>
      <c r="AN521" s="131"/>
      <c r="AO521" s="131"/>
      <c r="AP521" s="131"/>
      <c r="AQ521" s="131"/>
      <c r="AR521" s="131"/>
      <c r="AS521" s="131"/>
      <c r="AT521" s="131"/>
      <c r="AU521" s="131"/>
      <c r="AV521" s="131"/>
      <c r="AW521" s="131"/>
      <c r="AX521" s="131"/>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00"/>
      <c r="CI521" s="100"/>
      <c r="CJ521" s="100"/>
      <c r="CK521" s="100"/>
      <c r="CL521" s="100"/>
      <c r="CM521" s="100"/>
      <c r="CN521" s="100"/>
      <c r="CO521" s="100"/>
      <c r="CP521" s="100"/>
      <c r="CQ521" s="100"/>
      <c r="CR521" s="100"/>
      <c r="CS521" s="100"/>
      <c r="CT521" s="100"/>
      <c r="CU521" s="100"/>
      <c r="CV521" s="100"/>
      <c r="CW521" s="100"/>
      <c r="CX521" s="100"/>
      <c r="CY521" s="100"/>
      <c r="CZ521" s="100"/>
      <c r="DA521" s="100"/>
      <c r="DB521" s="100"/>
      <c r="DC521" s="100"/>
      <c r="DD521" s="100"/>
    </row>
    <row r="522" spans="31:108" ht="15" customHeight="1" x14ac:dyDescent="0.2">
      <c r="AE522" s="131"/>
      <c r="AF522" s="131"/>
      <c r="AG522" s="131"/>
      <c r="AH522" s="131"/>
      <c r="AI522" s="131"/>
      <c r="AJ522" s="131"/>
      <c r="AK522" s="131"/>
      <c r="AL522" s="131"/>
      <c r="AM522" s="131"/>
      <c r="AN522" s="131"/>
      <c r="AO522" s="131"/>
      <c r="AP522" s="131"/>
      <c r="AQ522" s="131"/>
      <c r="AR522" s="131"/>
      <c r="AS522" s="131"/>
      <c r="AT522" s="131"/>
      <c r="AU522" s="131"/>
      <c r="AV522" s="131"/>
      <c r="AW522" s="131"/>
      <c r="AX522" s="131"/>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00"/>
      <c r="CI522" s="100"/>
      <c r="CJ522" s="100"/>
      <c r="CK522" s="100"/>
      <c r="CL522" s="100"/>
      <c r="CM522" s="100"/>
      <c r="CN522" s="100"/>
      <c r="CO522" s="100"/>
      <c r="CP522" s="100"/>
      <c r="CQ522" s="100"/>
      <c r="CR522" s="100"/>
      <c r="CS522" s="100"/>
      <c r="CT522" s="100"/>
      <c r="CU522" s="100"/>
      <c r="CV522" s="100"/>
      <c r="CW522" s="100"/>
      <c r="CX522" s="100"/>
      <c r="CY522" s="100"/>
      <c r="CZ522" s="100"/>
      <c r="DA522" s="100"/>
      <c r="DB522" s="100"/>
      <c r="DC522" s="100"/>
      <c r="DD522" s="100"/>
    </row>
    <row r="523" spans="31:108" ht="15" customHeight="1" x14ac:dyDescent="0.2">
      <c r="AE523" s="131"/>
      <c r="AF523" s="131"/>
      <c r="AG523" s="131"/>
      <c r="AH523" s="131"/>
      <c r="AI523" s="131"/>
      <c r="AJ523" s="131"/>
      <c r="AK523" s="131"/>
      <c r="AL523" s="131"/>
      <c r="AM523" s="131"/>
      <c r="AN523" s="131"/>
      <c r="AO523" s="131"/>
      <c r="AP523" s="131"/>
      <c r="AQ523" s="131"/>
      <c r="AR523" s="131"/>
      <c r="AS523" s="131"/>
      <c r="AT523" s="131"/>
      <c r="AU523" s="131"/>
      <c r="AV523" s="131"/>
      <c r="AW523" s="131"/>
      <c r="AX523" s="131"/>
      <c r="AY523" s="131"/>
      <c r="AZ523" s="131"/>
      <c r="BA523" s="131"/>
      <c r="BB523" s="131"/>
      <c r="BC523" s="131"/>
      <c r="BD523" s="131"/>
      <c r="BE523" s="131"/>
      <c r="BF523" s="131"/>
      <c r="BG523" s="131"/>
      <c r="BH523" s="131"/>
      <c r="BI523" s="131"/>
      <c r="BJ523" s="131"/>
      <c r="BK523" s="131"/>
      <c r="BL523" s="131"/>
      <c r="BM523" s="131"/>
      <c r="BN523" s="131"/>
      <c r="BO523" s="131"/>
      <c r="BP523" s="131"/>
      <c r="BQ523" s="131"/>
      <c r="BR523" s="131"/>
      <c r="BS523" s="131"/>
      <c r="BT523" s="131"/>
      <c r="BU523" s="131"/>
      <c r="BV523" s="131"/>
      <c r="BW523" s="131"/>
      <c r="BX523" s="131"/>
      <c r="BY523" s="131"/>
      <c r="BZ523" s="131"/>
      <c r="CA523" s="131"/>
      <c r="CB523" s="131"/>
      <c r="CC523" s="131"/>
      <c r="CD523" s="131"/>
      <c r="CE523" s="131"/>
      <c r="CF523" s="131"/>
      <c r="CG523" s="131"/>
      <c r="CH523" s="100"/>
      <c r="CI523" s="100"/>
      <c r="CJ523" s="100"/>
      <c r="CK523" s="100"/>
      <c r="CL523" s="100"/>
      <c r="CM523" s="100"/>
      <c r="CN523" s="100"/>
      <c r="CO523" s="100"/>
      <c r="CP523" s="100"/>
      <c r="CQ523" s="100"/>
      <c r="CR523" s="100"/>
      <c r="CS523" s="100"/>
      <c r="CT523" s="100"/>
      <c r="CU523" s="100"/>
      <c r="CV523" s="100"/>
      <c r="CW523" s="100"/>
      <c r="CX523" s="100"/>
      <c r="CY523" s="100"/>
      <c r="CZ523" s="100"/>
      <c r="DA523" s="100"/>
      <c r="DB523" s="100"/>
      <c r="DC523" s="100"/>
      <c r="DD523" s="100"/>
    </row>
    <row r="524" spans="31:108" ht="15" customHeight="1" x14ac:dyDescent="0.2">
      <c r="AE524" s="131"/>
      <c r="AF524" s="131"/>
      <c r="AG524" s="131"/>
      <c r="AH524" s="131"/>
      <c r="AI524" s="131"/>
      <c r="AJ524" s="131"/>
      <c r="AK524" s="131"/>
      <c r="AL524" s="131"/>
      <c r="AM524" s="131"/>
      <c r="AN524" s="131"/>
      <c r="AO524" s="131"/>
      <c r="AP524" s="131"/>
      <c r="AQ524" s="131"/>
      <c r="AR524" s="131"/>
      <c r="AS524" s="131"/>
      <c r="AT524" s="131"/>
      <c r="AU524" s="131"/>
      <c r="AV524" s="131"/>
      <c r="AW524" s="131"/>
      <c r="AX524" s="131"/>
      <c r="AY524" s="131"/>
      <c r="AZ524" s="131"/>
      <c r="BA524" s="131"/>
      <c r="BB524" s="131"/>
      <c r="BC524" s="131"/>
      <c r="BD524" s="131"/>
      <c r="BE524" s="131"/>
      <c r="BF524" s="131"/>
      <c r="BG524" s="131"/>
      <c r="BH524" s="131"/>
      <c r="BI524" s="131"/>
      <c r="BJ524" s="131"/>
      <c r="BK524" s="131"/>
      <c r="BL524" s="131"/>
      <c r="BM524" s="131"/>
      <c r="BN524" s="131"/>
      <c r="BO524" s="131"/>
      <c r="BP524" s="131"/>
      <c r="BQ524" s="131"/>
      <c r="BR524" s="131"/>
      <c r="BS524" s="131"/>
      <c r="BT524" s="131"/>
      <c r="BU524" s="131"/>
      <c r="BV524" s="131"/>
      <c r="BW524" s="131"/>
      <c r="BX524" s="131"/>
      <c r="BY524" s="131"/>
      <c r="BZ524" s="131"/>
      <c r="CA524" s="131"/>
      <c r="CB524" s="131"/>
      <c r="CC524" s="131"/>
      <c r="CD524" s="131"/>
      <c r="CE524" s="131"/>
      <c r="CF524" s="131"/>
      <c r="CG524" s="131"/>
      <c r="CH524" s="100"/>
      <c r="CI524" s="100"/>
      <c r="CJ524" s="100"/>
      <c r="CK524" s="100"/>
      <c r="CL524" s="100"/>
      <c r="CM524" s="100"/>
      <c r="CN524" s="100"/>
      <c r="CO524" s="100"/>
      <c r="CP524" s="100"/>
      <c r="CQ524" s="100"/>
      <c r="CR524" s="100"/>
      <c r="CS524" s="100"/>
      <c r="CT524" s="100"/>
      <c r="CU524" s="100"/>
      <c r="CV524" s="100"/>
      <c r="CW524" s="100"/>
      <c r="CX524" s="100"/>
      <c r="CY524" s="100"/>
      <c r="CZ524" s="100"/>
      <c r="DA524" s="100"/>
      <c r="DB524" s="100"/>
      <c r="DC524" s="100"/>
      <c r="DD524" s="100"/>
    </row>
    <row r="525" spans="31:108" ht="15" customHeight="1" x14ac:dyDescent="0.2">
      <c r="AE525" s="131"/>
      <c r="AF525" s="131"/>
      <c r="AG525" s="131"/>
      <c r="AH525" s="131"/>
      <c r="AI525" s="131"/>
      <c r="AJ525" s="131"/>
      <c r="AK525" s="131"/>
      <c r="AL525" s="131"/>
      <c r="AM525" s="131"/>
      <c r="AN525" s="131"/>
      <c r="AO525" s="131"/>
      <c r="AP525" s="131"/>
      <c r="AQ525" s="131"/>
      <c r="AR525" s="131"/>
      <c r="AS525" s="131"/>
      <c r="AT525" s="131"/>
      <c r="AU525" s="131"/>
      <c r="AV525" s="131"/>
      <c r="AW525" s="131"/>
      <c r="AX525" s="131"/>
      <c r="AY525" s="131"/>
      <c r="AZ525" s="131"/>
      <c r="BA525" s="131"/>
      <c r="BB525" s="131"/>
      <c r="BC525" s="131"/>
      <c r="BD525" s="131"/>
      <c r="BE525" s="131"/>
      <c r="BF525" s="131"/>
      <c r="BG525" s="131"/>
      <c r="BH525" s="131"/>
      <c r="BI525" s="131"/>
      <c r="BJ525" s="131"/>
      <c r="BK525" s="131"/>
      <c r="BL525" s="131"/>
      <c r="BM525" s="131"/>
      <c r="BN525" s="131"/>
      <c r="BO525" s="131"/>
      <c r="BP525" s="131"/>
      <c r="BQ525" s="131"/>
      <c r="BR525" s="131"/>
      <c r="BS525" s="131"/>
      <c r="BT525" s="131"/>
      <c r="BU525" s="131"/>
      <c r="BV525" s="131"/>
      <c r="BW525" s="131"/>
      <c r="BX525" s="131"/>
      <c r="BY525" s="131"/>
      <c r="BZ525" s="131"/>
      <c r="CA525" s="131"/>
      <c r="CB525" s="131"/>
      <c r="CC525" s="131"/>
      <c r="CD525" s="131"/>
      <c r="CE525" s="131"/>
      <c r="CF525" s="131"/>
      <c r="CG525" s="131"/>
      <c r="CH525" s="100"/>
      <c r="CI525" s="100"/>
      <c r="CJ525" s="100"/>
      <c r="CK525" s="100"/>
      <c r="CL525" s="100"/>
      <c r="CM525" s="100"/>
      <c r="CN525" s="100"/>
      <c r="CO525" s="100"/>
      <c r="CP525" s="100"/>
      <c r="CQ525" s="100"/>
      <c r="CR525" s="100"/>
      <c r="CS525" s="100"/>
      <c r="CT525" s="100"/>
      <c r="CU525" s="100"/>
      <c r="CV525" s="100"/>
      <c r="CW525" s="100"/>
      <c r="CX525" s="100"/>
      <c r="CY525" s="100"/>
      <c r="CZ525" s="100"/>
      <c r="DA525" s="100"/>
      <c r="DB525" s="100"/>
      <c r="DC525" s="100"/>
      <c r="DD525" s="100"/>
    </row>
    <row r="526" spans="31:108" ht="15" customHeight="1" x14ac:dyDescent="0.2">
      <c r="AE526" s="131"/>
      <c r="AF526" s="131"/>
      <c r="AG526" s="131"/>
      <c r="AH526" s="131"/>
      <c r="AI526" s="131"/>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c r="BD526" s="131"/>
      <c r="BE526" s="131"/>
      <c r="BF526" s="131"/>
      <c r="BG526" s="131"/>
      <c r="BH526" s="131"/>
      <c r="BI526" s="131"/>
      <c r="BJ526" s="131"/>
      <c r="BK526" s="131"/>
      <c r="BL526" s="131"/>
      <c r="BM526" s="131"/>
      <c r="BN526" s="131"/>
      <c r="BO526" s="131"/>
      <c r="BP526" s="131"/>
      <c r="BQ526" s="131"/>
      <c r="BR526" s="131"/>
      <c r="BS526" s="131"/>
      <c r="BT526" s="131"/>
      <c r="BU526" s="131"/>
      <c r="BV526" s="131"/>
      <c r="BW526" s="131"/>
      <c r="BX526" s="131"/>
      <c r="BY526" s="131"/>
      <c r="BZ526" s="131"/>
      <c r="CA526" s="131"/>
      <c r="CB526" s="131"/>
      <c r="CC526" s="131"/>
      <c r="CD526" s="131"/>
      <c r="CE526" s="131"/>
      <c r="CF526" s="131"/>
      <c r="CG526" s="131"/>
      <c r="CH526" s="100"/>
      <c r="CI526" s="100"/>
      <c r="CJ526" s="100"/>
      <c r="CK526" s="100"/>
      <c r="CL526" s="100"/>
      <c r="CM526" s="100"/>
      <c r="CN526" s="100"/>
      <c r="CO526" s="100"/>
      <c r="CP526" s="100"/>
      <c r="CQ526" s="100"/>
      <c r="CR526" s="100"/>
      <c r="CS526" s="100"/>
      <c r="CT526" s="100"/>
      <c r="CU526" s="100"/>
      <c r="CV526" s="100"/>
      <c r="CW526" s="100"/>
      <c r="CX526" s="100"/>
      <c r="CY526" s="100"/>
      <c r="CZ526" s="100"/>
      <c r="DA526" s="100"/>
      <c r="DB526" s="100"/>
      <c r="DC526" s="100"/>
      <c r="DD526" s="100"/>
    </row>
    <row r="527" spans="31:108" ht="15" customHeight="1" x14ac:dyDescent="0.2">
      <c r="AE527" s="131"/>
      <c r="AF527" s="131"/>
      <c r="AG527" s="131"/>
      <c r="AH527" s="131"/>
      <c r="AI527" s="131"/>
      <c r="AJ527" s="131"/>
      <c r="AK527" s="131"/>
      <c r="AL527" s="131"/>
      <c r="AM527" s="131"/>
      <c r="AN527" s="131"/>
      <c r="AO527" s="131"/>
      <c r="AP527" s="131"/>
      <c r="AQ527" s="131"/>
      <c r="AR527" s="131"/>
      <c r="AS527" s="131"/>
      <c r="AT527" s="131"/>
      <c r="AU527" s="131"/>
      <c r="AV527" s="131"/>
      <c r="AW527" s="131"/>
      <c r="AX527" s="131"/>
      <c r="AY527" s="131"/>
      <c r="AZ527" s="131"/>
      <c r="BA527" s="131"/>
      <c r="BB527" s="131"/>
      <c r="BC527" s="131"/>
      <c r="BD527" s="131"/>
      <c r="BE527" s="131"/>
      <c r="BF527" s="131"/>
      <c r="BG527" s="131"/>
      <c r="BH527" s="131"/>
      <c r="BI527" s="131"/>
      <c r="BJ527" s="131"/>
      <c r="BK527" s="131"/>
      <c r="BL527" s="131"/>
      <c r="BM527" s="131"/>
      <c r="BN527" s="131"/>
      <c r="BO527" s="131"/>
      <c r="BP527" s="131"/>
      <c r="BQ527" s="131"/>
      <c r="BR527" s="131"/>
      <c r="BS527" s="131"/>
      <c r="BT527" s="131"/>
      <c r="BU527" s="131"/>
      <c r="BV527" s="131"/>
      <c r="BW527" s="131"/>
      <c r="BX527" s="131"/>
      <c r="BY527" s="131"/>
      <c r="BZ527" s="131"/>
      <c r="CA527" s="131"/>
      <c r="CB527" s="131"/>
      <c r="CC527" s="131"/>
      <c r="CD527" s="131"/>
      <c r="CE527" s="131"/>
      <c r="CF527" s="131"/>
      <c r="CG527" s="131"/>
      <c r="CH527" s="100"/>
      <c r="CI527" s="100"/>
      <c r="CJ527" s="100"/>
      <c r="CK527" s="100"/>
      <c r="CL527" s="100"/>
      <c r="CM527" s="100"/>
      <c r="CN527" s="100"/>
      <c r="CO527" s="100"/>
      <c r="CP527" s="100"/>
      <c r="CQ527" s="100"/>
      <c r="CR527" s="100"/>
      <c r="CS527" s="100"/>
      <c r="CT527" s="100"/>
      <c r="CU527" s="100"/>
      <c r="CV527" s="100"/>
      <c r="CW527" s="100"/>
      <c r="CX527" s="100"/>
      <c r="CY527" s="100"/>
      <c r="CZ527" s="100"/>
      <c r="DA527" s="100"/>
      <c r="DB527" s="100"/>
      <c r="DC527" s="100"/>
      <c r="DD527" s="100"/>
    </row>
    <row r="528" spans="31:108" ht="15" customHeight="1" x14ac:dyDescent="0.2">
      <c r="AE528" s="131"/>
      <c r="AF528" s="131"/>
      <c r="AG528" s="131"/>
      <c r="AH528" s="131"/>
      <c r="AI528" s="131"/>
      <c r="AJ528" s="131"/>
      <c r="AK528" s="131"/>
      <c r="AL528" s="131"/>
      <c r="AM528" s="131"/>
      <c r="AN528" s="131"/>
      <c r="AO528" s="131"/>
      <c r="AP528" s="131"/>
      <c r="AQ528" s="131"/>
      <c r="AR528" s="131"/>
      <c r="AS528" s="131"/>
      <c r="AT528" s="131"/>
      <c r="AU528" s="131"/>
      <c r="AV528" s="131"/>
      <c r="AW528" s="131"/>
      <c r="AX528" s="131"/>
      <c r="AY528" s="131"/>
      <c r="AZ528" s="131"/>
      <c r="BA528" s="131"/>
      <c r="BB528" s="131"/>
      <c r="BC528" s="131"/>
      <c r="BD528" s="131"/>
      <c r="BE528" s="131"/>
      <c r="BF528" s="131"/>
      <c r="BG528" s="131"/>
      <c r="BH528" s="131"/>
      <c r="BI528" s="131"/>
      <c r="BJ528" s="131"/>
      <c r="BK528" s="131"/>
      <c r="BL528" s="131"/>
      <c r="BM528" s="131"/>
      <c r="BN528" s="131"/>
      <c r="BO528" s="131"/>
      <c r="BP528" s="131"/>
      <c r="BQ528" s="131"/>
      <c r="BR528" s="131"/>
      <c r="BS528" s="131"/>
      <c r="BT528" s="131"/>
      <c r="BU528" s="131"/>
      <c r="BV528" s="131"/>
      <c r="BW528" s="131"/>
      <c r="BX528" s="131"/>
      <c r="BY528" s="131"/>
      <c r="BZ528" s="131"/>
      <c r="CA528" s="131"/>
      <c r="CB528" s="131"/>
      <c r="CC528" s="131"/>
      <c r="CD528" s="131"/>
      <c r="CE528" s="131"/>
      <c r="CF528" s="131"/>
      <c r="CG528" s="131"/>
      <c r="CH528" s="100"/>
      <c r="CI528" s="100"/>
      <c r="CJ528" s="100"/>
      <c r="CK528" s="100"/>
      <c r="CL528" s="100"/>
      <c r="CM528" s="100"/>
      <c r="CN528" s="100"/>
      <c r="CO528" s="100"/>
      <c r="CP528" s="100"/>
      <c r="CQ528" s="100"/>
      <c r="CR528" s="100"/>
      <c r="CS528" s="100"/>
      <c r="CT528" s="100"/>
      <c r="CU528" s="100"/>
      <c r="CV528" s="100"/>
      <c r="CW528" s="100"/>
      <c r="CX528" s="100"/>
      <c r="CY528" s="100"/>
      <c r="CZ528" s="100"/>
      <c r="DA528" s="100"/>
      <c r="DB528" s="100"/>
      <c r="DC528" s="100"/>
      <c r="DD528" s="100"/>
    </row>
    <row r="529" spans="31:108" ht="15" customHeight="1" x14ac:dyDescent="0.2">
      <c r="AE529" s="131"/>
      <c r="AF529" s="131"/>
      <c r="AG529" s="131"/>
      <c r="AH529" s="131"/>
      <c r="AI529" s="131"/>
      <c r="AJ529" s="131"/>
      <c r="AK529" s="131"/>
      <c r="AL529" s="131"/>
      <c r="AM529" s="131"/>
      <c r="AN529" s="131"/>
      <c r="AO529" s="131"/>
      <c r="AP529" s="131"/>
      <c r="AQ529" s="131"/>
      <c r="AR529" s="131"/>
      <c r="AS529" s="131"/>
      <c r="AT529" s="131"/>
      <c r="AU529" s="131"/>
      <c r="AV529" s="131"/>
      <c r="AW529" s="131"/>
      <c r="AX529" s="131"/>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00"/>
      <c r="CI529" s="100"/>
      <c r="CJ529" s="100"/>
      <c r="CK529" s="100"/>
      <c r="CL529" s="100"/>
      <c r="CM529" s="100"/>
      <c r="CN529" s="100"/>
      <c r="CO529" s="100"/>
      <c r="CP529" s="100"/>
      <c r="CQ529" s="100"/>
      <c r="CR529" s="100"/>
      <c r="CS529" s="100"/>
      <c r="CT529" s="100"/>
      <c r="CU529" s="100"/>
      <c r="CV529" s="100"/>
      <c r="CW529" s="100"/>
      <c r="CX529" s="100"/>
      <c r="CY529" s="100"/>
      <c r="CZ529" s="100"/>
      <c r="DA529" s="100"/>
      <c r="DB529" s="100"/>
      <c r="DC529" s="100"/>
      <c r="DD529" s="100"/>
    </row>
    <row r="530" spans="31:108" ht="15" customHeight="1" x14ac:dyDescent="0.2">
      <c r="AE530" s="131"/>
      <c r="AF530" s="131"/>
      <c r="AG530" s="131"/>
      <c r="AH530" s="131"/>
      <c r="AI530" s="131"/>
      <c r="AJ530" s="131"/>
      <c r="AK530" s="131"/>
      <c r="AL530" s="131"/>
      <c r="AM530" s="131"/>
      <c r="AN530" s="131"/>
      <c r="AO530" s="131"/>
      <c r="AP530" s="131"/>
      <c r="AQ530" s="131"/>
      <c r="AR530" s="131"/>
      <c r="AS530" s="131"/>
      <c r="AT530" s="131"/>
      <c r="AU530" s="131"/>
      <c r="AV530" s="131"/>
      <c r="AW530" s="131"/>
      <c r="AX530" s="131"/>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00"/>
      <c r="CI530" s="100"/>
      <c r="CJ530" s="100"/>
      <c r="CK530" s="100"/>
      <c r="CL530" s="100"/>
      <c r="CM530" s="100"/>
      <c r="CN530" s="100"/>
      <c r="CO530" s="100"/>
      <c r="CP530" s="100"/>
      <c r="CQ530" s="100"/>
      <c r="CR530" s="100"/>
      <c r="CS530" s="100"/>
      <c r="CT530" s="100"/>
      <c r="CU530" s="100"/>
      <c r="CV530" s="100"/>
      <c r="CW530" s="100"/>
      <c r="CX530" s="100"/>
      <c r="CY530" s="100"/>
      <c r="CZ530" s="100"/>
      <c r="DA530" s="100"/>
      <c r="DB530" s="100"/>
      <c r="DC530" s="100"/>
      <c r="DD530" s="100"/>
    </row>
    <row r="531" spans="31:108" ht="15" customHeight="1" x14ac:dyDescent="0.2">
      <c r="AE531" s="131"/>
      <c r="AF531" s="131"/>
      <c r="AG531" s="131"/>
      <c r="AH531" s="131"/>
      <c r="AI531" s="131"/>
      <c r="AJ531" s="131"/>
      <c r="AK531" s="131"/>
      <c r="AL531" s="131"/>
      <c r="AM531" s="131"/>
      <c r="AN531" s="131"/>
      <c r="AO531" s="131"/>
      <c r="AP531" s="131"/>
      <c r="AQ531" s="131"/>
      <c r="AR531" s="131"/>
      <c r="AS531" s="131"/>
      <c r="AT531" s="131"/>
      <c r="AU531" s="131"/>
      <c r="AV531" s="131"/>
      <c r="AW531" s="131"/>
      <c r="AX531" s="131"/>
      <c r="AY531" s="131"/>
      <c r="AZ531" s="131"/>
      <c r="BA531" s="131"/>
      <c r="BB531" s="131"/>
      <c r="BC531" s="131"/>
      <c r="BD531" s="131"/>
      <c r="BE531" s="131"/>
      <c r="BF531" s="131"/>
      <c r="BG531" s="131"/>
      <c r="BH531" s="131"/>
      <c r="BI531" s="131"/>
      <c r="BJ531" s="131"/>
      <c r="BK531" s="131"/>
      <c r="BL531" s="131"/>
      <c r="BM531" s="131"/>
      <c r="BN531" s="131"/>
      <c r="BO531" s="131"/>
      <c r="BP531" s="131"/>
      <c r="BQ531" s="131"/>
      <c r="BR531" s="131"/>
      <c r="BS531" s="131"/>
      <c r="BT531" s="131"/>
      <c r="BU531" s="131"/>
      <c r="BV531" s="131"/>
      <c r="BW531" s="131"/>
      <c r="BX531" s="131"/>
      <c r="BY531" s="131"/>
      <c r="BZ531" s="131"/>
      <c r="CA531" s="131"/>
      <c r="CB531" s="131"/>
      <c r="CC531" s="131"/>
      <c r="CD531" s="131"/>
      <c r="CE531" s="131"/>
      <c r="CF531" s="131"/>
      <c r="CG531" s="131"/>
      <c r="CH531" s="100"/>
      <c r="CI531" s="100"/>
      <c r="CJ531" s="100"/>
      <c r="CK531" s="100"/>
      <c r="CL531" s="100"/>
      <c r="CM531" s="100"/>
      <c r="CN531" s="100"/>
      <c r="CO531" s="100"/>
      <c r="CP531" s="100"/>
      <c r="CQ531" s="100"/>
      <c r="CR531" s="100"/>
      <c r="CS531" s="100"/>
      <c r="CT531" s="100"/>
      <c r="CU531" s="100"/>
      <c r="CV531" s="100"/>
      <c r="CW531" s="100"/>
      <c r="CX531" s="100"/>
      <c r="CY531" s="100"/>
      <c r="CZ531" s="100"/>
      <c r="DA531" s="100"/>
      <c r="DB531" s="100"/>
      <c r="DC531" s="100"/>
      <c r="DD531" s="100"/>
    </row>
    <row r="532" spans="31:108" ht="15" customHeight="1" x14ac:dyDescent="0.2">
      <c r="AE532" s="131"/>
      <c r="AF532" s="131"/>
      <c r="AG532" s="131"/>
      <c r="AH532" s="131"/>
      <c r="AI532" s="131"/>
      <c r="AJ532" s="131"/>
      <c r="AK532" s="131"/>
      <c r="AL532" s="131"/>
      <c r="AM532" s="131"/>
      <c r="AN532" s="131"/>
      <c r="AO532" s="131"/>
      <c r="AP532" s="131"/>
      <c r="AQ532" s="131"/>
      <c r="AR532" s="131"/>
      <c r="AS532" s="131"/>
      <c r="AT532" s="131"/>
      <c r="AU532" s="131"/>
      <c r="AV532" s="131"/>
      <c r="AW532" s="131"/>
      <c r="AX532" s="131"/>
      <c r="AY532" s="131"/>
      <c r="AZ532" s="131"/>
      <c r="BA532" s="131"/>
      <c r="BB532" s="131"/>
      <c r="BC532" s="131"/>
      <c r="BD532" s="131"/>
      <c r="BE532" s="131"/>
      <c r="BF532" s="131"/>
      <c r="BG532" s="131"/>
      <c r="BH532" s="131"/>
      <c r="BI532" s="131"/>
      <c r="BJ532" s="131"/>
      <c r="BK532" s="131"/>
      <c r="BL532" s="131"/>
      <c r="BM532" s="131"/>
      <c r="BN532" s="131"/>
      <c r="BO532" s="131"/>
      <c r="BP532" s="131"/>
      <c r="BQ532" s="131"/>
      <c r="BR532" s="131"/>
      <c r="BS532" s="131"/>
      <c r="BT532" s="131"/>
      <c r="BU532" s="131"/>
      <c r="BV532" s="131"/>
      <c r="BW532" s="131"/>
      <c r="BX532" s="131"/>
      <c r="BY532" s="131"/>
      <c r="BZ532" s="131"/>
      <c r="CA532" s="131"/>
      <c r="CB532" s="131"/>
      <c r="CC532" s="131"/>
      <c r="CD532" s="131"/>
      <c r="CE532" s="131"/>
      <c r="CF532" s="131"/>
      <c r="CG532" s="131"/>
      <c r="CH532" s="100"/>
      <c r="CI532" s="100"/>
      <c r="CJ532" s="100"/>
      <c r="CK532" s="100"/>
      <c r="CL532" s="100"/>
      <c r="CM532" s="100"/>
      <c r="CN532" s="100"/>
      <c r="CO532" s="100"/>
      <c r="CP532" s="100"/>
      <c r="CQ532" s="100"/>
      <c r="CR532" s="100"/>
      <c r="CS532" s="100"/>
      <c r="CT532" s="100"/>
      <c r="CU532" s="100"/>
      <c r="CV532" s="100"/>
      <c r="CW532" s="100"/>
      <c r="CX532" s="100"/>
      <c r="CY532" s="100"/>
      <c r="CZ532" s="100"/>
      <c r="DA532" s="100"/>
      <c r="DB532" s="100"/>
      <c r="DC532" s="100"/>
      <c r="DD532" s="100"/>
    </row>
    <row r="533" spans="31:108" ht="15" customHeight="1" x14ac:dyDescent="0.2">
      <c r="AE533" s="131"/>
      <c r="AF533" s="131"/>
      <c r="AG533" s="131"/>
      <c r="AH533" s="131"/>
      <c r="AI533" s="131"/>
      <c r="AJ533" s="131"/>
      <c r="AK533" s="131"/>
      <c r="AL533" s="131"/>
      <c r="AM533" s="131"/>
      <c r="AN533" s="131"/>
      <c r="AO533" s="131"/>
      <c r="AP533" s="131"/>
      <c r="AQ533" s="131"/>
      <c r="AR533" s="131"/>
      <c r="AS533" s="131"/>
      <c r="AT533" s="131"/>
      <c r="AU533" s="131"/>
      <c r="AV533" s="131"/>
      <c r="AW533" s="131"/>
      <c r="AX533" s="131"/>
      <c r="AY533" s="131"/>
      <c r="AZ533" s="131"/>
      <c r="BA533" s="131"/>
      <c r="BB533" s="131"/>
      <c r="BC533" s="131"/>
      <c r="BD533" s="131"/>
      <c r="BE533" s="131"/>
      <c r="BF533" s="131"/>
      <c r="BG533" s="131"/>
      <c r="BH533" s="131"/>
      <c r="BI533" s="131"/>
      <c r="BJ533" s="131"/>
      <c r="BK533" s="131"/>
      <c r="BL533" s="131"/>
      <c r="BM533" s="131"/>
      <c r="BN533" s="131"/>
      <c r="BO533" s="131"/>
      <c r="BP533" s="131"/>
      <c r="BQ533" s="131"/>
      <c r="BR533" s="131"/>
      <c r="BS533" s="131"/>
      <c r="BT533" s="131"/>
      <c r="BU533" s="131"/>
      <c r="BV533" s="131"/>
      <c r="BW533" s="131"/>
      <c r="BX533" s="131"/>
      <c r="BY533" s="131"/>
      <c r="BZ533" s="131"/>
      <c r="CA533" s="131"/>
      <c r="CB533" s="131"/>
      <c r="CC533" s="131"/>
      <c r="CD533" s="131"/>
      <c r="CE533" s="131"/>
      <c r="CF533" s="131"/>
      <c r="CG533" s="131"/>
      <c r="CH533" s="100"/>
      <c r="CI533" s="100"/>
      <c r="CJ533" s="100"/>
      <c r="CK533" s="100"/>
      <c r="CL533" s="100"/>
      <c r="CM533" s="100"/>
      <c r="CN533" s="100"/>
      <c r="CO533" s="100"/>
      <c r="CP533" s="100"/>
      <c r="CQ533" s="100"/>
      <c r="CR533" s="100"/>
      <c r="CS533" s="100"/>
      <c r="CT533" s="100"/>
      <c r="CU533" s="100"/>
      <c r="CV533" s="100"/>
      <c r="CW533" s="100"/>
      <c r="CX533" s="100"/>
      <c r="CY533" s="100"/>
      <c r="CZ533" s="100"/>
      <c r="DA533" s="100"/>
      <c r="DB533" s="100"/>
      <c r="DC533" s="100"/>
      <c r="DD533" s="100"/>
    </row>
    <row r="534" spans="31:108" ht="15" customHeight="1" x14ac:dyDescent="0.2">
      <c r="AE534" s="131"/>
      <c r="AF534" s="131"/>
      <c r="AG534" s="131"/>
      <c r="AH534" s="131"/>
      <c r="AI534" s="131"/>
      <c r="AJ534" s="131"/>
      <c r="AK534" s="131"/>
      <c r="AL534" s="131"/>
      <c r="AM534" s="131"/>
      <c r="AN534" s="131"/>
      <c r="AO534" s="131"/>
      <c r="AP534" s="131"/>
      <c r="AQ534" s="131"/>
      <c r="AR534" s="131"/>
      <c r="AS534" s="131"/>
      <c r="AT534" s="131"/>
      <c r="AU534" s="131"/>
      <c r="AV534" s="131"/>
      <c r="AW534" s="131"/>
      <c r="AX534" s="131"/>
      <c r="AY534" s="131"/>
      <c r="AZ534" s="131"/>
      <c r="BA534" s="131"/>
      <c r="BB534" s="131"/>
      <c r="BC534" s="131"/>
      <c r="BD534" s="131"/>
      <c r="BE534" s="131"/>
      <c r="BF534" s="131"/>
      <c r="BG534" s="131"/>
      <c r="BH534" s="131"/>
      <c r="BI534" s="131"/>
      <c r="BJ534" s="131"/>
      <c r="BK534" s="131"/>
      <c r="BL534" s="131"/>
      <c r="BM534" s="131"/>
      <c r="BN534" s="131"/>
      <c r="BO534" s="131"/>
      <c r="BP534" s="131"/>
      <c r="BQ534" s="131"/>
      <c r="BR534" s="131"/>
      <c r="BS534" s="131"/>
      <c r="BT534" s="131"/>
      <c r="BU534" s="131"/>
      <c r="BV534" s="131"/>
      <c r="BW534" s="131"/>
      <c r="BX534" s="131"/>
      <c r="BY534" s="131"/>
      <c r="BZ534" s="131"/>
      <c r="CA534" s="131"/>
      <c r="CB534" s="131"/>
      <c r="CC534" s="131"/>
      <c r="CD534" s="131"/>
      <c r="CE534" s="131"/>
      <c r="CF534" s="131"/>
      <c r="CG534" s="131"/>
      <c r="CH534" s="100"/>
      <c r="CI534" s="100"/>
      <c r="CJ534" s="100"/>
      <c r="CK534" s="100"/>
      <c r="CL534" s="100"/>
      <c r="CM534" s="100"/>
      <c r="CN534" s="100"/>
      <c r="CO534" s="100"/>
      <c r="CP534" s="100"/>
      <c r="CQ534" s="100"/>
      <c r="CR534" s="100"/>
      <c r="CS534" s="100"/>
      <c r="CT534" s="100"/>
      <c r="CU534" s="100"/>
      <c r="CV534" s="100"/>
      <c r="CW534" s="100"/>
      <c r="CX534" s="100"/>
      <c r="CY534" s="100"/>
      <c r="CZ534" s="100"/>
      <c r="DA534" s="100"/>
      <c r="DB534" s="100"/>
      <c r="DC534" s="100"/>
      <c r="DD534" s="100"/>
    </row>
    <row r="535" spans="31:108" ht="15" customHeight="1" x14ac:dyDescent="0.2">
      <c r="AE535" s="131"/>
      <c r="AF535" s="131"/>
      <c r="AG535" s="131"/>
      <c r="AH535" s="131"/>
      <c r="AI535" s="131"/>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c r="BD535" s="131"/>
      <c r="BE535" s="131"/>
      <c r="BF535" s="131"/>
      <c r="BG535" s="131"/>
      <c r="BH535" s="131"/>
      <c r="BI535" s="131"/>
      <c r="BJ535" s="131"/>
      <c r="BK535" s="131"/>
      <c r="BL535" s="131"/>
      <c r="BM535" s="131"/>
      <c r="BN535" s="131"/>
      <c r="BO535" s="131"/>
      <c r="BP535" s="131"/>
      <c r="BQ535" s="131"/>
      <c r="BR535" s="131"/>
      <c r="BS535" s="131"/>
      <c r="BT535" s="131"/>
      <c r="BU535" s="131"/>
      <c r="BV535" s="131"/>
      <c r="BW535" s="131"/>
      <c r="BX535" s="131"/>
      <c r="BY535" s="131"/>
      <c r="BZ535" s="131"/>
      <c r="CA535" s="131"/>
      <c r="CB535" s="131"/>
      <c r="CC535" s="131"/>
      <c r="CD535" s="131"/>
      <c r="CE535" s="131"/>
      <c r="CF535" s="131"/>
      <c r="CG535" s="131"/>
      <c r="CH535" s="100"/>
      <c r="CI535" s="100"/>
      <c r="CJ535" s="100"/>
      <c r="CK535" s="100"/>
      <c r="CL535" s="100"/>
      <c r="CM535" s="100"/>
      <c r="CN535" s="100"/>
      <c r="CO535" s="100"/>
      <c r="CP535" s="100"/>
      <c r="CQ535" s="100"/>
      <c r="CR535" s="100"/>
      <c r="CS535" s="100"/>
      <c r="CT535" s="100"/>
      <c r="CU535" s="100"/>
      <c r="CV535" s="100"/>
      <c r="CW535" s="100"/>
      <c r="CX535" s="100"/>
      <c r="CY535" s="100"/>
      <c r="CZ535" s="100"/>
      <c r="DA535" s="100"/>
      <c r="DB535" s="100"/>
      <c r="DC535" s="100"/>
      <c r="DD535" s="100"/>
    </row>
    <row r="536" spans="31:108" ht="15" customHeight="1" x14ac:dyDescent="0.2">
      <c r="AE536" s="131"/>
      <c r="AF536" s="131"/>
      <c r="AG536" s="131"/>
      <c r="AH536" s="131"/>
      <c r="AI536" s="131"/>
      <c r="AJ536" s="131"/>
      <c r="AK536" s="131"/>
      <c r="AL536" s="131"/>
      <c r="AM536" s="131"/>
      <c r="AN536" s="131"/>
      <c r="AO536" s="131"/>
      <c r="AP536" s="131"/>
      <c r="AQ536" s="131"/>
      <c r="AR536" s="131"/>
      <c r="AS536" s="131"/>
      <c r="AT536" s="131"/>
      <c r="AU536" s="131"/>
      <c r="AV536" s="131"/>
      <c r="AW536" s="131"/>
      <c r="AX536" s="131"/>
      <c r="AY536" s="131"/>
      <c r="AZ536" s="131"/>
      <c r="BA536" s="131"/>
      <c r="BB536" s="131"/>
      <c r="BC536" s="131"/>
      <c r="BD536" s="131"/>
      <c r="BE536" s="131"/>
      <c r="BF536" s="131"/>
      <c r="BG536" s="131"/>
      <c r="BH536" s="131"/>
      <c r="BI536" s="131"/>
      <c r="BJ536" s="131"/>
      <c r="BK536" s="131"/>
      <c r="BL536" s="131"/>
      <c r="BM536" s="131"/>
      <c r="BN536" s="131"/>
      <c r="BO536" s="131"/>
      <c r="BP536" s="131"/>
      <c r="BQ536" s="131"/>
      <c r="BR536" s="131"/>
      <c r="BS536" s="131"/>
      <c r="BT536" s="131"/>
      <c r="BU536" s="131"/>
      <c r="BV536" s="131"/>
      <c r="BW536" s="131"/>
      <c r="BX536" s="131"/>
      <c r="BY536" s="131"/>
      <c r="BZ536" s="131"/>
      <c r="CA536" s="131"/>
      <c r="CB536" s="131"/>
      <c r="CC536" s="131"/>
      <c r="CD536" s="131"/>
      <c r="CE536" s="131"/>
      <c r="CF536" s="131"/>
      <c r="CG536" s="131"/>
      <c r="CH536" s="100"/>
      <c r="CI536" s="100"/>
      <c r="CJ536" s="100"/>
      <c r="CK536" s="100"/>
      <c r="CL536" s="100"/>
      <c r="CM536" s="100"/>
      <c r="CN536" s="100"/>
      <c r="CO536" s="100"/>
      <c r="CP536" s="100"/>
      <c r="CQ536" s="100"/>
      <c r="CR536" s="100"/>
      <c r="CS536" s="100"/>
      <c r="CT536" s="100"/>
      <c r="CU536" s="100"/>
      <c r="CV536" s="100"/>
      <c r="CW536" s="100"/>
      <c r="CX536" s="100"/>
      <c r="CY536" s="100"/>
      <c r="CZ536" s="100"/>
      <c r="DA536" s="100"/>
      <c r="DB536" s="100"/>
      <c r="DC536" s="100"/>
      <c r="DD536" s="100"/>
    </row>
    <row r="537" spans="31:108" ht="15" customHeight="1" x14ac:dyDescent="0.2">
      <c r="AE537" s="131"/>
      <c r="AF537" s="131"/>
      <c r="AG537" s="131"/>
      <c r="AH537" s="131"/>
      <c r="AI537" s="131"/>
      <c r="AJ537" s="131"/>
      <c r="AK537" s="131"/>
      <c r="AL537" s="131"/>
      <c r="AM537" s="131"/>
      <c r="AN537" s="131"/>
      <c r="AO537" s="131"/>
      <c r="AP537" s="131"/>
      <c r="AQ537" s="131"/>
      <c r="AR537" s="131"/>
      <c r="AS537" s="131"/>
      <c r="AT537" s="131"/>
      <c r="AU537" s="131"/>
      <c r="AV537" s="131"/>
      <c r="AW537" s="131"/>
      <c r="AX537" s="131"/>
      <c r="AY537" s="131"/>
      <c r="AZ537" s="131"/>
      <c r="BA537" s="131"/>
      <c r="BB537" s="131"/>
      <c r="BC537" s="131"/>
      <c r="BD537" s="131"/>
      <c r="BE537" s="131"/>
      <c r="BF537" s="131"/>
      <c r="BG537" s="131"/>
      <c r="BH537" s="131"/>
      <c r="BI537" s="131"/>
      <c r="BJ537" s="131"/>
      <c r="BK537" s="131"/>
      <c r="BL537" s="131"/>
      <c r="BM537" s="131"/>
      <c r="BN537" s="131"/>
      <c r="BO537" s="131"/>
      <c r="BP537" s="131"/>
      <c r="BQ537" s="131"/>
      <c r="BR537" s="131"/>
      <c r="BS537" s="131"/>
      <c r="BT537" s="131"/>
      <c r="BU537" s="131"/>
      <c r="BV537" s="131"/>
      <c r="BW537" s="131"/>
      <c r="BX537" s="131"/>
      <c r="BY537" s="131"/>
      <c r="BZ537" s="131"/>
      <c r="CA537" s="131"/>
      <c r="CB537" s="131"/>
      <c r="CC537" s="131"/>
      <c r="CD537" s="131"/>
      <c r="CE537" s="131"/>
      <c r="CF537" s="131"/>
      <c r="CG537" s="131"/>
      <c r="CH537" s="100"/>
      <c r="CI537" s="100"/>
      <c r="CJ537" s="100"/>
      <c r="CK537" s="100"/>
      <c r="CL537" s="100"/>
      <c r="CM537" s="100"/>
      <c r="CN537" s="100"/>
      <c r="CO537" s="100"/>
      <c r="CP537" s="100"/>
      <c r="CQ537" s="100"/>
      <c r="CR537" s="100"/>
      <c r="CS537" s="100"/>
      <c r="CT537" s="100"/>
      <c r="CU537" s="100"/>
      <c r="CV537" s="100"/>
      <c r="CW537" s="100"/>
      <c r="CX537" s="100"/>
      <c r="CY537" s="100"/>
      <c r="CZ537" s="100"/>
      <c r="DA537" s="100"/>
      <c r="DB537" s="100"/>
      <c r="DC537" s="100"/>
      <c r="DD537" s="100"/>
    </row>
    <row r="538" spans="31:108" ht="15" customHeight="1" x14ac:dyDescent="0.2">
      <c r="AE538" s="131"/>
      <c r="AF538" s="131"/>
      <c r="AG538" s="131"/>
      <c r="AH538" s="131"/>
      <c r="AI538" s="131"/>
      <c r="AJ538" s="131"/>
      <c r="AK538" s="131"/>
      <c r="AL538" s="131"/>
      <c r="AM538" s="131"/>
      <c r="AN538" s="131"/>
      <c r="AO538" s="131"/>
      <c r="AP538" s="131"/>
      <c r="AQ538" s="131"/>
      <c r="AR538" s="131"/>
      <c r="AS538" s="131"/>
      <c r="AT538" s="131"/>
      <c r="AU538" s="131"/>
      <c r="AV538" s="131"/>
      <c r="AW538" s="131"/>
      <c r="AX538" s="131"/>
      <c r="AY538" s="131"/>
      <c r="AZ538" s="131"/>
      <c r="BA538" s="131"/>
      <c r="BB538" s="131"/>
      <c r="BC538" s="131"/>
      <c r="BD538" s="131"/>
      <c r="BE538" s="131"/>
      <c r="BF538" s="131"/>
      <c r="BG538" s="131"/>
      <c r="BH538" s="131"/>
      <c r="BI538" s="131"/>
      <c r="BJ538" s="131"/>
      <c r="BK538" s="131"/>
      <c r="BL538" s="131"/>
      <c r="BM538" s="131"/>
      <c r="BN538" s="131"/>
      <c r="BO538" s="131"/>
      <c r="BP538" s="131"/>
      <c r="BQ538" s="131"/>
      <c r="BR538" s="131"/>
      <c r="BS538" s="131"/>
      <c r="BT538" s="131"/>
      <c r="BU538" s="131"/>
      <c r="BV538" s="131"/>
      <c r="BW538" s="131"/>
      <c r="BX538" s="131"/>
      <c r="BY538" s="131"/>
      <c r="BZ538" s="131"/>
      <c r="CA538" s="131"/>
      <c r="CB538" s="131"/>
      <c r="CC538" s="131"/>
      <c r="CD538" s="131"/>
      <c r="CE538" s="131"/>
      <c r="CF538" s="131"/>
      <c r="CG538" s="131"/>
      <c r="CH538" s="100"/>
      <c r="CI538" s="100"/>
      <c r="CJ538" s="100"/>
      <c r="CK538" s="100"/>
      <c r="CL538" s="100"/>
      <c r="CM538" s="100"/>
      <c r="CN538" s="100"/>
      <c r="CO538" s="100"/>
      <c r="CP538" s="100"/>
      <c r="CQ538" s="100"/>
      <c r="CR538" s="100"/>
      <c r="CS538" s="100"/>
      <c r="CT538" s="100"/>
      <c r="CU538" s="100"/>
      <c r="CV538" s="100"/>
      <c r="CW538" s="100"/>
      <c r="CX538" s="100"/>
      <c r="CY538" s="100"/>
      <c r="CZ538" s="100"/>
      <c r="DA538" s="100"/>
      <c r="DB538" s="100"/>
      <c r="DC538" s="100"/>
      <c r="DD538" s="100"/>
    </row>
    <row r="539" spans="31:108" ht="15" customHeight="1" x14ac:dyDescent="0.2">
      <c r="AE539" s="131"/>
      <c r="AF539" s="131"/>
      <c r="AG539" s="131"/>
      <c r="AH539" s="131"/>
      <c r="AI539" s="131"/>
      <c r="AJ539" s="131"/>
      <c r="AK539" s="131"/>
      <c r="AL539" s="131"/>
      <c r="AM539" s="131"/>
      <c r="AN539" s="131"/>
      <c r="AO539" s="131"/>
      <c r="AP539" s="131"/>
      <c r="AQ539" s="131"/>
      <c r="AR539" s="131"/>
      <c r="AS539" s="131"/>
      <c r="AT539" s="131"/>
      <c r="AU539" s="131"/>
      <c r="AV539" s="131"/>
      <c r="AW539" s="131"/>
      <c r="AX539" s="131"/>
      <c r="AY539" s="131"/>
      <c r="AZ539" s="131"/>
      <c r="BA539" s="131"/>
      <c r="BB539" s="131"/>
      <c r="BC539" s="131"/>
      <c r="BD539" s="131"/>
      <c r="BE539" s="131"/>
      <c r="BF539" s="131"/>
      <c r="BG539" s="131"/>
      <c r="BH539" s="131"/>
      <c r="BI539" s="131"/>
      <c r="BJ539" s="131"/>
      <c r="BK539" s="131"/>
      <c r="BL539" s="131"/>
      <c r="BM539" s="131"/>
      <c r="BN539" s="131"/>
      <c r="BO539" s="131"/>
      <c r="BP539" s="131"/>
      <c r="BQ539" s="131"/>
      <c r="BR539" s="131"/>
      <c r="BS539" s="131"/>
      <c r="BT539" s="131"/>
      <c r="BU539" s="131"/>
      <c r="BV539" s="131"/>
      <c r="BW539" s="131"/>
      <c r="BX539" s="131"/>
      <c r="BY539" s="131"/>
      <c r="BZ539" s="131"/>
      <c r="CA539" s="131"/>
      <c r="CB539" s="131"/>
      <c r="CC539" s="131"/>
      <c r="CD539" s="131"/>
      <c r="CE539" s="131"/>
      <c r="CF539" s="131"/>
      <c r="CG539" s="131"/>
      <c r="CH539" s="100"/>
      <c r="CI539" s="100"/>
      <c r="CJ539" s="100"/>
      <c r="CK539" s="100"/>
      <c r="CL539" s="100"/>
      <c r="CM539" s="100"/>
      <c r="CN539" s="100"/>
      <c r="CO539" s="100"/>
      <c r="CP539" s="100"/>
      <c r="CQ539" s="100"/>
      <c r="CR539" s="100"/>
      <c r="CS539" s="100"/>
      <c r="CT539" s="100"/>
      <c r="CU539" s="100"/>
      <c r="CV539" s="100"/>
      <c r="CW539" s="100"/>
      <c r="CX539" s="100"/>
      <c r="CY539" s="100"/>
      <c r="CZ539" s="100"/>
      <c r="DA539" s="100"/>
      <c r="DB539" s="100"/>
      <c r="DC539" s="100"/>
      <c r="DD539" s="100"/>
    </row>
    <row r="540" spans="31:108" ht="15" customHeight="1" x14ac:dyDescent="0.2">
      <c r="AE540" s="131"/>
      <c r="AF540" s="131"/>
      <c r="AG540" s="131"/>
      <c r="AH540" s="131"/>
      <c r="AI540" s="131"/>
      <c r="AJ540" s="131"/>
      <c r="AK540" s="131"/>
      <c r="AL540" s="131"/>
      <c r="AM540" s="131"/>
      <c r="AN540" s="131"/>
      <c r="AO540" s="131"/>
      <c r="AP540" s="131"/>
      <c r="AQ540" s="131"/>
      <c r="AR540" s="131"/>
      <c r="AS540" s="131"/>
      <c r="AT540" s="131"/>
      <c r="AU540" s="131"/>
      <c r="AV540" s="131"/>
      <c r="AW540" s="131"/>
      <c r="AX540" s="131"/>
      <c r="AY540" s="131"/>
      <c r="AZ540" s="131"/>
      <c r="BA540" s="131"/>
      <c r="BB540" s="131"/>
      <c r="BC540" s="131"/>
      <c r="BD540" s="131"/>
      <c r="BE540" s="131"/>
      <c r="BF540" s="131"/>
      <c r="BG540" s="131"/>
      <c r="BH540" s="131"/>
      <c r="BI540" s="131"/>
      <c r="BJ540" s="131"/>
      <c r="BK540" s="131"/>
      <c r="BL540" s="131"/>
      <c r="BM540" s="131"/>
      <c r="BN540" s="131"/>
      <c r="BO540" s="131"/>
      <c r="BP540" s="131"/>
      <c r="BQ540" s="131"/>
      <c r="BR540" s="131"/>
      <c r="BS540" s="131"/>
      <c r="BT540" s="131"/>
      <c r="BU540" s="131"/>
      <c r="BV540" s="131"/>
      <c r="BW540" s="131"/>
      <c r="BX540" s="131"/>
      <c r="BY540" s="131"/>
      <c r="BZ540" s="131"/>
      <c r="CA540" s="131"/>
      <c r="CB540" s="131"/>
      <c r="CC540" s="131"/>
      <c r="CD540" s="131"/>
      <c r="CE540" s="131"/>
      <c r="CF540" s="131"/>
      <c r="CG540" s="131"/>
      <c r="CH540" s="100"/>
      <c r="CI540" s="100"/>
      <c r="CJ540" s="100"/>
      <c r="CK540" s="100"/>
      <c r="CL540" s="100"/>
      <c r="CM540" s="100"/>
      <c r="CN540" s="100"/>
      <c r="CO540" s="100"/>
      <c r="CP540" s="100"/>
      <c r="CQ540" s="100"/>
      <c r="CR540" s="100"/>
      <c r="CS540" s="100"/>
      <c r="CT540" s="100"/>
      <c r="CU540" s="100"/>
      <c r="CV540" s="100"/>
      <c r="CW540" s="100"/>
      <c r="CX540" s="100"/>
      <c r="CY540" s="100"/>
      <c r="CZ540" s="100"/>
      <c r="DA540" s="100"/>
      <c r="DB540" s="100"/>
      <c r="DC540" s="100"/>
      <c r="DD540" s="100"/>
    </row>
    <row r="541" spans="31:108" ht="15" customHeight="1" x14ac:dyDescent="0.2">
      <c r="AE541" s="131"/>
      <c r="AF541" s="131"/>
      <c r="AG541" s="131"/>
      <c r="AH541" s="131"/>
      <c r="AI541" s="131"/>
      <c r="AJ541" s="131"/>
      <c r="AK541" s="131"/>
      <c r="AL541" s="131"/>
      <c r="AM541" s="131"/>
      <c r="AN541" s="131"/>
      <c r="AO541" s="131"/>
      <c r="AP541" s="131"/>
      <c r="AQ541" s="131"/>
      <c r="AR541" s="131"/>
      <c r="AS541" s="131"/>
      <c r="AT541" s="131"/>
      <c r="AU541" s="131"/>
      <c r="AV541" s="131"/>
      <c r="AW541" s="131"/>
      <c r="AX541" s="131"/>
      <c r="AY541" s="131"/>
      <c r="AZ541" s="131"/>
      <c r="BA541" s="131"/>
      <c r="BB541" s="131"/>
      <c r="BC541" s="131"/>
      <c r="BD541" s="131"/>
      <c r="BE541" s="131"/>
      <c r="BF541" s="131"/>
      <c r="BG541" s="131"/>
      <c r="BH541" s="131"/>
      <c r="BI541" s="131"/>
      <c r="BJ541" s="131"/>
      <c r="BK541" s="131"/>
      <c r="BL541" s="131"/>
      <c r="BM541" s="131"/>
      <c r="BN541" s="131"/>
      <c r="BO541" s="131"/>
      <c r="BP541" s="131"/>
      <c r="BQ541" s="131"/>
      <c r="BR541" s="131"/>
      <c r="BS541" s="131"/>
      <c r="BT541" s="131"/>
      <c r="BU541" s="131"/>
      <c r="BV541" s="131"/>
      <c r="BW541" s="131"/>
      <c r="BX541" s="131"/>
      <c r="BY541" s="131"/>
      <c r="BZ541" s="131"/>
      <c r="CA541" s="131"/>
      <c r="CB541" s="131"/>
      <c r="CC541" s="131"/>
      <c r="CD541" s="131"/>
      <c r="CE541" s="131"/>
      <c r="CF541" s="131"/>
      <c r="CG541" s="131"/>
      <c r="CH541" s="100"/>
      <c r="CI541" s="100"/>
      <c r="CJ541" s="100"/>
      <c r="CK541" s="100"/>
      <c r="CL541" s="100"/>
      <c r="CM541" s="100"/>
      <c r="CN541" s="100"/>
      <c r="CO541" s="100"/>
      <c r="CP541" s="100"/>
      <c r="CQ541" s="100"/>
      <c r="CR541" s="100"/>
      <c r="CS541" s="100"/>
      <c r="CT541" s="100"/>
      <c r="CU541" s="100"/>
      <c r="CV541" s="100"/>
      <c r="CW541" s="100"/>
      <c r="CX541" s="100"/>
      <c r="CY541" s="100"/>
      <c r="CZ541" s="100"/>
      <c r="DA541" s="100"/>
      <c r="DB541" s="100"/>
      <c r="DC541" s="100"/>
      <c r="DD541" s="100"/>
    </row>
    <row r="542" spans="31:108" ht="15" customHeight="1" x14ac:dyDescent="0.2">
      <c r="AE542" s="131"/>
      <c r="AF542" s="131"/>
      <c r="AG542" s="131"/>
      <c r="AH542" s="131"/>
      <c r="AI542" s="131"/>
      <c r="AJ542" s="131"/>
      <c r="AK542" s="131"/>
      <c r="AL542" s="131"/>
      <c r="AM542" s="131"/>
      <c r="AN542" s="131"/>
      <c r="AO542" s="131"/>
      <c r="AP542" s="131"/>
      <c r="AQ542" s="131"/>
      <c r="AR542" s="131"/>
      <c r="AS542" s="131"/>
      <c r="AT542" s="131"/>
      <c r="AU542" s="131"/>
      <c r="AV542" s="131"/>
      <c r="AW542" s="131"/>
      <c r="AX542" s="131"/>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00"/>
      <c r="CI542" s="100"/>
      <c r="CJ542" s="100"/>
      <c r="CK542" s="100"/>
      <c r="CL542" s="100"/>
      <c r="CM542" s="100"/>
      <c r="CN542" s="100"/>
      <c r="CO542" s="100"/>
      <c r="CP542" s="100"/>
      <c r="CQ542" s="100"/>
      <c r="CR542" s="100"/>
      <c r="CS542" s="100"/>
      <c r="CT542" s="100"/>
      <c r="CU542" s="100"/>
      <c r="CV542" s="100"/>
      <c r="CW542" s="100"/>
      <c r="CX542" s="100"/>
      <c r="CY542" s="100"/>
      <c r="CZ542" s="100"/>
      <c r="DA542" s="100"/>
      <c r="DB542" s="100"/>
      <c r="DC542" s="100"/>
      <c r="DD542" s="100"/>
    </row>
    <row r="543" spans="31:108" ht="15" customHeight="1" x14ac:dyDescent="0.2">
      <c r="AE543" s="131"/>
      <c r="AF543" s="131"/>
      <c r="AG543" s="131"/>
      <c r="AH543" s="131"/>
      <c r="AI543" s="131"/>
      <c r="AJ543" s="131"/>
      <c r="AK543" s="131"/>
      <c r="AL543" s="131"/>
      <c r="AM543" s="131"/>
      <c r="AN543" s="131"/>
      <c r="AO543" s="131"/>
      <c r="AP543" s="131"/>
      <c r="AQ543" s="131"/>
      <c r="AR543" s="131"/>
      <c r="AS543" s="131"/>
      <c r="AT543" s="131"/>
      <c r="AU543" s="131"/>
      <c r="AV543" s="131"/>
      <c r="AW543" s="131"/>
      <c r="AX543" s="131"/>
      <c r="AY543" s="131"/>
      <c r="AZ543" s="131"/>
      <c r="BA543" s="131"/>
      <c r="BB543" s="131"/>
      <c r="BC543" s="131"/>
      <c r="BD543" s="131"/>
      <c r="BE543" s="131"/>
      <c r="BF543" s="131"/>
      <c r="BG543" s="131"/>
      <c r="BH543" s="131"/>
      <c r="BI543" s="131"/>
      <c r="BJ543" s="131"/>
      <c r="BK543" s="131"/>
      <c r="BL543" s="131"/>
      <c r="BM543" s="131"/>
      <c r="BN543" s="131"/>
      <c r="BO543" s="131"/>
      <c r="BP543" s="131"/>
      <c r="BQ543" s="131"/>
      <c r="BR543" s="131"/>
      <c r="BS543" s="131"/>
      <c r="BT543" s="131"/>
      <c r="BU543" s="131"/>
      <c r="BV543" s="131"/>
      <c r="BW543" s="131"/>
      <c r="BX543" s="131"/>
      <c r="BY543" s="131"/>
      <c r="BZ543" s="131"/>
      <c r="CA543" s="131"/>
      <c r="CB543" s="131"/>
      <c r="CC543" s="131"/>
      <c r="CD543" s="131"/>
      <c r="CE543" s="131"/>
      <c r="CF543" s="131"/>
      <c r="CG543" s="131"/>
      <c r="CH543" s="100"/>
      <c r="CI543" s="100"/>
      <c r="CJ543" s="100"/>
      <c r="CK543" s="100"/>
      <c r="CL543" s="100"/>
      <c r="CM543" s="100"/>
      <c r="CN543" s="100"/>
      <c r="CO543" s="100"/>
      <c r="CP543" s="100"/>
      <c r="CQ543" s="100"/>
      <c r="CR543" s="100"/>
      <c r="CS543" s="100"/>
      <c r="CT543" s="100"/>
      <c r="CU543" s="100"/>
      <c r="CV543" s="100"/>
      <c r="CW543" s="100"/>
      <c r="CX543" s="100"/>
      <c r="CY543" s="100"/>
      <c r="CZ543" s="100"/>
      <c r="DA543" s="100"/>
      <c r="DB543" s="100"/>
      <c r="DC543" s="100"/>
      <c r="DD543" s="100"/>
    </row>
    <row r="544" spans="31:108" ht="15" customHeight="1" x14ac:dyDescent="0.2">
      <c r="AE544" s="131"/>
      <c r="AF544" s="131"/>
      <c r="AG544" s="131"/>
      <c r="AH544" s="131"/>
      <c r="AI544" s="131"/>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c r="BD544" s="131"/>
      <c r="BE544" s="131"/>
      <c r="BF544" s="131"/>
      <c r="BG544" s="131"/>
      <c r="BH544" s="131"/>
      <c r="BI544" s="131"/>
      <c r="BJ544" s="131"/>
      <c r="BK544" s="131"/>
      <c r="BL544" s="131"/>
      <c r="BM544" s="131"/>
      <c r="BN544" s="131"/>
      <c r="BO544" s="131"/>
      <c r="BP544" s="131"/>
      <c r="BQ544" s="131"/>
      <c r="BR544" s="131"/>
      <c r="BS544" s="131"/>
      <c r="BT544" s="131"/>
      <c r="BU544" s="131"/>
      <c r="BV544" s="131"/>
      <c r="BW544" s="131"/>
      <c r="BX544" s="131"/>
      <c r="BY544" s="131"/>
      <c r="BZ544" s="131"/>
      <c r="CA544" s="131"/>
      <c r="CB544" s="131"/>
      <c r="CC544" s="131"/>
      <c r="CD544" s="131"/>
      <c r="CE544" s="131"/>
      <c r="CF544" s="131"/>
      <c r="CG544" s="131"/>
      <c r="CH544" s="100"/>
      <c r="CI544" s="100"/>
      <c r="CJ544" s="100"/>
      <c r="CK544" s="100"/>
      <c r="CL544" s="100"/>
      <c r="CM544" s="100"/>
      <c r="CN544" s="100"/>
      <c r="CO544" s="100"/>
      <c r="CP544" s="100"/>
      <c r="CQ544" s="100"/>
      <c r="CR544" s="100"/>
      <c r="CS544" s="100"/>
      <c r="CT544" s="100"/>
      <c r="CU544" s="100"/>
      <c r="CV544" s="100"/>
      <c r="CW544" s="100"/>
      <c r="CX544" s="100"/>
      <c r="CY544" s="100"/>
      <c r="CZ544" s="100"/>
      <c r="DA544" s="100"/>
      <c r="DB544" s="100"/>
      <c r="DC544" s="100"/>
      <c r="DD544" s="100"/>
    </row>
    <row r="545" spans="31:108" ht="15" customHeight="1" x14ac:dyDescent="0.2">
      <c r="AE545" s="131"/>
      <c r="AF545" s="131"/>
      <c r="AG545" s="131"/>
      <c r="AH545" s="131"/>
      <c r="AI545" s="131"/>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c r="BD545" s="131"/>
      <c r="BE545" s="131"/>
      <c r="BF545" s="131"/>
      <c r="BG545" s="131"/>
      <c r="BH545" s="131"/>
      <c r="BI545" s="131"/>
      <c r="BJ545" s="131"/>
      <c r="BK545" s="131"/>
      <c r="BL545" s="131"/>
      <c r="BM545" s="131"/>
      <c r="BN545" s="131"/>
      <c r="BO545" s="131"/>
      <c r="BP545" s="131"/>
      <c r="BQ545" s="131"/>
      <c r="BR545" s="131"/>
      <c r="BS545" s="131"/>
      <c r="BT545" s="131"/>
      <c r="BU545" s="131"/>
      <c r="BV545" s="131"/>
      <c r="BW545" s="131"/>
      <c r="BX545" s="131"/>
      <c r="BY545" s="131"/>
      <c r="BZ545" s="131"/>
      <c r="CA545" s="131"/>
      <c r="CB545" s="131"/>
      <c r="CC545" s="131"/>
      <c r="CD545" s="131"/>
      <c r="CE545" s="131"/>
      <c r="CF545" s="131"/>
      <c r="CG545" s="131"/>
      <c r="CH545" s="100"/>
      <c r="CI545" s="100"/>
      <c r="CJ545" s="100"/>
      <c r="CK545" s="100"/>
      <c r="CL545" s="100"/>
      <c r="CM545" s="100"/>
      <c r="CN545" s="100"/>
      <c r="CO545" s="100"/>
      <c r="CP545" s="100"/>
      <c r="CQ545" s="100"/>
      <c r="CR545" s="100"/>
      <c r="CS545" s="100"/>
      <c r="CT545" s="100"/>
      <c r="CU545" s="100"/>
      <c r="CV545" s="100"/>
      <c r="CW545" s="100"/>
      <c r="CX545" s="100"/>
      <c r="CY545" s="100"/>
      <c r="CZ545" s="100"/>
      <c r="DA545" s="100"/>
      <c r="DB545" s="100"/>
      <c r="DC545" s="100"/>
      <c r="DD545" s="100"/>
    </row>
    <row r="546" spans="31:108" ht="15" customHeight="1" x14ac:dyDescent="0.2">
      <c r="AE546" s="131"/>
      <c r="AF546" s="131"/>
      <c r="AG546" s="131"/>
      <c r="AH546" s="131"/>
      <c r="AI546" s="131"/>
      <c r="AJ546" s="131"/>
      <c r="AK546" s="131"/>
      <c r="AL546" s="131"/>
      <c r="AM546" s="131"/>
      <c r="AN546" s="131"/>
      <c r="AO546" s="131"/>
      <c r="AP546" s="131"/>
      <c r="AQ546" s="131"/>
      <c r="AR546" s="131"/>
      <c r="AS546" s="131"/>
      <c r="AT546" s="131"/>
      <c r="AU546" s="131"/>
      <c r="AV546" s="131"/>
      <c r="AW546" s="131"/>
      <c r="AX546" s="131"/>
      <c r="AY546" s="131"/>
      <c r="AZ546" s="131"/>
      <c r="BA546" s="131"/>
      <c r="BB546" s="131"/>
      <c r="BC546" s="131"/>
      <c r="BD546" s="131"/>
      <c r="BE546" s="131"/>
      <c r="BF546" s="131"/>
      <c r="BG546" s="131"/>
      <c r="BH546" s="131"/>
      <c r="BI546" s="131"/>
      <c r="BJ546" s="131"/>
      <c r="BK546" s="131"/>
      <c r="BL546" s="131"/>
      <c r="BM546" s="131"/>
      <c r="BN546" s="131"/>
      <c r="BO546" s="131"/>
      <c r="BP546" s="131"/>
      <c r="BQ546" s="131"/>
      <c r="BR546" s="131"/>
      <c r="BS546" s="131"/>
      <c r="BT546" s="131"/>
      <c r="BU546" s="131"/>
      <c r="BV546" s="131"/>
      <c r="BW546" s="131"/>
      <c r="BX546" s="131"/>
      <c r="BY546" s="131"/>
      <c r="BZ546" s="131"/>
      <c r="CA546" s="131"/>
      <c r="CB546" s="131"/>
      <c r="CC546" s="131"/>
      <c r="CD546" s="131"/>
      <c r="CE546" s="131"/>
      <c r="CF546" s="131"/>
      <c r="CG546" s="131"/>
      <c r="CH546" s="100"/>
      <c r="CI546" s="100"/>
      <c r="CJ546" s="100"/>
      <c r="CK546" s="100"/>
      <c r="CL546" s="100"/>
      <c r="CM546" s="100"/>
      <c r="CN546" s="100"/>
      <c r="CO546" s="100"/>
      <c r="CP546" s="100"/>
      <c r="CQ546" s="100"/>
      <c r="CR546" s="100"/>
      <c r="CS546" s="100"/>
      <c r="CT546" s="100"/>
      <c r="CU546" s="100"/>
      <c r="CV546" s="100"/>
      <c r="CW546" s="100"/>
      <c r="CX546" s="100"/>
      <c r="CY546" s="100"/>
      <c r="CZ546" s="100"/>
      <c r="DA546" s="100"/>
      <c r="DB546" s="100"/>
      <c r="DC546" s="100"/>
      <c r="DD546" s="100"/>
    </row>
    <row r="547" spans="31:108" ht="15" customHeight="1" x14ac:dyDescent="0.2">
      <c r="AE547" s="131"/>
      <c r="AF547" s="131"/>
      <c r="AG547" s="131"/>
      <c r="AH547" s="131"/>
      <c r="AI547" s="131"/>
      <c r="AJ547" s="131"/>
      <c r="AK547" s="131"/>
      <c r="AL547" s="131"/>
      <c r="AM547" s="131"/>
      <c r="AN547" s="131"/>
      <c r="AO547" s="131"/>
      <c r="AP547" s="131"/>
      <c r="AQ547" s="131"/>
      <c r="AR547" s="131"/>
      <c r="AS547" s="131"/>
      <c r="AT547" s="131"/>
      <c r="AU547" s="131"/>
      <c r="AV547" s="131"/>
      <c r="AW547" s="131"/>
      <c r="AX547" s="131"/>
      <c r="AY547" s="131"/>
      <c r="AZ547" s="131"/>
      <c r="BA547" s="131"/>
      <c r="BB547" s="131"/>
      <c r="BC547" s="131"/>
      <c r="BD547" s="131"/>
      <c r="BE547" s="131"/>
      <c r="BF547" s="131"/>
      <c r="BG547" s="131"/>
      <c r="BH547" s="131"/>
      <c r="BI547" s="131"/>
      <c r="BJ547" s="131"/>
      <c r="BK547" s="131"/>
      <c r="BL547" s="131"/>
      <c r="BM547" s="131"/>
      <c r="BN547" s="131"/>
      <c r="BO547" s="131"/>
      <c r="BP547" s="131"/>
      <c r="BQ547" s="131"/>
      <c r="BR547" s="131"/>
      <c r="BS547" s="131"/>
      <c r="BT547" s="131"/>
      <c r="BU547" s="131"/>
      <c r="BV547" s="131"/>
      <c r="BW547" s="131"/>
      <c r="BX547" s="131"/>
      <c r="BY547" s="131"/>
      <c r="BZ547" s="131"/>
      <c r="CA547" s="131"/>
      <c r="CB547" s="131"/>
      <c r="CC547" s="131"/>
      <c r="CD547" s="131"/>
      <c r="CE547" s="131"/>
      <c r="CF547" s="131"/>
      <c r="CG547" s="131"/>
      <c r="CH547" s="100"/>
      <c r="CI547" s="100"/>
      <c r="CJ547" s="100"/>
      <c r="CK547" s="100"/>
      <c r="CL547" s="100"/>
      <c r="CM547" s="100"/>
      <c r="CN547" s="100"/>
      <c r="CO547" s="100"/>
      <c r="CP547" s="100"/>
      <c r="CQ547" s="100"/>
      <c r="CR547" s="100"/>
      <c r="CS547" s="100"/>
      <c r="CT547" s="100"/>
      <c r="CU547" s="100"/>
      <c r="CV547" s="100"/>
      <c r="CW547" s="100"/>
      <c r="CX547" s="100"/>
      <c r="CY547" s="100"/>
      <c r="CZ547" s="100"/>
      <c r="DA547" s="100"/>
      <c r="DB547" s="100"/>
      <c r="DC547" s="100"/>
      <c r="DD547" s="100"/>
    </row>
    <row r="548" spans="31:108" ht="15" customHeight="1" x14ac:dyDescent="0.2">
      <c r="AE548" s="131"/>
      <c r="AF548" s="131"/>
      <c r="AG548" s="131"/>
      <c r="AH548" s="131"/>
      <c r="AI548" s="131"/>
      <c r="AJ548" s="131"/>
      <c r="AK548" s="131"/>
      <c r="AL548" s="131"/>
      <c r="AM548" s="131"/>
      <c r="AN548" s="131"/>
      <c r="AO548" s="131"/>
      <c r="AP548" s="131"/>
      <c r="AQ548" s="131"/>
      <c r="AR548" s="131"/>
      <c r="AS548" s="131"/>
      <c r="AT548" s="131"/>
      <c r="AU548" s="131"/>
      <c r="AV548" s="131"/>
      <c r="AW548" s="131"/>
      <c r="AX548" s="131"/>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00"/>
      <c r="CI548" s="100"/>
      <c r="CJ548" s="100"/>
      <c r="CK548" s="100"/>
      <c r="CL548" s="100"/>
      <c r="CM548" s="100"/>
      <c r="CN548" s="100"/>
      <c r="CO548" s="100"/>
      <c r="CP548" s="100"/>
      <c r="CQ548" s="100"/>
      <c r="CR548" s="100"/>
      <c r="CS548" s="100"/>
      <c r="CT548" s="100"/>
      <c r="CU548" s="100"/>
      <c r="CV548" s="100"/>
      <c r="CW548" s="100"/>
      <c r="CX548" s="100"/>
      <c r="CY548" s="100"/>
      <c r="CZ548" s="100"/>
      <c r="DA548" s="100"/>
      <c r="DB548" s="100"/>
      <c r="DC548" s="100"/>
      <c r="DD548" s="100"/>
    </row>
    <row r="549" spans="31:108" ht="15" customHeight="1" x14ac:dyDescent="0.2">
      <c r="AE549" s="131"/>
      <c r="AF549" s="131"/>
      <c r="AG549" s="131"/>
      <c r="AH549" s="131"/>
      <c r="AI549" s="131"/>
      <c r="AJ549" s="131"/>
      <c r="AK549" s="131"/>
      <c r="AL549" s="131"/>
      <c r="AM549" s="131"/>
      <c r="AN549" s="131"/>
      <c r="AO549" s="131"/>
      <c r="AP549" s="131"/>
      <c r="AQ549" s="131"/>
      <c r="AR549" s="131"/>
      <c r="AS549" s="131"/>
      <c r="AT549" s="131"/>
      <c r="AU549" s="131"/>
      <c r="AV549" s="131"/>
      <c r="AW549" s="131"/>
      <c r="AX549" s="131"/>
      <c r="AY549" s="131"/>
      <c r="AZ549" s="131"/>
      <c r="BA549" s="131"/>
      <c r="BB549" s="131"/>
      <c r="BC549" s="131"/>
      <c r="BD549" s="131"/>
      <c r="BE549" s="131"/>
      <c r="BF549" s="131"/>
      <c r="BG549" s="131"/>
      <c r="BH549" s="131"/>
      <c r="BI549" s="131"/>
      <c r="BJ549" s="131"/>
      <c r="BK549" s="131"/>
      <c r="BL549" s="131"/>
      <c r="BM549" s="131"/>
      <c r="BN549" s="131"/>
      <c r="BO549" s="131"/>
      <c r="BP549" s="131"/>
      <c r="BQ549" s="131"/>
      <c r="BR549" s="131"/>
      <c r="BS549" s="131"/>
      <c r="BT549" s="131"/>
      <c r="BU549" s="131"/>
      <c r="BV549" s="131"/>
      <c r="BW549" s="131"/>
      <c r="BX549" s="131"/>
      <c r="BY549" s="131"/>
      <c r="BZ549" s="131"/>
      <c r="CA549" s="131"/>
      <c r="CB549" s="131"/>
      <c r="CC549" s="131"/>
      <c r="CD549" s="131"/>
      <c r="CE549" s="131"/>
      <c r="CF549" s="131"/>
      <c r="CG549" s="131"/>
      <c r="CH549" s="100"/>
      <c r="CI549" s="100"/>
      <c r="CJ549" s="100"/>
      <c r="CK549" s="100"/>
      <c r="CL549" s="100"/>
      <c r="CM549" s="100"/>
      <c r="CN549" s="100"/>
      <c r="CO549" s="100"/>
      <c r="CP549" s="100"/>
      <c r="CQ549" s="100"/>
      <c r="CR549" s="100"/>
      <c r="CS549" s="100"/>
      <c r="CT549" s="100"/>
      <c r="CU549" s="100"/>
      <c r="CV549" s="100"/>
      <c r="CW549" s="100"/>
      <c r="CX549" s="100"/>
      <c r="CY549" s="100"/>
      <c r="CZ549" s="100"/>
      <c r="DA549" s="100"/>
      <c r="DB549" s="100"/>
      <c r="DC549" s="100"/>
      <c r="DD549" s="100"/>
    </row>
    <row r="550" spans="31:108" ht="15" customHeight="1" x14ac:dyDescent="0.2">
      <c r="AE550" s="131"/>
      <c r="AF550" s="131"/>
      <c r="AG550" s="131"/>
      <c r="AH550" s="131"/>
      <c r="AI550" s="131"/>
      <c r="AJ550" s="131"/>
      <c r="AK550" s="131"/>
      <c r="AL550" s="131"/>
      <c r="AM550" s="131"/>
      <c r="AN550" s="131"/>
      <c r="AO550" s="131"/>
      <c r="AP550" s="131"/>
      <c r="AQ550" s="131"/>
      <c r="AR550" s="131"/>
      <c r="AS550" s="131"/>
      <c r="AT550" s="131"/>
      <c r="AU550" s="131"/>
      <c r="AV550" s="131"/>
      <c r="AW550" s="131"/>
      <c r="AX550" s="131"/>
      <c r="AY550" s="131"/>
      <c r="AZ550" s="131"/>
      <c r="BA550" s="131"/>
      <c r="BB550" s="131"/>
      <c r="BC550" s="131"/>
      <c r="BD550" s="131"/>
      <c r="BE550" s="131"/>
      <c r="BF550" s="131"/>
      <c r="BG550" s="131"/>
      <c r="BH550" s="131"/>
      <c r="BI550" s="131"/>
      <c r="BJ550" s="131"/>
      <c r="BK550" s="131"/>
      <c r="BL550" s="131"/>
      <c r="BM550" s="131"/>
      <c r="BN550" s="131"/>
      <c r="BO550" s="131"/>
      <c r="BP550" s="131"/>
      <c r="BQ550" s="131"/>
      <c r="BR550" s="131"/>
      <c r="BS550" s="131"/>
      <c r="BT550" s="131"/>
      <c r="BU550" s="131"/>
      <c r="BV550" s="131"/>
      <c r="BW550" s="131"/>
      <c r="BX550" s="131"/>
      <c r="BY550" s="131"/>
      <c r="BZ550" s="131"/>
      <c r="CA550" s="131"/>
      <c r="CB550" s="131"/>
      <c r="CC550" s="131"/>
      <c r="CD550" s="131"/>
      <c r="CE550" s="131"/>
      <c r="CF550" s="131"/>
      <c r="CG550" s="131"/>
      <c r="CH550" s="100"/>
      <c r="CI550" s="100"/>
      <c r="CJ550" s="100"/>
      <c r="CK550" s="100"/>
      <c r="CL550" s="100"/>
      <c r="CM550" s="100"/>
      <c r="CN550" s="100"/>
      <c r="CO550" s="100"/>
      <c r="CP550" s="100"/>
      <c r="CQ550" s="100"/>
      <c r="CR550" s="100"/>
      <c r="CS550" s="100"/>
      <c r="CT550" s="100"/>
      <c r="CU550" s="100"/>
      <c r="CV550" s="100"/>
      <c r="CW550" s="100"/>
      <c r="CX550" s="100"/>
      <c r="CY550" s="100"/>
      <c r="CZ550" s="100"/>
      <c r="DA550" s="100"/>
      <c r="DB550" s="100"/>
      <c r="DC550" s="100"/>
      <c r="DD550" s="100"/>
    </row>
    <row r="551" spans="31:108" ht="15" customHeight="1" x14ac:dyDescent="0.2">
      <c r="AE551" s="131"/>
      <c r="AF551" s="131"/>
      <c r="AG551" s="131"/>
      <c r="AH551" s="131"/>
      <c r="AI551" s="131"/>
      <c r="AJ551" s="131"/>
      <c r="AK551" s="131"/>
      <c r="AL551" s="131"/>
      <c r="AM551" s="131"/>
      <c r="AN551" s="131"/>
      <c r="AO551" s="131"/>
      <c r="AP551" s="131"/>
      <c r="AQ551" s="131"/>
      <c r="AR551" s="131"/>
      <c r="AS551" s="131"/>
      <c r="AT551" s="131"/>
      <c r="AU551" s="131"/>
      <c r="AV551" s="131"/>
      <c r="AW551" s="131"/>
      <c r="AX551" s="131"/>
      <c r="AY551" s="131"/>
      <c r="AZ551" s="131"/>
      <c r="BA551" s="131"/>
      <c r="BB551" s="131"/>
      <c r="BC551" s="131"/>
      <c r="BD551" s="131"/>
      <c r="BE551" s="131"/>
      <c r="BF551" s="131"/>
      <c r="BG551" s="131"/>
      <c r="BH551" s="131"/>
      <c r="BI551" s="131"/>
      <c r="BJ551" s="131"/>
      <c r="BK551" s="131"/>
      <c r="BL551" s="131"/>
      <c r="BM551" s="131"/>
      <c r="BN551" s="131"/>
      <c r="BO551" s="131"/>
      <c r="BP551" s="131"/>
      <c r="BQ551" s="131"/>
      <c r="BR551" s="131"/>
      <c r="BS551" s="131"/>
      <c r="BT551" s="131"/>
      <c r="BU551" s="131"/>
      <c r="BV551" s="131"/>
      <c r="BW551" s="131"/>
      <c r="BX551" s="131"/>
      <c r="BY551" s="131"/>
      <c r="BZ551" s="131"/>
      <c r="CA551" s="131"/>
      <c r="CB551" s="131"/>
      <c r="CC551" s="131"/>
      <c r="CD551" s="131"/>
      <c r="CE551" s="131"/>
      <c r="CF551" s="131"/>
      <c r="CG551" s="131"/>
      <c r="CH551" s="100"/>
      <c r="CI551" s="100"/>
      <c r="CJ551" s="100"/>
      <c r="CK551" s="100"/>
      <c r="CL551" s="100"/>
      <c r="CM551" s="100"/>
      <c r="CN551" s="100"/>
      <c r="CO551" s="100"/>
      <c r="CP551" s="100"/>
      <c r="CQ551" s="100"/>
      <c r="CR551" s="100"/>
      <c r="CS551" s="100"/>
      <c r="CT551" s="100"/>
      <c r="CU551" s="100"/>
      <c r="CV551" s="100"/>
      <c r="CW551" s="100"/>
      <c r="CX551" s="100"/>
      <c r="CY551" s="100"/>
      <c r="CZ551" s="100"/>
      <c r="DA551" s="100"/>
      <c r="DB551" s="100"/>
      <c r="DC551" s="100"/>
      <c r="DD551" s="100"/>
    </row>
    <row r="552" spans="31:108" ht="15" customHeight="1" x14ac:dyDescent="0.2">
      <c r="AE552" s="131"/>
      <c r="AF552" s="131"/>
      <c r="AG552" s="131"/>
      <c r="AH552" s="131"/>
      <c r="AI552" s="131"/>
      <c r="AJ552" s="131"/>
      <c r="AK552" s="131"/>
      <c r="AL552" s="131"/>
      <c r="AM552" s="131"/>
      <c r="AN552" s="131"/>
      <c r="AO552" s="131"/>
      <c r="AP552" s="131"/>
      <c r="AQ552" s="131"/>
      <c r="AR552" s="131"/>
      <c r="AS552" s="131"/>
      <c r="AT552" s="131"/>
      <c r="AU552" s="131"/>
      <c r="AV552" s="131"/>
      <c r="AW552" s="131"/>
      <c r="AX552" s="131"/>
      <c r="AY552" s="131"/>
      <c r="AZ552" s="131"/>
      <c r="BA552" s="131"/>
      <c r="BB552" s="131"/>
      <c r="BC552" s="131"/>
      <c r="BD552" s="131"/>
      <c r="BE552" s="131"/>
      <c r="BF552" s="131"/>
      <c r="BG552" s="131"/>
      <c r="BH552" s="131"/>
      <c r="BI552" s="131"/>
      <c r="BJ552" s="131"/>
      <c r="BK552" s="131"/>
      <c r="BL552" s="131"/>
      <c r="BM552" s="131"/>
      <c r="BN552" s="131"/>
      <c r="BO552" s="131"/>
      <c r="BP552" s="131"/>
      <c r="BQ552" s="131"/>
      <c r="BR552" s="131"/>
      <c r="BS552" s="131"/>
      <c r="BT552" s="131"/>
      <c r="BU552" s="131"/>
      <c r="BV552" s="131"/>
      <c r="BW552" s="131"/>
      <c r="BX552" s="131"/>
      <c r="BY552" s="131"/>
      <c r="BZ552" s="131"/>
      <c r="CA552" s="131"/>
      <c r="CB552" s="131"/>
      <c r="CC552" s="131"/>
      <c r="CD552" s="131"/>
      <c r="CE552" s="131"/>
      <c r="CF552" s="131"/>
      <c r="CG552" s="131"/>
      <c r="CH552" s="100"/>
      <c r="CI552" s="100"/>
      <c r="CJ552" s="100"/>
      <c r="CK552" s="100"/>
      <c r="CL552" s="100"/>
      <c r="CM552" s="100"/>
      <c r="CN552" s="100"/>
      <c r="CO552" s="100"/>
      <c r="CP552" s="100"/>
      <c r="CQ552" s="100"/>
      <c r="CR552" s="100"/>
      <c r="CS552" s="100"/>
      <c r="CT552" s="100"/>
      <c r="CU552" s="100"/>
      <c r="CV552" s="100"/>
      <c r="CW552" s="100"/>
      <c r="CX552" s="100"/>
      <c r="CY552" s="100"/>
      <c r="CZ552" s="100"/>
      <c r="DA552" s="100"/>
      <c r="DB552" s="100"/>
      <c r="DC552" s="100"/>
      <c r="DD552" s="100"/>
    </row>
    <row r="553" spans="31:108" ht="15" customHeight="1" x14ac:dyDescent="0.2">
      <c r="AE553" s="131"/>
      <c r="AF553" s="131"/>
      <c r="AG553" s="131"/>
      <c r="AH553" s="131"/>
      <c r="AI553" s="131"/>
      <c r="AJ553" s="131"/>
      <c r="AK553" s="131"/>
      <c r="AL553" s="131"/>
      <c r="AM553" s="131"/>
      <c r="AN553" s="131"/>
      <c r="AO553" s="131"/>
      <c r="AP553" s="131"/>
      <c r="AQ553" s="131"/>
      <c r="AR553" s="131"/>
      <c r="AS553" s="131"/>
      <c r="AT553" s="131"/>
      <c r="AU553" s="131"/>
      <c r="AV553" s="131"/>
      <c r="AW553" s="131"/>
      <c r="AX553" s="131"/>
      <c r="AY553" s="131"/>
      <c r="AZ553" s="131"/>
      <c r="BA553" s="131"/>
      <c r="BB553" s="131"/>
      <c r="BC553" s="131"/>
      <c r="BD553" s="131"/>
      <c r="BE553" s="131"/>
      <c r="BF553" s="131"/>
      <c r="BG553" s="131"/>
      <c r="BH553" s="131"/>
      <c r="BI553" s="131"/>
      <c r="BJ553" s="131"/>
      <c r="BK553" s="131"/>
      <c r="BL553" s="131"/>
      <c r="BM553" s="131"/>
      <c r="BN553" s="131"/>
      <c r="BO553" s="131"/>
      <c r="BP553" s="131"/>
      <c r="BQ553" s="131"/>
      <c r="BR553" s="131"/>
      <c r="BS553" s="131"/>
      <c r="BT553" s="131"/>
      <c r="BU553" s="131"/>
      <c r="BV553" s="131"/>
      <c r="BW553" s="131"/>
      <c r="BX553" s="131"/>
      <c r="BY553" s="131"/>
      <c r="BZ553" s="131"/>
      <c r="CA553" s="131"/>
      <c r="CB553" s="131"/>
      <c r="CC553" s="131"/>
      <c r="CD553" s="131"/>
      <c r="CE553" s="131"/>
      <c r="CF553" s="131"/>
      <c r="CG553" s="131"/>
      <c r="CH553" s="100"/>
      <c r="CI553" s="100"/>
      <c r="CJ553" s="100"/>
      <c r="CK553" s="100"/>
      <c r="CL553" s="100"/>
      <c r="CM553" s="100"/>
      <c r="CN553" s="100"/>
      <c r="CO553" s="100"/>
      <c r="CP553" s="100"/>
      <c r="CQ553" s="100"/>
      <c r="CR553" s="100"/>
      <c r="CS553" s="100"/>
      <c r="CT553" s="100"/>
      <c r="CU553" s="100"/>
      <c r="CV553" s="100"/>
      <c r="CW553" s="100"/>
      <c r="CX553" s="100"/>
      <c r="CY553" s="100"/>
      <c r="CZ553" s="100"/>
      <c r="DA553" s="100"/>
      <c r="DB553" s="100"/>
      <c r="DC553" s="100"/>
      <c r="DD553" s="100"/>
    </row>
    <row r="554" spans="31:108" ht="15" customHeight="1" x14ac:dyDescent="0.2">
      <c r="AE554" s="131"/>
      <c r="AF554" s="131"/>
      <c r="AG554" s="131"/>
      <c r="AH554" s="131"/>
      <c r="AI554" s="131"/>
      <c r="AJ554" s="131"/>
      <c r="AK554" s="131"/>
      <c r="AL554" s="131"/>
      <c r="AM554" s="131"/>
      <c r="AN554" s="131"/>
      <c r="AO554" s="131"/>
      <c r="AP554" s="131"/>
      <c r="AQ554" s="131"/>
      <c r="AR554" s="131"/>
      <c r="AS554" s="131"/>
      <c r="AT554" s="131"/>
      <c r="AU554" s="131"/>
      <c r="AV554" s="131"/>
      <c r="AW554" s="131"/>
      <c r="AX554" s="131"/>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00"/>
      <c r="CI554" s="100"/>
      <c r="CJ554" s="100"/>
      <c r="CK554" s="100"/>
      <c r="CL554" s="100"/>
      <c r="CM554" s="100"/>
      <c r="CN554" s="100"/>
      <c r="CO554" s="100"/>
      <c r="CP554" s="100"/>
      <c r="CQ554" s="100"/>
      <c r="CR554" s="100"/>
      <c r="CS554" s="100"/>
      <c r="CT554" s="100"/>
      <c r="CU554" s="100"/>
      <c r="CV554" s="100"/>
      <c r="CW554" s="100"/>
      <c r="CX554" s="100"/>
      <c r="CY554" s="100"/>
      <c r="CZ554" s="100"/>
      <c r="DA554" s="100"/>
      <c r="DB554" s="100"/>
      <c r="DC554" s="100"/>
      <c r="DD554" s="100"/>
    </row>
    <row r="555" spans="31:108" ht="15" customHeight="1" x14ac:dyDescent="0.2">
      <c r="AE555" s="131"/>
      <c r="AF555" s="131"/>
      <c r="AG555" s="131"/>
      <c r="AH555" s="131"/>
      <c r="AI555" s="131"/>
      <c r="AJ555" s="131"/>
      <c r="AK555" s="131"/>
      <c r="AL555" s="131"/>
      <c r="AM555" s="131"/>
      <c r="AN555" s="131"/>
      <c r="AO555" s="131"/>
      <c r="AP555" s="131"/>
      <c r="AQ555" s="131"/>
      <c r="AR555" s="131"/>
      <c r="AS555" s="131"/>
      <c r="AT555" s="131"/>
      <c r="AU555" s="131"/>
      <c r="AV555" s="131"/>
      <c r="AW555" s="131"/>
      <c r="AX555" s="131"/>
      <c r="AY555" s="131"/>
      <c r="AZ555" s="131"/>
      <c r="BA555" s="131"/>
      <c r="BB555" s="131"/>
      <c r="BC555" s="131"/>
      <c r="BD555" s="131"/>
      <c r="BE555" s="131"/>
      <c r="BF555" s="131"/>
      <c r="BG555" s="131"/>
      <c r="BH555" s="131"/>
      <c r="BI555" s="131"/>
      <c r="BJ555" s="131"/>
      <c r="BK555" s="131"/>
      <c r="BL555" s="131"/>
      <c r="BM555" s="131"/>
      <c r="BN555" s="131"/>
      <c r="BO555" s="131"/>
      <c r="BP555" s="131"/>
      <c r="BQ555" s="131"/>
      <c r="BR555" s="131"/>
      <c r="BS555" s="131"/>
      <c r="BT555" s="131"/>
      <c r="BU555" s="131"/>
      <c r="BV555" s="131"/>
      <c r="BW555" s="131"/>
      <c r="BX555" s="131"/>
      <c r="BY555" s="131"/>
      <c r="BZ555" s="131"/>
      <c r="CA555" s="131"/>
      <c r="CB555" s="131"/>
      <c r="CC555" s="131"/>
      <c r="CD555" s="131"/>
      <c r="CE555" s="131"/>
      <c r="CF555" s="131"/>
      <c r="CG555" s="131"/>
      <c r="CH555" s="100"/>
      <c r="CI555" s="100"/>
      <c r="CJ555" s="100"/>
      <c r="CK555" s="100"/>
      <c r="CL555" s="100"/>
      <c r="CM555" s="100"/>
      <c r="CN555" s="100"/>
      <c r="CO555" s="100"/>
      <c r="CP555" s="100"/>
      <c r="CQ555" s="100"/>
      <c r="CR555" s="100"/>
      <c r="CS555" s="100"/>
      <c r="CT555" s="100"/>
      <c r="CU555" s="100"/>
      <c r="CV555" s="100"/>
      <c r="CW555" s="100"/>
      <c r="CX555" s="100"/>
      <c r="CY555" s="100"/>
      <c r="CZ555" s="100"/>
      <c r="DA555" s="100"/>
      <c r="DB555" s="100"/>
      <c r="DC555" s="100"/>
      <c r="DD555" s="100"/>
    </row>
    <row r="556" spans="31:108" ht="15" customHeight="1" x14ac:dyDescent="0.2">
      <c r="AE556" s="131"/>
      <c r="AF556" s="131"/>
      <c r="AG556" s="131"/>
      <c r="AH556" s="131"/>
      <c r="AI556" s="131"/>
      <c r="AJ556" s="131"/>
      <c r="AK556" s="131"/>
      <c r="AL556" s="131"/>
      <c r="AM556" s="131"/>
      <c r="AN556" s="131"/>
      <c r="AO556" s="131"/>
      <c r="AP556" s="131"/>
      <c r="AQ556" s="131"/>
      <c r="AR556" s="131"/>
      <c r="AS556" s="131"/>
      <c r="AT556" s="131"/>
      <c r="AU556" s="131"/>
      <c r="AV556" s="131"/>
      <c r="AW556" s="131"/>
      <c r="AX556" s="131"/>
      <c r="AY556" s="131"/>
      <c r="AZ556" s="131"/>
      <c r="BA556" s="131"/>
      <c r="BB556" s="131"/>
      <c r="BC556" s="131"/>
      <c r="BD556" s="131"/>
      <c r="BE556" s="131"/>
      <c r="BF556" s="131"/>
      <c r="BG556" s="131"/>
      <c r="BH556" s="131"/>
      <c r="BI556" s="131"/>
      <c r="BJ556" s="131"/>
      <c r="BK556" s="131"/>
      <c r="BL556" s="131"/>
      <c r="BM556" s="131"/>
      <c r="BN556" s="131"/>
      <c r="BO556" s="131"/>
      <c r="BP556" s="131"/>
      <c r="BQ556" s="131"/>
      <c r="BR556" s="131"/>
      <c r="BS556" s="131"/>
      <c r="BT556" s="131"/>
      <c r="BU556" s="131"/>
      <c r="BV556" s="131"/>
      <c r="BW556" s="131"/>
      <c r="BX556" s="131"/>
      <c r="BY556" s="131"/>
      <c r="BZ556" s="131"/>
      <c r="CA556" s="131"/>
      <c r="CB556" s="131"/>
      <c r="CC556" s="131"/>
      <c r="CD556" s="131"/>
      <c r="CE556" s="131"/>
      <c r="CF556" s="131"/>
      <c r="CG556" s="131"/>
      <c r="CH556" s="100"/>
      <c r="CI556" s="100"/>
      <c r="CJ556" s="100"/>
      <c r="CK556" s="100"/>
      <c r="CL556" s="100"/>
      <c r="CM556" s="100"/>
      <c r="CN556" s="100"/>
      <c r="CO556" s="100"/>
      <c r="CP556" s="100"/>
      <c r="CQ556" s="100"/>
      <c r="CR556" s="100"/>
      <c r="CS556" s="100"/>
      <c r="CT556" s="100"/>
      <c r="CU556" s="100"/>
      <c r="CV556" s="100"/>
      <c r="CW556" s="100"/>
      <c r="CX556" s="100"/>
      <c r="CY556" s="100"/>
      <c r="CZ556" s="100"/>
      <c r="DA556" s="100"/>
      <c r="DB556" s="100"/>
      <c r="DC556" s="100"/>
      <c r="DD556" s="100"/>
    </row>
    <row r="557" spans="31:108" ht="15" customHeight="1" x14ac:dyDescent="0.2">
      <c r="AE557" s="131"/>
      <c r="AF557" s="131"/>
      <c r="AG557" s="131"/>
      <c r="AH557" s="131"/>
      <c r="AI557" s="131"/>
      <c r="AJ557" s="131"/>
      <c r="AK557" s="131"/>
      <c r="AL557" s="131"/>
      <c r="AM557" s="131"/>
      <c r="AN557" s="131"/>
      <c r="AO557" s="131"/>
      <c r="AP557" s="131"/>
      <c r="AQ557" s="131"/>
      <c r="AR557" s="131"/>
      <c r="AS557" s="131"/>
      <c r="AT557" s="131"/>
      <c r="AU557" s="131"/>
      <c r="AV557" s="131"/>
      <c r="AW557" s="131"/>
      <c r="AX557" s="131"/>
      <c r="AY557" s="131"/>
      <c r="AZ557" s="131"/>
      <c r="BA557" s="131"/>
      <c r="BB557" s="131"/>
      <c r="BC557" s="131"/>
      <c r="BD557" s="131"/>
      <c r="BE557" s="131"/>
      <c r="BF557" s="131"/>
      <c r="BG557" s="131"/>
      <c r="BH557" s="131"/>
      <c r="BI557" s="131"/>
      <c r="BJ557" s="131"/>
      <c r="BK557" s="131"/>
      <c r="BL557" s="131"/>
      <c r="BM557" s="131"/>
      <c r="BN557" s="131"/>
      <c r="BO557" s="131"/>
      <c r="BP557" s="131"/>
      <c r="BQ557" s="131"/>
      <c r="BR557" s="131"/>
      <c r="BS557" s="131"/>
      <c r="BT557" s="131"/>
      <c r="BU557" s="131"/>
      <c r="BV557" s="131"/>
      <c r="BW557" s="131"/>
      <c r="BX557" s="131"/>
      <c r="BY557" s="131"/>
      <c r="BZ557" s="131"/>
      <c r="CA557" s="131"/>
      <c r="CB557" s="131"/>
      <c r="CC557" s="131"/>
      <c r="CD557" s="131"/>
      <c r="CE557" s="131"/>
      <c r="CF557" s="131"/>
      <c r="CG557" s="131"/>
      <c r="CH557" s="100"/>
      <c r="CI557" s="100"/>
      <c r="CJ557" s="100"/>
      <c r="CK557" s="100"/>
      <c r="CL557" s="100"/>
      <c r="CM557" s="100"/>
      <c r="CN557" s="100"/>
      <c r="CO557" s="100"/>
      <c r="CP557" s="100"/>
      <c r="CQ557" s="100"/>
      <c r="CR557" s="100"/>
      <c r="CS557" s="100"/>
      <c r="CT557" s="100"/>
      <c r="CU557" s="100"/>
      <c r="CV557" s="100"/>
      <c r="CW557" s="100"/>
      <c r="CX557" s="100"/>
      <c r="CY557" s="100"/>
      <c r="CZ557" s="100"/>
      <c r="DA557" s="100"/>
      <c r="DB557" s="100"/>
      <c r="DC557" s="100"/>
      <c r="DD557" s="100"/>
    </row>
    <row r="558" spans="31:108" ht="15" customHeight="1" x14ac:dyDescent="0.2">
      <c r="AE558" s="131"/>
      <c r="AF558" s="131"/>
      <c r="AG558" s="131"/>
      <c r="AH558" s="131"/>
      <c r="AI558" s="131"/>
      <c r="AJ558" s="131"/>
      <c r="AK558" s="131"/>
      <c r="AL558" s="131"/>
      <c r="AM558" s="131"/>
      <c r="AN558" s="131"/>
      <c r="AO558" s="131"/>
      <c r="AP558" s="131"/>
      <c r="AQ558" s="131"/>
      <c r="AR558" s="131"/>
      <c r="AS558" s="131"/>
      <c r="AT558" s="131"/>
      <c r="AU558" s="131"/>
      <c r="AV558" s="131"/>
      <c r="AW558" s="131"/>
      <c r="AX558" s="131"/>
      <c r="AY558" s="131"/>
      <c r="AZ558" s="131"/>
      <c r="BA558" s="131"/>
      <c r="BB558" s="131"/>
      <c r="BC558" s="131"/>
      <c r="BD558" s="131"/>
      <c r="BE558" s="131"/>
      <c r="BF558" s="131"/>
      <c r="BG558" s="131"/>
      <c r="BH558" s="131"/>
      <c r="BI558" s="131"/>
      <c r="BJ558" s="131"/>
      <c r="BK558" s="131"/>
      <c r="BL558" s="131"/>
      <c r="BM558" s="131"/>
      <c r="BN558" s="131"/>
      <c r="BO558" s="131"/>
      <c r="BP558" s="131"/>
      <c r="BQ558" s="131"/>
      <c r="BR558" s="131"/>
      <c r="BS558" s="131"/>
      <c r="BT558" s="131"/>
      <c r="BU558" s="131"/>
      <c r="BV558" s="131"/>
      <c r="BW558" s="131"/>
      <c r="BX558" s="131"/>
      <c r="BY558" s="131"/>
      <c r="BZ558" s="131"/>
      <c r="CA558" s="131"/>
      <c r="CB558" s="131"/>
      <c r="CC558" s="131"/>
      <c r="CD558" s="131"/>
      <c r="CE558" s="131"/>
      <c r="CF558" s="131"/>
      <c r="CG558" s="131"/>
      <c r="CH558" s="100"/>
      <c r="CI558" s="100"/>
      <c r="CJ558" s="100"/>
      <c r="CK558" s="100"/>
      <c r="CL558" s="100"/>
      <c r="CM558" s="100"/>
      <c r="CN558" s="100"/>
      <c r="CO558" s="100"/>
      <c r="CP558" s="100"/>
      <c r="CQ558" s="100"/>
      <c r="CR558" s="100"/>
      <c r="CS558" s="100"/>
      <c r="CT558" s="100"/>
      <c r="CU558" s="100"/>
      <c r="CV558" s="100"/>
      <c r="CW558" s="100"/>
      <c r="CX558" s="100"/>
      <c r="CY558" s="100"/>
      <c r="CZ558" s="100"/>
      <c r="DA558" s="100"/>
      <c r="DB558" s="100"/>
      <c r="DC558" s="100"/>
      <c r="DD558" s="100"/>
    </row>
    <row r="559" spans="31:108" ht="15" customHeight="1" x14ac:dyDescent="0.2">
      <c r="AE559" s="131"/>
      <c r="AF559" s="131"/>
      <c r="AG559" s="131"/>
      <c r="AH559" s="131"/>
      <c r="AI559" s="131"/>
      <c r="AJ559" s="131"/>
      <c r="AK559" s="131"/>
      <c r="AL559" s="131"/>
      <c r="AM559" s="131"/>
      <c r="AN559" s="131"/>
      <c r="AO559" s="131"/>
      <c r="AP559" s="131"/>
      <c r="AQ559" s="131"/>
      <c r="AR559" s="131"/>
      <c r="AS559" s="131"/>
      <c r="AT559" s="131"/>
      <c r="AU559" s="131"/>
      <c r="AV559" s="131"/>
      <c r="AW559" s="131"/>
      <c r="AX559" s="131"/>
      <c r="AY559" s="131"/>
      <c r="AZ559" s="131"/>
      <c r="BA559" s="131"/>
      <c r="BB559" s="131"/>
      <c r="BC559" s="131"/>
      <c r="BD559" s="131"/>
      <c r="BE559" s="131"/>
      <c r="BF559" s="131"/>
      <c r="BG559" s="131"/>
      <c r="BH559" s="131"/>
      <c r="BI559" s="131"/>
      <c r="BJ559" s="131"/>
      <c r="BK559" s="131"/>
      <c r="BL559" s="131"/>
      <c r="BM559" s="131"/>
      <c r="BN559" s="131"/>
      <c r="BO559" s="131"/>
      <c r="BP559" s="131"/>
      <c r="BQ559" s="131"/>
      <c r="BR559" s="131"/>
      <c r="BS559" s="131"/>
      <c r="BT559" s="131"/>
      <c r="BU559" s="131"/>
      <c r="BV559" s="131"/>
      <c r="BW559" s="131"/>
      <c r="BX559" s="131"/>
      <c r="BY559" s="131"/>
      <c r="BZ559" s="131"/>
      <c r="CA559" s="131"/>
      <c r="CB559" s="131"/>
      <c r="CC559" s="131"/>
      <c r="CD559" s="131"/>
      <c r="CE559" s="131"/>
      <c r="CF559" s="131"/>
      <c r="CG559" s="131"/>
      <c r="CH559" s="100"/>
      <c r="CI559" s="100"/>
      <c r="CJ559" s="100"/>
      <c r="CK559" s="100"/>
      <c r="CL559" s="100"/>
      <c r="CM559" s="100"/>
      <c r="CN559" s="100"/>
      <c r="CO559" s="100"/>
      <c r="CP559" s="100"/>
      <c r="CQ559" s="100"/>
      <c r="CR559" s="100"/>
      <c r="CS559" s="100"/>
      <c r="CT559" s="100"/>
      <c r="CU559" s="100"/>
      <c r="CV559" s="100"/>
      <c r="CW559" s="100"/>
      <c r="CX559" s="100"/>
      <c r="CY559" s="100"/>
      <c r="CZ559" s="100"/>
      <c r="DA559" s="100"/>
      <c r="DB559" s="100"/>
      <c r="DC559" s="100"/>
      <c r="DD559" s="100"/>
    </row>
    <row r="560" spans="31:108" ht="15" customHeight="1" x14ac:dyDescent="0.2">
      <c r="AE560" s="131"/>
      <c r="AF560" s="131"/>
      <c r="AG560" s="131"/>
      <c r="AH560" s="131"/>
      <c r="AI560" s="131"/>
      <c r="AJ560" s="131"/>
      <c r="AK560" s="131"/>
      <c r="AL560" s="131"/>
      <c r="AM560" s="131"/>
      <c r="AN560" s="131"/>
      <c r="AO560" s="131"/>
      <c r="AP560" s="131"/>
      <c r="AQ560" s="131"/>
      <c r="AR560" s="131"/>
      <c r="AS560" s="131"/>
      <c r="AT560" s="131"/>
      <c r="AU560" s="131"/>
      <c r="AV560" s="131"/>
      <c r="AW560" s="131"/>
      <c r="AX560" s="131"/>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00"/>
      <c r="CI560" s="100"/>
      <c r="CJ560" s="100"/>
      <c r="CK560" s="100"/>
      <c r="CL560" s="100"/>
      <c r="CM560" s="100"/>
      <c r="CN560" s="100"/>
      <c r="CO560" s="100"/>
      <c r="CP560" s="100"/>
      <c r="CQ560" s="100"/>
      <c r="CR560" s="100"/>
      <c r="CS560" s="100"/>
      <c r="CT560" s="100"/>
      <c r="CU560" s="100"/>
      <c r="CV560" s="100"/>
      <c r="CW560" s="100"/>
      <c r="CX560" s="100"/>
      <c r="CY560" s="100"/>
      <c r="CZ560" s="100"/>
      <c r="DA560" s="100"/>
      <c r="DB560" s="100"/>
      <c r="DC560" s="100"/>
      <c r="DD560" s="100"/>
    </row>
    <row r="561" spans="31:108" ht="15" customHeight="1" x14ac:dyDescent="0.2">
      <c r="AE561" s="131"/>
      <c r="AF561" s="131"/>
      <c r="AG561" s="131"/>
      <c r="AH561" s="131"/>
      <c r="AI561" s="131"/>
      <c r="AJ561" s="131"/>
      <c r="AK561" s="131"/>
      <c r="AL561" s="131"/>
      <c r="AM561" s="131"/>
      <c r="AN561" s="131"/>
      <c r="AO561" s="131"/>
      <c r="AP561" s="131"/>
      <c r="AQ561" s="131"/>
      <c r="AR561" s="131"/>
      <c r="AS561" s="131"/>
      <c r="AT561" s="131"/>
      <c r="AU561" s="131"/>
      <c r="AV561" s="131"/>
      <c r="AW561" s="131"/>
      <c r="AX561" s="131"/>
      <c r="AY561" s="131"/>
      <c r="AZ561" s="131"/>
      <c r="BA561" s="131"/>
      <c r="BB561" s="131"/>
      <c r="BC561" s="131"/>
      <c r="BD561" s="131"/>
      <c r="BE561" s="131"/>
      <c r="BF561" s="131"/>
      <c r="BG561" s="131"/>
      <c r="BH561" s="131"/>
      <c r="BI561" s="131"/>
      <c r="BJ561" s="131"/>
      <c r="BK561" s="131"/>
      <c r="BL561" s="131"/>
      <c r="BM561" s="131"/>
      <c r="BN561" s="131"/>
      <c r="BO561" s="131"/>
      <c r="BP561" s="131"/>
      <c r="BQ561" s="131"/>
      <c r="BR561" s="131"/>
      <c r="BS561" s="131"/>
      <c r="BT561" s="131"/>
      <c r="BU561" s="131"/>
      <c r="BV561" s="131"/>
      <c r="BW561" s="131"/>
      <c r="BX561" s="131"/>
      <c r="BY561" s="131"/>
      <c r="BZ561" s="131"/>
      <c r="CA561" s="131"/>
      <c r="CB561" s="131"/>
      <c r="CC561" s="131"/>
      <c r="CD561" s="131"/>
      <c r="CE561" s="131"/>
      <c r="CF561" s="131"/>
      <c r="CG561" s="131"/>
      <c r="CH561" s="100"/>
      <c r="CI561" s="100"/>
      <c r="CJ561" s="100"/>
      <c r="CK561" s="100"/>
      <c r="CL561" s="100"/>
      <c r="CM561" s="100"/>
      <c r="CN561" s="100"/>
      <c r="CO561" s="100"/>
      <c r="CP561" s="100"/>
      <c r="CQ561" s="100"/>
      <c r="CR561" s="100"/>
      <c r="CS561" s="100"/>
      <c r="CT561" s="100"/>
      <c r="CU561" s="100"/>
      <c r="CV561" s="100"/>
      <c r="CW561" s="100"/>
      <c r="CX561" s="100"/>
      <c r="CY561" s="100"/>
      <c r="CZ561" s="100"/>
      <c r="DA561" s="100"/>
      <c r="DB561" s="100"/>
      <c r="DC561" s="100"/>
      <c r="DD561" s="100"/>
    </row>
    <row r="562" spans="31:108" ht="15" customHeight="1" x14ac:dyDescent="0.2">
      <c r="AE562" s="131"/>
      <c r="AF562" s="131"/>
      <c r="AG562" s="131"/>
      <c r="AH562" s="131"/>
      <c r="AI562" s="131"/>
      <c r="AJ562" s="131"/>
      <c r="AK562" s="131"/>
      <c r="AL562" s="131"/>
      <c r="AM562" s="131"/>
      <c r="AN562" s="131"/>
      <c r="AO562" s="131"/>
      <c r="AP562" s="131"/>
      <c r="AQ562" s="131"/>
      <c r="AR562" s="131"/>
      <c r="AS562" s="131"/>
      <c r="AT562" s="131"/>
      <c r="AU562" s="131"/>
      <c r="AV562" s="131"/>
      <c r="AW562" s="131"/>
      <c r="AX562" s="131"/>
      <c r="AY562" s="131"/>
      <c r="AZ562" s="131"/>
      <c r="BA562" s="131"/>
      <c r="BB562" s="131"/>
      <c r="BC562" s="131"/>
      <c r="BD562" s="131"/>
      <c r="BE562" s="131"/>
      <c r="BF562" s="131"/>
      <c r="BG562" s="131"/>
      <c r="BH562" s="131"/>
      <c r="BI562" s="131"/>
      <c r="BJ562" s="131"/>
      <c r="BK562" s="131"/>
      <c r="BL562" s="131"/>
      <c r="BM562" s="131"/>
      <c r="BN562" s="131"/>
      <c r="BO562" s="131"/>
      <c r="BP562" s="131"/>
      <c r="BQ562" s="131"/>
      <c r="BR562" s="131"/>
      <c r="BS562" s="131"/>
      <c r="BT562" s="131"/>
      <c r="BU562" s="131"/>
      <c r="BV562" s="131"/>
      <c r="BW562" s="131"/>
      <c r="BX562" s="131"/>
      <c r="BY562" s="131"/>
      <c r="BZ562" s="131"/>
      <c r="CA562" s="131"/>
      <c r="CB562" s="131"/>
      <c r="CC562" s="131"/>
      <c r="CD562" s="131"/>
      <c r="CE562" s="131"/>
      <c r="CF562" s="131"/>
      <c r="CG562" s="131"/>
      <c r="CH562" s="100"/>
      <c r="CI562" s="100"/>
      <c r="CJ562" s="100"/>
      <c r="CK562" s="100"/>
      <c r="CL562" s="100"/>
      <c r="CM562" s="100"/>
      <c r="CN562" s="100"/>
      <c r="CO562" s="100"/>
      <c r="CP562" s="100"/>
      <c r="CQ562" s="100"/>
      <c r="CR562" s="100"/>
      <c r="CS562" s="100"/>
      <c r="CT562" s="100"/>
      <c r="CU562" s="100"/>
      <c r="CV562" s="100"/>
      <c r="CW562" s="100"/>
      <c r="CX562" s="100"/>
      <c r="CY562" s="100"/>
      <c r="CZ562" s="100"/>
      <c r="DA562" s="100"/>
      <c r="DB562" s="100"/>
      <c r="DC562" s="100"/>
      <c r="DD562" s="100"/>
    </row>
    <row r="563" spans="31:108" ht="15" customHeight="1" x14ac:dyDescent="0.2">
      <c r="AE563" s="131"/>
      <c r="AF563" s="131"/>
      <c r="AG563" s="131"/>
      <c r="AH563" s="131"/>
      <c r="AI563" s="131"/>
      <c r="AJ563" s="131"/>
      <c r="AK563" s="131"/>
      <c r="AL563" s="131"/>
      <c r="AM563" s="131"/>
      <c r="AN563" s="131"/>
      <c r="AO563" s="131"/>
      <c r="AP563" s="131"/>
      <c r="AQ563" s="131"/>
      <c r="AR563" s="131"/>
      <c r="AS563" s="131"/>
      <c r="AT563" s="131"/>
      <c r="AU563" s="131"/>
      <c r="AV563" s="131"/>
      <c r="AW563" s="131"/>
      <c r="AX563" s="131"/>
      <c r="AY563" s="131"/>
      <c r="AZ563" s="131"/>
      <c r="BA563" s="131"/>
      <c r="BB563" s="131"/>
      <c r="BC563" s="131"/>
      <c r="BD563" s="131"/>
      <c r="BE563" s="131"/>
      <c r="BF563" s="131"/>
      <c r="BG563" s="131"/>
      <c r="BH563" s="131"/>
      <c r="BI563" s="131"/>
      <c r="BJ563" s="131"/>
      <c r="BK563" s="131"/>
      <c r="BL563" s="131"/>
      <c r="BM563" s="131"/>
      <c r="BN563" s="131"/>
      <c r="BO563" s="131"/>
      <c r="BP563" s="131"/>
      <c r="BQ563" s="131"/>
      <c r="BR563" s="131"/>
      <c r="BS563" s="131"/>
      <c r="BT563" s="131"/>
      <c r="BU563" s="131"/>
      <c r="BV563" s="131"/>
      <c r="BW563" s="131"/>
      <c r="BX563" s="131"/>
      <c r="BY563" s="131"/>
      <c r="BZ563" s="131"/>
      <c r="CA563" s="131"/>
      <c r="CB563" s="131"/>
      <c r="CC563" s="131"/>
      <c r="CD563" s="131"/>
      <c r="CE563" s="131"/>
      <c r="CF563" s="131"/>
      <c r="CG563" s="131"/>
      <c r="CH563" s="100"/>
      <c r="CI563" s="100"/>
      <c r="CJ563" s="100"/>
      <c r="CK563" s="100"/>
      <c r="CL563" s="100"/>
      <c r="CM563" s="100"/>
      <c r="CN563" s="100"/>
      <c r="CO563" s="100"/>
      <c r="CP563" s="100"/>
      <c r="CQ563" s="100"/>
      <c r="CR563" s="100"/>
      <c r="CS563" s="100"/>
      <c r="CT563" s="100"/>
      <c r="CU563" s="100"/>
      <c r="CV563" s="100"/>
      <c r="CW563" s="100"/>
      <c r="CX563" s="100"/>
      <c r="CY563" s="100"/>
      <c r="CZ563" s="100"/>
      <c r="DA563" s="100"/>
      <c r="DB563" s="100"/>
      <c r="DC563" s="100"/>
      <c r="DD563" s="100"/>
    </row>
    <row r="564" spans="31:108" ht="15" customHeight="1" x14ac:dyDescent="0.2">
      <c r="AE564" s="131"/>
      <c r="AF564" s="131"/>
      <c r="AG564" s="131"/>
      <c r="AH564" s="131"/>
      <c r="AI564" s="131"/>
      <c r="AJ564" s="131"/>
      <c r="AK564" s="131"/>
      <c r="AL564" s="131"/>
      <c r="AM564" s="131"/>
      <c r="AN564" s="131"/>
      <c r="AO564" s="131"/>
      <c r="AP564" s="131"/>
      <c r="AQ564" s="131"/>
      <c r="AR564" s="131"/>
      <c r="AS564" s="131"/>
      <c r="AT564" s="131"/>
      <c r="AU564" s="131"/>
      <c r="AV564" s="131"/>
      <c r="AW564" s="131"/>
      <c r="AX564" s="131"/>
      <c r="AY564" s="131"/>
      <c r="AZ564" s="131"/>
      <c r="BA564" s="131"/>
      <c r="BB564" s="131"/>
      <c r="BC564" s="131"/>
      <c r="BD564" s="131"/>
      <c r="BE564" s="131"/>
      <c r="BF564" s="131"/>
      <c r="BG564" s="131"/>
      <c r="BH564" s="131"/>
      <c r="BI564" s="131"/>
      <c r="BJ564" s="131"/>
      <c r="BK564" s="131"/>
      <c r="BL564" s="131"/>
      <c r="BM564" s="131"/>
      <c r="BN564" s="131"/>
      <c r="BO564" s="131"/>
      <c r="BP564" s="131"/>
      <c r="BQ564" s="131"/>
      <c r="BR564" s="131"/>
      <c r="BS564" s="131"/>
      <c r="BT564" s="131"/>
      <c r="BU564" s="131"/>
      <c r="BV564" s="131"/>
      <c r="BW564" s="131"/>
      <c r="BX564" s="131"/>
      <c r="BY564" s="131"/>
      <c r="BZ564" s="131"/>
      <c r="CA564" s="131"/>
      <c r="CB564" s="131"/>
      <c r="CC564" s="131"/>
      <c r="CD564" s="131"/>
      <c r="CE564" s="131"/>
      <c r="CF564" s="131"/>
      <c r="CG564" s="131"/>
      <c r="CH564" s="100"/>
      <c r="CI564" s="100"/>
      <c r="CJ564" s="100"/>
      <c r="CK564" s="100"/>
      <c r="CL564" s="100"/>
      <c r="CM564" s="100"/>
      <c r="CN564" s="100"/>
      <c r="CO564" s="100"/>
      <c r="CP564" s="100"/>
      <c r="CQ564" s="100"/>
      <c r="CR564" s="100"/>
      <c r="CS564" s="100"/>
      <c r="CT564" s="100"/>
      <c r="CU564" s="100"/>
      <c r="CV564" s="100"/>
      <c r="CW564" s="100"/>
      <c r="CX564" s="100"/>
      <c r="CY564" s="100"/>
      <c r="CZ564" s="100"/>
      <c r="DA564" s="100"/>
      <c r="DB564" s="100"/>
      <c r="DC564" s="100"/>
      <c r="DD564" s="100"/>
    </row>
    <row r="565" spans="31:108" ht="15" customHeight="1" x14ac:dyDescent="0.2">
      <c r="AE565" s="131"/>
      <c r="AF565" s="131"/>
      <c r="AG565" s="131"/>
      <c r="AH565" s="131"/>
      <c r="AI565" s="131"/>
      <c r="AJ565" s="131"/>
      <c r="AK565" s="131"/>
      <c r="AL565" s="131"/>
      <c r="AM565" s="131"/>
      <c r="AN565" s="131"/>
      <c r="AO565" s="131"/>
      <c r="AP565" s="131"/>
      <c r="AQ565" s="131"/>
      <c r="AR565" s="131"/>
      <c r="AS565" s="131"/>
      <c r="AT565" s="131"/>
      <c r="AU565" s="131"/>
      <c r="AV565" s="131"/>
      <c r="AW565" s="131"/>
      <c r="AX565" s="131"/>
      <c r="AY565" s="131"/>
      <c r="AZ565" s="131"/>
      <c r="BA565" s="131"/>
      <c r="BB565" s="131"/>
      <c r="BC565" s="131"/>
      <c r="BD565" s="131"/>
      <c r="BE565" s="131"/>
      <c r="BF565" s="131"/>
      <c r="BG565" s="131"/>
      <c r="BH565" s="131"/>
      <c r="BI565" s="131"/>
      <c r="BJ565" s="131"/>
      <c r="BK565" s="131"/>
      <c r="BL565" s="131"/>
      <c r="BM565" s="131"/>
      <c r="BN565" s="131"/>
      <c r="BO565" s="131"/>
      <c r="BP565" s="131"/>
      <c r="BQ565" s="131"/>
      <c r="BR565" s="131"/>
      <c r="BS565" s="131"/>
      <c r="BT565" s="131"/>
      <c r="BU565" s="131"/>
      <c r="BV565" s="131"/>
      <c r="BW565" s="131"/>
      <c r="BX565" s="131"/>
      <c r="BY565" s="131"/>
      <c r="BZ565" s="131"/>
      <c r="CA565" s="131"/>
      <c r="CB565" s="131"/>
      <c r="CC565" s="131"/>
      <c r="CD565" s="131"/>
      <c r="CE565" s="131"/>
      <c r="CF565" s="131"/>
      <c r="CG565" s="131"/>
      <c r="CH565" s="100"/>
      <c r="CI565" s="100"/>
      <c r="CJ565" s="100"/>
      <c r="CK565" s="100"/>
      <c r="CL565" s="100"/>
      <c r="CM565" s="100"/>
      <c r="CN565" s="100"/>
      <c r="CO565" s="100"/>
      <c r="CP565" s="100"/>
      <c r="CQ565" s="100"/>
      <c r="CR565" s="100"/>
      <c r="CS565" s="100"/>
      <c r="CT565" s="100"/>
      <c r="CU565" s="100"/>
      <c r="CV565" s="100"/>
      <c r="CW565" s="100"/>
      <c r="CX565" s="100"/>
      <c r="CY565" s="100"/>
      <c r="CZ565" s="100"/>
      <c r="DA565" s="100"/>
      <c r="DB565" s="100"/>
      <c r="DC565" s="100"/>
      <c r="DD565" s="100"/>
    </row>
    <row r="566" spans="31:108" ht="15" customHeight="1" x14ac:dyDescent="0.2">
      <c r="AE566" s="131"/>
      <c r="AF566" s="131"/>
      <c r="AG566" s="131"/>
      <c r="AH566" s="131"/>
      <c r="AI566" s="131"/>
      <c r="AJ566" s="131"/>
      <c r="AK566" s="131"/>
      <c r="AL566" s="131"/>
      <c r="AM566" s="131"/>
      <c r="AN566" s="131"/>
      <c r="AO566" s="131"/>
      <c r="AP566" s="131"/>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1"/>
      <c r="BS566" s="131"/>
      <c r="BT566" s="131"/>
      <c r="BU566" s="131"/>
      <c r="BV566" s="131"/>
      <c r="BW566" s="131"/>
      <c r="BX566" s="131"/>
      <c r="BY566" s="131"/>
      <c r="BZ566" s="131"/>
      <c r="CA566" s="131"/>
      <c r="CB566" s="131"/>
      <c r="CC566" s="131"/>
      <c r="CD566" s="131"/>
      <c r="CE566" s="131"/>
      <c r="CF566" s="131"/>
      <c r="CG566" s="131"/>
      <c r="CH566" s="100"/>
      <c r="CI566" s="100"/>
      <c r="CJ566" s="100"/>
      <c r="CK566" s="100"/>
      <c r="CL566" s="100"/>
      <c r="CM566" s="100"/>
      <c r="CN566" s="100"/>
      <c r="CO566" s="100"/>
      <c r="CP566" s="100"/>
      <c r="CQ566" s="100"/>
      <c r="CR566" s="100"/>
      <c r="CS566" s="100"/>
      <c r="CT566" s="100"/>
      <c r="CU566" s="100"/>
      <c r="CV566" s="100"/>
      <c r="CW566" s="100"/>
      <c r="CX566" s="100"/>
      <c r="CY566" s="100"/>
      <c r="CZ566" s="100"/>
      <c r="DA566" s="100"/>
      <c r="DB566" s="100"/>
      <c r="DC566" s="100"/>
      <c r="DD566" s="100"/>
    </row>
    <row r="567" spans="31:108" ht="15" customHeight="1" x14ac:dyDescent="0.2">
      <c r="AE567" s="131"/>
      <c r="AF567" s="131"/>
      <c r="AG567" s="131"/>
      <c r="AH567" s="131"/>
      <c r="AI567" s="131"/>
      <c r="AJ567" s="131"/>
      <c r="AK567" s="131"/>
      <c r="AL567" s="131"/>
      <c r="AM567" s="131"/>
      <c r="AN567" s="131"/>
      <c r="AO567" s="131"/>
      <c r="AP567" s="131"/>
      <c r="AQ567" s="131"/>
      <c r="AR567" s="131"/>
      <c r="AS567" s="131"/>
      <c r="AT567" s="131"/>
      <c r="AU567" s="131"/>
      <c r="AV567" s="131"/>
      <c r="AW567" s="131"/>
      <c r="AX567" s="131"/>
      <c r="AY567" s="131"/>
      <c r="AZ567" s="131"/>
      <c r="BA567" s="131"/>
      <c r="BB567" s="131"/>
      <c r="BC567" s="131"/>
      <c r="BD567" s="131"/>
      <c r="BE567" s="131"/>
      <c r="BF567" s="131"/>
      <c r="BG567" s="131"/>
      <c r="BH567" s="131"/>
      <c r="BI567" s="131"/>
      <c r="BJ567" s="131"/>
      <c r="BK567" s="131"/>
      <c r="BL567" s="131"/>
      <c r="BM567" s="131"/>
      <c r="BN567" s="131"/>
      <c r="BO567" s="131"/>
      <c r="BP567" s="131"/>
      <c r="BQ567" s="131"/>
      <c r="BR567" s="131"/>
      <c r="BS567" s="131"/>
      <c r="BT567" s="131"/>
      <c r="BU567" s="131"/>
      <c r="BV567" s="131"/>
      <c r="BW567" s="131"/>
      <c r="BX567" s="131"/>
      <c r="BY567" s="131"/>
      <c r="BZ567" s="131"/>
      <c r="CA567" s="131"/>
      <c r="CB567" s="131"/>
      <c r="CC567" s="131"/>
      <c r="CD567" s="131"/>
      <c r="CE567" s="131"/>
      <c r="CF567" s="131"/>
      <c r="CG567" s="131"/>
      <c r="CH567" s="100"/>
      <c r="CI567" s="100"/>
      <c r="CJ567" s="100"/>
      <c r="CK567" s="100"/>
      <c r="CL567" s="100"/>
      <c r="CM567" s="100"/>
      <c r="CN567" s="100"/>
      <c r="CO567" s="100"/>
      <c r="CP567" s="100"/>
      <c r="CQ567" s="100"/>
      <c r="CR567" s="100"/>
      <c r="CS567" s="100"/>
      <c r="CT567" s="100"/>
      <c r="CU567" s="100"/>
      <c r="CV567" s="100"/>
      <c r="CW567" s="100"/>
      <c r="CX567" s="100"/>
      <c r="CY567" s="100"/>
      <c r="CZ567" s="100"/>
      <c r="DA567" s="100"/>
      <c r="DB567" s="100"/>
      <c r="DC567" s="100"/>
      <c r="DD567" s="100"/>
    </row>
    <row r="568" spans="31:108" ht="15" customHeight="1" x14ac:dyDescent="0.2">
      <c r="AE568" s="131"/>
      <c r="AF568" s="131"/>
      <c r="AG568" s="131"/>
      <c r="AH568" s="131"/>
      <c r="AI568" s="131"/>
      <c r="AJ568" s="131"/>
      <c r="AK568" s="131"/>
      <c r="AL568" s="131"/>
      <c r="AM568" s="131"/>
      <c r="AN568" s="131"/>
      <c r="AO568" s="131"/>
      <c r="AP568" s="131"/>
      <c r="AQ568" s="131"/>
      <c r="AR568" s="131"/>
      <c r="AS568" s="131"/>
      <c r="AT568" s="131"/>
      <c r="AU568" s="131"/>
      <c r="AV568" s="131"/>
      <c r="AW568" s="131"/>
      <c r="AX568" s="131"/>
      <c r="AY568" s="131"/>
      <c r="AZ568" s="131"/>
      <c r="BA568" s="131"/>
      <c r="BB568" s="131"/>
      <c r="BC568" s="131"/>
      <c r="BD568" s="131"/>
      <c r="BE568" s="131"/>
      <c r="BF568" s="131"/>
      <c r="BG568" s="131"/>
      <c r="BH568" s="131"/>
      <c r="BI568" s="131"/>
      <c r="BJ568" s="131"/>
      <c r="BK568" s="131"/>
      <c r="BL568" s="131"/>
      <c r="BM568" s="131"/>
      <c r="BN568" s="131"/>
      <c r="BO568" s="131"/>
      <c r="BP568" s="131"/>
      <c r="BQ568" s="131"/>
      <c r="BR568" s="131"/>
      <c r="BS568" s="131"/>
      <c r="BT568" s="131"/>
      <c r="BU568" s="131"/>
      <c r="BV568" s="131"/>
      <c r="BW568" s="131"/>
      <c r="BX568" s="131"/>
      <c r="BY568" s="131"/>
      <c r="BZ568" s="131"/>
      <c r="CA568" s="131"/>
      <c r="CB568" s="131"/>
      <c r="CC568" s="131"/>
      <c r="CD568" s="131"/>
      <c r="CE568" s="131"/>
      <c r="CF568" s="131"/>
      <c r="CG568" s="131"/>
      <c r="CH568" s="100"/>
      <c r="CI568" s="100"/>
      <c r="CJ568" s="100"/>
      <c r="CK568" s="100"/>
      <c r="CL568" s="100"/>
      <c r="CM568" s="100"/>
      <c r="CN568" s="100"/>
      <c r="CO568" s="100"/>
      <c r="CP568" s="100"/>
      <c r="CQ568" s="100"/>
      <c r="CR568" s="100"/>
      <c r="CS568" s="100"/>
      <c r="CT568" s="100"/>
      <c r="CU568" s="100"/>
      <c r="CV568" s="100"/>
      <c r="CW568" s="100"/>
      <c r="CX568" s="100"/>
      <c r="CY568" s="100"/>
      <c r="CZ568" s="100"/>
      <c r="DA568" s="100"/>
      <c r="DB568" s="100"/>
      <c r="DC568" s="100"/>
      <c r="DD568" s="100"/>
    </row>
    <row r="569" spans="31:108" ht="15" customHeight="1" x14ac:dyDescent="0.2">
      <c r="AE569" s="131"/>
      <c r="AF569" s="131"/>
      <c r="AG569" s="131"/>
      <c r="AH569" s="131"/>
      <c r="AI569" s="131"/>
      <c r="AJ569" s="131"/>
      <c r="AK569" s="131"/>
      <c r="AL569" s="131"/>
      <c r="AM569" s="131"/>
      <c r="AN569" s="131"/>
      <c r="AO569" s="131"/>
      <c r="AP569" s="131"/>
      <c r="AQ569" s="131"/>
      <c r="AR569" s="131"/>
      <c r="AS569" s="131"/>
      <c r="AT569" s="131"/>
      <c r="AU569" s="131"/>
      <c r="AV569" s="131"/>
      <c r="AW569" s="131"/>
      <c r="AX569" s="131"/>
      <c r="AY569" s="131"/>
      <c r="AZ569" s="131"/>
      <c r="BA569" s="131"/>
      <c r="BB569" s="131"/>
      <c r="BC569" s="131"/>
      <c r="BD569" s="131"/>
      <c r="BE569" s="131"/>
      <c r="BF569" s="131"/>
      <c r="BG569" s="131"/>
      <c r="BH569" s="131"/>
      <c r="BI569" s="131"/>
      <c r="BJ569" s="131"/>
      <c r="BK569" s="131"/>
      <c r="BL569" s="131"/>
      <c r="BM569" s="131"/>
      <c r="BN569" s="131"/>
      <c r="BO569" s="131"/>
      <c r="BP569" s="131"/>
      <c r="BQ569" s="131"/>
      <c r="BR569" s="131"/>
      <c r="BS569" s="131"/>
      <c r="BT569" s="131"/>
      <c r="BU569" s="131"/>
      <c r="BV569" s="131"/>
      <c r="BW569" s="131"/>
      <c r="BX569" s="131"/>
      <c r="BY569" s="131"/>
      <c r="BZ569" s="131"/>
      <c r="CA569" s="131"/>
      <c r="CB569" s="131"/>
      <c r="CC569" s="131"/>
      <c r="CD569" s="131"/>
      <c r="CE569" s="131"/>
      <c r="CF569" s="131"/>
      <c r="CG569" s="131"/>
      <c r="CH569" s="100"/>
      <c r="CI569" s="100"/>
      <c r="CJ569" s="100"/>
      <c r="CK569" s="100"/>
      <c r="CL569" s="100"/>
      <c r="CM569" s="100"/>
      <c r="CN569" s="100"/>
      <c r="CO569" s="100"/>
      <c r="CP569" s="100"/>
      <c r="CQ569" s="100"/>
      <c r="CR569" s="100"/>
      <c r="CS569" s="100"/>
      <c r="CT569" s="100"/>
      <c r="CU569" s="100"/>
      <c r="CV569" s="100"/>
      <c r="CW569" s="100"/>
      <c r="CX569" s="100"/>
      <c r="CY569" s="100"/>
      <c r="CZ569" s="100"/>
      <c r="DA569" s="100"/>
      <c r="DB569" s="100"/>
      <c r="DC569" s="100"/>
      <c r="DD569" s="100"/>
    </row>
    <row r="570" spans="31:108" ht="15" customHeight="1" x14ac:dyDescent="0.2">
      <c r="AE570" s="131"/>
      <c r="AF570" s="131"/>
      <c r="AG570" s="131"/>
      <c r="AH570" s="131"/>
      <c r="AI570" s="131"/>
      <c r="AJ570" s="131"/>
      <c r="AK570" s="131"/>
      <c r="AL570" s="131"/>
      <c r="AM570" s="131"/>
      <c r="AN570" s="131"/>
      <c r="AO570" s="131"/>
      <c r="AP570" s="131"/>
      <c r="AQ570" s="131"/>
      <c r="AR570" s="131"/>
      <c r="AS570" s="131"/>
      <c r="AT570" s="131"/>
      <c r="AU570" s="131"/>
      <c r="AV570" s="131"/>
      <c r="AW570" s="131"/>
      <c r="AX570" s="131"/>
      <c r="AY570" s="131"/>
      <c r="AZ570" s="131"/>
      <c r="BA570" s="131"/>
      <c r="BB570" s="131"/>
      <c r="BC570" s="131"/>
      <c r="BD570" s="131"/>
      <c r="BE570" s="131"/>
      <c r="BF570" s="131"/>
      <c r="BG570" s="131"/>
      <c r="BH570" s="131"/>
      <c r="BI570" s="131"/>
      <c r="BJ570" s="131"/>
      <c r="BK570" s="131"/>
      <c r="BL570" s="131"/>
      <c r="BM570" s="131"/>
      <c r="BN570" s="131"/>
      <c r="BO570" s="131"/>
      <c r="BP570" s="131"/>
      <c r="BQ570" s="131"/>
      <c r="BR570" s="131"/>
      <c r="BS570" s="131"/>
      <c r="BT570" s="131"/>
      <c r="BU570" s="131"/>
      <c r="BV570" s="131"/>
      <c r="BW570" s="131"/>
      <c r="BX570" s="131"/>
      <c r="BY570" s="131"/>
      <c r="BZ570" s="131"/>
      <c r="CA570" s="131"/>
      <c r="CB570" s="131"/>
      <c r="CC570" s="131"/>
      <c r="CD570" s="131"/>
      <c r="CE570" s="131"/>
      <c r="CF570" s="131"/>
      <c r="CG570" s="131"/>
      <c r="CH570" s="100"/>
      <c r="CI570" s="100"/>
      <c r="CJ570" s="100"/>
      <c r="CK570" s="100"/>
      <c r="CL570" s="100"/>
      <c r="CM570" s="100"/>
      <c r="CN570" s="100"/>
      <c r="CO570" s="100"/>
      <c r="CP570" s="100"/>
      <c r="CQ570" s="100"/>
      <c r="CR570" s="100"/>
      <c r="CS570" s="100"/>
      <c r="CT570" s="100"/>
      <c r="CU570" s="100"/>
      <c r="CV570" s="100"/>
      <c r="CW570" s="100"/>
      <c r="CX570" s="100"/>
      <c r="CY570" s="100"/>
      <c r="CZ570" s="100"/>
      <c r="DA570" s="100"/>
      <c r="DB570" s="100"/>
      <c r="DC570" s="100"/>
      <c r="DD570" s="100"/>
    </row>
    <row r="571" spans="31:108" ht="15" customHeight="1" x14ac:dyDescent="0.2">
      <c r="AE571" s="131"/>
      <c r="AF571" s="131"/>
      <c r="AG571" s="131"/>
      <c r="AH571" s="131"/>
      <c r="AI571" s="131"/>
      <c r="AJ571" s="131"/>
      <c r="AK571" s="131"/>
      <c r="AL571" s="131"/>
      <c r="AM571" s="131"/>
      <c r="AN571" s="131"/>
      <c r="AO571" s="131"/>
      <c r="AP571" s="131"/>
      <c r="AQ571" s="131"/>
      <c r="AR571" s="131"/>
      <c r="AS571" s="131"/>
      <c r="AT571" s="131"/>
      <c r="AU571" s="131"/>
      <c r="AV571" s="131"/>
      <c r="AW571" s="131"/>
      <c r="AX571" s="131"/>
      <c r="AY571" s="131"/>
      <c r="AZ571" s="131"/>
      <c r="BA571" s="131"/>
      <c r="BB571" s="131"/>
      <c r="BC571" s="131"/>
      <c r="BD571" s="131"/>
      <c r="BE571" s="131"/>
      <c r="BF571" s="131"/>
      <c r="BG571" s="131"/>
      <c r="BH571" s="131"/>
      <c r="BI571" s="131"/>
      <c r="BJ571" s="131"/>
      <c r="BK571" s="131"/>
      <c r="BL571" s="131"/>
      <c r="BM571" s="131"/>
      <c r="BN571" s="131"/>
      <c r="BO571" s="131"/>
      <c r="BP571" s="131"/>
      <c r="BQ571" s="131"/>
      <c r="BR571" s="131"/>
      <c r="BS571" s="131"/>
      <c r="BT571" s="131"/>
      <c r="BU571" s="131"/>
      <c r="BV571" s="131"/>
      <c r="BW571" s="131"/>
      <c r="BX571" s="131"/>
      <c r="BY571" s="131"/>
      <c r="BZ571" s="131"/>
      <c r="CA571" s="131"/>
      <c r="CB571" s="131"/>
      <c r="CC571" s="131"/>
      <c r="CD571" s="131"/>
      <c r="CE571" s="131"/>
      <c r="CF571" s="131"/>
      <c r="CG571" s="131"/>
      <c r="CH571" s="100"/>
      <c r="CI571" s="100"/>
      <c r="CJ571" s="100"/>
      <c r="CK571" s="100"/>
      <c r="CL571" s="100"/>
      <c r="CM571" s="100"/>
      <c r="CN571" s="100"/>
      <c r="CO571" s="100"/>
      <c r="CP571" s="100"/>
      <c r="CQ571" s="100"/>
      <c r="CR571" s="100"/>
      <c r="CS571" s="100"/>
      <c r="CT571" s="100"/>
      <c r="CU571" s="100"/>
      <c r="CV571" s="100"/>
      <c r="CW571" s="100"/>
      <c r="CX571" s="100"/>
      <c r="CY571" s="100"/>
      <c r="CZ571" s="100"/>
      <c r="DA571" s="100"/>
      <c r="DB571" s="100"/>
      <c r="DC571" s="100"/>
      <c r="DD571" s="100"/>
    </row>
    <row r="572" spans="31:108" ht="15" customHeight="1" x14ac:dyDescent="0.2">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00"/>
      <c r="CI572" s="100"/>
      <c r="CJ572" s="100"/>
      <c r="CK572" s="100"/>
      <c r="CL572" s="100"/>
      <c r="CM572" s="100"/>
      <c r="CN572" s="100"/>
      <c r="CO572" s="100"/>
      <c r="CP572" s="100"/>
      <c r="CQ572" s="100"/>
      <c r="CR572" s="100"/>
      <c r="CS572" s="100"/>
      <c r="CT572" s="100"/>
      <c r="CU572" s="100"/>
      <c r="CV572" s="100"/>
      <c r="CW572" s="100"/>
      <c r="CX572" s="100"/>
      <c r="CY572" s="100"/>
      <c r="CZ572" s="100"/>
      <c r="DA572" s="100"/>
      <c r="DB572" s="100"/>
      <c r="DC572" s="100"/>
      <c r="DD572" s="100"/>
    </row>
    <row r="573" spans="31:108" ht="15" customHeight="1" x14ac:dyDescent="0.2">
      <c r="AE573" s="131"/>
      <c r="AF573" s="131"/>
      <c r="AG573" s="131"/>
      <c r="AH573" s="131"/>
      <c r="AI573" s="131"/>
      <c r="AJ573" s="131"/>
      <c r="AK573" s="131"/>
      <c r="AL573" s="131"/>
      <c r="AM573" s="131"/>
      <c r="AN573" s="131"/>
      <c r="AO573" s="131"/>
      <c r="AP573" s="131"/>
      <c r="AQ573" s="131"/>
      <c r="AR573" s="131"/>
      <c r="AS573" s="131"/>
      <c r="AT573" s="131"/>
      <c r="AU573" s="131"/>
      <c r="AV573" s="131"/>
      <c r="AW573" s="131"/>
      <c r="AX573" s="131"/>
      <c r="AY573" s="131"/>
      <c r="AZ573" s="131"/>
      <c r="BA573" s="131"/>
      <c r="BB573" s="131"/>
      <c r="BC573" s="131"/>
      <c r="BD573" s="131"/>
      <c r="BE573" s="131"/>
      <c r="BF573" s="131"/>
      <c r="BG573" s="131"/>
      <c r="BH573" s="131"/>
      <c r="BI573" s="131"/>
      <c r="BJ573" s="131"/>
      <c r="BK573" s="131"/>
      <c r="BL573" s="131"/>
      <c r="BM573" s="131"/>
      <c r="BN573" s="131"/>
      <c r="BO573" s="131"/>
      <c r="BP573" s="131"/>
      <c r="BQ573" s="131"/>
      <c r="BR573" s="131"/>
      <c r="BS573" s="131"/>
      <c r="BT573" s="131"/>
      <c r="BU573" s="131"/>
      <c r="BV573" s="131"/>
      <c r="BW573" s="131"/>
      <c r="BX573" s="131"/>
      <c r="BY573" s="131"/>
      <c r="BZ573" s="131"/>
      <c r="CA573" s="131"/>
      <c r="CB573" s="131"/>
      <c r="CC573" s="131"/>
      <c r="CD573" s="131"/>
      <c r="CE573" s="131"/>
      <c r="CF573" s="131"/>
      <c r="CG573" s="131"/>
      <c r="CH573" s="100"/>
      <c r="CI573" s="100"/>
      <c r="CJ573" s="100"/>
      <c r="CK573" s="100"/>
      <c r="CL573" s="100"/>
      <c r="CM573" s="100"/>
      <c r="CN573" s="100"/>
      <c r="CO573" s="100"/>
      <c r="CP573" s="100"/>
      <c r="CQ573" s="100"/>
      <c r="CR573" s="100"/>
      <c r="CS573" s="100"/>
      <c r="CT573" s="100"/>
      <c r="CU573" s="100"/>
      <c r="CV573" s="100"/>
      <c r="CW573" s="100"/>
      <c r="CX573" s="100"/>
      <c r="CY573" s="100"/>
      <c r="CZ573" s="100"/>
      <c r="DA573" s="100"/>
      <c r="DB573" s="100"/>
      <c r="DC573" s="100"/>
      <c r="DD573" s="100"/>
    </row>
    <row r="574" spans="31:108" ht="15" customHeight="1" x14ac:dyDescent="0.2">
      <c r="AE574" s="131"/>
      <c r="AF574" s="131"/>
      <c r="AG574" s="131"/>
      <c r="AH574" s="131"/>
      <c r="AI574" s="131"/>
      <c r="AJ574" s="131"/>
      <c r="AK574" s="131"/>
      <c r="AL574" s="131"/>
      <c r="AM574" s="131"/>
      <c r="AN574" s="131"/>
      <c r="AO574" s="131"/>
      <c r="AP574" s="131"/>
      <c r="AQ574" s="131"/>
      <c r="AR574" s="131"/>
      <c r="AS574" s="131"/>
      <c r="AT574" s="131"/>
      <c r="AU574" s="131"/>
      <c r="AV574" s="131"/>
      <c r="AW574" s="131"/>
      <c r="AX574" s="131"/>
      <c r="AY574" s="131"/>
      <c r="AZ574" s="131"/>
      <c r="BA574" s="131"/>
      <c r="BB574" s="131"/>
      <c r="BC574" s="131"/>
      <c r="BD574" s="131"/>
      <c r="BE574" s="131"/>
      <c r="BF574" s="131"/>
      <c r="BG574" s="131"/>
      <c r="BH574" s="131"/>
      <c r="BI574" s="131"/>
      <c r="BJ574" s="131"/>
      <c r="BK574" s="131"/>
      <c r="BL574" s="131"/>
      <c r="BM574" s="131"/>
      <c r="BN574" s="131"/>
      <c r="BO574" s="131"/>
      <c r="BP574" s="131"/>
      <c r="BQ574" s="131"/>
      <c r="BR574" s="131"/>
      <c r="BS574" s="131"/>
      <c r="BT574" s="131"/>
      <c r="BU574" s="131"/>
      <c r="BV574" s="131"/>
      <c r="BW574" s="131"/>
      <c r="BX574" s="131"/>
      <c r="BY574" s="131"/>
      <c r="BZ574" s="131"/>
      <c r="CA574" s="131"/>
      <c r="CB574" s="131"/>
      <c r="CC574" s="131"/>
      <c r="CD574" s="131"/>
      <c r="CE574" s="131"/>
      <c r="CF574" s="131"/>
      <c r="CG574" s="131"/>
      <c r="CH574" s="100"/>
      <c r="CI574" s="100"/>
      <c r="CJ574" s="100"/>
      <c r="CK574" s="100"/>
      <c r="CL574" s="100"/>
      <c r="CM574" s="100"/>
      <c r="CN574" s="100"/>
      <c r="CO574" s="100"/>
      <c r="CP574" s="100"/>
      <c r="CQ574" s="100"/>
      <c r="CR574" s="100"/>
      <c r="CS574" s="100"/>
      <c r="CT574" s="100"/>
      <c r="CU574" s="100"/>
      <c r="CV574" s="100"/>
      <c r="CW574" s="100"/>
      <c r="CX574" s="100"/>
      <c r="CY574" s="100"/>
      <c r="CZ574" s="100"/>
      <c r="DA574" s="100"/>
      <c r="DB574" s="100"/>
      <c r="DC574" s="100"/>
      <c r="DD574" s="100"/>
    </row>
    <row r="575" spans="31:108" ht="15" customHeight="1" x14ac:dyDescent="0.2">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00"/>
      <c r="CI575" s="100"/>
      <c r="CJ575" s="100"/>
      <c r="CK575" s="100"/>
      <c r="CL575" s="100"/>
      <c r="CM575" s="100"/>
      <c r="CN575" s="100"/>
      <c r="CO575" s="100"/>
      <c r="CP575" s="100"/>
      <c r="CQ575" s="100"/>
      <c r="CR575" s="100"/>
      <c r="CS575" s="100"/>
      <c r="CT575" s="100"/>
      <c r="CU575" s="100"/>
      <c r="CV575" s="100"/>
      <c r="CW575" s="100"/>
      <c r="CX575" s="100"/>
      <c r="CY575" s="100"/>
      <c r="CZ575" s="100"/>
      <c r="DA575" s="100"/>
      <c r="DB575" s="100"/>
      <c r="DC575" s="100"/>
      <c r="DD575" s="100"/>
    </row>
    <row r="576" spans="31:108" ht="15" customHeight="1" x14ac:dyDescent="0.2">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00"/>
      <c r="CI576" s="100"/>
      <c r="CJ576" s="100"/>
      <c r="CK576" s="100"/>
      <c r="CL576" s="100"/>
      <c r="CM576" s="100"/>
      <c r="CN576" s="100"/>
      <c r="CO576" s="100"/>
      <c r="CP576" s="100"/>
      <c r="CQ576" s="100"/>
      <c r="CR576" s="100"/>
      <c r="CS576" s="100"/>
      <c r="CT576" s="100"/>
      <c r="CU576" s="100"/>
      <c r="CV576" s="100"/>
      <c r="CW576" s="100"/>
      <c r="CX576" s="100"/>
      <c r="CY576" s="100"/>
      <c r="CZ576" s="100"/>
      <c r="DA576" s="100"/>
      <c r="DB576" s="100"/>
      <c r="DC576" s="100"/>
      <c r="DD576" s="100"/>
    </row>
    <row r="577" spans="31:108" ht="15" customHeight="1" x14ac:dyDescent="0.2">
      <c r="AE577" s="131"/>
      <c r="AF577" s="131"/>
      <c r="AG577" s="131"/>
      <c r="AH577" s="131"/>
      <c r="AI577" s="131"/>
      <c r="AJ577" s="131"/>
      <c r="AK577" s="131"/>
      <c r="AL577" s="131"/>
      <c r="AM577" s="131"/>
      <c r="AN577" s="131"/>
      <c r="AO577" s="131"/>
      <c r="AP577" s="131"/>
      <c r="AQ577" s="131"/>
      <c r="AR577" s="131"/>
      <c r="AS577" s="131"/>
      <c r="AT577" s="131"/>
      <c r="AU577" s="131"/>
      <c r="AV577" s="131"/>
      <c r="AW577" s="131"/>
      <c r="AX577" s="131"/>
      <c r="AY577" s="131"/>
      <c r="AZ577" s="131"/>
      <c r="BA577" s="131"/>
      <c r="BB577" s="131"/>
      <c r="BC577" s="131"/>
      <c r="BD577" s="131"/>
      <c r="BE577" s="131"/>
      <c r="BF577" s="131"/>
      <c r="BG577" s="131"/>
      <c r="BH577" s="131"/>
      <c r="BI577" s="131"/>
      <c r="BJ577" s="131"/>
      <c r="BK577" s="131"/>
      <c r="BL577" s="131"/>
      <c r="BM577" s="131"/>
      <c r="BN577" s="131"/>
      <c r="BO577" s="131"/>
      <c r="BP577" s="131"/>
      <c r="BQ577" s="131"/>
      <c r="BR577" s="131"/>
      <c r="BS577" s="131"/>
      <c r="BT577" s="131"/>
      <c r="BU577" s="131"/>
      <c r="BV577" s="131"/>
      <c r="BW577" s="131"/>
      <c r="BX577" s="131"/>
      <c r="BY577" s="131"/>
      <c r="BZ577" s="131"/>
      <c r="CA577" s="131"/>
      <c r="CB577" s="131"/>
      <c r="CC577" s="131"/>
      <c r="CD577" s="131"/>
      <c r="CE577" s="131"/>
      <c r="CF577" s="131"/>
      <c r="CG577" s="131"/>
      <c r="CH577" s="100"/>
      <c r="CI577" s="100"/>
      <c r="CJ577" s="100"/>
      <c r="CK577" s="100"/>
      <c r="CL577" s="100"/>
      <c r="CM577" s="100"/>
      <c r="CN577" s="100"/>
      <c r="CO577" s="100"/>
      <c r="CP577" s="100"/>
      <c r="CQ577" s="100"/>
      <c r="CR577" s="100"/>
      <c r="CS577" s="100"/>
      <c r="CT577" s="100"/>
      <c r="CU577" s="100"/>
      <c r="CV577" s="100"/>
      <c r="CW577" s="100"/>
      <c r="CX577" s="100"/>
      <c r="CY577" s="100"/>
      <c r="CZ577" s="100"/>
      <c r="DA577" s="100"/>
      <c r="DB577" s="100"/>
      <c r="DC577" s="100"/>
      <c r="DD577" s="100"/>
    </row>
    <row r="578" spans="31:108" ht="15" customHeight="1" x14ac:dyDescent="0.2">
      <c r="AE578" s="131"/>
      <c r="AF578" s="131"/>
      <c r="AG578" s="131"/>
      <c r="AH578" s="131"/>
      <c r="AI578" s="131"/>
      <c r="AJ578" s="131"/>
      <c r="AK578" s="131"/>
      <c r="AL578" s="131"/>
      <c r="AM578" s="131"/>
      <c r="AN578" s="131"/>
      <c r="AO578" s="131"/>
      <c r="AP578" s="131"/>
      <c r="AQ578" s="131"/>
      <c r="AR578" s="131"/>
      <c r="AS578" s="131"/>
      <c r="AT578" s="131"/>
      <c r="AU578" s="131"/>
      <c r="AV578" s="131"/>
      <c r="AW578" s="131"/>
      <c r="AX578" s="131"/>
      <c r="AY578" s="131"/>
      <c r="AZ578" s="131"/>
      <c r="BA578" s="131"/>
      <c r="BB578" s="131"/>
      <c r="BC578" s="131"/>
      <c r="BD578" s="131"/>
      <c r="BE578" s="131"/>
      <c r="BF578" s="131"/>
      <c r="BG578" s="131"/>
      <c r="BH578" s="131"/>
      <c r="BI578" s="131"/>
      <c r="BJ578" s="131"/>
      <c r="BK578" s="131"/>
      <c r="BL578" s="131"/>
      <c r="BM578" s="131"/>
      <c r="BN578" s="131"/>
      <c r="BO578" s="131"/>
      <c r="BP578" s="131"/>
      <c r="BQ578" s="131"/>
      <c r="BR578" s="131"/>
      <c r="BS578" s="131"/>
      <c r="BT578" s="131"/>
      <c r="BU578" s="131"/>
      <c r="BV578" s="131"/>
      <c r="BW578" s="131"/>
      <c r="BX578" s="131"/>
      <c r="BY578" s="131"/>
      <c r="BZ578" s="131"/>
      <c r="CA578" s="131"/>
      <c r="CB578" s="131"/>
      <c r="CC578" s="131"/>
      <c r="CD578" s="131"/>
      <c r="CE578" s="131"/>
      <c r="CF578" s="131"/>
      <c r="CG578" s="131"/>
      <c r="CH578" s="100"/>
      <c r="CI578" s="100"/>
      <c r="CJ578" s="100"/>
      <c r="CK578" s="100"/>
      <c r="CL578" s="100"/>
      <c r="CM578" s="100"/>
      <c r="CN578" s="100"/>
      <c r="CO578" s="100"/>
      <c r="CP578" s="100"/>
      <c r="CQ578" s="100"/>
      <c r="CR578" s="100"/>
      <c r="CS578" s="100"/>
      <c r="CT578" s="100"/>
      <c r="CU578" s="100"/>
      <c r="CV578" s="100"/>
      <c r="CW578" s="100"/>
      <c r="CX578" s="100"/>
      <c r="CY578" s="100"/>
      <c r="CZ578" s="100"/>
      <c r="DA578" s="100"/>
      <c r="DB578" s="100"/>
      <c r="DC578" s="100"/>
      <c r="DD578" s="100"/>
    </row>
    <row r="579" spans="31:108" ht="15" customHeight="1" x14ac:dyDescent="0.2">
      <c r="AE579" s="131"/>
      <c r="AF579" s="131"/>
      <c r="AG579" s="131"/>
      <c r="AH579" s="131"/>
      <c r="AI579" s="131"/>
      <c r="AJ579" s="131"/>
      <c r="AK579" s="131"/>
      <c r="AL579" s="131"/>
      <c r="AM579" s="131"/>
      <c r="AN579" s="131"/>
      <c r="AO579" s="131"/>
      <c r="AP579" s="131"/>
      <c r="AQ579" s="131"/>
      <c r="AR579" s="131"/>
      <c r="AS579" s="131"/>
      <c r="AT579" s="131"/>
      <c r="AU579" s="131"/>
      <c r="AV579" s="131"/>
      <c r="AW579" s="131"/>
      <c r="AX579" s="131"/>
      <c r="AY579" s="131"/>
      <c r="AZ579" s="131"/>
      <c r="BA579" s="131"/>
      <c r="BB579" s="131"/>
      <c r="BC579" s="131"/>
      <c r="BD579" s="131"/>
      <c r="BE579" s="131"/>
      <c r="BF579" s="131"/>
      <c r="BG579" s="131"/>
      <c r="BH579" s="131"/>
      <c r="BI579" s="131"/>
      <c r="BJ579" s="131"/>
      <c r="BK579" s="131"/>
      <c r="BL579" s="131"/>
      <c r="BM579" s="131"/>
      <c r="BN579" s="131"/>
      <c r="BO579" s="131"/>
      <c r="BP579" s="131"/>
      <c r="BQ579" s="131"/>
      <c r="BR579" s="131"/>
      <c r="BS579" s="131"/>
      <c r="BT579" s="131"/>
      <c r="BU579" s="131"/>
      <c r="BV579" s="131"/>
      <c r="BW579" s="131"/>
      <c r="BX579" s="131"/>
      <c r="BY579" s="131"/>
      <c r="BZ579" s="131"/>
      <c r="CA579" s="131"/>
      <c r="CB579" s="131"/>
      <c r="CC579" s="131"/>
      <c r="CD579" s="131"/>
      <c r="CE579" s="131"/>
      <c r="CF579" s="131"/>
      <c r="CG579" s="131"/>
      <c r="CH579" s="100"/>
      <c r="CI579" s="100"/>
      <c r="CJ579" s="100"/>
      <c r="CK579" s="100"/>
      <c r="CL579" s="100"/>
      <c r="CM579" s="100"/>
      <c r="CN579" s="100"/>
      <c r="CO579" s="100"/>
      <c r="CP579" s="100"/>
      <c r="CQ579" s="100"/>
      <c r="CR579" s="100"/>
      <c r="CS579" s="100"/>
      <c r="CT579" s="100"/>
      <c r="CU579" s="100"/>
      <c r="CV579" s="100"/>
      <c r="CW579" s="100"/>
      <c r="CX579" s="100"/>
      <c r="CY579" s="100"/>
      <c r="CZ579" s="100"/>
      <c r="DA579" s="100"/>
      <c r="DB579" s="100"/>
      <c r="DC579" s="100"/>
      <c r="DD579" s="100"/>
    </row>
    <row r="580" spans="31:108" ht="15" customHeight="1" x14ac:dyDescent="0.2">
      <c r="AE580" s="131"/>
      <c r="AF580" s="131"/>
      <c r="AG580" s="131"/>
      <c r="AH580" s="131"/>
      <c r="AI580" s="131"/>
      <c r="AJ580" s="131"/>
      <c r="AK580" s="131"/>
      <c r="AL580" s="131"/>
      <c r="AM580" s="131"/>
      <c r="AN580" s="131"/>
      <c r="AO580" s="131"/>
      <c r="AP580" s="131"/>
      <c r="AQ580" s="131"/>
      <c r="AR580" s="131"/>
      <c r="AS580" s="131"/>
      <c r="AT580" s="131"/>
      <c r="AU580" s="131"/>
      <c r="AV580" s="131"/>
      <c r="AW580" s="131"/>
      <c r="AX580" s="131"/>
      <c r="AY580" s="131"/>
      <c r="AZ580" s="131"/>
      <c r="BA580" s="131"/>
      <c r="BB580" s="131"/>
      <c r="BC580" s="131"/>
      <c r="BD580" s="131"/>
      <c r="BE580" s="131"/>
      <c r="BF580" s="131"/>
      <c r="BG580" s="131"/>
      <c r="BH580" s="131"/>
      <c r="BI580" s="131"/>
      <c r="BJ580" s="131"/>
      <c r="BK580" s="131"/>
      <c r="BL580" s="131"/>
      <c r="BM580" s="131"/>
      <c r="BN580" s="131"/>
      <c r="BO580" s="131"/>
      <c r="BP580" s="131"/>
      <c r="BQ580" s="131"/>
      <c r="BR580" s="131"/>
      <c r="BS580" s="131"/>
      <c r="BT580" s="131"/>
      <c r="BU580" s="131"/>
      <c r="BV580" s="131"/>
      <c r="BW580" s="131"/>
      <c r="BX580" s="131"/>
      <c r="BY580" s="131"/>
      <c r="BZ580" s="131"/>
      <c r="CA580" s="131"/>
      <c r="CB580" s="131"/>
      <c r="CC580" s="131"/>
      <c r="CD580" s="131"/>
      <c r="CE580" s="131"/>
      <c r="CF580" s="131"/>
      <c r="CG580" s="131"/>
      <c r="CH580" s="100"/>
      <c r="CI580" s="100"/>
      <c r="CJ580" s="100"/>
      <c r="CK580" s="100"/>
      <c r="CL580" s="100"/>
      <c r="CM580" s="100"/>
      <c r="CN580" s="100"/>
      <c r="CO580" s="100"/>
      <c r="CP580" s="100"/>
      <c r="CQ580" s="100"/>
      <c r="CR580" s="100"/>
      <c r="CS580" s="100"/>
      <c r="CT580" s="100"/>
      <c r="CU580" s="100"/>
      <c r="CV580" s="100"/>
      <c r="CW580" s="100"/>
      <c r="CX580" s="100"/>
      <c r="CY580" s="100"/>
      <c r="CZ580" s="100"/>
      <c r="DA580" s="100"/>
      <c r="DB580" s="100"/>
      <c r="DC580" s="100"/>
      <c r="DD580" s="100"/>
    </row>
    <row r="581" spans="31:108" ht="15" customHeight="1" x14ac:dyDescent="0.2">
      <c r="AE581" s="131"/>
      <c r="AF581" s="131"/>
      <c r="AG581" s="131"/>
      <c r="AH581" s="131"/>
      <c r="AI581" s="131"/>
      <c r="AJ581" s="131"/>
      <c r="AK581" s="131"/>
      <c r="AL581" s="131"/>
      <c r="AM581" s="131"/>
      <c r="AN581" s="131"/>
      <c r="AO581" s="131"/>
      <c r="AP581" s="131"/>
      <c r="AQ581" s="131"/>
      <c r="AR581" s="131"/>
      <c r="AS581" s="131"/>
      <c r="AT581" s="131"/>
      <c r="AU581" s="131"/>
      <c r="AV581" s="131"/>
      <c r="AW581" s="131"/>
      <c r="AX581" s="131"/>
      <c r="AY581" s="131"/>
      <c r="AZ581" s="131"/>
      <c r="BA581" s="131"/>
      <c r="BB581" s="131"/>
      <c r="BC581" s="131"/>
      <c r="BD581" s="131"/>
      <c r="BE581" s="131"/>
      <c r="BF581" s="131"/>
      <c r="BG581" s="131"/>
      <c r="BH581" s="131"/>
      <c r="BI581" s="131"/>
      <c r="BJ581" s="131"/>
      <c r="BK581" s="131"/>
      <c r="BL581" s="131"/>
      <c r="BM581" s="131"/>
      <c r="BN581" s="131"/>
      <c r="BO581" s="131"/>
      <c r="BP581" s="131"/>
      <c r="BQ581" s="131"/>
      <c r="BR581" s="131"/>
      <c r="BS581" s="131"/>
      <c r="BT581" s="131"/>
      <c r="BU581" s="131"/>
      <c r="BV581" s="131"/>
      <c r="BW581" s="131"/>
      <c r="BX581" s="131"/>
      <c r="BY581" s="131"/>
      <c r="BZ581" s="131"/>
      <c r="CA581" s="131"/>
      <c r="CB581" s="131"/>
      <c r="CC581" s="131"/>
      <c r="CD581" s="131"/>
      <c r="CE581" s="131"/>
      <c r="CF581" s="131"/>
      <c r="CG581" s="131"/>
      <c r="CH581" s="100"/>
      <c r="CI581" s="100"/>
      <c r="CJ581" s="100"/>
      <c r="CK581" s="100"/>
      <c r="CL581" s="100"/>
      <c r="CM581" s="100"/>
      <c r="CN581" s="100"/>
      <c r="CO581" s="100"/>
      <c r="CP581" s="100"/>
      <c r="CQ581" s="100"/>
      <c r="CR581" s="100"/>
      <c r="CS581" s="100"/>
      <c r="CT581" s="100"/>
      <c r="CU581" s="100"/>
      <c r="CV581" s="100"/>
      <c r="CW581" s="100"/>
      <c r="CX581" s="100"/>
      <c r="CY581" s="100"/>
      <c r="CZ581" s="100"/>
      <c r="DA581" s="100"/>
      <c r="DB581" s="100"/>
      <c r="DC581" s="100"/>
      <c r="DD581" s="100"/>
    </row>
    <row r="582" spans="31:108" ht="15" customHeight="1" x14ac:dyDescent="0.2">
      <c r="AE582" s="131"/>
      <c r="AF582" s="131"/>
      <c r="AG582" s="131"/>
      <c r="AH582" s="131"/>
      <c r="AI582" s="131"/>
      <c r="AJ582" s="131"/>
      <c r="AK582" s="131"/>
      <c r="AL582" s="131"/>
      <c r="AM582" s="131"/>
      <c r="AN582" s="131"/>
      <c r="AO582" s="131"/>
      <c r="AP582" s="131"/>
      <c r="AQ582" s="131"/>
      <c r="AR582" s="131"/>
      <c r="AS582" s="131"/>
      <c r="AT582" s="131"/>
      <c r="AU582" s="131"/>
      <c r="AV582" s="131"/>
      <c r="AW582" s="131"/>
      <c r="AX582" s="131"/>
      <c r="AY582" s="131"/>
      <c r="AZ582" s="131"/>
      <c r="BA582" s="131"/>
      <c r="BB582" s="131"/>
      <c r="BC582" s="131"/>
      <c r="BD582" s="131"/>
      <c r="BE582" s="131"/>
      <c r="BF582" s="131"/>
      <c r="BG582" s="131"/>
      <c r="BH582" s="131"/>
      <c r="BI582" s="131"/>
      <c r="BJ582" s="131"/>
      <c r="BK582" s="131"/>
      <c r="BL582" s="131"/>
      <c r="BM582" s="131"/>
      <c r="BN582" s="131"/>
      <c r="BO582" s="131"/>
      <c r="BP582" s="131"/>
      <c r="BQ582" s="131"/>
      <c r="BR582" s="131"/>
      <c r="BS582" s="131"/>
      <c r="BT582" s="131"/>
      <c r="BU582" s="131"/>
      <c r="BV582" s="131"/>
      <c r="BW582" s="131"/>
      <c r="BX582" s="131"/>
      <c r="BY582" s="131"/>
      <c r="BZ582" s="131"/>
      <c r="CA582" s="131"/>
      <c r="CB582" s="131"/>
      <c r="CC582" s="131"/>
      <c r="CD582" s="131"/>
      <c r="CE582" s="131"/>
      <c r="CF582" s="131"/>
      <c r="CG582" s="131"/>
      <c r="CH582" s="100"/>
      <c r="CI582" s="100"/>
      <c r="CJ582" s="100"/>
      <c r="CK582" s="100"/>
      <c r="CL582" s="100"/>
      <c r="CM582" s="100"/>
      <c r="CN582" s="100"/>
      <c r="CO582" s="100"/>
      <c r="CP582" s="100"/>
      <c r="CQ582" s="100"/>
      <c r="CR582" s="100"/>
      <c r="CS582" s="100"/>
      <c r="CT582" s="100"/>
      <c r="CU582" s="100"/>
      <c r="CV582" s="100"/>
      <c r="CW582" s="100"/>
      <c r="CX582" s="100"/>
      <c r="CY582" s="100"/>
      <c r="CZ582" s="100"/>
      <c r="DA582" s="100"/>
      <c r="DB582" s="100"/>
      <c r="DC582" s="100"/>
      <c r="DD582" s="100"/>
    </row>
    <row r="583" spans="31:108" ht="15" customHeight="1" x14ac:dyDescent="0.2">
      <c r="AE583" s="131"/>
      <c r="AF583" s="131"/>
      <c r="AG583" s="131"/>
      <c r="AH583" s="131"/>
      <c r="AI583" s="131"/>
      <c r="AJ583" s="131"/>
      <c r="AK583" s="131"/>
      <c r="AL583" s="131"/>
      <c r="AM583" s="131"/>
      <c r="AN583" s="131"/>
      <c r="AO583" s="131"/>
      <c r="AP583" s="131"/>
      <c r="AQ583" s="131"/>
      <c r="AR583" s="131"/>
      <c r="AS583" s="131"/>
      <c r="AT583" s="131"/>
      <c r="AU583" s="131"/>
      <c r="AV583" s="131"/>
      <c r="AW583" s="131"/>
      <c r="AX583" s="131"/>
      <c r="AY583" s="131"/>
      <c r="AZ583" s="131"/>
      <c r="BA583" s="131"/>
      <c r="BB583" s="131"/>
      <c r="BC583" s="131"/>
      <c r="BD583" s="131"/>
      <c r="BE583" s="131"/>
      <c r="BF583" s="131"/>
      <c r="BG583" s="131"/>
      <c r="BH583" s="131"/>
      <c r="BI583" s="131"/>
      <c r="BJ583" s="131"/>
      <c r="BK583" s="131"/>
      <c r="BL583" s="131"/>
      <c r="BM583" s="131"/>
      <c r="BN583" s="131"/>
      <c r="BO583" s="131"/>
      <c r="BP583" s="131"/>
      <c r="BQ583" s="131"/>
      <c r="BR583" s="131"/>
      <c r="BS583" s="131"/>
      <c r="BT583" s="131"/>
      <c r="BU583" s="131"/>
      <c r="BV583" s="131"/>
      <c r="BW583" s="131"/>
      <c r="BX583" s="131"/>
      <c r="BY583" s="131"/>
      <c r="BZ583" s="131"/>
      <c r="CA583" s="131"/>
      <c r="CB583" s="131"/>
      <c r="CC583" s="131"/>
      <c r="CD583" s="131"/>
      <c r="CE583" s="131"/>
      <c r="CF583" s="131"/>
      <c r="CG583" s="131"/>
      <c r="CH583" s="100"/>
      <c r="CI583" s="100"/>
      <c r="CJ583" s="100"/>
      <c r="CK583" s="100"/>
      <c r="CL583" s="100"/>
      <c r="CM583" s="100"/>
      <c r="CN583" s="100"/>
      <c r="CO583" s="100"/>
      <c r="CP583" s="100"/>
      <c r="CQ583" s="100"/>
      <c r="CR583" s="100"/>
      <c r="CS583" s="100"/>
      <c r="CT583" s="100"/>
      <c r="CU583" s="100"/>
      <c r="CV583" s="100"/>
      <c r="CW583" s="100"/>
      <c r="CX583" s="100"/>
      <c r="CY583" s="100"/>
      <c r="CZ583" s="100"/>
      <c r="DA583" s="100"/>
      <c r="DB583" s="100"/>
      <c r="DC583" s="100"/>
      <c r="DD583" s="100"/>
    </row>
    <row r="584" spans="31:108" ht="15" customHeight="1" x14ac:dyDescent="0.2">
      <c r="AE584" s="131"/>
      <c r="AF584" s="131"/>
      <c r="AG584" s="131"/>
      <c r="AH584" s="131"/>
      <c r="AI584" s="131"/>
      <c r="AJ584" s="131"/>
      <c r="AK584" s="131"/>
      <c r="AL584" s="131"/>
      <c r="AM584" s="131"/>
      <c r="AN584" s="131"/>
      <c r="AO584" s="131"/>
      <c r="AP584" s="131"/>
      <c r="AQ584" s="131"/>
      <c r="AR584" s="131"/>
      <c r="AS584" s="131"/>
      <c r="AT584" s="131"/>
      <c r="AU584" s="131"/>
      <c r="AV584" s="131"/>
      <c r="AW584" s="131"/>
      <c r="AX584" s="131"/>
      <c r="AY584" s="131"/>
      <c r="AZ584" s="131"/>
      <c r="BA584" s="131"/>
      <c r="BB584" s="131"/>
      <c r="BC584" s="131"/>
      <c r="BD584" s="131"/>
      <c r="BE584" s="131"/>
      <c r="BF584" s="131"/>
      <c r="BG584" s="131"/>
      <c r="BH584" s="131"/>
      <c r="BI584" s="131"/>
      <c r="BJ584" s="131"/>
      <c r="BK584" s="131"/>
      <c r="BL584" s="131"/>
      <c r="BM584" s="131"/>
      <c r="BN584" s="131"/>
      <c r="BO584" s="131"/>
      <c r="BP584" s="131"/>
      <c r="BQ584" s="131"/>
      <c r="BR584" s="131"/>
      <c r="BS584" s="131"/>
      <c r="BT584" s="131"/>
      <c r="BU584" s="131"/>
      <c r="BV584" s="131"/>
      <c r="BW584" s="131"/>
      <c r="BX584" s="131"/>
      <c r="BY584" s="131"/>
      <c r="BZ584" s="131"/>
      <c r="CA584" s="131"/>
      <c r="CB584" s="131"/>
      <c r="CC584" s="131"/>
      <c r="CD584" s="131"/>
      <c r="CE584" s="131"/>
      <c r="CF584" s="131"/>
      <c r="CG584" s="131"/>
      <c r="CH584" s="100"/>
      <c r="CI584" s="100"/>
      <c r="CJ584" s="100"/>
      <c r="CK584" s="100"/>
      <c r="CL584" s="100"/>
      <c r="CM584" s="100"/>
      <c r="CN584" s="100"/>
      <c r="CO584" s="100"/>
      <c r="CP584" s="100"/>
      <c r="CQ584" s="100"/>
      <c r="CR584" s="100"/>
      <c r="CS584" s="100"/>
      <c r="CT584" s="100"/>
      <c r="CU584" s="100"/>
      <c r="CV584" s="100"/>
      <c r="CW584" s="100"/>
      <c r="CX584" s="100"/>
      <c r="CY584" s="100"/>
      <c r="CZ584" s="100"/>
      <c r="DA584" s="100"/>
      <c r="DB584" s="100"/>
      <c r="DC584" s="100"/>
      <c r="DD584" s="100"/>
    </row>
    <row r="585" spans="31:108" ht="15" customHeight="1" x14ac:dyDescent="0.2">
      <c r="AE585" s="131"/>
      <c r="AF585" s="131"/>
      <c r="AG585" s="131"/>
      <c r="AH585" s="131"/>
      <c r="AI585" s="131"/>
      <c r="AJ585" s="131"/>
      <c r="AK585" s="131"/>
      <c r="AL585" s="131"/>
      <c r="AM585" s="131"/>
      <c r="AN585" s="131"/>
      <c r="AO585" s="131"/>
      <c r="AP585" s="131"/>
      <c r="AQ585" s="131"/>
      <c r="AR585" s="131"/>
      <c r="AS585" s="131"/>
      <c r="AT585" s="131"/>
      <c r="AU585" s="131"/>
      <c r="AV585" s="131"/>
      <c r="AW585" s="131"/>
      <c r="AX585" s="131"/>
      <c r="AY585" s="131"/>
      <c r="AZ585" s="131"/>
      <c r="BA585" s="131"/>
      <c r="BB585" s="131"/>
      <c r="BC585" s="131"/>
      <c r="BD585" s="131"/>
      <c r="BE585" s="131"/>
      <c r="BF585" s="131"/>
      <c r="BG585" s="131"/>
      <c r="BH585" s="131"/>
      <c r="BI585" s="131"/>
      <c r="BJ585" s="131"/>
      <c r="BK585" s="131"/>
      <c r="BL585" s="131"/>
      <c r="BM585" s="131"/>
      <c r="BN585" s="131"/>
      <c r="BO585" s="131"/>
      <c r="BP585" s="131"/>
      <c r="BQ585" s="131"/>
      <c r="BR585" s="131"/>
      <c r="BS585" s="131"/>
      <c r="BT585" s="131"/>
      <c r="BU585" s="131"/>
      <c r="BV585" s="131"/>
      <c r="BW585" s="131"/>
      <c r="BX585" s="131"/>
      <c r="BY585" s="131"/>
      <c r="BZ585" s="131"/>
      <c r="CA585" s="131"/>
      <c r="CB585" s="131"/>
      <c r="CC585" s="131"/>
      <c r="CD585" s="131"/>
      <c r="CE585" s="131"/>
      <c r="CF585" s="131"/>
      <c r="CG585" s="131"/>
      <c r="CH585" s="100"/>
      <c r="CI585" s="100"/>
      <c r="CJ585" s="100"/>
      <c r="CK585" s="100"/>
      <c r="CL585" s="100"/>
      <c r="CM585" s="100"/>
      <c r="CN585" s="100"/>
      <c r="CO585" s="100"/>
      <c r="CP585" s="100"/>
      <c r="CQ585" s="100"/>
      <c r="CR585" s="100"/>
      <c r="CS585" s="100"/>
      <c r="CT585" s="100"/>
      <c r="CU585" s="100"/>
      <c r="CV585" s="100"/>
      <c r="CW585" s="100"/>
      <c r="CX585" s="100"/>
      <c r="CY585" s="100"/>
      <c r="CZ585" s="100"/>
      <c r="DA585" s="100"/>
      <c r="DB585" s="100"/>
      <c r="DC585" s="100"/>
      <c r="DD585" s="100"/>
    </row>
    <row r="586" spans="31:108" ht="15" customHeight="1" x14ac:dyDescent="0.2">
      <c r="AE586" s="131"/>
      <c r="AF586" s="131"/>
      <c r="AG586" s="131"/>
      <c r="AH586" s="131"/>
      <c r="AI586" s="131"/>
      <c r="AJ586" s="131"/>
      <c r="AK586" s="131"/>
      <c r="AL586" s="131"/>
      <c r="AM586" s="131"/>
      <c r="AN586" s="131"/>
      <c r="AO586" s="131"/>
      <c r="AP586" s="131"/>
      <c r="AQ586" s="131"/>
      <c r="AR586" s="131"/>
      <c r="AS586" s="131"/>
      <c r="AT586" s="131"/>
      <c r="AU586" s="131"/>
      <c r="AV586" s="131"/>
      <c r="AW586" s="131"/>
      <c r="AX586" s="131"/>
      <c r="AY586" s="131"/>
      <c r="AZ586" s="131"/>
      <c r="BA586" s="131"/>
      <c r="BB586" s="131"/>
      <c r="BC586" s="131"/>
      <c r="BD586" s="131"/>
      <c r="BE586" s="131"/>
      <c r="BF586" s="131"/>
      <c r="BG586" s="131"/>
      <c r="BH586" s="131"/>
      <c r="BI586" s="131"/>
      <c r="BJ586" s="131"/>
      <c r="BK586" s="131"/>
      <c r="BL586" s="131"/>
      <c r="BM586" s="131"/>
      <c r="BN586" s="131"/>
      <c r="BO586" s="131"/>
      <c r="BP586" s="131"/>
      <c r="BQ586" s="131"/>
      <c r="BR586" s="131"/>
      <c r="BS586" s="131"/>
      <c r="BT586" s="131"/>
      <c r="BU586" s="131"/>
      <c r="BV586" s="131"/>
      <c r="BW586" s="131"/>
      <c r="BX586" s="131"/>
      <c r="BY586" s="131"/>
      <c r="BZ586" s="131"/>
      <c r="CA586" s="131"/>
      <c r="CB586" s="131"/>
      <c r="CC586" s="131"/>
      <c r="CD586" s="131"/>
      <c r="CE586" s="131"/>
      <c r="CF586" s="131"/>
      <c r="CG586" s="131"/>
      <c r="CH586" s="100"/>
      <c r="CI586" s="100"/>
      <c r="CJ586" s="100"/>
      <c r="CK586" s="100"/>
      <c r="CL586" s="100"/>
      <c r="CM586" s="100"/>
      <c r="CN586" s="100"/>
      <c r="CO586" s="100"/>
      <c r="CP586" s="100"/>
      <c r="CQ586" s="100"/>
      <c r="CR586" s="100"/>
      <c r="CS586" s="100"/>
      <c r="CT586" s="100"/>
      <c r="CU586" s="100"/>
      <c r="CV586" s="100"/>
      <c r="CW586" s="100"/>
      <c r="CX586" s="100"/>
      <c r="CY586" s="100"/>
      <c r="CZ586" s="100"/>
      <c r="DA586" s="100"/>
      <c r="DB586" s="100"/>
      <c r="DC586" s="100"/>
      <c r="DD586" s="100"/>
    </row>
    <row r="587" spans="31:108" ht="15" customHeight="1" x14ac:dyDescent="0.2">
      <c r="AE587" s="131"/>
      <c r="AF587" s="131"/>
      <c r="AG587" s="131"/>
      <c r="AH587" s="131"/>
      <c r="AI587" s="131"/>
      <c r="AJ587" s="131"/>
      <c r="AK587" s="131"/>
      <c r="AL587" s="131"/>
      <c r="AM587" s="131"/>
      <c r="AN587" s="131"/>
      <c r="AO587" s="131"/>
      <c r="AP587" s="131"/>
      <c r="AQ587" s="131"/>
      <c r="AR587" s="131"/>
      <c r="AS587" s="131"/>
      <c r="AT587" s="131"/>
      <c r="AU587" s="131"/>
      <c r="AV587" s="131"/>
      <c r="AW587" s="131"/>
      <c r="AX587" s="131"/>
      <c r="AY587" s="131"/>
      <c r="AZ587" s="131"/>
      <c r="BA587" s="131"/>
      <c r="BB587" s="131"/>
      <c r="BC587" s="131"/>
      <c r="BD587" s="131"/>
      <c r="BE587" s="131"/>
      <c r="BF587" s="131"/>
      <c r="BG587" s="131"/>
      <c r="BH587" s="131"/>
      <c r="BI587" s="131"/>
      <c r="BJ587" s="131"/>
      <c r="BK587" s="131"/>
      <c r="BL587" s="131"/>
      <c r="BM587" s="131"/>
      <c r="BN587" s="131"/>
      <c r="BO587" s="131"/>
      <c r="BP587" s="131"/>
      <c r="BQ587" s="131"/>
      <c r="BR587" s="131"/>
      <c r="BS587" s="131"/>
      <c r="BT587" s="131"/>
      <c r="BU587" s="131"/>
      <c r="BV587" s="131"/>
      <c r="BW587" s="131"/>
      <c r="BX587" s="131"/>
      <c r="BY587" s="131"/>
      <c r="BZ587" s="131"/>
      <c r="CA587" s="131"/>
      <c r="CB587" s="131"/>
      <c r="CC587" s="131"/>
      <c r="CD587" s="131"/>
      <c r="CE587" s="131"/>
      <c r="CF587" s="131"/>
      <c r="CG587" s="131"/>
      <c r="CH587" s="100"/>
      <c r="CI587" s="100"/>
      <c r="CJ587" s="100"/>
      <c r="CK587" s="100"/>
      <c r="CL587" s="100"/>
      <c r="CM587" s="100"/>
      <c r="CN587" s="100"/>
      <c r="CO587" s="100"/>
      <c r="CP587" s="100"/>
      <c r="CQ587" s="100"/>
      <c r="CR587" s="100"/>
      <c r="CS587" s="100"/>
      <c r="CT587" s="100"/>
      <c r="CU587" s="100"/>
      <c r="CV587" s="100"/>
      <c r="CW587" s="100"/>
      <c r="CX587" s="100"/>
      <c r="CY587" s="100"/>
      <c r="CZ587" s="100"/>
      <c r="DA587" s="100"/>
      <c r="DB587" s="100"/>
      <c r="DC587" s="100"/>
      <c r="DD587" s="100"/>
    </row>
    <row r="588" spans="31:108" ht="15" customHeight="1" x14ac:dyDescent="0.2">
      <c r="AE588" s="131"/>
      <c r="AF588" s="131"/>
      <c r="AG588" s="131"/>
      <c r="AH588" s="131"/>
      <c r="AI588" s="131"/>
      <c r="AJ588" s="131"/>
      <c r="AK588" s="131"/>
      <c r="AL588" s="131"/>
      <c r="AM588" s="131"/>
      <c r="AN588" s="131"/>
      <c r="AO588" s="131"/>
      <c r="AP588" s="131"/>
      <c r="AQ588" s="131"/>
      <c r="AR588" s="131"/>
      <c r="AS588" s="131"/>
      <c r="AT588" s="131"/>
      <c r="AU588" s="131"/>
      <c r="AV588" s="131"/>
      <c r="AW588" s="131"/>
      <c r="AX588" s="131"/>
      <c r="AY588" s="131"/>
      <c r="AZ588" s="131"/>
      <c r="BA588" s="131"/>
      <c r="BB588" s="131"/>
      <c r="BC588" s="131"/>
      <c r="BD588" s="131"/>
      <c r="BE588" s="131"/>
      <c r="BF588" s="131"/>
      <c r="BG588" s="131"/>
      <c r="BH588" s="131"/>
      <c r="BI588" s="131"/>
      <c r="BJ588" s="131"/>
      <c r="BK588" s="131"/>
      <c r="BL588" s="131"/>
      <c r="BM588" s="131"/>
      <c r="BN588" s="131"/>
      <c r="BO588" s="131"/>
      <c r="BP588" s="131"/>
      <c r="BQ588" s="131"/>
      <c r="BR588" s="131"/>
      <c r="BS588" s="131"/>
      <c r="BT588" s="131"/>
      <c r="BU588" s="131"/>
      <c r="BV588" s="131"/>
      <c r="BW588" s="131"/>
      <c r="BX588" s="131"/>
      <c r="BY588" s="131"/>
      <c r="BZ588" s="131"/>
      <c r="CA588" s="131"/>
      <c r="CB588" s="131"/>
      <c r="CC588" s="131"/>
      <c r="CD588" s="131"/>
      <c r="CE588" s="131"/>
      <c r="CF588" s="131"/>
      <c r="CG588" s="131"/>
      <c r="CH588" s="100"/>
      <c r="CI588" s="100"/>
      <c r="CJ588" s="100"/>
      <c r="CK588" s="100"/>
      <c r="CL588" s="100"/>
      <c r="CM588" s="100"/>
      <c r="CN588" s="100"/>
      <c r="CO588" s="100"/>
      <c r="CP588" s="100"/>
      <c r="CQ588" s="100"/>
      <c r="CR588" s="100"/>
      <c r="CS588" s="100"/>
      <c r="CT588" s="100"/>
      <c r="CU588" s="100"/>
      <c r="CV588" s="100"/>
      <c r="CW588" s="100"/>
      <c r="CX588" s="100"/>
      <c r="CY588" s="100"/>
      <c r="CZ588" s="100"/>
      <c r="DA588" s="100"/>
      <c r="DB588" s="100"/>
      <c r="DC588" s="100"/>
      <c r="DD588" s="100"/>
    </row>
    <row r="589" spans="31:108" ht="15" customHeight="1" x14ac:dyDescent="0.2">
      <c r="AE589" s="131"/>
      <c r="AF589" s="131"/>
      <c r="AG589" s="131"/>
      <c r="AH589" s="131"/>
      <c r="AI589" s="131"/>
      <c r="AJ589" s="131"/>
      <c r="AK589" s="131"/>
      <c r="AL589" s="131"/>
      <c r="AM589" s="131"/>
      <c r="AN589" s="131"/>
      <c r="AO589" s="131"/>
      <c r="AP589" s="131"/>
      <c r="AQ589" s="131"/>
      <c r="AR589" s="131"/>
      <c r="AS589" s="131"/>
      <c r="AT589" s="131"/>
      <c r="AU589" s="131"/>
      <c r="AV589" s="131"/>
      <c r="AW589" s="131"/>
      <c r="AX589" s="131"/>
      <c r="AY589" s="131"/>
      <c r="AZ589" s="131"/>
      <c r="BA589" s="131"/>
      <c r="BB589" s="131"/>
      <c r="BC589" s="131"/>
      <c r="BD589" s="131"/>
      <c r="BE589" s="131"/>
      <c r="BF589" s="131"/>
      <c r="BG589" s="131"/>
      <c r="BH589" s="131"/>
      <c r="BI589" s="131"/>
      <c r="BJ589" s="131"/>
      <c r="BK589" s="131"/>
      <c r="BL589" s="131"/>
      <c r="BM589" s="131"/>
      <c r="BN589" s="131"/>
      <c r="BO589" s="131"/>
      <c r="BP589" s="131"/>
      <c r="BQ589" s="131"/>
      <c r="BR589" s="131"/>
      <c r="BS589" s="131"/>
      <c r="BT589" s="131"/>
      <c r="BU589" s="131"/>
      <c r="BV589" s="131"/>
      <c r="BW589" s="131"/>
      <c r="BX589" s="131"/>
      <c r="BY589" s="131"/>
      <c r="BZ589" s="131"/>
      <c r="CA589" s="131"/>
      <c r="CB589" s="131"/>
      <c r="CC589" s="131"/>
      <c r="CD589" s="131"/>
      <c r="CE589" s="131"/>
      <c r="CF589" s="131"/>
      <c r="CG589" s="131"/>
      <c r="CH589" s="100"/>
      <c r="CI589" s="100"/>
      <c r="CJ589" s="100"/>
      <c r="CK589" s="100"/>
      <c r="CL589" s="100"/>
      <c r="CM589" s="100"/>
      <c r="CN589" s="100"/>
      <c r="CO589" s="100"/>
      <c r="CP589" s="100"/>
      <c r="CQ589" s="100"/>
      <c r="CR589" s="100"/>
      <c r="CS589" s="100"/>
      <c r="CT589" s="100"/>
      <c r="CU589" s="100"/>
      <c r="CV589" s="100"/>
      <c r="CW589" s="100"/>
      <c r="CX589" s="100"/>
      <c r="CY589" s="100"/>
      <c r="CZ589" s="100"/>
      <c r="DA589" s="100"/>
      <c r="DB589" s="100"/>
      <c r="DC589" s="100"/>
      <c r="DD589" s="100"/>
    </row>
    <row r="590" spans="31:108" ht="15" customHeight="1" x14ac:dyDescent="0.2">
      <c r="AE590" s="131"/>
      <c r="AF590" s="131"/>
      <c r="AG590" s="131"/>
      <c r="AH590" s="131"/>
      <c r="AI590" s="131"/>
      <c r="AJ590" s="131"/>
      <c r="AK590" s="131"/>
      <c r="AL590" s="131"/>
      <c r="AM590" s="131"/>
      <c r="AN590" s="131"/>
      <c r="AO590" s="131"/>
      <c r="AP590" s="131"/>
      <c r="AQ590" s="131"/>
      <c r="AR590" s="131"/>
      <c r="AS590" s="131"/>
      <c r="AT590" s="131"/>
      <c r="AU590" s="131"/>
      <c r="AV590" s="131"/>
      <c r="AW590" s="131"/>
      <c r="AX590" s="131"/>
      <c r="AY590" s="131"/>
      <c r="AZ590" s="131"/>
      <c r="BA590" s="131"/>
      <c r="BB590" s="131"/>
      <c r="BC590" s="131"/>
      <c r="BD590" s="131"/>
      <c r="BE590" s="131"/>
      <c r="BF590" s="131"/>
      <c r="BG590" s="131"/>
      <c r="BH590" s="131"/>
      <c r="BI590" s="131"/>
      <c r="BJ590" s="131"/>
      <c r="BK590" s="131"/>
      <c r="BL590" s="131"/>
      <c r="BM590" s="131"/>
      <c r="BN590" s="131"/>
      <c r="BO590" s="131"/>
      <c r="BP590" s="131"/>
      <c r="BQ590" s="131"/>
      <c r="BR590" s="131"/>
      <c r="BS590" s="131"/>
      <c r="BT590" s="131"/>
      <c r="BU590" s="131"/>
      <c r="BV590" s="131"/>
      <c r="BW590" s="131"/>
      <c r="BX590" s="131"/>
      <c r="BY590" s="131"/>
      <c r="BZ590" s="131"/>
      <c r="CA590" s="131"/>
      <c r="CB590" s="131"/>
      <c r="CC590" s="131"/>
      <c r="CD590" s="131"/>
      <c r="CE590" s="131"/>
      <c r="CF590" s="131"/>
      <c r="CG590" s="131"/>
      <c r="CH590" s="100"/>
      <c r="CI590" s="100"/>
      <c r="CJ590" s="100"/>
      <c r="CK590" s="100"/>
      <c r="CL590" s="100"/>
      <c r="CM590" s="100"/>
      <c r="CN590" s="100"/>
      <c r="CO590" s="100"/>
      <c r="CP590" s="100"/>
      <c r="CQ590" s="100"/>
      <c r="CR590" s="100"/>
      <c r="CS590" s="100"/>
      <c r="CT590" s="100"/>
      <c r="CU590" s="100"/>
      <c r="CV590" s="100"/>
      <c r="CW590" s="100"/>
      <c r="CX590" s="100"/>
      <c r="CY590" s="100"/>
      <c r="CZ590" s="100"/>
      <c r="DA590" s="100"/>
      <c r="DB590" s="100"/>
      <c r="DC590" s="100"/>
      <c r="DD590" s="100"/>
    </row>
    <row r="591" spans="31:108" ht="15" customHeight="1" x14ac:dyDescent="0.2">
      <c r="AE591" s="131"/>
      <c r="AF591" s="131"/>
      <c r="AG591" s="131"/>
      <c r="AH591" s="131"/>
      <c r="AI591" s="131"/>
      <c r="AJ591" s="131"/>
      <c r="AK591" s="131"/>
      <c r="AL591" s="131"/>
      <c r="AM591" s="131"/>
      <c r="AN591" s="131"/>
      <c r="AO591" s="131"/>
      <c r="AP591" s="131"/>
      <c r="AQ591" s="131"/>
      <c r="AR591" s="131"/>
      <c r="AS591" s="131"/>
      <c r="AT591" s="131"/>
      <c r="AU591" s="131"/>
      <c r="AV591" s="131"/>
      <c r="AW591" s="131"/>
      <c r="AX591" s="131"/>
      <c r="AY591" s="131"/>
      <c r="AZ591" s="131"/>
      <c r="BA591" s="131"/>
      <c r="BB591" s="131"/>
      <c r="BC591" s="131"/>
      <c r="BD591" s="131"/>
      <c r="BE591" s="131"/>
      <c r="BF591" s="131"/>
      <c r="BG591" s="131"/>
      <c r="BH591" s="131"/>
      <c r="BI591" s="131"/>
      <c r="BJ591" s="131"/>
      <c r="BK591" s="131"/>
      <c r="BL591" s="131"/>
      <c r="BM591" s="131"/>
      <c r="BN591" s="131"/>
      <c r="BO591" s="131"/>
      <c r="BP591" s="131"/>
      <c r="BQ591" s="131"/>
      <c r="BR591" s="131"/>
      <c r="BS591" s="131"/>
      <c r="BT591" s="131"/>
      <c r="BU591" s="131"/>
      <c r="BV591" s="131"/>
      <c r="BW591" s="131"/>
      <c r="BX591" s="131"/>
      <c r="BY591" s="131"/>
      <c r="BZ591" s="131"/>
      <c r="CA591" s="131"/>
      <c r="CB591" s="131"/>
      <c r="CC591" s="131"/>
      <c r="CD591" s="131"/>
      <c r="CE591" s="131"/>
      <c r="CF591" s="131"/>
      <c r="CG591" s="131"/>
      <c r="CH591" s="100"/>
      <c r="CI591" s="100"/>
      <c r="CJ591" s="100"/>
      <c r="CK591" s="100"/>
      <c r="CL591" s="100"/>
      <c r="CM591" s="100"/>
      <c r="CN591" s="100"/>
      <c r="CO591" s="100"/>
      <c r="CP591" s="100"/>
      <c r="CQ591" s="100"/>
      <c r="CR591" s="100"/>
      <c r="CS591" s="100"/>
      <c r="CT591" s="100"/>
      <c r="CU591" s="100"/>
      <c r="CV591" s="100"/>
      <c r="CW591" s="100"/>
      <c r="CX591" s="100"/>
      <c r="CY591" s="100"/>
      <c r="CZ591" s="100"/>
      <c r="DA591" s="100"/>
      <c r="DB591" s="100"/>
      <c r="DC591" s="100"/>
      <c r="DD591" s="100"/>
    </row>
    <row r="592" spans="31:108" ht="15" customHeight="1" x14ac:dyDescent="0.2">
      <c r="AE592" s="131"/>
      <c r="AF592" s="131"/>
      <c r="AG592" s="131"/>
      <c r="AH592" s="131"/>
      <c r="AI592" s="131"/>
      <c r="AJ592" s="131"/>
      <c r="AK592" s="131"/>
      <c r="AL592" s="131"/>
      <c r="AM592" s="131"/>
      <c r="AN592" s="131"/>
      <c r="AO592" s="131"/>
      <c r="AP592" s="131"/>
      <c r="AQ592" s="131"/>
      <c r="AR592" s="131"/>
      <c r="AS592" s="131"/>
      <c r="AT592" s="131"/>
      <c r="AU592" s="131"/>
      <c r="AV592" s="131"/>
      <c r="AW592" s="131"/>
      <c r="AX592" s="131"/>
      <c r="AY592" s="131"/>
      <c r="AZ592" s="131"/>
      <c r="BA592" s="131"/>
      <c r="BB592" s="131"/>
      <c r="BC592" s="131"/>
      <c r="BD592" s="131"/>
      <c r="BE592" s="131"/>
      <c r="BF592" s="131"/>
      <c r="BG592" s="131"/>
      <c r="BH592" s="131"/>
      <c r="BI592" s="131"/>
      <c r="BJ592" s="131"/>
      <c r="BK592" s="131"/>
      <c r="BL592" s="131"/>
      <c r="BM592" s="131"/>
      <c r="BN592" s="131"/>
      <c r="BO592" s="131"/>
      <c r="BP592" s="131"/>
      <c r="BQ592" s="131"/>
      <c r="BR592" s="131"/>
      <c r="BS592" s="131"/>
      <c r="BT592" s="131"/>
      <c r="BU592" s="131"/>
      <c r="BV592" s="131"/>
      <c r="BW592" s="131"/>
      <c r="BX592" s="131"/>
      <c r="BY592" s="131"/>
      <c r="BZ592" s="131"/>
      <c r="CA592" s="131"/>
      <c r="CB592" s="131"/>
      <c r="CC592" s="131"/>
      <c r="CD592" s="131"/>
      <c r="CE592" s="131"/>
      <c r="CF592" s="131"/>
      <c r="CG592" s="131"/>
      <c r="CH592" s="100"/>
      <c r="CI592" s="100"/>
      <c r="CJ592" s="100"/>
      <c r="CK592" s="100"/>
      <c r="CL592" s="100"/>
      <c r="CM592" s="100"/>
      <c r="CN592" s="100"/>
      <c r="CO592" s="100"/>
      <c r="CP592" s="100"/>
      <c r="CQ592" s="100"/>
      <c r="CR592" s="100"/>
      <c r="CS592" s="100"/>
      <c r="CT592" s="100"/>
      <c r="CU592" s="100"/>
      <c r="CV592" s="100"/>
      <c r="CW592" s="100"/>
      <c r="CX592" s="100"/>
      <c r="CY592" s="100"/>
      <c r="CZ592" s="100"/>
      <c r="DA592" s="100"/>
      <c r="DB592" s="100"/>
      <c r="DC592" s="100"/>
      <c r="DD592" s="100"/>
    </row>
    <row r="593" spans="31:108" ht="15" customHeight="1" x14ac:dyDescent="0.2">
      <c r="AE593" s="131"/>
      <c r="AF593" s="131"/>
      <c r="AG593" s="131"/>
      <c r="AH593" s="131"/>
      <c r="AI593" s="131"/>
      <c r="AJ593" s="131"/>
      <c r="AK593" s="131"/>
      <c r="AL593" s="131"/>
      <c r="AM593" s="131"/>
      <c r="AN593" s="131"/>
      <c r="AO593" s="131"/>
      <c r="AP593" s="131"/>
      <c r="AQ593" s="131"/>
      <c r="AR593" s="131"/>
      <c r="AS593" s="131"/>
      <c r="AT593" s="131"/>
      <c r="AU593" s="131"/>
      <c r="AV593" s="131"/>
      <c r="AW593" s="131"/>
      <c r="AX593" s="131"/>
      <c r="AY593" s="131"/>
      <c r="AZ593" s="131"/>
      <c r="BA593" s="131"/>
      <c r="BB593" s="131"/>
      <c r="BC593" s="131"/>
      <c r="BD593" s="131"/>
      <c r="BE593" s="131"/>
      <c r="BF593" s="131"/>
      <c r="BG593" s="131"/>
      <c r="BH593" s="131"/>
      <c r="BI593" s="131"/>
      <c r="BJ593" s="131"/>
      <c r="BK593" s="131"/>
      <c r="BL593" s="131"/>
      <c r="BM593" s="131"/>
      <c r="BN593" s="131"/>
      <c r="BO593" s="131"/>
      <c r="BP593" s="131"/>
      <c r="BQ593" s="131"/>
      <c r="BR593" s="131"/>
      <c r="BS593" s="131"/>
      <c r="BT593" s="131"/>
      <c r="BU593" s="131"/>
      <c r="BV593" s="131"/>
      <c r="BW593" s="131"/>
      <c r="BX593" s="131"/>
      <c r="BY593" s="131"/>
      <c r="BZ593" s="131"/>
      <c r="CA593" s="131"/>
      <c r="CB593" s="131"/>
      <c r="CC593" s="131"/>
      <c r="CD593" s="131"/>
      <c r="CE593" s="131"/>
      <c r="CF593" s="131"/>
      <c r="CG593" s="131"/>
      <c r="CH593" s="100"/>
      <c r="CI593" s="100"/>
      <c r="CJ593" s="100"/>
      <c r="CK593" s="100"/>
      <c r="CL593" s="100"/>
      <c r="CM593" s="100"/>
      <c r="CN593" s="100"/>
      <c r="CO593" s="100"/>
      <c r="CP593" s="100"/>
      <c r="CQ593" s="100"/>
      <c r="CR593" s="100"/>
      <c r="CS593" s="100"/>
      <c r="CT593" s="100"/>
      <c r="CU593" s="100"/>
      <c r="CV593" s="100"/>
      <c r="CW593" s="100"/>
      <c r="CX593" s="100"/>
      <c r="CY593" s="100"/>
      <c r="CZ593" s="100"/>
      <c r="DA593" s="100"/>
      <c r="DB593" s="100"/>
      <c r="DC593" s="100"/>
      <c r="DD593" s="100"/>
    </row>
    <row r="594" spans="31:108" ht="15" customHeight="1" x14ac:dyDescent="0.2">
      <c r="AE594" s="131"/>
      <c r="AF594" s="131"/>
      <c r="AG594" s="131"/>
      <c r="AH594" s="131"/>
      <c r="AI594" s="131"/>
      <c r="AJ594" s="131"/>
      <c r="AK594" s="131"/>
      <c r="AL594" s="131"/>
      <c r="AM594" s="131"/>
      <c r="AN594" s="131"/>
      <c r="AO594" s="131"/>
      <c r="AP594" s="131"/>
      <c r="AQ594" s="131"/>
      <c r="AR594" s="131"/>
      <c r="AS594" s="131"/>
      <c r="AT594" s="131"/>
      <c r="AU594" s="131"/>
      <c r="AV594" s="131"/>
      <c r="AW594" s="131"/>
      <c r="AX594" s="131"/>
      <c r="AY594" s="131"/>
      <c r="AZ594" s="131"/>
      <c r="BA594" s="131"/>
      <c r="BB594" s="131"/>
      <c r="BC594" s="131"/>
      <c r="BD594" s="131"/>
      <c r="BE594" s="131"/>
      <c r="BF594" s="131"/>
      <c r="BG594" s="131"/>
      <c r="BH594" s="131"/>
      <c r="BI594" s="131"/>
      <c r="BJ594" s="131"/>
      <c r="BK594" s="131"/>
      <c r="BL594" s="131"/>
      <c r="BM594" s="131"/>
      <c r="BN594" s="131"/>
      <c r="BO594" s="131"/>
      <c r="BP594" s="131"/>
      <c r="BQ594" s="131"/>
      <c r="BR594" s="131"/>
      <c r="BS594" s="131"/>
      <c r="BT594" s="131"/>
      <c r="BU594" s="131"/>
      <c r="BV594" s="131"/>
      <c r="BW594" s="131"/>
      <c r="BX594" s="131"/>
      <c r="BY594" s="131"/>
      <c r="BZ594" s="131"/>
      <c r="CA594" s="131"/>
      <c r="CB594" s="131"/>
      <c r="CC594" s="131"/>
      <c r="CD594" s="131"/>
      <c r="CE594" s="131"/>
      <c r="CF594" s="131"/>
      <c r="CG594" s="131"/>
      <c r="CH594" s="100"/>
      <c r="CI594" s="100"/>
      <c r="CJ594" s="100"/>
      <c r="CK594" s="100"/>
      <c r="CL594" s="100"/>
      <c r="CM594" s="100"/>
      <c r="CN594" s="100"/>
      <c r="CO594" s="100"/>
      <c r="CP594" s="100"/>
      <c r="CQ594" s="100"/>
      <c r="CR594" s="100"/>
      <c r="CS594" s="100"/>
      <c r="CT594" s="100"/>
      <c r="CU594" s="100"/>
      <c r="CV594" s="100"/>
      <c r="CW594" s="100"/>
      <c r="CX594" s="100"/>
      <c r="CY594" s="100"/>
      <c r="CZ594" s="100"/>
      <c r="DA594" s="100"/>
      <c r="DB594" s="100"/>
      <c r="DC594" s="100"/>
      <c r="DD594" s="100"/>
    </row>
    <row r="595" spans="31:108" ht="15" customHeight="1" x14ac:dyDescent="0.2">
      <c r="AE595" s="131"/>
      <c r="AF595" s="131"/>
      <c r="AG595" s="131"/>
      <c r="AH595" s="131"/>
      <c r="AI595" s="131"/>
      <c r="AJ595" s="131"/>
      <c r="AK595" s="131"/>
      <c r="AL595" s="131"/>
      <c r="AM595" s="131"/>
      <c r="AN595" s="131"/>
      <c r="AO595" s="131"/>
      <c r="AP595" s="131"/>
      <c r="AQ595" s="131"/>
      <c r="AR595" s="131"/>
      <c r="AS595" s="131"/>
      <c r="AT595" s="131"/>
      <c r="AU595" s="131"/>
      <c r="AV595" s="131"/>
      <c r="AW595" s="131"/>
      <c r="AX595" s="131"/>
      <c r="AY595" s="131"/>
      <c r="AZ595" s="131"/>
      <c r="BA595" s="131"/>
      <c r="BB595" s="131"/>
      <c r="BC595" s="131"/>
      <c r="BD595" s="131"/>
      <c r="BE595" s="131"/>
      <c r="BF595" s="131"/>
      <c r="BG595" s="131"/>
      <c r="BH595" s="131"/>
      <c r="BI595" s="131"/>
      <c r="BJ595" s="131"/>
      <c r="BK595" s="131"/>
      <c r="BL595" s="131"/>
      <c r="BM595" s="131"/>
      <c r="BN595" s="131"/>
      <c r="BO595" s="131"/>
      <c r="BP595" s="131"/>
      <c r="BQ595" s="131"/>
      <c r="BR595" s="131"/>
      <c r="BS595" s="131"/>
      <c r="BT595" s="131"/>
      <c r="BU595" s="131"/>
      <c r="BV595" s="131"/>
      <c r="BW595" s="131"/>
      <c r="BX595" s="131"/>
      <c r="BY595" s="131"/>
      <c r="BZ595" s="131"/>
      <c r="CA595" s="131"/>
      <c r="CB595" s="131"/>
      <c r="CC595" s="131"/>
      <c r="CD595" s="131"/>
      <c r="CE595" s="131"/>
      <c r="CF595" s="131"/>
      <c r="CG595" s="131"/>
      <c r="CH595" s="100"/>
      <c r="CI595" s="100"/>
      <c r="CJ595" s="100"/>
      <c r="CK595" s="100"/>
      <c r="CL595" s="100"/>
      <c r="CM595" s="100"/>
      <c r="CN595" s="100"/>
      <c r="CO595" s="100"/>
      <c r="CP595" s="100"/>
      <c r="CQ595" s="100"/>
      <c r="CR595" s="100"/>
      <c r="CS595" s="100"/>
      <c r="CT595" s="100"/>
      <c r="CU595" s="100"/>
      <c r="CV595" s="100"/>
      <c r="CW595" s="100"/>
      <c r="CX595" s="100"/>
      <c r="CY595" s="100"/>
      <c r="CZ595" s="100"/>
      <c r="DA595" s="100"/>
      <c r="DB595" s="100"/>
      <c r="DC595" s="100"/>
      <c r="DD595" s="100"/>
    </row>
    <row r="596" spans="31:108" ht="15" customHeight="1" x14ac:dyDescent="0.2">
      <c r="AE596" s="131"/>
      <c r="AF596" s="131"/>
      <c r="AG596" s="131"/>
      <c r="AH596" s="131"/>
      <c r="AI596" s="131"/>
      <c r="AJ596" s="131"/>
      <c r="AK596" s="131"/>
      <c r="AL596" s="131"/>
      <c r="AM596" s="131"/>
      <c r="AN596" s="131"/>
      <c r="AO596" s="131"/>
      <c r="AP596" s="131"/>
      <c r="AQ596" s="131"/>
      <c r="AR596" s="131"/>
      <c r="AS596" s="131"/>
      <c r="AT596" s="131"/>
      <c r="AU596" s="131"/>
      <c r="AV596" s="131"/>
      <c r="AW596" s="131"/>
      <c r="AX596" s="131"/>
      <c r="AY596" s="131"/>
      <c r="AZ596" s="131"/>
      <c r="BA596" s="131"/>
      <c r="BB596" s="131"/>
      <c r="BC596" s="131"/>
      <c r="BD596" s="131"/>
      <c r="BE596" s="131"/>
      <c r="BF596" s="131"/>
      <c r="BG596" s="131"/>
      <c r="BH596" s="131"/>
      <c r="BI596" s="131"/>
      <c r="BJ596" s="131"/>
      <c r="BK596" s="131"/>
      <c r="BL596" s="131"/>
      <c r="BM596" s="131"/>
      <c r="BN596" s="131"/>
      <c r="BO596" s="131"/>
      <c r="BP596" s="131"/>
      <c r="BQ596" s="131"/>
      <c r="BR596" s="131"/>
      <c r="BS596" s="131"/>
      <c r="BT596" s="131"/>
      <c r="BU596" s="131"/>
      <c r="BV596" s="131"/>
      <c r="BW596" s="131"/>
      <c r="BX596" s="131"/>
      <c r="BY596" s="131"/>
      <c r="BZ596" s="131"/>
      <c r="CA596" s="131"/>
      <c r="CB596" s="131"/>
      <c r="CC596" s="131"/>
      <c r="CD596" s="131"/>
      <c r="CE596" s="131"/>
      <c r="CF596" s="131"/>
      <c r="CG596" s="131"/>
      <c r="CH596" s="100"/>
      <c r="CI596" s="100"/>
      <c r="CJ596" s="100"/>
      <c r="CK596" s="100"/>
      <c r="CL596" s="100"/>
      <c r="CM596" s="100"/>
      <c r="CN596" s="100"/>
      <c r="CO596" s="100"/>
      <c r="CP596" s="100"/>
      <c r="CQ596" s="100"/>
      <c r="CR596" s="100"/>
      <c r="CS596" s="100"/>
      <c r="CT596" s="100"/>
      <c r="CU596" s="100"/>
      <c r="CV596" s="100"/>
      <c r="CW596" s="100"/>
      <c r="CX596" s="100"/>
      <c r="CY596" s="100"/>
      <c r="CZ596" s="100"/>
      <c r="DA596" s="100"/>
      <c r="DB596" s="100"/>
      <c r="DC596" s="100"/>
      <c r="DD596" s="100"/>
    </row>
    <row r="597" spans="31:108" ht="15" customHeight="1" x14ac:dyDescent="0.2">
      <c r="AE597" s="131"/>
      <c r="AF597" s="131"/>
      <c r="AG597" s="131"/>
      <c r="AH597" s="131"/>
      <c r="AI597" s="131"/>
      <c r="AJ597" s="131"/>
      <c r="AK597" s="131"/>
      <c r="AL597" s="131"/>
      <c r="AM597" s="131"/>
      <c r="AN597" s="131"/>
      <c r="AO597" s="131"/>
      <c r="AP597" s="131"/>
      <c r="AQ597" s="131"/>
      <c r="AR597" s="131"/>
      <c r="AS597" s="131"/>
      <c r="AT597" s="131"/>
      <c r="AU597" s="131"/>
      <c r="AV597" s="131"/>
      <c r="AW597" s="131"/>
      <c r="AX597" s="131"/>
      <c r="AY597" s="131"/>
      <c r="AZ597" s="131"/>
      <c r="BA597" s="131"/>
      <c r="BB597" s="131"/>
      <c r="BC597" s="131"/>
      <c r="BD597" s="131"/>
      <c r="BE597" s="131"/>
      <c r="BF597" s="131"/>
      <c r="BG597" s="131"/>
      <c r="BH597" s="131"/>
      <c r="BI597" s="131"/>
      <c r="BJ597" s="131"/>
      <c r="BK597" s="131"/>
      <c r="BL597" s="131"/>
      <c r="BM597" s="131"/>
      <c r="BN597" s="131"/>
      <c r="BO597" s="131"/>
      <c r="BP597" s="131"/>
      <c r="BQ597" s="131"/>
      <c r="BR597" s="131"/>
      <c r="BS597" s="131"/>
      <c r="BT597" s="131"/>
      <c r="BU597" s="131"/>
      <c r="BV597" s="131"/>
      <c r="BW597" s="131"/>
      <c r="BX597" s="131"/>
      <c r="BY597" s="131"/>
      <c r="BZ597" s="131"/>
      <c r="CA597" s="131"/>
      <c r="CB597" s="131"/>
      <c r="CC597" s="131"/>
      <c r="CD597" s="131"/>
      <c r="CE597" s="131"/>
      <c r="CF597" s="131"/>
      <c r="CG597" s="131"/>
      <c r="CH597" s="100"/>
      <c r="CI597" s="100"/>
      <c r="CJ597" s="100"/>
      <c r="CK597" s="100"/>
      <c r="CL597" s="100"/>
      <c r="CM597" s="100"/>
      <c r="CN597" s="100"/>
      <c r="CO597" s="100"/>
      <c r="CP597" s="100"/>
      <c r="CQ597" s="100"/>
      <c r="CR597" s="100"/>
      <c r="CS597" s="100"/>
      <c r="CT597" s="100"/>
      <c r="CU597" s="100"/>
      <c r="CV597" s="100"/>
      <c r="CW597" s="100"/>
      <c r="CX597" s="100"/>
      <c r="CY597" s="100"/>
      <c r="CZ597" s="100"/>
      <c r="DA597" s="100"/>
      <c r="DB597" s="100"/>
      <c r="DC597" s="100"/>
      <c r="DD597" s="100"/>
    </row>
    <row r="598" spans="31:108" ht="15" customHeight="1" x14ac:dyDescent="0.2">
      <c r="AE598" s="131"/>
      <c r="AF598" s="131"/>
      <c r="AG598" s="131"/>
      <c r="AH598" s="131"/>
      <c r="AI598" s="131"/>
      <c r="AJ598" s="131"/>
      <c r="AK598" s="131"/>
      <c r="AL598" s="131"/>
      <c r="AM598" s="131"/>
      <c r="AN598" s="131"/>
      <c r="AO598" s="131"/>
      <c r="AP598" s="131"/>
      <c r="AQ598" s="131"/>
      <c r="AR598" s="131"/>
      <c r="AS598" s="131"/>
      <c r="AT598" s="131"/>
      <c r="AU598" s="131"/>
      <c r="AV598" s="131"/>
      <c r="AW598" s="131"/>
      <c r="AX598" s="131"/>
      <c r="AY598" s="131"/>
      <c r="AZ598" s="131"/>
      <c r="BA598" s="131"/>
      <c r="BB598" s="131"/>
      <c r="BC598" s="131"/>
      <c r="BD598" s="131"/>
      <c r="BE598" s="131"/>
      <c r="BF598" s="131"/>
      <c r="BG598" s="131"/>
      <c r="BH598" s="131"/>
      <c r="BI598" s="131"/>
      <c r="BJ598" s="131"/>
      <c r="BK598" s="131"/>
      <c r="BL598" s="131"/>
      <c r="BM598" s="131"/>
      <c r="BN598" s="131"/>
      <c r="BO598" s="131"/>
      <c r="BP598" s="131"/>
      <c r="BQ598" s="131"/>
      <c r="BR598" s="131"/>
      <c r="BS598" s="131"/>
      <c r="BT598" s="131"/>
      <c r="BU598" s="131"/>
      <c r="BV598" s="131"/>
      <c r="BW598" s="131"/>
      <c r="BX598" s="131"/>
      <c r="BY598" s="131"/>
      <c r="BZ598" s="131"/>
      <c r="CA598" s="131"/>
      <c r="CB598" s="131"/>
      <c r="CC598" s="131"/>
      <c r="CD598" s="131"/>
      <c r="CE598" s="131"/>
      <c r="CF598" s="131"/>
      <c r="CG598" s="131"/>
      <c r="CH598" s="100"/>
      <c r="CI598" s="100"/>
      <c r="CJ598" s="100"/>
      <c r="CK598" s="100"/>
      <c r="CL598" s="100"/>
      <c r="CM598" s="100"/>
      <c r="CN598" s="100"/>
      <c r="CO598" s="100"/>
      <c r="CP598" s="100"/>
      <c r="CQ598" s="100"/>
      <c r="CR598" s="100"/>
      <c r="CS598" s="100"/>
      <c r="CT598" s="100"/>
      <c r="CU598" s="100"/>
      <c r="CV598" s="100"/>
      <c r="CW598" s="100"/>
      <c r="CX598" s="100"/>
      <c r="CY598" s="100"/>
      <c r="CZ598" s="100"/>
      <c r="DA598" s="100"/>
      <c r="DB598" s="100"/>
      <c r="DC598" s="100"/>
      <c r="DD598" s="100"/>
    </row>
    <row r="599" spans="31:108" ht="15" customHeight="1" x14ac:dyDescent="0.2">
      <c r="AE599" s="131"/>
      <c r="AF599" s="131"/>
      <c r="AG599" s="131"/>
      <c r="AH599" s="131"/>
      <c r="AI599" s="131"/>
      <c r="AJ599" s="131"/>
      <c r="AK599" s="131"/>
      <c r="AL599" s="131"/>
      <c r="AM599" s="131"/>
      <c r="AN599" s="131"/>
      <c r="AO599" s="131"/>
      <c r="AP599" s="131"/>
      <c r="AQ599" s="131"/>
      <c r="AR599" s="131"/>
      <c r="AS599" s="131"/>
      <c r="AT599" s="131"/>
      <c r="AU599" s="131"/>
      <c r="AV599" s="131"/>
      <c r="AW599" s="131"/>
      <c r="AX599" s="131"/>
      <c r="AY599" s="131"/>
      <c r="AZ599" s="131"/>
      <c r="BA599" s="131"/>
      <c r="BB599" s="131"/>
      <c r="BC599" s="131"/>
      <c r="BD599" s="131"/>
      <c r="BE599" s="131"/>
      <c r="BF599" s="131"/>
      <c r="BG599" s="131"/>
      <c r="BH599" s="131"/>
      <c r="BI599" s="131"/>
      <c r="BJ599" s="131"/>
      <c r="BK599" s="131"/>
      <c r="BL599" s="131"/>
      <c r="BM599" s="131"/>
      <c r="BN599" s="131"/>
      <c r="BO599" s="131"/>
      <c r="BP599" s="131"/>
      <c r="BQ599" s="131"/>
      <c r="BR599" s="131"/>
      <c r="BS599" s="131"/>
      <c r="BT599" s="131"/>
      <c r="BU599" s="131"/>
      <c r="BV599" s="131"/>
      <c r="BW599" s="131"/>
      <c r="BX599" s="131"/>
      <c r="BY599" s="131"/>
      <c r="BZ599" s="131"/>
      <c r="CA599" s="131"/>
      <c r="CB599" s="131"/>
      <c r="CC599" s="131"/>
      <c r="CD599" s="131"/>
      <c r="CE599" s="131"/>
      <c r="CF599" s="131"/>
      <c r="CG599" s="131"/>
      <c r="CH599" s="100"/>
      <c r="CI599" s="100"/>
      <c r="CJ599" s="100"/>
      <c r="CK599" s="100"/>
      <c r="CL599" s="100"/>
      <c r="CM599" s="100"/>
      <c r="CN599" s="100"/>
      <c r="CO599" s="100"/>
      <c r="CP599" s="100"/>
      <c r="CQ599" s="100"/>
      <c r="CR599" s="100"/>
      <c r="CS599" s="100"/>
      <c r="CT599" s="100"/>
      <c r="CU599" s="100"/>
      <c r="CV599" s="100"/>
      <c r="CW599" s="100"/>
      <c r="CX599" s="100"/>
      <c r="CY599" s="100"/>
      <c r="CZ599" s="100"/>
      <c r="DA599" s="100"/>
      <c r="DB599" s="100"/>
      <c r="DC599" s="100"/>
      <c r="DD599" s="100"/>
    </row>
    <row r="600" spans="31:108" ht="15" customHeight="1" x14ac:dyDescent="0.2">
      <c r="AE600" s="131"/>
      <c r="AF600" s="131"/>
      <c r="AG600" s="131"/>
      <c r="AH600" s="131"/>
      <c r="AI600" s="131"/>
      <c r="AJ600" s="131"/>
      <c r="AK600" s="131"/>
      <c r="AL600" s="131"/>
      <c r="AM600" s="131"/>
      <c r="AN600" s="131"/>
      <c r="AO600" s="131"/>
      <c r="AP600" s="131"/>
      <c r="AQ600" s="131"/>
      <c r="AR600" s="131"/>
      <c r="AS600" s="131"/>
      <c r="AT600" s="131"/>
      <c r="AU600" s="131"/>
      <c r="AV600" s="131"/>
      <c r="AW600" s="131"/>
      <c r="AX600" s="131"/>
      <c r="AY600" s="131"/>
      <c r="AZ600" s="131"/>
      <c r="BA600" s="131"/>
      <c r="BB600" s="131"/>
      <c r="BC600" s="131"/>
      <c r="BD600" s="131"/>
      <c r="BE600" s="131"/>
      <c r="BF600" s="131"/>
      <c r="BG600" s="131"/>
      <c r="BH600" s="131"/>
      <c r="BI600" s="131"/>
      <c r="BJ600" s="131"/>
      <c r="BK600" s="131"/>
      <c r="BL600" s="131"/>
      <c r="BM600" s="131"/>
      <c r="BN600" s="131"/>
      <c r="BO600" s="131"/>
      <c r="BP600" s="131"/>
      <c r="BQ600" s="131"/>
      <c r="BR600" s="131"/>
      <c r="BS600" s="131"/>
      <c r="BT600" s="131"/>
      <c r="BU600" s="131"/>
      <c r="BV600" s="131"/>
      <c r="BW600" s="131"/>
      <c r="BX600" s="131"/>
      <c r="BY600" s="131"/>
      <c r="BZ600" s="131"/>
      <c r="CA600" s="131"/>
      <c r="CB600" s="131"/>
      <c r="CC600" s="131"/>
      <c r="CD600" s="131"/>
      <c r="CE600" s="131"/>
      <c r="CF600" s="131"/>
      <c r="CG600" s="131"/>
      <c r="CH600" s="100"/>
      <c r="CI600" s="100"/>
      <c r="CJ600" s="100"/>
      <c r="CK600" s="100"/>
      <c r="CL600" s="100"/>
      <c r="CM600" s="100"/>
      <c r="CN600" s="100"/>
      <c r="CO600" s="100"/>
      <c r="CP600" s="100"/>
      <c r="CQ600" s="100"/>
      <c r="CR600" s="100"/>
      <c r="CS600" s="100"/>
      <c r="CT600" s="100"/>
      <c r="CU600" s="100"/>
      <c r="CV600" s="100"/>
      <c r="CW600" s="100"/>
      <c r="CX600" s="100"/>
      <c r="CY600" s="100"/>
      <c r="CZ600" s="100"/>
      <c r="DA600" s="100"/>
      <c r="DB600" s="100"/>
      <c r="DC600" s="100"/>
      <c r="DD600" s="100"/>
    </row>
    <row r="601" spans="31:108" ht="15" customHeight="1" x14ac:dyDescent="0.2">
      <c r="AE601" s="131"/>
      <c r="AF601" s="131"/>
      <c r="AG601" s="131"/>
      <c r="AH601" s="131"/>
      <c r="AI601" s="131"/>
      <c r="AJ601" s="131"/>
      <c r="AK601" s="131"/>
      <c r="AL601" s="131"/>
      <c r="AM601" s="131"/>
      <c r="AN601" s="131"/>
      <c r="AO601" s="131"/>
      <c r="AP601" s="131"/>
      <c r="AQ601" s="131"/>
      <c r="AR601" s="131"/>
      <c r="AS601" s="131"/>
      <c r="AT601" s="131"/>
      <c r="AU601" s="131"/>
      <c r="AV601" s="131"/>
      <c r="AW601" s="131"/>
      <c r="AX601" s="131"/>
      <c r="AY601" s="131"/>
      <c r="AZ601" s="131"/>
      <c r="BA601" s="131"/>
      <c r="BB601" s="131"/>
      <c r="BC601" s="131"/>
      <c r="BD601" s="131"/>
      <c r="BE601" s="131"/>
      <c r="BF601" s="131"/>
      <c r="BG601" s="131"/>
      <c r="BH601" s="131"/>
      <c r="BI601" s="131"/>
      <c r="BJ601" s="131"/>
      <c r="BK601" s="131"/>
      <c r="BL601" s="131"/>
      <c r="BM601" s="131"/>
      <c r="BN601" s="131"/>
      <c r="BO601" s="131"/>
      <c r="BP601" s="131"/>
      <c r="BQ601" s="131"/>
      <c r="BR601" s="131"/>
      <c r="BS601" s="131"/>
      <c r="BT601" s="131"/>
      <c r="BU601" s="131"/>
      <c r="BV601" s="131"/>
      <c r="BW601" s="131"/>
      <c r="BX601" s="131"/>
      <c r="BY601" s="131"/>
      <c r="BZ601" s="131"/>
      <c r="CA601" s="131"/>
      <c r="CB601" s="131"/>
      <c r="CC601" s="131"/>
      <c r="CD601" s="131"/>
      <c r="CE601" s="131"/>
      <c r="CF601" s="131"/>
      <c r="CG601" s="131"/>
      <c r="CH601" s="100"/>
      <c r="CI601" s="100"/>
      <c r="CJ601" s="100"/>
      <c r="CK601" s="100"/>
      <c r="CL601" s="100"/>
      <c r="CM601" s="100"/>
      <c r="CN601" s="100"/>
      <c r="CO601" s="100"/>
      <c r="CP601" s="100"/>
      <c r="CQ601" s="100"/>
      <c r="CR601" s="100"/>
      <c r="CS601" s="100"/>
      <c r="CT601" s="100"/>
      <c r="CU601" s="100"/>
      <c r="CV601" s="100"/>
      <c r="CW601" s="100"/>
      <c r="CX601" s="100"/>
      <c r="CY601" s="100"/>
      <c r="CZ601" s="100"/>
      <c r="DA601" s="100"/>
      <c r="DB601" s="100"/>
      <c r="DC601" s="100"/>
      <c r="DD601" s="100"/>
    </row>
    <row r="602" spans="31:108" ht="15" customHeight="1" x14ac:dyDescent="0.2">
      <c r="AE602" s="131"/>
      <c r="AF602" s="131"/>
      <c r="AG602" s="131"/>
      <c r="AH602" s="131"/>
      <c r="AI602" s="131"/>
      <c r="AJ602" s="131"/>
      <c r="AK602" s="131"/>
      <c r="AL602" s="131"/>
      <c r="AM602" s="131"/>
      <c r="AN602" s="131"/>
      <c r="AO602" s="131"/>
      <c r="AP602" s="131"/>
      <c r="AQ602" s="131"/>
      <c r="AR602" s="131"/>
      <c r="AS602" s="131"/>
      <c r="AT602" s="131"/>
      <c r="AU602" s="131"/>
      <c r="AV602" s="131"/>
      <c r="AW602" s="131"/>
      <c r="AX602" s="131"/>
      <c r="AY602" s="131"/>
      <c r="AZ602" s="131"/>
      <c r="BA602" s="131"/>
      <c r="BB602" s="131"/>
      <c r="BC602" s="131"/>
      <c r="BD602" s="131"/>
      <c r="BE602" s="131"/>
      <c r="BF602" s="131"/>
      <c r="BG602" s="131"/>
      <c r="BH602" s="131"/>
      <c r="BI602" s="131"/>
      <c r="BJ602" s="131"/>
      <c r="BK602" s="131"/>
      <c r="BL602" s="131"/>
      <c r="BM602" s="131"/>
      <c r="BN602" s="131"/>
      <c r="BO602" s="131"/>
      <c r="BP602" s="131"/>
      <c r="BQ602" s="131"/>
      <c r="BR602" s="131"/>
      <c r="BS602" s="131"/>
      <c r="BT602" s="131"/>
      <c r="BU602" s="131"/>
      <c r="BV602" s="131"/>
      <c r="BW602" s="131"/>
      <c r="BX602" s="131"/>
      <c r="BY602" s="131"/>
      <c r="BZ602" s="131"/>
      <c r="CA602" s="131"/>
      <c r="CB602" s="131"/>
      <c r="CC602" s="131"/>
      <c r="CD602" s="131"/>
      <c r="CE602" s="131"/>
      <c r="CF602" s="131"/>
      <c r="CG602" s="131"/>
      <c r="CH602" s="100"/>
      <c r="CI602" s="100"/>
      <c r="CJ602" s="100"/>
      <c r="CK602" s="100"/>
      <c r="CL602" s="100"/>
      <c r="CM602" s="100"/>
      <c r="CN602" s="100"/>
      <c r="CO602" s="100"/>
      <c r="CP602" s="100"/>
      <c r="CQ602" s="100"/>
      <c r="CR602" s="100"/>
      <c r="CS602" s="100"/>
      <c r="CT602" s="100"/>
      <c r="CU602" s="100"/>
      <c r="CV602" s="100"/>
      <c r="CW602" s="100"/>
      <c r="CX602" s="100"/>
      <c r="CY602" s="100"/>
      <c r="CZ602" s="100"/>
      <c r="DA602" s="100"/>
      <c r="DB602" s="100"/>
      <c r="DC602" s="100"/>
      <c r="DD602" s="100"/>
    </row>
    <row r="603" spans="31:108" ht="15" customHeight="1" x14ac:dyDescent="0.2">
      <c r="AE603" s="131"/>
      <c r="AF603" s="131"/>
      <c r="AG603" s="131"/>
      <c r="AH603" s="131"/>
      <c r="AI603" s="131"/>
      <c r="AJ603" s="131"/>
      <c r="AK603" s="131"/>
      <c r="AL603" s="131"/>
      <c r="AM603" s="131"/>
      <c r="AN603" s="131"/>
      <c r="AO603" s="131"/>
      <c r="AP603" s="131"/>
      <c r="AQ603" s="131"/>
      <c r="AR603" s="131"/>
      <c r="AS603" s="131"/>
      <c r="AT603" s="131"/>
      <c r="AU603" s="131"/>
      <c r="AV603" s="131"/>
      <c r="AW603" s="131"/>
      <c r="AX603" s="131"/>
      <c r="AY603" s="131"/>
      <c r="AZ603" s="131"/>
      <c r="BA603" s="131"/>
      <c r="BB603" s="131"/>
      <c r="BC603" s="131"/>
      <c r="BD603" s="131"/>
      <c r="BE603" s="131"/>
      <c r="BF603" s="131"/>
      <c r="BG603" s="131"/>
      <c r="BH603" s="131"/>
      <c r="BI603" s="131"/>
      <c r="BJ603" s="131"/>
      <c r="BK603" s="131"/>
      <c r="BL603" s="131"/>
      <c r="BM603" s="131"/>
      <c r="BN603" s="131"/>
      <c r="BO603" s="131"/>
      <c r="BP603" s="131"/>
      <c r="BQ603" s="131"/>
      <c r="BR603" s="131"/>
      <c r="BS603" s="131"/>
      <c r="BT603" s="131"/>
      <c r="BU603" s="131"/>
      <c r="BV603" s="131"/>
      <c r="BW603" s="131"/>
      <c r="BX603" s="131"/>
      <c r="BY603" s="131"/>
      <c r="BZ603" s="131"/>
      <c r="CA603" s="131"/>
      <c r="CB603" s="131"/>
      <c r="CC603" s="131"/>
      <c r="CD603" s="131"/>
      <c r="CE603" s="131"/>
      <c r="CF603" s="131"/>
      <c r="CG603" s="131"/>
      <c r="CH603" s="100"/>
      <c r="CI603" s="100"/>
      <c r="CJ603" s="100"/>
      <c r="CK603" s="100"/>
      <c r="CL603" s="100"/>
      <c r="CM603" s="100"/>
      <c r="CN603" s="100"/>
      <c r="CO603" s="100"/>
      <c r="CP603" s="100"/>
      <c r="CQ603" s="100"/>
      <c r="CR603" s="100"/>
      <c r="CS603" s="100"/>
      <c r="CT603" s="100"/>
      <c r="CU603" s="100"/>
      <c r="CV603" s="100"/>
      <c r="CW603" s="100"/>
      <c r="CX603" s="100"/>
      <c r="CY603" s="100"/>
      <c r="CZ603" s="100"/>
      <c r="DA603" s="100"/>
      <c r="DB603" s="100"/>
      <c r="DC603" s="100"/>
      <c r="DD603" s="100"/>
    </row>
    <row r="604" spans="31:108" ht="15" customHeight="1" x14ac:dyDescent="0.2">
      <c r="AE604" s="131"/>
      <c r="AF604" s="131"/>
      <c r="AG604" s="131"/>
      <c r="AH604" s="131"/>
      <c r="AI604" s="131"/>
      <c r="AJ604" s="131"/>
      <c r="AK604" s="131"/>
      <c r="AL604" s="131"/>
      <c r="AM604" s="131"/>
      <c r="AN604" s="131"/>
      <c r="AO604" s="131"/>
      <c r="AP604" s="131"/>
      <c r="AQ604" s="131"/>
      <c r="AR604" s="131"/>
      <c r="AS604" s="131"/>
      <c r="AT604" s="131"/>
      <c r="AU604" s="131"/>
      <c r="AV604" s="131"/>
      <c r="AW604" s="131"/>
      <c r="AX604" s="131"/>
      <c r="AY604" s="131"/>
      <c r="AZ604" s="131"/>
      <c r="BA604" s="131"/>
      <c r="BB604" s="131"/>
      <c r="BC604" s="131"/>
      <c r="BD604" s="131"/>
      <c r="BE604" s="131"/>
      <c r="BF604" s="131"/>
      <c r="BG604" s="131"/>
      <c r="BH604" s="131"/>
      <c r="BI604" s="131"/>
      <c r="BJ604" s="131"/>
      <c r="BK604" s="131"/>
      <c r="BL604" s="131"/>
      <c r="BM604" s="131"/>
      <c r="BN604" s="131"/>
      <c r="BO604" s="131"/>
      <c r="BP604" s="131"/>
      <c r="BQ604" s="131"/>
      <c r="BR604" s="131"/>
      <c r="BS604" s="131"/>
      <c r="BT604" s="131"/>
      <c r="BU604" s="131"/>
      <c r="BV604" s="131"/>
      <c r="BW604" s="131"/>
      <c r="BX604" s="131"/>
      <c r="BY604" s="131"/>
      <c r="BZ604" s="131"/>
      <c r="CA604" s="131"/>
      <c r="CB604" s="131"/>
      <c r="CC604" s="131"/>
      <c r="CD604" s="131"/>
      <c r="CE604" s="131"/>
      <c r="CF604" s="131"/>
      <c r="CG604" s="131"/>
      <c r="CH604" s="100"/>
      <c r="CI604" s="100"/>
      <c r="CJ604" s="100"/>
      <c r="CK604" s="100"/>
      <c r="CL604" s="100"/>
      <c r="CM604" s="100"/>
      <c r="CN604" s="100"/>
      <c r="CO604" s="100"/>
      <c r="CP604" s="100"/>
      <c r="CQ604" s="100"/>
      <c r="CR604" s="100"/>
      <c r="CS604" s="100"/>
      <c r="CT604" s="100"/>
      <c r="CU604" s="100"/>
      <c r="CV604" s="100"/>
      <c r="CW604" s="100"/>
      <c r="CX604" s="100"/>
      <c r="CY604" s="100"/>
      <c r="CZ604" s="100"/>
      <c r="DA604" s="100"/>
      <c r="DB604" s="100"/>
      <c r="DC604" s="100"/>
      <c r="DD604" s="100"/>
    </row>
    <row r="605" spans="31:108" ht="15" customHeight="1" x14ac:dyDescent="0.2">
      <c r="AE605" s="131"/>
      <c r="AF605" s="131"/>
      <c r="AG605" s="131"/>
      <c r="AH605" s="131"/>
      <c r="AI605" s="131"/>
      <c r="AJ605" s="131"/>
      <c r="AK605" s="131"/>
      <c r="AL605" s="131"/>
      <c r="AM605" s="131"/>
      <c r="AN605" s="131"/>
      <c r="AO605" s="131"/>
      <c r="AP605" s="131"/>
      <c r="AQ605" s="131"/>
      <c r="AR605" s="131"/>
      <c r="AS605" s="131"/>
      <c r="AT605" s="131"/>
      <c r="AU605" s="131"/>
      <c r="AV605" s="131"/>
      <c r="AW605" s="131"/>
      <c r="AX605" s="131"/>
      <c r="AY605" s="131"/>
      <c r="AZ605" s="131"/>
      <c r="BA605" s="131"/>
      <c r="BB605" s="131"/>
      <c r="BC605" s="131"/>
      <c r="BD605" s="131"/>
      <c r="BE605" s="131"/>
      <c r="BF605" s="131"/>
      <c r="BG605" s="131"/>
      <c r="BH605" s="131"/>
      <c r="BI605" s="131"/>
      <c r="BJ605" s="131"/>
      <c r="BK605" s="131"/>
      <c r="BL605" s="131"/>
      <c r="BM605" s="131"/>
      <c r="BN605" s="131"/>
      <c r="BO605" s="131"/>
      <c r="BP605" s="131"/>
      <c r="BQ605" s="131"/>
      <c r="BR605" s="131"/>
      <c r="BS605" s="131"/>
      <c r="BT605" s="131"/>
      <c r="BU605" s="131"/>
      <c r="BV605" s="131"/>
      <c r="BW605" s="131"/>
      <c r="BX605" s="131"/>
      <c r="BY605" s="131"/>
      <c r="BZ605" s="131"/>
      <c r="CA605" s="131"/>
      <c r="CB605" s="131"/>
      <c r="CC605" s="131"/>
      <c r="CD605" s="131"/>
      <c r="CE605" s="131"/>
      <c r="CF605" s="131"/>
      <c r="CG605" s="131"/>
      <c r="CH605" s="100"/>
      <c r="CI605" s="100"/>
      <c r="CJ605" s="100"/>
      <c r="CK605" s="100"/>
      <c r="CL605" s="100"/>
      <c r="CM605" s="100"/>
      <c r="CN605" s="100"/>
      <c r="CO605" s="100"/>
      <c r="CP605" s="100"/>
      <c r="CQ605" s="100"/>
      <c r="CR605" s="100"/>
      <c r="CS605" s="100"/>
      <c r="CT605" s="100"/>
      <c r="CU605" s="100"/>
      <c r="CV605" s="100"/>
      <c r="CW605" s="100"/>
      <c r="CX605" s="100"/>
      <c r="CY605" s="100"/>
      <c r="CZ605" s="100"/>
      <c r="DA605" s="100"/>
      <c r="DB605" s="100"/>
      <c r="DC605" s="100"/>
      <c r="DD605" s="100"/>
    </row>
    <row r="606" spans="31:108" ht="15" customHeight="1" x14ac:dyDescent="0.2">
      <c r="AE606" s="131"/>
      <c r="AF606" s="131"/>
      <c r="AG606" s="131"/>
      <c r="AH606" s="131"/>
      <c r="AI606" s="131"/>
      <c r="AJ606" s="131"/>
      <c r="AK606" s="131"/>
      <c r="AL606" s="131"/>
      <c r="AM606" s="131"/>
      <c r="AN606" s="131"/>
      <c r="AO606" s="131"/>
      <c r="AP606" s="131"/>
      <c r="AQ606" s="131"/>
      <c r="AR606" s="131"/>
      <c r="AS606" s="131"/>
      <c r="AT606" s="131"/>
      <c r="AU606" s="131"/>
      <c r="AV606" s="131"/>
      <c r="AW606" s="131"/>
      <c r="AX606" s="131"/>
      <c r="AY606" s="131"/>
      <c r="AZ606" s="131"/>
      <c r="BA606" s="131"/>
      <c r="BB606" s="131"/>
      <c r="BC606" s="131"/>
      <c r="BD606" s="131"/>
      <c r="BE606" s="131"/>
      <c r="BF606" s="131"/>
      <c r="BG606" s="131"/>
      <c r="BH606" s="131"/>
      <c r="BI606" s="131"/>
      <c r="BJ606" s="131"/>
      <c r="BK606" s="131"/>
      <c r="BL606" s="131"/>
      <c r="BM606" s="131"/>
      <c r="BN606" s="131"/>
      <c r="BO606" s="131"/>
      <c r="BP606" s="131"/>
      <c r="BQ606" s="131"/>
      <c r="BR606" s="131"/>
      <c r="BS606" s="131"/>
      <c r="BT606" s="131"/>
      <c r="BU606" s="131"/>
      <c r="BV606" s="131"/>
      <c r="BW606" s="131"/>
      <c r="BX606" s="131"/>
      <c r="BY606" s="131"/>
      <c r="BZ606" s="131"/>
      <c r="CA606" s="131"/>
      <c r="CB606" s="131"/>
      <c r="CC606" s="131"/>
      <c r="CD606" s="131"/>
      <c r="CE606" s="131"/>
      <c r="CF606" s="131"/>
      <c r="CG606" s="131"/>
      <c r="CH606" s="100"/>
      <c r="CI606" s="100"/>
      <c r="CJ606" s="100"/>
      <c r="CK606" s="100"/>
      <c r="CL606" s="100"/>
      <c r="CM606" s="100"/>
      <c r="CN606" s="100"/>
      <c r="CO606" s="100"/>
      <c r="CP606" s="100"/>
      <c r="CQ606" s="100"/>
      <c r="CR606" s="100"/>
      <c r="CS606" s="100"/>
      <c r="CT606" s="100"/>
      <c r="CU606" s="100"/>
      <c r="CV606" s="100"/>
      <c r="CW606" s="100"/>
      <c r="CX606" s="100"/>
      <c r="CY606" s="100"/>
      <c r="CZ606" s="100"/>
      <c r="DA606" s="100"/>
      <c r="DB606" s="100"/>
      <c r="DC606" s="100"/>
      <c r="DD606" s="100"/>
    </row>
    <row r="607" spans="31:108" ht="15" customHeight="1" x14ac:dyDescent="0.2">
      <c r="AE607" s="131"/>
      <c r="AF607" s="131"/>
      <c r="AG607" s="131"/>
      <c r="AH607" s="131"/>
      <c r="AI607" s="131"/>
      <c r="AJ607" s="131"/>
      <c r="AK607" s="131"/>
      <c r="AL607" s="131"/>
      <c r="AM607" s="131"/>
      <c r="AN607" s="131"/>
      <c r="AO607" s="131"/>
      <c r="AP607" s="131"/>
      <c r="AQ607" s="131"/>
      <c r="AR607" s="131"/>
      <c r="AS607" s="131"/>
      <c r="AT607" s="131"/>
      <c r="AU607" s="131"/>
      <c r="AV607" s="131"/>
      <c r="AW607" s="131"/>
      <c r="AX607" s="131"/>
      <c r="AY607" s="131"/>
      <c r="AZ607" s="131"/>
      <c r="BA607" s="131"/>
      <c r="BB607" s="131"/>
      <c r="BC607" s="131"/>
      <c r="BD607" s="131"/>
      <c r="BE607" s="131"/>
      <c r="BF607" s="131"/>
      <c r="BG607" s="131"/>
      <c r="BH607" s="131"/>
      <c r="BI607" s="131"/>
      <c r="BJ607" s="131"/>
      <c r="BK607" s="131"/>
      <c r="BL607" s="131"/>
      <c r="BM607" s="131"/>
      <c r="BN607" s="131"/>
      <c r="BO607" s="131"/>
      <c r="BP607" s="131"/>
      <c r="BQ607" s="131"/>
      <c r="BR607" s="131"/>
      <c r="BS607" s="131"/>
      <c r="BT607" s="131"/>
      <c r="BU607" s="131"/>
      <c r="BV607" s="131"/>
      <c r="BW607" s="131"/>
      <c r="BX607" s="131"/>
      <c r="BY607" s="131"/>
      <c r="BZ607" s="131"/>
      <c r="CA607" s="131"/>
      <c r="CB607" s="131"/>
      <c r="CC607" s="131"/>
      <c r="CD607" s="131"/>
      <c r="CE607" s="131"/>
      <c r="CF607" s="131"/>
      <c r="CG607" s="131"/>
      <c r="CH607" s="100"/>
      <c r="CI607" s="100"/>
      <c r="CJ607" s="100"/>
      <c r="CK607" s="100"/>
      <c r="CL607" s="100"/>
      <c r="CM607" s="100"/>
      <c r="CN607" s="100"/>
      <c r="CO607" s="100"/>
      <c r="CP607" s="100"/>
      <c r="CQ607" s="100"/>
      <c r="CR607" s="100"/>
      <c r="CS607" s="100"/>
      <c r="CT607" s="100"/>
      <c r="CU607" s="100"/>
      <c r="CV607" s="100"/>
      <c r="CW607" s="100"/>
      <c r="CX607" s="100"/>
      <c r="CY607" s="100"/>
      <c r="CZ607" s="100"/>
      <c r="DA607" s="100"/>
      <c r="DB607" s="100"/>
      <c r="DC607" s="100"/>
      <c r="DD607" s="100"/>
    </row>
    <row r="608" spans="31:108" ht="15" customHeight="1" x14ac:dyDescent="0.2">
      <c r="AE608" s="131"/>
      <c r="AF608" s="131"/>
      <c r="AG608" s="131"/>
      <c r="AH608" s="131"/>
      <c r="AI608" s="131"/>
      <c r="AJ608" s="131"/>
      <c r="AK608" s="131"/>
      <c r="AL608" s="131"/>
      <c r="AM608" s="131"/>
      <c r="AN608" s="131"/>
      <c r="AO608" s="131"/>
      <c r="AP608" s="131"/>
      <c r="AQ608" s="131"/>
      <c r="AR608" s="131"/>
      <c r="AS608" s="131"/>
      <c r="AT608" s="131"/>
      <c r="AU608" s="131"/>
      <c r="AV608" s="131"/>
      <c r="AW608" s="131"/>
      <c r="AX608" s="131"/>
      <c r="AY608" s="131"/>
      <c r="AZ608" s="131"/>
      <c r="BA608" s="131"/>
      <c r="BB608" s="131"/>
      <c r="BC608" s="131"/>
      <c r="BD608" s="131"/>
      <c r="BE608" s="131"/>
      <c r="BF608" s="131"/>
      <c r="BG608" s="131"/>
      <c r="BH608" s="131"/>
      <c r="BI608" s="131"/>
      <c r="BJ608" s="131"/>
      <c r="BK608" s="131"/>
      <c r="BL608" s="131"/>
      <c r="BM608" s="131"/>
      <c r="BN608" s="131"/>
      <c r="BO608" s="131"/>
      <c r="BP608" s="131"/>
      <c r="BQ608" s="131"/>
      <c r="BR608" s="131"/>
      <c r="BS608" s="131"/>
      <c r="BT608" s="131"/>
      <c r="BU608" s="131"/>
      <c r="BV608" s="131"/>
      <c r="BW608" s="131"/>
      <c r="BX608" s="131"/>
      <c r="BY608" s="131"/>
      <c r="BZ608" s="131"/>
      <c r="CA608" s="131"/>
      <c r="CB608" s="131"/>
      <c r="CC608" s="131"/>
      <c r="CD608" s="131"/>
      <c r="CE608" s="131"/>
      <c r="CF608" s="131"/>
      <c r="CG608" s="131"/>
      <c r="CH608" s="100"/>
      <c r="CI608" s="100"/>
      <c r="CJ608" s="100"/>
      <c r="CK608" s="100"/>
      <c r="CL608" s="100"/>
      <c r="CM608" s="100"/>
      <c r="CN608" s="100"/>
      <c r="CO608" s="100"/>
      <c r="CP608" s="100"/>
      <c r="CQ608" s="100"/>
      <c r="CR608" s="100"/>
      <c r="CS608" s="100"/>
      <c r="CT608" s="100"/>
      <c r="CU608" s="100"/>
      <c r="CV608" s="100"/>
      <c r="CW608" s="100"/>
      <c r="CX608" s="100"/>
      <c r="CY608" s="100"/>
      <c r="CZ608" s="100"/>
      <c r="DA608" s="100"/>
      <c r="DB608" s="100"/>
      <c r="DC608" s="100"/>
      <c r="DD608" s="100"/>
    </row>
    <row r="609" spans="31:108" ht="15" customHeight="1" x14ac:dyDescent="0.2">
      <c r="AE609" s="131"/>
      <c r="AF609" s="131"/>
      <c r="AG609" s="131"/>
      <c r="AH609" s="131"/>
      <c r="AI609" s="131"/>
      <c r="AJ609" s="131"/>
      <c r="AK609" s="131"/>
      <c r="AL609" s="131"/>
      <c r="AM609" s="131"/>
      <c r="AN609" s="131"/>
      <c r="AO609" s="131"/>
      <c r="AP609" s="131"/>
      <c r="AQ609" s="131"/>
      <c r="AR609" s="131"/>
      <c r="AS609" s="131"/>
      <c r="AT609" s="131"/>
      <c r="AU609" s="131"/>
      <c r="AV609" s="131"/>
      <c r="AW609" s="131"/>
      <c r="AX609" s="131"/>
      <c r="AY609" s="131"/>
      <c r="AZ609" s="131"/>
      <c r="BA609" s="131"/>
      <c r="BB609" s="131"/>
      <c r="BC609" s="131"/>
      <c r="BD609" s="131"/>
      <c r="BE609" s="131"/>
      <c r="BF609" s="131"/>
      <c r="BG609" s="131"/>
      <c r="BH609" s="131"/>
      <c r="BI609" s="131"/>
      <c r="BJ609" s="131"/>
      <c r="BK609" s="131"/>
      <c r="BL609" s="131"/>
      <c r="BM609" s="131"/>
      <c r="BN609" s="131"/>
      <c r="BO609" s="131"/>
      <c r="BP609" s="131"/>
      <c r="BQ609" s="131"/>
      <c r="BR609" s="131"/>
      <c r="BS609" s="131"/>
      <c r="BT609" s="131"/>
      <c r="BU609" s="131"/>
      <c r="BV609" s="131"/>
      <c r="BW609" s="131"/>
      <c r="BX609" s="131"/>
      <c r="BY609" s="131"/>
      <c r="BZ609" s="131"/>
      <c r="CA609" s="131"/>
      <c r="CB609" s="131"/>
      <c r="CC609" s="131"/>
      <c r="CD609" s="131"/>
      <c r="CE609" s="131"/>
      <c r="CF609" s="131"/>
      <c r="CG609" s="131"/>
      <c r="CH609" s="100"/>
      <c r="CI609" s="100"/>
      <c r="CJ609" s="100"/>
      <c r="CK609" s="100"/>
      <c r="CL609" s="100"/>
      <c r="CM609" s="100"/>
      <c r="CN609" s="100"/>
      <c r="CO609" s="100"/>
      <c r="CP609" s="100"/>
      <c r="CQ609" s="100"/>
      <c r="CR609" s="100"/>
      <c r="CS609" s="100"/>
      <c r="CT609" s="100"/>
      <c r="CU609" s="100"/>
      <c r="CV609" s="100"/>
      <c r="CW609" s="100"/>
      <c r="CX609" s="100"/>
      <c r="CY609" s="100"/>
      <c r="CZ609" s="100"/>
      <c r="DA609" s="100"/>
      <c r="DB609" s="100"/>
      <c r="DC609" s="100"/>
      <c r="DD609" s="100"/>
    </row>
    <row r="610" spans="31:108" ht="15" customHeight="1" x14ac:dyDescent="0.2">
      <c r="AE610" s="131"/>
      <c r="AF610" s="131"/>
      <c r="AG610" s="131"/>
      <c r="AH610" s="131"/>
      <c r="AI610" s="131"/>
      <c r="AJ610" s="131"/>
      <c r="AK610" s="131"/>
      <c r="AL610" s="131"/>
      <c r="AM610" s="131"/>
      <c r="AN610" s="131"/>
      <c r="AO610" s="131"/>
      <c r="AP610" s="131"/>
      <c r="AQ610" s="131"/>
      <c r="AR610" s="131"/>
      <c r="AS610" s="131"/>
      <c r="AT610" s="131"/>
      <c r="AU610" s="131"/>
      <c r="AV610" s="131"/>
      <c r="AW610" s="131"/>
      <c r="AX610" s="131"/>
      <c r="AY610" s="131"/>
      <c r="AZ610" s="131"/>
      <c r="BA610" s="131"/>
      <c r="BB610" s="131"/>
      <c r="BC610" s="131"/>
      <c r="BD610" s="131"/>
      <c r="BE610" s="131"/>
      <c r="BF610" s="131"/>
      <c r="BG610" s="131"/>
      <c r="BH610" s="131"/>
      <c r="BI610" s="131"/>
      <c r="BJ610" s="131"/>
      <c r="BK610" s="131"/>
      <c r="BL610" s="131"/>
      <c r="BM610" s="131"/>
      <c r="BN610" s="131"/>
      <c r="BO610" s="131"/>
      <c r="BP610" s="131"/>
      <c r="BQ610" s="131"/>
      <c r="BR610" s="131"/>
      <c r="BS610" s="131"/>
      <c r="BT610" s="131"/>
      <c r="BU610" s="131"/>
      <c r="BV610" s="131"/>
      <c r="BW610" s="131"/>
      <c r="BX610" s="131"/>
      <c r="BY610" s="131"/>
      <c r="BZ610" s="131"/>
      <c r="CA610" s="131"/>
      <c r="CB610" s="131"/>
      <c r="CC610" s="131"/>
      <c r="CD610" s="131"/>
      <c r="CE610" s="131"/>
      <c r="CF610" s="131"/>
      <c r="CG610" s="131"/>
      <c r="CH610" s="100"/>
      <c r="CI610" s="100"/>
      <c r="CJ610" s="100"/>
      <c r="CK610" s="100"/>
      <c r="CL610" s="100"/>
      <c r="CM610" s="100"/>
      <c r="CN610" s="100"/>
      <c r="CO610" s="100"/>
      <c r="CP610" s="100"/>
      <c r="CQ610" s="100"/>
      <c r="CR610" s="100"/>
      <c r="CS610" s="100"/>
      <c r="CT610" s="100"/>
      <c r="CU610" s="100"/>
      <c r="CV610" s="100"/>
      <c r="CW610" s="100"/>
      <c r="CX610" s="100"/>
      <c r="CY610" s="100"/>
      <c r="CZ610" s="100"/>
      <c r="DA610" s="100"/>
      <c r="DB610" s="100"/>
      <c r="DC610" s="100"/>
      <c r="DD610" s="100"/>
    </row>
    <row r="611" spans="31:108" ht="15" customHeight="1" x14ac:dyDescent="0.2">
      <c r="AE611" s="131"/>
      <c r="AF611" s="131"/>
      <c r="AG611" s="131"/>
      <c r="AH611" s="131"/>
      <c r="AI611" s="131"/>
      <c r="AJ611" s="131"/>
      <c r="AK611" s="131"/>
      <c r="AL611" s="131"/>
      <c r="AM611" s="131"/>
      <c r="AN611" s="131"/>
      <c r="AO611" s="131"/>
      <c r="AP611" s="131"/>
      <c r="AQ611" s="131"/>
      <c r="AR611" s="131"/>
      <c r="AS611" s="131"/>
      <c r="AT611" s="131"/>
      <c r="AU611" s="131"/>
      <c r="AV611" s="131"/>
      <c r="AW611" s="131"/>
      <c r="AX611" s="131"/>
      <c r="AY611" s="131"/>
      <c r="AZ611" s="131"/>
      <c r="BA611" s="131"/>
      <c r="BB611" s="131"/>
      <c r="BC611" s="131"/>
      <c r="BD611" s="131"/>
      <c r="BE611" s="131"/>
      <c r="BF611" s="131"/>
      <c r="BG611" s="131"/>
      <c r="BH611" s="131"/>
      <c r="BI611" s="131"/>
      <c r="BJ611" s="131"/>
      <c r="BK611" s="131"/>
      <c r="BL611" s="131"/>
      <c r="BM611" s="131"/>
      <c r="BN611" s="131"/>
      <c r="BO611" s="131"/>
      <c r="BP611" s="131"/>
      <c r="BQ611" s="131"/>
      <c r="BR611" s="131"/>
      <c r="BS611" s="131"/>
      <c r="BT611" s="131"/>
      <c r="BU611" s="131"/>
      <c r="BV611" s="131"/>
      <c r="BW611" s="131"/>
      <c r="BX611" s="131"/>
      <c r="BY611" s="131"/>
      <c r="BZ611" s="131"/>
      <c r="CA611" s="131"/>
      <c r="CB611" s="131"/>
      <c r="CC611" s="131"/>
      <c r="CD611" s="131"/>
      <c r="CE611" s="131"/>
      <c r="CF611" s="131"/>
      <c r="CG611" s="131"/>
      <c r="CH611" s="100"/>
      <c r="CI611" s="100"/>
      <c r="CJ611" s="100"/>
      <c r="CK611" s="100"/>
      <c r="CL611" s="100"/>
      <c r="CM611" s="100"/>
      <c r="CN611" s="100"/>
      <c r="CO611" s="100"/>
      <c r="CP611" s="100"/>
      <c r="CQ611" s="100"/>
      <c r="CR611" s="100"/>
      <c r="CS611" s="100"/>
      <c r="CT611" s="100"/>
      <c r="CU611" s="100"/>
      <c r="CV611" s="100"/>
      <c r="CW611" s="100"/>
      <c r="CX611" s="100"/>
      <c r="CY611" s="100"/>
      <c r="CZ611" s="100"/>
      <c r="DA611" s="100"/>
      <c r="DB611" s="100"/>
      <c r="DC611" s="100"/>
      <c r="DD611" s="100"/>
    </row>
    <row r="612" spans="31:108" ht="15" customHeight="1" x14ac:dyDescent="0.2">
      <c r="AE612" s="131"/>
      <c r="AF612" s="131"/>
      <c r="AG612" s="131"/>
      <c r="AH612" s="131"/>
      <c r="AI612" s="131"/>
      <c r="AJ612" s="131"/>
      <c r="AK612" s="131"/>
      <c r="AL612" s="131"/>
      <c r="AM612" s="131"/>
      <c r="AN612" s="131"/>
      <c r="AO612" s="131"/>
      <c r="AP612" s="131"/>
      <c r="AQ612" s="131"/>
      <c r="AR612" s="131"/>
      <c r="AS612" s="131"/>
      <c r="AT612" s="131"/>
      <c r="AU612" s="131"/>
      <c r="AV612" s="131"/>
      <c r="AW612" s="131"/>
      <c r="AX612" s="131"/>
      <c r="AY612" s="131"/>
      <c r="AZ612" s="131"/>
      <c r="BA612" s="131"/>
      <c r="BB612" s="131"/>
      <c r="BC612" s="131"/>
      <c r="BD612" s="131"/>
      <c r="BE612" s="131"/>
      <c r="BF612" s="131"/>
      <c r="BG612" s="131"/>
      <c r="BH612" s="131"/>
      <c r="BI612" s="131"/>
      <c r="BJ612" s="131"/>
      <c r="BK612" s="131"/>
      <c r="BL612" s="131"/>
      <c r="BM612" s="131"/>
      <c r="BN612" s="131"/>
      <c r="BO612" s="131"/>
      <c r="BP612" s="131"/>
      <c r="BQ612" s="131"/>
      <c r="BR612" s="131"/>
      <c r="BS612" s="131"/>
      <c r="BT612" s="131"/>
      <c r="BU612" s="131"/>
      <c r="BV612" s="131"/>
      <c r="BW612" s="131"/>
      <c r="BX612" s="131"/>
      <c r="BY612" s="131"/>
      <c r="BZ612" s="131"/>
      <c r="CA612" s="131"/>
      <c r="CB612" s="131"/>
      <c r="CC612" s="131"/>
      <c r="CD612" s="131"/>
      <c r="CE612" s="131"/>
      <c r="CF612" s="131"/>
      <c r="CG612" s="131"/>
      <c r="CH612" s="100"/>
      <c r="CI612" s="100"/>
      <c r="CJ612" s="100"/>
      <c r="CK612" s="100"/>
      <c r="CL612" s="100"/>
      <c r="CM612" s="100"/>
      <c r="CN612" s="100"/>
      <c r="CO612" s="100"/>
      <c r="CP612" s="100"/>
      <c r="CQ612" s="100"/>
      <c r="CR612" s="100"/>
      <c r="CS612" s="100"/>
      <c r="CT612" s="100"/>
      <c r="CU612" s="100"/>
      <c r="CV612" s="100"/>
      <c r="CW612" s="100"/>
      <c r="CX612" s="100"/>
      <c r="CY612" s="100"/>
      <c r="CZ612" s="100"/>
      <c r="DA612" s="100"/>
      <c r="DB612" s="100"/>
      <c r="DC612" s="100"/>
      <c r="DD612" s="100"/>
    </row>
    <row r="613" spans="31:108" ht="15" customHeight="1" x14ac:dyDescent="0.2">
      <c r="AE613" s="131"/>
      <c r="AF613" s="131"/>
      <c r="AG613" s="131"/>
      <c r="AH613" s="131"/>
      <c r="AI613" s="131"/>
      <c r="AJ613" s="131"/>
      <c r="AK613" s="131"/>
      <c r="AL613" s="131"/>
      <c r="AM613" s="131"/>
      <c r="AN613" s="131"/>
      <c r="AO613" s="131"/>
      <c r="AP613" s="131"/>
      <c r="AQ613" s="131"/>
      <c r="AR613" s="131"/>
      <c r="AS613" s="131"/>
      <c r="AT613" s="131"/>
      <c r="AU613" s="131"/>
      <c r="AV613" s="131"/>
      <c r="AW613" s="131"/>
      <c r="AX613" s="131"/>
      <c r="AY613" s="131"/>
      <c r="AZ613" s="131"/>
      <c r="BA613" s="131"/>
      <c r="BB613" s="131"/>
      <c r="BC613" s="131"/>
      <c r="BD613" s="131"/>
      <c r="BE613" s="131"/>
      <c r="BF613" s="131"/>
      <c r="BG613" s="131"/>
      <c r="BH613" s="131"/>
      <c r="BI613" s="131"/>
      <c r="BJ613" s="131"/>
      <c r="BK613" s="131"/>
      <c r="BL613" s="131"/>
      <c r="BM613" s="131"/>
      <c r="BN613" s="131"/>
      <c r="BO613" s="131"/>
      <c r="BP613" s="131"/>
      <c r="BQ613" s="131"/>
      <c r="BR613" s="131"/>
      <c r="BS613" s="131"/>
      <c r="BT613" s="131"/>
      <c r="BU613" s="131"/>
      <c r="BV613" s="131"/>
      <c r="BW613" s="131"/>
      <c r="BX613" s="131"/>
      <c r="BY613" s="131"/>
      <c r="BZ613" s="131"/>
      <c r="CA613" s="131"/>
      <c r="CB613" s="131"/>
      <c r="CC613" s="131"/>
      <c r="CD613" s="131"/>
      <c r="CE613" s="131"/>
      <c r="CF613" s="131"/>
      <c r="CG613" s="131"/>
      <c r="CH613" s="100"/>
      <c r="CI613" s="100"/>
      <c r="CJ613" s="100"/>
      <c r="CK613" s="100"/>
      <c r="CL613" s="100"/>
      <c r="CM613" s="100"/>
      <c r="CN613" s="100"/>
      <c r="CO613" s="100"/>
      <c r="CP613" s="100"/>
      <c r="CQ613" s="100"/>
      <c r="CR613" s="100"/>
      <c r="CS613" s="100"/>
      <c r="CT613" s="100"/>
      <c r="CU613" s="100"/>
      <c r="CV613" s="100"/>
      <c r="CW613" s="100"/>
      <c r="CX613" s="100"/>
      <c r="CY613" s="100"/>
      <c r="CZ613" s="100"/>
      <c r="DA613" s="100"/>
      <c r="DB613" s="100"/>
      <c r="DC613" s="100"/>
      <c r="DD613" s="100"/>
    </row>
    <row r="614" spans="31:108" ht="15" customHeight="1" x14ac:dyDescent="0.2">
      <c r="AE614" s="131"/>
      <c r="AF614" s="131"/>
      <c r="AG614" s="131"/>
      <c r="AH614" s="131"/>
      <c r="AI614" s="131"/>
      <c r="AJ614" s="131"/>
      <c r="AK614" s="131"/>
      <c r="AL614" s="131"/>
      <c r="AM614" s="131"/>
      <c r="AN614" s="131"/>
      <c r="AO614" s="131"/>
      <c r="AP614" s="131"/>
      <c r="AQ614" s="131"/>
      <c r="AR614" s="131"/>
      <c r="AS614" s="131"/>
      <c r="AT614" s="131"/>
      <c r="AU614" s="131"/>
      <c r="AV614" s="131"/>
      <c r="AW614" s="131"/>
      <c r="AX614" s="131"/>
      <c r="AY614" s="131"/>
      <c r="AZ614" s="131"/>
      <c r="BA614" s="131"/>
      <c r="BB614" s="131"/>
      <c r="BC614" s="131"/>
      <c r="BD614" s="131"/>
      <c r="BE614" s="131"/>
      <c r="BF614" s="131"/>
      <c r="BG614" s="131"/>
      <c r="BH614" s="131"/>
      <c r="BI614" s="131"/>
      <c r="BJ614" s="131"/>
      <c r="BK614" s="131"/>
      <c r="BL614" s="131"/>
      <c r="BM614" s="131"/>
      <c r="BN614" s="131"/>
      <c r="BO614" s="131"/>
      <c r="BP614" s="131"/>
      <c r="BQ614" s="131"/>
      <c r="BR614" s="131"/>
      <c r="BS614" s="131"/>
      <c r="BT614" s="131"/>
      <c r="BU614" s="131"/>
      <c r="BV614" s="131"/>
      <c r="BW614" s="131"/>
      <c r="BX614" s="131"/>
      <c r="BY614" s="131"/>
      <c r="BZ614" s="131"/>
      <c r="CA614" s="131"/>
      <c r="CB614" s="131"/>
      <c r="CC614" s="131"/>
      <c r="CD614" s="131"/>
      <c r="CE614" s="131"/>
      <c r="CF614" s="131"/>
      <c r="CG614" s="131"/>
      <c r="CH614" s="100"/>
      <c r="CI614" s="100"/>
      <c r="CJ614" s="100"/>
      <c r="CK614" s="100"/>
      <c r="CL614" s="100"/>
      <c r="CM614" s="100"/>
      <c r="CN614" s="100"/>
      <c r="CO614" s="100"/>
      <c r="CP614" s="100"/>
      <c r="CQ614" s="100"/>
      <c r="CR614" s="100"/>
      <c r="CS614" s="100"/>
      <c r="CT614" s="100"/>
      <c r="CU614" s="100"/>
      <c r="CV614" s="100"/>
      <c r="CW614" s="100"/>
      <c r="CX614" s="100"/>
      <c r="CY614" s="100"/>
      <c r="CZ614" s="100"/>
      <c r="DA614" s="100"/>
      <c r="DB614" s="100"/>
      <c r="DC614" s="100"/>
      <c r="DD614" s="100"/>
    </row>
    <row r="615" spans="31:108" ht="15" customHeight="1" x14ac:dyDescent="0.2">
      <c r="AE615" s="131"/>
      <c r="AF615" s="131"/>
      <c r="AG615" s="131"/>
      <c r="AH615" s="131"/>
      <c r="AI615" s="131"/>
      <c r="AJ615" s="131"/>
      <c r="AK615" s="131"/>
      <c r="AL615" s="131"/>
      <c r="AM615" s="131"/>
      <c r="AN615" s="131"/>
      <c r="AO615" s="131"/>
      <c r="AP615" s="131"/>
      <c r="AQ615" s="131"/>
      <c r="AR615" s="131"/>
      <c r="AS615" s="131"/>
      <c r="AT615" s="131"/>
      <c r="AU615" s="131"/>
      <c r="AV615" s="131"/>
      <c r="AW615" s="131"/>
      <c r="AX615" s="131"/>
      <c r="AY615" s="131"/>
      <c r="AZ615" s="131"/>
      <c r="BA615" s="131"/>
      <c r="BB615" s="131"/>
      <c r="BC615" s="131"/>
      <c r="BD615" s="131"/>
      <c r="BE615" s="131"/>
      <c r="BF615" s="131"/>
      <c r="BG615" s="131"/>
      <c r="BH615" s="131"/>
      <c r="BI615" s="131"/>
      <c r="BJ615" s="131"/>
      <c r="BK615" s="131"/>
      <c r="BL615" s="131"/>
      <c r="BM615" s="131"/>
      <c r="BN615" s="131"/>
      <c r="BO615" s="131"/>
      <c r="BP615" s="131"/>
      <c r="BQ615" s="131"/>
      <c r="BR615" s="131"/>
      <c r="BS615" s="131"/>
      <c r="BT615" s="131"/>
      <c r="BU615" s="131"/>
      <c r="BV615" s="131"/>
      <c r="BW615" s="131"/>
      <c r="BX615" s="131"/>
      <c r="BY615" s="131"/>
      <c r="BZ615" s="131"/>
      <c r="CA615" s="131"/>
      <c r="CB615" s="131"/>
      <c r="CC615" s="131"/>
      <c r="CD615" s="131"/>
      <c r="CE615" s="131"/>
      <c r="CF615" s="131"/>
      <c r="CG615" s="131"/>
      <c r="CH615" s="100"/>
      <c r="CI615" s="100"/>
      <c r="CJ615" s="100"/>
      <c r="CK615" s="100"/>
      <c r="CL615" s="100"/>
      <c r="CM615" s="100"/>
      <c r="CN615" s="100"/>
      <c r="CO615" s="100"/>
      <c r="CP615" s="100"/>
      <c r="CQ615" s="100"/>
      <c r="CR615" s="100"/>
      <c r="CS615" s="100"/>
      <c r="CT615" s="100"/>
      <c r="CU615" s="100"/>
      <c r="CV615" s="100"/>
      <c r="CW615" s="100"/>
      <c r="CX615" s="100"/>
      <c r="CY615" s="100"/>
      <c r="CZ615" s="100"/>
      <c r="DA615" s="100"/>
      <c r="DB615" s="100"/>
      <c r="DC615" s="100"/>
      <c r="DD615" s="100"/>
    </row>
    <row r="616" spans="31:108" ht="15" customHeight="1" x14ac:dyDescent="0.2">
      <c r="AE616" s="131"/>
      <c r="AF616" s="131"/>
      <c r="AG616" s="131"/>
      <c r="AH616" s="131"/>
      <c r="AI616" s="131"/>
      <c r="AJ616" s="131"/>
      <c r="AK616" s="131"/>
      <c r="AL616" s="131"/>
      <c r="AM616" s="131"/>
      <c r="AN616" s="131"/>
      <c r="AO616" s="131"/>
      <c r="AP616" s="131"/>
      <c r="AQ616" s="131"/>
      <c r="AR616" s="131"/>
      <c r="AS616" s="131"/>
      <c r="AT616" s="131"/>
      <c r="AU616" s="131"/>
      <c r="AV616" s="131"/>
      <c r="AW616" s="131"/>
      <c r="AX616" s="131"/>
      <c r="AY616" s="131"/>
      <c r="AZ616" s="131"/>
      <c r="BA616" s="131"/>
      <c r="BB616" s="131"/>
      <c r="BC616" s="131"/>
      <c r="BD616" s="131"/>
      <c r="BE616" s="131"/>
      <c r="BF616" s="131"/>
      <c r="BG616" s="131"/>
      <c r="BH616" s="131"/>
      <c r="BI616" s="131"/>
      <c r="BJ616" s="131"/>
      <c r="BK616" s="131"/>
      <c r="BL616" s="131"/>
      <c r="BM616" s="131"/>
      <c r="BN616" s="131"/>
      <c r="BO616" s="131"/>
      <c r="BP616" s="131"/>
      <c r="BQ616" s="131"/>
      <c r="BR616" s="131"/>
      <c r="BS616" s="131"/>
      <c r="BT616" s="131"/>
      <c r="BU616" s="131"/>
      <c r="BV616" s="131"/>
      <c r="BW616" s="131"/>
      <c r="BX616" s="131"/>
      <c r="BY616" s="131"/>
      <c r="BZ616" s="131"/>
      <c r="CA616" s="131"/>
      <c r="CB616" s="131"/>
      <c r="CC616" s="131"/>
      <c r="CD616" s="131"/>
      <c r="CE616" s="131"/>
      <c r="CF616" s="131"/>
      <c r="CG616" s="131"/>
      <c r="CH616" s="100"/>
      <c r="CI616" s="100"/>
      <c r="CJ616" s="100"/>
      <c r="CK616" s="100"/>
      <c r="CL616" s="100"/>
      <c r="CM616" s="100"/>
      <c r="CN616" s="100"/>
      <c r="CO616" s="100"/>
      <c r="CP616" s="100"/>
      <c r="CQ616" s="100"/>
      <c r="CR616" s="100"/>
      <c r="CS616" s="100"/>
      <c r="CT616" s="100"/>
      <c r="CU616" s="100"/>
      <c r="CV616" s="100"/>
      <c r="CW616" s="100"/>
      <c r="CX616" s="100"/>
      <c r="CY616" s="100"/>
      <c r="CZ616" s="100"/>
      <c r="DA616" s="100"/>
      <c r="DB616" s="100"/>
      <c r="DC616" s="100"/>
      <c r="DD616" s="100"/>
    </row>
    <row r="617" spans="31:108" ht="15" customHeight="1" x14ac:dyDescent="0.2">
      <c r="AE617" s="131"/>
      <c r="AF617" s="131"/>
      <c r="AG617" s="131"/>
      <c r="AH617" s="131"/>
      <c r="AI617" s="131"/>
      <c r="AJ617" s="131"/>
      <c r="AK617" s="131"/>
      <c r="AL617" s="131"/>
      <c r="AM617" s="131"/>
      <c r="AN617" s="131"/>
      <c r="AO617" s="131"/>
      <c r="AP617" s="131"/>
      <c r="AQ617" s="131"/>
      <c r="AR617" s="131"/>
      <c r="AS617" s="131"/>
      <c r="AT617" s="131"/>
      <c r="AU617" s="131"/>
      <c r="AV617" s="131"/>
      <c r="AW617" s="131"/>
      <c r="AX617" s="131"/>
      <c r="AY617" s="131"/>
      <c r="AZ617" s="131"/>
      <c r="BA617" s="131"/>
      <c r="BB617" s="131"/>
      <c r="BC617" s="131"/>
      <c r="BD617" s="131"/>
      <c r="BE617" s="131"/>
      <c r="BF617" s="131"/>
      <c r="BG617" s="131"/>
      <c r="BH617" s="131"/>
      <c r="BI617" s="131"/>
      <c r="BJ617" s="131"/>
      <c r="BK617" s="131"/>
      <c r="BL617" s="131"/>
      <c r="BM617" s="131"/>
      <c r="BN617" s="131"/>
      <c r="BO617" s="131"/>
      <c r="BP617" s="131"/>
      <c r="BQ617" s="131"/>
      <c r="BR617" s="131"/>
      <c r="BS617" s="131"/>
      <c r="BT617" s="131"/>
      <c r="BU617" s="131"/>
      <c r="BV617" s="131"/>
      <c r="BW617" s="131"/>
      <c r="BX617" s="131"/>
      <c r="BY617" s="131"/>
      <c r="BZ617" s="131"/>
      <c r="CA617" s="131"/>
      <c r="CB617" s="131"/>
      <c r="CC617" s="131"/>
      <c r="CD617" s="131"/>
      <c r="CE617" s="131"/>
      <c r="CF617" s="131"/>
      <c r="CG617" s="131"/>
      <c r="CH617" s="100"/>
      <c r="CI617" s="100"/>
      <c r="CJ617" s="100"/>
      <c r="CK617" s="100"/>
      <c r="CL617" s="100"/>
      <c r="CM617" s="100"/>
      <c r="CN617" s="100"/>
      <c r="CO617" s="100"/>
      <c r="CP617" s="100"/>
      <c r="CQ617" s="100"/>
      <c r="CR617" s="100"/>
      <c r="CS617" s="100"/>
      <c r="CT617" s="100"/>
      <c r="CU617" s="100"/>
      <c r="CV617" s="100"/>
      <c r="CW617" s="100"/>
      <c r="CX617" s="100"/>
      <c r="CY617" s="100"/>
      <c r="CZ617" s="100"/>
      <c r="DA617" s="100"/>
      <c r="DB617" s="100"/>
      <c r="DC617" s="100"/>
      <c r="DD617" s="100"/>
    </row>
    <row r="618" spans="31:108" ht="15" customHeight="1" x14ac:dyDescent="0.2">
      <c r="AE618" s="131"/>
      <c r="AF618" s="131"/>
      <c r="AG618" s="131"/>
      <c r="AH618" s="131"/>
      <c r="AI618" s="131"/>
      <c r="AJ618" s="131"/>
      <c r="AK618" s="131"/>
      <c r="AL618" s="131"/>
      <c r="AM618" s="131"/>
      <c r="AN618" s="131"/>
      <c r="AO618" s="131"/>
      <c r="AP618" s="131"/>
      <c r="AQ618" s="131"/>
      <c r="AR618" s="131"/>
      <c r="AS618" s="131"/>
      <c r="AT618" s="131"/>
      <c r="AU618" s="131"/>
      <c r="AV618" s="131"/>
      <c r="AW618" s="131"/>
      <c r="AX618" s="131"/>
      <c r="AY618" s="131"/>
      <c r="AZ618" s="131"/>
      <c r="BA618" s="131"/>
      <c r="BB618" s="131"/>
      <c r="BC618" s="131"/>
      <c r="BD618" s="131"/>
      <c r="BE618" s="131"/>
      <c r="BF618" s="131"/>
      <c r="BG618" s="131"/>
      <c r="BH618" s="131"/>
      <c r="BI618" s="131"/>
      <c r="BJ618" s="131"/>
      <c r="BK618" s="131"/>
      <c r="BL618" s="131"/>
      <c r="BM618" s="131"/>
      <c r="BN618" s="131"/>
      <c r="BO618" s="131"/>
      <c r="BP618" s="131"/>
      <c r="BQ618" s="131"/>
      <c r="BR618" s="131"/>
      <c r="BS618" s="131"/>
      <c r="BT618" s="131"/>
      <c r="BU618" s="131"/>
      <c r="BV618" s="131"/>
      <c r="BW618" s="131"/>
      <c r="BX618" s="131"/>
      <c r="BY618" s="131"/>
      <c r="BZ618" s="131"/>
      <c r="CA618" s="131"/>
      <c r="CB618" s="131"/>
      <c r="CC618" s="131"/>
      <c r="CD618" s="131"/>
      <c r="CE618" s="131"/>
      <c r="CF618" s="131"/>
      <c r="CG618" s="131"/>
      <c r="CH618" s="100"/>
      <c r="CI618" s="100"/>
      <c r="CJ618" s="100"/>
      <c r="CK618" s="100"/>
      <c r="CL618" s="100"/>
      <c r="CM618" s="100"/>
      <c r="CN618" s="100"/>
      <c r="CO618" s="100"/>
      <c r="CP618" s="100"/>
      <c r="CQ618" s="100"/>
      <c r="CR618" s="100"/>
      <c r="CS618" s="100"/>
      <c r="CT618" s="100"/>
      <c r="CU618" s="100"/>
      <c r="CV618" s="100"/>
      <c r="CW618" s="100"/>
      <c r="CX618" s="100"/>
      <c r="CY618" s="100"/>
      <c r="CZ618" s="100"/>
      <c r="DA618" s="100"/>
      <c r="DB618" s="100"/>
      <c r="DC618" s="100"/>
      <c r="DD618" s="100"/>
    </row>
    <row r="619" spans="31:108" ht="15" customHeight="1" x14ac:dyDescent="0.2">
      <c r="AE619" s="131"/>
      <c r="AF619" s="131"/>
      <c r="AG619" s="131"/>
      <c r="AH619" s="131"/>
      <c r="AI619" s="131"/>
      <c r="AJ619" s="131"/>
      <c r="AK619" s="131"/>
      <c r="AL619" s="131"/>
      <c r="AM619" s="131"/>
      <c r="AN619" s="131"/>
      <c r="AO619" s="131"/>
      <c r="AP619" s="131"/>
      <c r="AQ619" s="131"/>
      <c r="AR619" s="131"/>
      <c r="AS619" s="131"/>
      <c r="AT619" s="131"/>
      <c r="AU619" s="131"/>
      <c r="AV619" s="131"/>
      <c r="AW619" s="131"/>
      <c r="AX619" s="131"/>
      <c r="AY619" s="131"/>
      <c r="AZ619" s="131"/>
      <c r="BA619" s="131"/>
      <c r="BB619" s="131"/>
      <c r="BC619" s="131"/>
      <c r="BD619" s="131"/>
      <c r="BE619" s="131"/>
      <c r="BF619" s="131"/>
      <c r="BG619" s="131"/>
      <c r="BH619" s="131"/>
      <c r="BI619" s="131"/>
      <c r="BJ619" s="131"/>
      <c r="BK619" s="131"/>
      <c r="BL619" s="131"/>
      <c r="BM619" s="131"/>
      <c r="BN619" s="131"/>
      <c r="BO619" s="131"/>
      <c r="BP619" s="131"/>
      <c r="BQ619" s="131"/>
      <c r="BR619" s="131"/>
      <c r="BS619" s="131"/>
      <c r="BT619" s="131"/>
      <c r="BU619" s="131"/>
      <c r="BV619" s="131"/>
      <c r="BW619" s="131"/>
      <c r="BX619" s="131"/>
      <c r="BY619" s="131"/>
      <c r="BZ619" s="131"/>
      <c r="CA619" s="131"/>
      <c r="CB619" s="131"/>
      <c r="CC619" s="131"/>
      <c r="CD619" s="131"/>
      <c r="CE619" s="131"/>
      <c r="CF619" s="131"/>
      <c r="CG619" s="131"/>
      <c r="CH619" s="100"/>
      <c r="CI619" s="100"/>
      <c r="CJ619" s="100"/>
      <c r="CK619" s="100"/>
      <c r="CL619" s="100"/>
      <c r="CM619" s="100"/>
      <c r="CN619" s="100"/>
      <c r="CO619" s="100"/>
      <c r="CP619" s="100"/>
      <c r="CQ619" s="100"/>
      <c r="CR619" s="100"/>
      <c r="CS619" s="100"/>
      <c r="CT619" s="100"/>
      <c r="CU619" s="100"/>
      <c r="CV619" s="100"/>
      <c r="CW619" s="100"/>
      <c r="CX619" s="100"/>
      <c r="CY619" s="100"/>
      <c r="CZ619" s="100"/>
      <c r="DA619" s="100"/>
      <c r="DB619" s="100"/>
      <c r="DC619" s="100"/>
      <c r="DD619" s="100"/>
    </row>
    <row r="620" spans="31:108" ht="15" customHeight="1" x14ac:dyDescent="0.2">
      <c r="AE620" s="131"/>
      <c r="AF620" s="131"/>
      <c r="AG620" s="131"/>
      <c r="AH620" s="131"/>
      <c r="AI620" s="131"/>
      <c r="AJ620" s="131"/>
      <c r="AK620" s="131"/>
      <c r="AL620" s="131"/>
      <c r="AM620" s="131"/>
      <c r="AN620" s="131"/>
      <c r="AO620" s="131"/>
      <c r="AP620" s="131"/>
      <c r="AQ620" s="131"/>
      <c r="AR620" s="131"/>
      <c r="AS620" s="131"/>
      <c r="AT620" s="131"/>
      <c r="AU620" s="131"/>
      <c r="AV620" s="131"/>
      <c r="AW620" s="131"/>
      <c r="AX620" s="131"/>
      <c r="AY620" s="131"/>
      <c r="AZ620" s="131"/>
      <c r="BA620" s="131"/>
      <c r="BB620" s="131"/>
      <c r="BC620" s="131"/>
      <c r="BD620" s="131"/>
      <c r="BE620" s="131"/>
      <c r="BF620" s="131"/>
      <c r="BG620" s="131"/>
      <c r="BH620" s="131"/>
      <c r="BI620" s="131"/>
      <c r="BJ620" s="131"/>
      <c r="BK620" s="131"/>
      <c r="BL620" s="131"/>
      <c r="BM620" s="131"/>
      <c r="BN620" s="131"/>
      <c r="BO620" s="131"/>
      <c r="BP620" s="131"/>
      <c r="BQ620" s="131"/>
      <c r="BR620" s="131"/>
      <c r="BS620" s="131"/>
      <c r="BT620" s="131"/>
      <c r="BU620" s="131"/>
      <c r="BV620" s="131"/>
      <c r="BW620" s="131"/>
      <c r="BX620" s="131"/>
      <c r="BY620" s="131"/>
      <c r="BZ620" s="131"/>
      <c r="CA620" s="131"/>
      <c r="CB620" s="131"/>
      <c r="CC620" s="131"/>
      <c r="CD620" s="131"/>
      <c r="CE620" s="131"/>
      <c r="CF620" s="131"/>
      <c r="CG620" s="131"/>
      <c r="CH620" s="100"/>
      <c r="CI620" s="100"/>
      <c r="CJ620" s="100"/>
      <c r="CK620" s="100"/>
      <c r="CL620" s="100"/>
      <c r="CM620" s="100"/>
      <c r="CN620" s="100"/>
      <c r="CO620" s="100"/>
      <c r="CP620" s="100"/>
      <c r="CQ620" s="100"/>
      <c r="CR620" s="100"/>
      <c r="CS620" s="100"/>
      <c r="CT620" s="100"/>
      <c r="CU620" s="100"/>
      <c r="CV620" s="100"/>
      <c r="CW620" s="100"/>
      <c r="CX620" s="100"/>
      <c r="CY620" s="100"/>
      <c r="CZ620" s="100"/>
      <c r="DA620" s="100"/>
      <c r="DB620" s="100"/>
      <c r="DC620" s="100"/>
      <c r="DD620" s="100"/>
    </row>
    <row r="621" spans="31:108" ht="15" customHeight="1" x14ac:dyDescent="0.2">
      <c r="AE621" s="131"/>
      <c r="AF621" s="131"/>
      <c r="AG621" s="131"/>
      <c r="AH621" s="131"/>
      <c r="AI621" s="131"/>
      <c r="AJ621" s="131"/>
      <c r="AK621" s="131"/>
      <c r="AL621" s="131"/>
      <c r="AM621" s="131"/>
      <c r="AN621" s="131"/>
      <c r="AO621" s="131"/>
      <c r="AP621" s="131"/>
      <c r="AQ621" s="131"/>
      <c r="AR621" s="131"/>
      <c r="AS621" s="131"/>
      <c r="AT621" s="131"/>
      <c r="AU621" s="131"/>
      <c r="AV621" s="131"/>
      <c r="AW621" s="131"/>
      <c r="AX621" s="131"/>
      <c r="AY621" s="131"/>
      <c r="AZ621" s="131"/>
      <c r="BA621" s="131"/>
      <c r="BB621" s="131"/>
      <c r="BC621" s="131"/>
      <c r="BD621" s="131"/>
      <c r="BE621" s="131"/>
      <c r="BF621" s="131"/>
      <c r="BG621" s="131"/>
      <c r="BH621" s="131"/>
      <c r="BI621" s="131"/>
      <c r="BJ621" s="131"/>
      <c r="BK621" s="131"/>
      <c r="BL621" s="131"/>
      <c r="BM621" s="131"/>
      <c r="BN621" s="131"/>
      <c r="BO621" s="131"/>
      <c r="BP621" s="131"/>
      <c r="BQ621" s="131"/>
      <c r="BR621" s="131"/>
      <c r="BS621" s="131"/>
      <c r="BT621" s="131"/>
      <c r="BU621" s="131"/>
      <c r="BV621" s="131"/>
      <c r="BW621" s="131"/>
      <c r="BX621" s="131"/>
      <c r="BY621" s="131"/>
      <c r="BZ621" s="131"/>
      <c r="CA621" s="131"/>
      <c r="CB621" s="131"/>
      <c r="CC621" s="131"/>
      <c r="CD621" s="131"/>
      <c r="CE621" s="131"/>
      <c r="CF621" s="131"/>
      <c r="CG621" s="131"/>
      <c r="CH621" s="100"/>
      <c r="CI621" s="100"/>
      <c r="CJ621" s="100"/>
      <c r="CK621" s="100"/>
      <c r="CL621" s="100"/>
      <c r="CM621" s="100"/>
      <c r="CN621" s="100"/>
      <c r="CO621" s="100"/>
      <c r="CP621" s="100"/>
      <c r="CQ621" s="100"/>
      <c r="CR621" s="100"/>
      <c r="CS621" s="100"/>
      <c r="CT621" s="100"/>
      <c r="CU621" s="100"/>
      <c r="CV621" s="100"/>
      <c r="CW621" s="100"/>
      <c r="CX621" s="100"/>
      <c r="CY621" s="100"/>
      <c r="CZ621" s="100"/>
      <c r="DA621" s="100"/>
      <c r="DB621" s="100"/>
      <c r="DC621" s="100"/>
      <c r="DD621" s="100"/>
    </row>
    <row r="622" spans="31:108" ht="15" customHeight="1" x14ac:dyDescent="0.2">
      <c r="AE622" s="131"/>
      <c r="AF622" s="131"/>
      <c r="AG622" s="131"/>
      <c r="AH622" s="131"/>
      <c r="AI622" s="131"/>
      <c r="AJ622" s="131"/>
      <c r="AK622" s="131"/>
      <c r="AL622" s="131"/>
      <c r="AM622" s="131"/>
      <c r="AN622" s="131"/>
      <c r="AO622" s="131"/>
      <c r="AP622" s="131"/>
      <c r="AQ622" s="131"/>
      <c r="AR622" s="131"/>
      <c r="AS622" s="131"/>
      <c r="AT622" s="131"/>
      <c r="AU622" s="131"/>
      <c r="AV622" s="131"/>
      <c r="AW622" s="131"/>
      <c r="AX622" s="131"/>
      <c r="AY622" s="131"/>
      <c r="AZ622" s="131"/>
      <c r="BA622" s="131"/>
      <c r="BB622" s="131"/>
      <c r="BC622" s="131"/>
      <c r="BD622" s="131"/>
      <c r="BE622" s="131"/>
      <c r="BF622" s="131"/>
      <c r="BG622" s="131"/>
      <c r="BH622" s="131"/>
      <c r="BI622" s="131"/>
      <c r="BJ622" s="131"/>
      <c r="BK622" s="131"/>
      <c r="BL622" s="131"/>
      <c r="BM622" s="131"/>
      <c r="BN622" s="131"/>
      <c r="BO622" s="131"/>
      <c r="BP622" s="131"/>
      <c r="BQ622" s="131"/>
      <c r="BR622" s="131"/>
      <c r="BS622" s="131"/>
      <c r="BT622" s="131"/>
      <c r="BU622" s="131"/>
      <c r="BV622" s="131"/>
      <c r="BW622" s="131"/>
      <c r="BX622" s="131"/>
      <c r="BY622" s="131"/>
      <c r="BZ622" s="131"/>
      <c r="CA622" s="131"/>
      <c r="CB622" s="131"/>
      <c r="CC622" s="131"/>
      <c r="CD622" s="131"/>
      <c r="CE622" s="131"/>
      <c r="CF622" s="131"/>
      <c r="CG622" s="131"/>
      <c r="CH622" s="100"/>
      <c r="CI622" s="100"/>
      <c r="CJ622" s="100"/>
      <c r="CK622" s="100"/>
      <c r="CL622" s="100"/>
      <c r="CM622" s="100"/>
      <c r="CN622" s="100"/>
      <c r="CO622" s="100"/>
      <c r="CP622" s="100"/>
      <c r="CQ622" s="100"/>
      <c r="CR622" s="100"/>
      <c r="CS622" s="100"/>
      <c r="CT622" s="100"/>
      <c r="CU622" s="100"/>
      <c r="CV622" s="100"/>
      <c r="CW622" s="100"/>
      <c r="CX622" s="100"/>
      <c r="CY622" s="100"/>
      <c r="CZ622" s="100"/>
      <c r="DA622" s="100"/>
      <c r="DB622" s="100"/>
      <c r="DC622" s="100"/>
      <c r="DD622" s="100"/>
    </row>
    <row r="623" spans="31:108" ht="15" customHeight="1" x14ac:dyDescent="0.2">
      <c r="AE623" s="131"/>
      <c r="AF623" s="131"/>
      <c r="AG623" s="131"/>
      <c r="AH623" s="131"/>
      <c r="AI623" s="131"/>
      <c r="AJ623" s="131"/>
      <c r="AK623" s="131"/>
      <c r="AL623" s="131"/>
      <c r="AM623" s="131"/>
      <c r="AN623" s="131"/>
      <c r="AO623" s="131"/>
      <c r="AP623" s="131"/>
      <c r="AQ623" s="131"/>
      <c r="AR623" s="131"/>
      <c r="AS623" s="131"/>
      <c r="AT623" s="131"/>
      <c r="AU623" s="131"/>
      <c r="AV623" s="131"/>
      <c r="AW623" s="131"/>
      <c r="AX623" s="131"/>
      <c r="AY623" s="131"/>
      <c r="AZ623" s="131"/>
      <c r="BA623" s="131"/>
      <c r="BB623" s="131"/>
      <c r="BC623" s="131"/>
      <c r="BD623" s="131"/>
      <c r="BE623" s="131"/>
      <c r="BF623" s="131"/>
      <c r="BG623" s="131"/>
      <c r="BH623" s="131"/>
      <c r="BI623" s="131"/>
      <c r="BJ623" s="131"/>
      <c r="BK623" s="131"/>
      <c r="BL623" s="131"/>
      <c r="BM623" s="131"/>
      <c r="BN623" s="131"/>
      <c r="BO623" s="131"/>
      <c r="BP623" s="131"/>
      <c r="BQ623" s="131"/>
      <c r="BR623" s="131"/>
      <c r="BS623" s="131"/>
      <c r="BT623" s="131"/>
      <c r="BU623" s="131"/>
      <c r="BV623" s="131"/>
      <c r="BW623" s="131"/>
      <c r="BX623" s="131"/>
      <c r="BY623" s="131"/>
      <c r="BZ623" s="131"/>
      <c r="CA623" s="131"/>
      <c r="CB623" s="131"/>
      <c r="CC623" s="131"/>
      <c r="CD623" s="131"/>
      <c r="CE623" s="131"/>
      <c r="CF623" s="131"/>
      <c r="CG623" s="131"/>
      <c r="CH623" s="100"/>
      <c r="CI623" s="100"/>
      <c r="CJ623" s="100"/>
      <c r="CK623" s="100"/>
      <c r="CL623" s="100"/>
      <c r="CM623" s="100"/>
      <c r="CN623" s="100"/>
      <c r="CO623" s="100"/>
      <c r="CP623" s="100"/>
      <c r="CQ623" s="100"/>
      <c r="CR623" s="100"/>
      <c r="CS623" s="100"/>
      <c r="CT623" s="100"/>
      <c r="CU623" s="100"/>
      <c r="CV623" s="100"/>
      <c r="CW623" s="100"/>
      <c r="CX623" s="100"/>
      <c r="CY623" s="100"/>
      <c r="CZ623" s="100"/>
      <c r="DA623" s="100"/>
      <c r="DB623" s="100"/>
      <c r="DC623" s="100"/>
      <c r="DD623" s="100"/>
    </row>
    <row r="624" spans="31:108" ht="15" customHeight="1" x14ac:dyDescent="0.2">
      <c r="AE624" s="131"/>
      <c r="AF624" s="131"/>
      <c r="AG624" s="131"/>
      <c r="AH624" s="131"/>
      <c r="AI624" s="131"/>
      <c r="AJ624" s="131"/>
      <c r="AK624" s="131"/>
      <c r="AL624" s="131"/>
      <c r="AM624" s="131"/>
      <c r="AN624" s="131"/>
      <c r="AO624" s="131"/>
      <c r="AP624" s="131"/>
      <c r="AQ624" s="131"/>
      <c r="AR624" s="131"/>
      <c r="AS624" s="131"/>
      <c r="AT624" s="131"/>
      <c r="AU624" s="131"/>
      <c r="AV624" s="131"/>
      <c r="AW624" s="131"/>
      <c r="AX624" s="131"/>
      <c r="AY624" s="131"/>
      <c r="AZ624" s="131"/>
      <c r="BA624" s="131"/>
      <c r="BB624" s="131"/>
      <c r="BC624" s="131"/>
      <c r="BD624" s="131"/>
      <c r="BE624" s="131"/>
      <c r="BF624" s="131"/>
      <c r="BG624" s="131"/>
      <c r="BH624" s="131"/>
      <c r="BI624" s="131"/>
      <c r="BJ624" s="131"/>
      <c r="BK624" s="131"/>
      <c r="BL624" s="131"/>
      <c r="BM624" s="131"/>
      <c r="BN624" s="131"/>
      <c r="BO624" s="131"/>
      <c r="BP624" s="131"/>
      <c r="BQ624" s="131"/>
      <c r="BR624" s="131"/>
      <c r="BS624" s="131"/>
      <c r="BT624" s="131"/>
      <c r="BU624" s="131"/>
      <c r="BV624" s="131"/>
      <c r="BW624" s="131"/>
      <c r="BX624" s="131"/>
      <c r="BY624" s="131"/>
      <c r="BZ624" s="131"/>
      <c r="CA624" s="131"/>
      <c r="CB624" s="131"/>
      <c r="CC624" s="131"/>
      <c r="CD624" s="131"/>
      <c r="CE624" s="131"/>
      <c r="CF624" s="131"/>
      <c r="CG624" s="131"/>
      <c r="CH624" s="100"/>
      <c r="CI624" s="100"/>
      <c r="CJ624" s="100"/>
      <c r="CK624" s="100"/>
      <c r="CL624" s="100"/>
      <c r="CM624" s="100"/>
      <c r="CN624" s="100"/>
      <c r="CO624" s="100"/>
      <c r="CP624" s="100"/>
      <c r="CQ624" s="100"/>
      <c r="CR624" s="100"/>
      <c r="CS624" s="100"/>
      <c r="CT624" s="100"/>
      <c r="CU624" s="100"/>
      <c r="CV624" s="100"/>
      <c r="CW624" s="100"/>
      <c r="CX624" s="100"/>
      <c r="CY624" s="100"/>
      <c r="CZ624" s="100"/>
      <c r="DA624" s="100"/>
      <c r="DB624" s="100"/>
      <c r="DC624" s="100"/>
      <c r="DD624" s="100"/>
    </row>
    <row r="625" spans="31:108" ht="15" customHeight="1" x14ac:dyDescent="0.2">
      <c r="AE625" s="131"/>
      <c r="AF625" s="131"/>
      <c r="AG625" s="131"/>
      <c r="AH625" s="131"/>
      <c r="AI625" s="131"/>
      <c r="AJ625" s="131"/>
      <c r="AK625" s="131"/>
      <c r="AL625" s="131"/>
      <c r="AM625" s="131"/>
      <c r="AN625" s="131"/>
      <c r="AO625" s="131"/>
      <c r="AP625" s="131"/>
      <c r="AQ625" s="131"/>
      <c r="AR625" s="131"/>
      <c r="AS625" s="131"/>
      <c r="AT625" s="131"/>
      <c r="AU625" s="131"/>
      <c r="AV625" s="131"/>
      <c r="AW625" s="131"/>
      <c r="AX625" s="131"/>
      <c r="AY625" s="131"/>
      <c r="AZ625" s="131"/>
      <c r="BA625" s="131"/>
      <c r="BB625" s="131"/>
      <c r="BC625" s="131"/>
      <c r="BD625" s="131"/>
      <c r="BE625" s="131"/>
      <c r="BF625" s="131"/>
      <c r="BG625" s="131"/>
      <c r="BH625" s="131"/>
      <c r="BI625" s="131"/>
      <c r="BJ625" s="131"/>
      <c r="BK625" s="131"/>
      <c r="BL625" s="131"/>
      <c r="BM625" s="131"/>
      <c r="BN625" s="131"/>
      <c r="BO625" s="131"/>
      <c r="BP625" s="131"/>
      <c r="BQ625" s="131"/>
      <c r="BR625" s="131"/>
      <c r="BS625" s="131"/>
      <c r="BT625" s="131"/>
      <c r="BU625" s="131"/>
      <c r="BV625" s="131"/>
      <c r="BW625" s="131"/>
      <c r="BX625" s="131"/>
      <c r="BY625" s="131"/>
      <c r="BZ625" s="131"/>
      <c r="CA625" s="131"/>
      <c r="CB625" s="131"/>
      <c r="CC625" s="131"/>
      <c r="CD625" s="131"/>
      <c r="CE625" s="131"/>
      <c r="CF625" s="131"/>
      <c r="CG625" s="131"/>
      <c r="CH625" s="100"/>
      <c r="CI625" s="100"/>
      <c r="CJ625" s="100"/>
      <c r="CK625" s="100"/>
      <c r="CL625" s="100"/>
      <c r="CM625" s="100"/>
      <c r="CN625" s="100"/>
      <c r="CO625" s="100"/>
      <c r="CP625" s="100"/>
      <c r="CQ625" s="100"/>
      <c r="CR625" s="100"/>
      <c r="CS625" s="100"/>
      <c r="CT625" s="100"/>
      <c r="CU625" s="100"/>
      <c r="CV625" s="100"/>
      <c r="CW625" s="100"/>
      <c r="CX625" s="100"/>
      <c r="CY625" s="100"/>
      <c r="CZ625" s="100"/>
      <c r="DA625" s="100"/>
      <c r="DB625" s="100"/>
      <c r="DC625" s="100"/>
      <c r="DD625" s="100"/>
    </row>
    <row r="626" spans="31:108" ht="15" customHeight="1" x14ac:dyDescent="0.2">
      <c r="AE626" s="131"/>
      <c r="AF626" s="131"/>
      <c r="AG626" s="131"/>
      <c r="AH626" s="131"/>
      <c r="AI626" s="131"/>
      <c r="AJ626" s="131"/>
      <c r="AK626" s="131"/>
      <c r="AL626" s="131"/>
      <c r="AM626" s="131"/>
      <c r="AN626" s="131"/>
      <c r="AO626" s="131"/>
      <c r="AP626" s="131"/>
      <c r="AQ626" s="131"/>
      <c r="AR626" s="131"/>
      <c r="AS626" s="131"/>
      <c r="AT626" s="131"/>
      <c r="AU626" s="131"/>
      <c r="AV626" s="131"/>
      <c r="AW626" s="131"/>
      <c r="AX626" s="131"/>
      <c r="AY626" s="131"/>
      <c r="AZ626" s="131"/>
      <c r="BA626" s="131"/>
      <c r="BB626" s="131"/>
      <c r="BC626" s="131"/>
      <c r="BD626" s="131"/>
      <c r="BE626" s="131"/>
      <c r="BF626" s="131"/>
      <c r="BG626" s="131"/>
      <c r="BH626" s="131"/>
      <c r="BI626" s="131"/>
      <c r="BJ626" s="131"/>
      <c r="BK626" s="131"/>
      <c r="BL626" s="131"/>
      <c r="BM626" s="131"/>
      <c r="BN626" s="131"/>
      <c r="BO626" s="131"/>
      <c r="BP626" s="131"/>
      <c r="BQ626" s="131"/>
      <c r="BR626" s="131"/>
      <c r="BS626" s="131"/>
      <c r="BT626" s="131"/>
      <c r="BU626" s="131"/>
      <c r="BV626" s="131"/>
      <c r="BW626" s="131"/>
      <c r="BX626" s="131"/>
      <c r="BY626" s="131"/>
      <c r="BZ626" s="131"/>
      <c r="CA626" s="131"/>
      <c r="CB626" s="131"/>
      <c r="CC626" s="131"/>
      <c r="CD626" s="131"/>
      <c r="CE626" s="131"/>
      <c r="CF626" s="131"/>
      <c r="CG626" s="131"/>
      <c r="CH626" s="100"/>
      <c r="CI626" s="100"/>
      <c r="CJ626" s="100"/>
      <c r="CK626" s="100"/>
      <c r="CL626" s="100"/>
      <c r="CM626" s="100"/>
      <c r="CN626" s="100"/>
      <c r="CO626" s="100"/>
      <c r="CP626" s="100"/>
      <c r="CQ626" s="100"/>
      <c r="CR626" s="100"/>
      <c r="CS626" s="100"/>
      <c r="CT626" s="100"/>
      <c r="CU626" s="100"/>
      <c r="CV626" s="100"/>
      <c r="CW626" s="100"/>
      <c r="CX626" s="100"/>
      <c r="CY626" s="100"/>
      <c r="CZ626" s="100"/>
      <c r="DA626" s="100"/>
      <c r="DB626" s="100"/>
      <c r="DC626" s="100"/>
      <c r="DD626" s="100"/>
    </row>
    <row r="627" spans="31:108" ht="15" customHeight="1" x14ac:dyDescent="0.2">
      <c r="AE627" s="131"/>
      <c r="AF627" s="131"/>
      <c r="AG627" s="131"/>
      <c r="AH627" s="131"/>
      <c r="AI627" s="131"/>
      <c r="AJ627" s="131"/>
      <c r="AK627" s="131"/>
      <c r="AL627" s="131"/>
      <c r="AM627" s="131"/>
      <c r="AN627" s="131"/>
      <c r="AO627" s="131"/>
      <c r="AP627" s="131"/>
      <c r="AQ627" s="131"/>
      <c r="AR627" s="131"/>
      <c r="AS627" s="131"/>
      <c r="AT627" s="131"/>
      <c r="AU627" s="131"/>
      <c r="AV627" s="131"/>
      <c r="AW627" s="131"/>
      <c r="AX627" s="131"/>
      <c r="AY627" s="131"/>
      <c r="AZ627" s="131"/>
      <c r="BA627" s="131"/>
      <c r="BB627" s="131"/>
      <c r="BC627" s="131"/>
      <c r="BD627" s="131"/>
      <c r="BE627" s="131"/>
      <c r="BF627" s="131"/>
      <c r="BG627" s="131"/>
      <c r="BH627" s="131"/>
      <c r="BI627" s="131"/>
      <c r="BJ627" s="131"/>
      <c r="BK627" s="131"/>
      <c r="BL627" s="131"/>
      <c r="BM627" s="131"/>
      <c r="BN627" s="131"/>
      <c r="BO627" s="131"/>
      <c r="BP627" s="131"/>
      <c r="BQ627" s="131"/>
      <c r="BR627" s="131"/>
      <c r="BS627" s="131"/>
      <c r="BT627" s="131"/>
      <c r="BU627" s="131"/>
      <c r="BV627" s="131"/>
      <c r="BW627" s="131"/>
      <c r="BX627" s="131"/>
      <c r="BY627" s="131"/>
      <c r="BZ627" s="131"/>
      <c r="CA627" s="131"/>
      <c r="CB627" s="131"/>
      <c r="CC627" s="131"/>
      <c r="CD627" s="131"/>
      <c r="CE627" s="131"/>
      <c r="CF627" s="131"/>
      <c r="CG627" s="131"/>
      <c r="CH627" s="100"/>
      <c r="CI627" s="100"/>
      <c r="CJ627" s="100"/>
      <c r="CK627" s="100"/>
      <c r="CL627" s="100"/>
      <c r="CM627" s="100"/>
      <c r="CN627" s="100"/>
      <c r="CO627" s="100"/>
      <c r="CP627" s="100"/>
      <c r="CQ627" s="100"/>
      <c r="CR627" s="100"/>
      <c r="CS627" s="100"/>
      <c r="CT627" s="100"/>
      <c r="CU627" s="100"/>
      <c r="CV627" s="100"/>
      <c r="CW627" s="100"/>
      <c r="CX627" s="100"/>
      <c r="CY627" s="100"/>
      <c r="CZ627" s="100"/>
      <c r="DA627" s="100"/>
      <c r="DB627" s="100"/>
      <c r="DC627" s="100"/>
      <c r="DD627" s="100"/>
    </row>
    <row r="628" spans="31:108" ht="15" customHeight="1" x14ac:dyDescent="0.2">
      <c r="AE628" s="131"/>
      <c r="AF628" s="131"/>
      <c r="AG628" s="131"/>
      <c r="AH628" s="131"/>
      <c r="AI628" s="131"/>
      <c r="AJ628" s="131"/>
      <c r="AK628" s="131"/>
      <c r="AL628" s="131"/>
      <c r="AM628" s="131"/>
      <c r="AN628" s="131"/>
      <c r="AO628" s="131"/>
      <c r="AP628" s="131"/>
      <c r="AQ628" s="131"/>
      <c r="AR628" s="131"/>
      <c r="AS628" s="131"/>
      <c r="AT628" s="131"/>
      <c r="AU628" s="131"/>
      <c r="AV628" s="131"/>
      <c r="AW628" s="131"/>
      <c r="AX628" s="131"/>
      <c r="AY628" s="131"/>
      <c r="AZ628" s="131"/>
      <c r="BA628" s="131"/>
      <c r="BB628" s="131"/>
      <c r="BC628" s="131"/>
      <c r="BD628" s="131"/>
      <c r="BE628" s="131"/>
      <c r="BF628" s="131"/>
      <c r="BG628" s="131"/>
      <c r="BH628" s="131"/>
      <c r="BI628" s="131"/>
      <c r="BJ628" s="131"/>
      <c r="BK628" s="131"/>
      <c r="BL628" s="131"/>
      <c r="BM628" s="131"/>
      <c r="BN628" s="131"/>
      <c r="BO628" s="131"/>
      <c r="BP628" s="131"/>
      <c r="BQ628" s="131"/>
      <c r="BR628" s="131"/>
      <c r="BS628" s="131"/>
      <c r="BT628" s="131"/>
      <c r="BU628" s="131"/>
      <c r="BV628" s="131"/>
      <c r="BW628" s="131"/>
      <c r="BX628" s="131"/>
      <c r="BY628" s="131"/>
      <c r="BZ628" s="131"/>
      <c r="CA628" s="131"/>
      <c r="CB628" s="131"/>
      <c r="CC628" s="131"/>
      <c r="CD628" s="131"/>
      <c r="CE628" s="131"/>
      <c r="CF628" s="131"/>
      <c r="CG628" s="131"/>
      <c r="CH628" s="100"/>
      <c r="CI628" s="100"/>
      <c r="CJ628" s="100"/>
      <c r="CK628" s="100"/>
      <c r="CL628" s="100"/>
      <c r="CM628" s="100"/>
      <c r="CN628" s="100"/>
      <c r="CO628" s="100"/>
      <c r="CP628" s="100"/>
      <c r="CQ628" s="100"/>
      <c r="CR628" s="100"/>
      <c r="CS628" s="100"/>
      <c r="CT628" s="100"/>
      <c r="CU628" s="100"/>
      <c r="CV628" s="100"/>
      <c r="CW628" s="100"/>
      <c r="CX628" s="100"/>
      <c r="CY628" s="100"/>
      <c r="CZ628" s="100"/>
      <c r="DA628" s="100"/>
      <c r="DB628" s="100"/>
      <c r="DC628" s="100"/>
      <c r="DD628" s="100"/>
    </row>
    <row r="629" spans="31:108" ht="15" customHeight="1" x14ac:dyDescent="0.2">
      <c r="AE629" s="131"/>
      <c r="AF629" s="131"/>
      <c r="AG629" s="131"/>
      <c r="AH629" s="131"/>
      <c r="AI629" s="131"/>
      <c r="AJ629" s="131"/>
      <c r="AK629" s="131"/>
      <c r="AL629" s="131"/>
      <c r="AM629" s="131"/>
      <c r="AN629" s="131"/>
      <c r="AO629" s="131"/>
      <c r="AP629" s="131"/>
      <c r="AQ629" s="131"/>
      <c r="AR629" s="131"/>
      <c r="AS629" s="131"/>
      <c r="AT629" s="131"/>
      <c r="AU629" s="131"/>
      <c r="AV629" s="131"/>
      <c r="AW629" s="131"/>
      <c r="AX629" s="131"/>
      <c r="AY629" s="131"/>
      <c r="AZ629" s="131"/>
      <c r="BA629" s="131"/>
      <c r="BB629" s="131"/>
      <c r="BC629" s="131"/>
      <c r="BD629" s="131"/>
      <c r="BE629" s="131"/>
      <c r="BF629" s="131"/>
      <c r="BG629" s="131"/>
      <c r="BH629" s="131"/>
      <c r="BI629" s="131"/>
      <c r="BJ629" s="131"/>
      <c r="BK629" s="131"/>
      <c r="BL629" s="131"/>
      <c r="BM629" s="131"/>
      <c r="BN629" s="131"/>
      <c r="BO629" s="131"/>
      <c r="BP629" s="131"/>
      <c r="BQ629" s="131"/>
      <c r="BR629" s="131"/>
      <c r="BS629" s="131"/>
      <c r="BT629" s="131"/>
      <c r="BU629" s="131"/>
      <c r="BV629" s="131"/>
      <c r="BW629" s="131"/>
      <c r="BX629" s="131"/>
      <c r="BY629" s="131"/>
      <c r="BZ629" s="131"/>
      <c r="CA629" s="131"/>
      <c r="CB629" s="131"/>
      <c r="CC629" s="131"/>
      <c r="CD629" s="131"/>
      <c r="CE629" s="131"/>
      <c r="CF629" s="131"/>
      <c r="CG629" s="131"/>
      <c r="CH629" s="100"/>
      <c r="CI629" s="100"/>
      <c r="CJ629" s="100"/>
      <c r="CK629" s="100"/>
      <c r="CL629" s="100"/>
      <c r="CM629" s="100"/>
      <c r="CN629" s="100"/>
      <c r="CO629" s="100"/>
      <c r="CP629" s="100"/>
      <c r="CQ629" s="100"/>
      <c r="CR629" s="100"/>
      <c r="CS629" s="100"/>
      <c r="CT629" s="100"/>
      <c r="CU629" s="100"/>
      <c r="CV629" s="100"/>
      <c r="CW629" s="100"/>
      <c r="CX629" s="100"/>
      <c r="CY629" s="100"/>
      <c r="CZ629" s="100"/>
      <c r="DA629" s="100"/>
      <c r="DB629" s="100"/>
      <c r="DC629" s="100"/>
      <c r="DD629" s="100"/>
    </row>
    <row r="630" spans="31:108" ht="15" customHeight="1" x14ac:dyDescent="0.2">
      <c r="AE630" s="131"/>
      <c r="AF630" s="131"/>
      <c r="AG630" s="131"/>
      <c r="AH630" s="131"/>
      <c r="AI630" s="131"/>
      <c r="AJ630" s="131"/>
      <c r="AK630" s="131"/>
      <c r="AL630" s="131"/>
      <c r="AM630" s="131"/>
      <c r="AN630" s="131"/>
      <c r="AO630" s="131"/>
      <c r="AP630" s="131"/>
      <c r="AQ630" s="131"/>
      <c r="AR630" s="131"/>
      <c r="AS630" s="131"/>
      <c r="AT630" s="131"/>
      <c r="AU630" s="131"/>
      <c r="AV630" s="131"/>
      <c r="AW630" s="131"/>
      <c r="AX630" s="131"/>
      <c r="AY630" s="131"/>
      <c r="AZ630" s="131"/>
      <c r="BA630" s="131"/>
      <c r="BB630" s="131"/>
      <c r="BC630" s="131"/>
      <c r="BD630" s="131"/>
      <c r="BE630" s="131"/>
      <c r="BF630" s="131"/>
      <c r="BG630" s="131"/>
      <c r="BH630" s="131"/>
      <c r="BI630" s="131"/>
      <c r="BJ630" s="131"/>
      <c r="BK630" s="131"/>
      <c r="BL630" s="131"/>
      <c r="BM630" s="131"/>
      <c r="BN630" s="131"/>
      <c r="BO630" s="131"/>
      <c r="BP630" s="131"/>
      <c r="BQ630" s="131"/>
      <c r="BR630" s="131"/>
      <c r="BS630" s="131"/>
      <c r="BT630" s="131"/>
      <c r="BU630" s="131"/>
      <c r="BV630" s="131"/>
      <c r="BW630" s="131"/>
      <c r="BX630" s="131"/>
      <c r="BY630" s="131"/>
      <c r="BZ630" s="131"/>
      <c r="CA630" s="131"/>
      <c r="CB630" s="131"/>
      <c r="CC630" s="131"/>
      <c r="CD630" s="131"/>
      <c r="CE630" s="131"/>
      <c r="CF630" s="131"/>
      <c r="CG630" s="131"/>
      <c r="CH630" s="100"/>
      <c r="CI630" s="100"/>
      <c r="CJ630" s="100"/>
      <c r="CK630" s="100"/>
      <c r="CL630" s="100"/>
      <c r="CM630" s="100"/>
      <c r="CN630" s="100"/>
      <c r="CO630" s="100"/>
      <c r="CP630" s="100"/>
      <c r="CQ630" s="100"/>
      <c r="CR630" s="100"/>
      <c r="CS630" s="100"/>
      <c r="CT630" s="100"/>
      <c r="CU630" s="100"/>
      <c r="CV630" s="100"/>
      <c r="CW630" s="100"/>
      <c r="CX630" s="100"/>
      <c r="CY630" s="100"/>
      <c r="CZ630" s="100"/>
      <c r="DA630" s="100"/>
      <c r="DB630" s="100"/>
      <c r="DC630" s="100"/>
      <c r="DD630" s="100"/>
    </row>
    <row r="631" spans="31:108" ht="15" customHeight="1" x14ac:dyDescent="0.2">
      <c r="AE631" s="131"/>
      <c r="AF631" s="131"/>
      <c r="AG631" s="131"/>
      <c r="AH631" s="131"/>
      <c r="AI631" s="131"/>
      <c r="AJ631" s="131"/>
      <c r="AK631" s="131"/>
      <c r="AL631" s="131"/>
      <c r="AM631" s="131"/>
      <c r="AN631" s="131"/>
      <c r="AO631" s="131"/>
      <c r="AP631" s="131"/>
      <c r="AQ631" s="131"/>
      <c r="AR631" s="131"/>
      <c r="AS631" s="131"/>
      <c r="AT631" s="131"/>
      <c r="AU631" s="131"/>
      <c r="AV631" s="131"/>
      <c r="AW631" s="131"/>
      <c r="AX631" s="131"/>
      <c r="AY631" s="131"/>
      <c r="AZ631" s="131"/>
      <c r="BA631" s="131"/>
      <c r="BB631" s="131"/>
      <c r="BC631" s="131"/>
      <c r="BD631" s="131"/>
      <c r="BE631" s="131"/>
      <c r="BF631" s="131"/>
      <c r="BG631" s="131"/>
      <c r="BH631" s="131"/>
      <c r="BI631" s="131"/>
      <c r="BJ631" s="131"/>
      <c r="BK631" s="131"/>
      <c r="BL631" s="131"/>
      <c r="BM631" s="131"/>
      <c r="BN631" s="131"/>
      <c r="BO631" s="131"/>
      <c r="BP631" s="131"/>
      <c r="BQ631" s="131"/>
      <c r="BR631" s="131"/>
      <c r="BS631" s="131"/>
      <c r="BT631" s="131"/>
      <c r="BU631" s="131"/>
      <c r="BV631" s="131"/>
      <c r="BW631" s="131"/>
      <c r="BX631" s="131"/>
      <c r="BY631" s="131"/>
      <c r="BZ631" s="131"/>
      <c r="CA631" s="131"/>
      <c r="CB631" s="131"/>
      <c r="CC631" s="131"/>
      <c r="CD631" s="131"/>
      <c r="CE631" s="131"/>
      <c r="CF631" s="131"/>
      <c r="CG631" s="131"/>
      <c r="CH631" s="100"/>
      <c r="CI631" s="100"/>
      <c r="CJ631" s="100"/>
      <c r="CK631" s="100"/>
      <c r="CL631" s="100"/>
      <c r="CM631" s="100"/>
      <c r="CN631" s="100"/>
      <c r="CO631" s="100"/>
      <c r="CP631" s="100"/>
      <c r="CQ631" s="100"/>
      <c r="CR631" s="100"/>
      <c r="CS631" s="100"/>
      <c r="CT631" s="100"/>
      <c r="CU631" s="100"/>
      <c r="CV631" s="100"/>
      <c r="CW631" s="100"/>
      <c r="CX631" s="100"/>
      <c r="CY631" s="100"/>
      <c r="CZ631" s="100"/>
      <c r="DA631" s="100"/>
      <c r="DB631" s="100"/>
      <c r="DC631" s="100"/>
      <c r="DD631" s="100"/>
    </row>
    <row r="632" spans="31:108" ht="15" customHeight="1" x14ac:dyDescent="0.2">
      <c r="AE632" s="131"/>
      <c r="AF632" s="131"/>
      <c r="AG632" s="131"/>
      <c r="AH632" s="131"/>
      <c r="AI632" s="131"/>
      <c r="AJ632" s="131"/>
      <c r="AK632" s="131"/>
      <c r="AL632" s="131"/>
      <c r="AM632" s="131"/>
      <c r="AN632" s="131"/>
      <c r="AO632" s="131"/>
      <c r="AP632" s="131"/>
      <c r="AQ632" s="131"/>
      <c r="AR632" s="131"/>
      <c r="AS632" s="131"/>
      <c r="AT632" s="131"/>
      <c r="AU632" s="131"/>
      <c r="AV632" s="131"/>
      <c r="AW632" s="131"/>
      <c r="AX632" s="131"/>
      <c r="AY632" s="131"/>
      <c r="AZ632" s="131"/>
      <c r="BA632" s="131"/>
      <c r="BB632" s="131"/>
      <c r="BC632" s="131"/>
      <c r="BD632" s="131"/>
      <c r="BE632" s="131"/>
      <c r="BF632" s="131"/>
      <c r="BG632" s="131"/>
      <c r="BH632" s="131"/>
      <c r="BI632" s="131"/>
      <c r="BJ632" s="131"/>
      <c r="BK632" s="131"/>
      <c r="BL632" s="131"/>
      <c r="BM632" s="131"/>
      <c r="BN632" s="131"/>
      <c r="BO632" s="131"/>
      <c r="BP632" s="131"/>
      <c r="BQ632" s="131"/>
      <c r="BR632" s="131"/>
      <c r="BS632" s="131"/>
      <c r="BT632" s="131"/>
      <c r="BU632" s="131"/>
      <c r="BV632" s="131"/>
      <c r="BW632" s="131"/>
      <c r="BX632" s="131"/>
      <c r="BY632" s="131"/>
      <c r="BZ632" s="131"/>
      <c r="CA632" s="131"/>
      <c r="CB632" s="131"/>
      <c r="CC632" s="131"/>
      <c r="CD632" s="131"/>
      <c r="CE632" s="131"/>
      <c r="CF632" s="131"/>
      <c r="CG632" s="131"/>
      <c r="CH632" s="100"/>
      <c r="CI632" s="100"/>
      <c r="CJ632" s="100"/>
      <c r="CK632" s="100"/>
      <c r="CL632" s="100"/>
      <c r="CM632" s="100"/>
      <c r="CN632" s="100"/>
      <c r="CO632" s="100"/>
      <c r="CP632" s="100"/>
      <c r="CQ632" s="100"/>
      <c r="CR632" s="100"/>
      <c r="CS632" s="100"/>
      <c r="CT632" s="100"/>
      <c r="CU632" s="100"/>
      <c r="CV632" s="100"/>
      <c r="CW632" s="100"/>
      <c r="CX632" s="100"/>
      <c r="CY632" s="100"/>
      <c r="CZ632" s="100"/>
      <c r="DA632" s="100"/>
      <c r="DB632" s="100"/>
      <c r="DC632" s="100"/>
      <c r="DD632" s="100"/>
    </row>
    <row r="633" spans="31:108" ht="15" customHeight="1" x14ac:dyDescent="0.2">
      <c r="AE633" s="131"/>
      <c r="AF633" s="131"/>
      <c r="AG633" s="131"/>
      <c r="AH633" s="131"/>
      <c r="AI633" s="131"/>
      <c r="AJ633" s="131"/>
      <c r="AK633" s="131"/>
      <c r="AL633" s="131"/>
      <c r="AM633" s="131"/>
      <c r="AN633" s="131"/>
      <c r="AO633" s="131"/>
      <c r="AP633" s="131"/>
      <c r="AQ633" s="131"/>
      <c r="AR633" s="131"/>
      <c r="AS633" s="131"/>
      <c r="AT633" s="131"/>
      <c r="AU633" s="131"/>
      <c r="AV633" s="131"/>
      <c r="AW633" s="131"/>
      <c r="AX633" s="131"/>
      <c r="AY633" s="131"/>
      <c r="AZ633" s="131"/>
      <c r="BA633" s="131"/>
      <c r="BB633" s="131"/>
      <c r="BC633" s="131"/>
      <c r="BD633" s="131"/>
      <c r="BE633" s="131"/>
      <c r="BF633" s="131"/>
      <c r="BG633" s="131"/>
      <c r="BH633" s="131"/>
      <c r="BI633" s="131"/>
      <c r="BJ633" s="131"/>
      <c r="BK633" s="131"/>
      <c r="BL633" s="131"/>
      <c r="BM633" s="131"/>
      <c r="BN633" s="131"/>
      <c r="BO633" s="131"/>
      <c r="BP633" s="131"/>
      <c r="BQ633" s="131"/>
      <c r="BR633" s="131"/>
      <c r="BS633" s="131"/>
      <c r="BT633" s="131"/>
      <c r="BU633" s="131"/>
      <c r="BV633" s="131"/>
      <c r="BW633" s="131"/>
      <c r="BX633" s="131"/>
      <c r="BY633" s="131"/>
      <c r="BZ633" s="131"/>
      <c r="CA633" s="131"/>
      <c r="CB633" s="131"/>
      <c r="CC633" s="131"/>
      <c r="CD633" s="131"/>
      <c r="CE633" s="131"/>
      <c r="CF633" s="131"/>
      <c r="CG633" s="131"/>
      <c r="CH633" s="100"/>
      <c r="CI633" s="100"/>
      <c r="CJ633" s="100"/>
      <c r="CK633" s="100"/>
      <c r="CL633" s="100"/>
      <c r="CM633" s="100"/>
      <c r="CN633" s="100"/>
      <c r="CO633" s="100"/>
      <c r="CP633" s="100"/>
      <c r="CQ633" s="100"/>
      <c r="CR633" s="100"/>
      <c r="CS633" s="100"/>
      <c r="CT633" s="100"/>
      <c r="CU633" s="100"/>
      <c r="CV633" s="100"/>
      <c r="CW633" s="100"/>
      <c r="CX633" s="100"/>
      <c r="CY633" s="100"/>
      <c r="CZ633" s="100"/>
      <c r="DA633" s="100"/>
      <c r="DB633" s="100"/>
      <c r="DC633" s="100"/>
      <c r="DD633" s="100"/>
    </row>
    <row r="634" spans="31:108" ht="15" customHeight="1" x14ac:dyDescent="0.2">
      <c r="AE634" s="131"/>
      <c r="AF634" s="131"/>
      <c r="AG634" s="131"/>
      <c r="AH634" s="131"/>
      <c r="AI634" s="131"/>
      <c r="AJ634" s="131"/>
      <c r="AK634" s="131"/>
      <c r="AL634" s="131"/>
      <c r="AM634" s="131"/>
      <c r="AN634" s="131"/>
      <c r="AO634" s="131"/>
      <c r="AP634" s="131"/>
      <c r="AQ634" s="131"/>
      <c r="AR634" s="131"/>
      <c r="AS634" s="131"/>
      <c r="AT634" s="131"/>
      <c r="AU634" s="131"/>
      <c r="AV634" s="131"/>
      <c r="AW634" s="131"/>
      <c r="AX634" s="131"/>
      <c r="AY634" s="131"/>
      <c r="AZ634" s="131"/>
      <c r="BA634" s="131"/>
      <c r="BB634" s="131"/>
      <c r="BC634" s="131"/>
      <c r="BD634" s="131"/>
      <c r="BE634" s="131"/>
      <c r="BF634" s="131"/>
      <c r="BG634" s="131"/>
      <c r="BH634" s="131"/>
      <c r="BI634" s="131"/>
      <c r="BJ634" s="131"/>
      <c r="BK634" s="131"/>
      <c r="BL634" s="131"/>
      <c r="BM634" s="131"/>
      <c r="BN634" s="131"/>
      <c r="BO634" s="131"/>
      <c r="BP634" s="131"/>
      <c r="BQ634" s="131"/>
      <c r="BR634" s="131"/>
      <c r="BS634" s="131"/>
      <c r="BT634" s="131"/>
      <c r="BU634" s="131"/>
      <c r="BV634" s="131"/>
      <c r="BW634" s="131"/>
      <c r="BX634" s="131"/>
      <c r="BY634" s="131"/>
      <c r="BZ634" s="131"/>
      <c r="CA634" s="131"/>
      <c r="CB634" s="131"/>
      <c r="CC634" s="131"/>
      <c r="CD634" s="131"/>
      <c r="CE634" s="131"/>
      <c r="CF634" s="131"/>
      <c r="CG634" s="131"/>
      <c r="CH634" s="100"/>
      <c r="CI634" s="100"/>
      <c r="CJ634" s="100"/>
      <c r="CK634" s="100"/>
      <c r="CL634" s="100"/>
      <c r="CM634" s="100"/>
      <c r="CN634" s="100"/>
      <c r="CO634" s="100"/>
      <c r="CP634" s="100"/>
      <c r="CQ634" s="100"/>
      <c r="CR634" s="100"/>
      <c r="CS634" s="100"/>
      <c r="CT634" s="100"/>
      <c r="CU634" s="100"/>
      <c r="CV634" s="100"/>
      <c r="CW634" s="100"/>
      <c r="CX634" s="100"/>
      <c r="CY634" s="100"/>
      <c r="CZ634" s="100"/>
      <c r="DA634" s="100"/>
      <c r="DB634" s="100"/>
      <c r="DC634" s="100"/>
      <c r="DD634" s="100"/>
    </row>
    <row r="635" spans="31:108" ht="15" customHeight="1" x14ac:dyDescent="0.2">
      <c r="AE635" s="131"/>
      <c r="AF635" s="131"/>
      <c r="AG635" s="131"/>
      <c r="AH635" s="131"/>
      <c r="AI635" s="131"/>
      <c r="AJ635" s="131"/>
      <c r="AK635" s="131"/>
      <c r="AL635" s="131"/>
      <c r="AM635" s="131"/>
      <c r="AN635" s="131"/>
      <c r="AO635" s="131"/>
      <c r="AP635" s="131"/>
      <c r="AQ635" s="131"/>
      <c r="AR635" s="131"/>
      <c r="AS635" s="131"/>
      <c r="AT635" s="131"/>
      <c r="AU635" s="131"/>
      <c r="AV635" s="131"/>
      <c r="AW635" s="131"/>
      <c r="AX635" s="131"/>
      <c r="AY635" s="131"/>
      <c r="AZ635" s="131"/>
      <c r="BA635" s="131"/>
      <c r="BB635" s="131"/>
      <c r="BC635" s="131"/>
      <c r="BD635" s="131"/>
      <c r="BE635" s="131"/>
      <c r="BF635" s="131"/>
      <c r="BG635" s="131"/>
      <c r="BH635" s="131"/>
      <c r="BI635" s="131"/>
      <c r="BJ635" s="131"/>
      <c r="BK635" s="131"/>
      <c r="BL635" s="131"/>
      <c r="BM635" s="131"/>
      <c r="BN635" s="131"/>
      <c r="BO635" s="131"/>
      <c r="BP635" s="131"/>
      <c r="BQ635" s="131"/>
      <c r="BR635" s="131"/>
      <c r="BS635" s="131"/>
      <c r="BT635" s="131"/>
      <c r="BU635" s="131"/>
      <c r="BV635" s="131"/>
      <c r="BW635" s="131"/>
      <c r="BX635" s="131"/>
      <c r="BY635" s="131"/>
      <c r="BZ635" s="131"/>
      <c r="CA635" s="131"/>
      <c r="CB635" s="131"/>
      <c r="CC635" s="131"/>
      <c r="CD635" s="131"/>
      <c r="CE635" s="131"/>
      <c r="CF635" s="131"/>
      <c r="CG635" s="131"/>
      <c r="CH635" s="100"/>
      <c r="CI635" s="100"/>
      <c r="CJ635" s="100"/>
      <c r="CK635" s="100"/>
      <c r="CL635" s="100"/>
      <c r="CM635" s="100"/>
      <c r="CN635" s="100"/>
      <c r="CO635" s="100"/>
      <c r="CP635" s="100"/>
      <c r="CQ635" s="100"/>
      <c r="CR635" s="100"/>
      <c r="CS635" s="100"/>
      <c r="CT635" s="100"/>
      <c r="CU635" s="100"/>
      <c r="CV635" s="100"/>
      <c r="CW635" s="100"/>
      <c r="CX635" s="100"/>
      <c r="CY635" s="100"/>
      <c r="CZ635" s="100"/>
      <c r="DA635" s="100"/>
      <c r="DB635" s="100"/>
      <c r="DC635" s="100"/>
      <c r="DD635" s="100"/>
    </row>
    <row r="636" spans="31:108" ht="15" customHeight="1" x14ac:dyDescent="0.2">
      <c r="AE636" s="131"/>
      <c r="AF636" s="131"/>
      <c r="AG636" s="131"/>
      <c r="AH636" s="131"/>
      <c r="AI636" s="131"/>
      <c r="AJ636" s="131"/>
      <c r="AK636" s="131"/>
      <c r="AL636" s="131"/>
      <c r="AM636" s="131"/>
      <c r="AN636" s="131"/>
      <c r="AO636" s="131"/>
      <c r="AP636" s="131"/>
      <c r="AQ636" s="131"/>
      <c r="AR636" s="131"/>
      <c r="AS636" s="131"/>
      <c r="AT636" s="131"/>
      <c r="AU636" s="131"/>
      <c r="AV636" s="131"/>
      <c r="AW636" s="131"/>
      <c r="AX636" s="131"/>
      <c r="AY636" s="131"/>
      <c r="AZ636" s="131"/>
      <c r="BA636" s="131"/>
      <c r="BB636" s="131"/>
      <c r="BC636" s="131"/>
      <c r="BD636" s="131"/>
      <c r="BE636" s="131"/>
      <c r="BF636" s="131"/>
      <c r="BG636" s="131"/>
      <c r="BH636" s="131"/>
      <c r="BI636" s="131"/>
      <c r="BJ636" s="131"/>
      <c r="BK636" s="131"/>
      <c r="BL636" s="131"/>
      <c r="BM636" s="131"/>
      <c r="BN636" s="131"/>
      <c r="BO636" s="131"/>
      <c r="BP636" s="131"/>
      <c r="BQ636" s="131"/>
      <c r="BR636" s="131"/>
      <c r="BS636" s="131"/>
      <c r="BT636" s="131"/>
      <c r="BU636" s="131"/>
      <c r="BV636" s="131"/>
      <c r="BW636" s="131"/>
      <c r="BX636" s="131"/>
      <c r="BY636" s="131"/>
      <c r="BZ636" s="131"/>
      <c r="CA636" s="131"/>
      <c r="CB636" s="131"/>
      <c r="CC636" s="131"/>
      <c r="CD636" s="131"/>
      <c r="CE636" s="131"/>
      <c r="CF636" s="131"/>
      <c r="CG636" s="131"/>
      <c r="CH636" s="100"/>
      <c r="CI636" s="100"/>
      <c r="CJ636" s="100"/>
      <c r="CK636" s="100"/>
      <c r="CL636" s="100"/>
      <c r="CM636" s="100"/>
      <c r="CN636" s="100"/>
      <c r="CO636" s="100"/>
      <c r="CP636" s="100"/>
      <c r="CQ636" s="100"/>
      <c r="CR636" s="100"/>
      <c r="CS636" s="100"/>
      <c r="CT636" s="100"/>
      <c r="CU636" s="100"/>
      <c r="CV636" s="100"/>
      <c r="CW636" s="100"/>
      <c r="CX636" s="100"/>
      <c r="CY636" s="100"/>
      <c r="CZ636" s="100"/>
      <c r="DA636" s="100"/>
      <c r="DB636" s="100"/>
      <c r="DC636" s="100"/>
      <c r="DD636" s="100"/>
    </row>
    <row r="637" spans="31:108" ht="15" customHeight="1" x14ac:dyDescent="0.2">
      <c r="AE637" s="131"/>
      <c r="AF637" s="131"/>
      <c r="AG637" s="131"/>
      <c r="AH637" s="131"/>
      <c r="AI637" s="131"/>
      <c r="AJ637" s="131"/>
      <c r="AK637" s="131"/>
      <c r="AL637" s="131"/>
      <c r="AM637" s="131"/>
      <c r="AN637" s="131"/>
      <c r="AO637" s="131"/>
      <c r="AP637" s="131"/>
      <c r="AQ637" s="131"/>
      <c r="AR637" s="131"/>
      <c r="AS637" s="131"/>
      <c r="AT637" s="131"/>
      <c r="AU637" s="131"/>
      <c r="AV637" s="131"/>
      <c r="AW637" s="131"/>
      <c r="AX637" s="131"/>
      <c r="AY637" s="131"/>
      <c r="AZ637" s="131"/>
      <c r="BA637" s="131"/>
      <c r="BB637" s="131"/>
      <c r="BC637" s="131"/>
      <c r="BD637" s="131"/>
      <c r="BE637" s="131"/>
      <c r="BF637" s="131"/>
      <c r="BG637" s="131"/>
      <c r="BH637" s="131"/>
      <c r="BI637" s="131"/>
      <c r="BJ637" s="131"/>
      <c r="BK637" s="131"/>
      <c r="BL637" s="131"/>
      <c r="BM637" s="131"/>
      <c r="BN637" s="131"/>
      <c r="BO637" s="131"/>
      <c r="BP637" s="131"/>
      <c r="BQ637" s="131"/>
      <c r="BR637" s="131"/>
      <c r="BS637" s="131"/>
      <c r="BT637" s="131"/>
      <c r="BU637" s="131"/>
      <c r="BV637" s="131"/>
      <c r="BW637" s="131"/>
      <c r="BX637" s="131"/>
      <c r="BY637" s="131"/>
      <c r="BZ637" s="131"/>
      <c r="CA637" s="131"/>
      <c r="CB637" s="131"/>
      <c r="CC637" s="131"/>
      <c r="CD637" s="131"/>
      <c r="CE637" s="131"/>
      <c r="CF637" s="131"/>
      <c r="CG637" s="131"/>
      <c r="CH637" s="100"/>
      <c r="CI637" s="100"/>
      <c r="CJ637" s="100"/>
      <c r="CK637" s="100"/>
      <c r="CL637" s="100"/>
      <c r="CM637" s="100"/>
      <c r="CN637" s="100"/>
      <c r="CO637" s="100"/>
      <c r="CP637" s="100"/>
      <c r="CQ637" s="100"/>
      <c r="CR637" s="100"/>
      <c r="CS637" s="100"/>
      <c r="CT637" s="100"/>
      <c r="CU637" s="100"/>
      <c r="CV637" s="100"/>
      <c r="CW637" s="100"/>
      <c r="CX637" s="100"/>
      <c r="CY637" s="100"/>
      <c r="CZ637" s="100"/>
      <c r="DA637" s="100"/>
      <c r="DB637" s="100"/>
      <c r="DC637" s="100"/>
      <c r="DD637" s="100"/>
    </row>
    <row r="638" spans="31:108" ht="15" customHeight="1" x14ac:dyDescent="0.2">
      <c r="AE638" s="131"/>
      <c r="AF638" s="131"/>
      <c r="AG638" s="131"/>
      <c r="AH638" s="131"/>
      <c r="AI638" s="131"/>
      <c r="AJ638" s="131"/>
      <c r="AK638" s="131"/>
      <c r="AL638" s="131"/>
      <c r="AM638" s="131"/>
      <c r="AN638" s="131"/>
      <c r="AO638" s="131"/>
      <c r="AP638" s="131"/>
      <c r="AQ638" s="131"/>
      <c r="AR638" s="131"/>
      <c r="AS638" s="131"/>
      <c r="AT638" s="131"/>
      <c r="AU638" s="131"/>
      <c r="AV638" s="131"/>
      <c r="AW638" s="131"/>
      <c r="AX638" s="131"/>
      <c r="AY638" s="131"/>
      <c r="AZ638" s="131"/>
      <c r="BA638" s="131"/>
      <c r="BB638" s="131"/>
      <c r="BC638" s="131"/>
      <c r="BD638" s="131"/>
      <c r="BE638" s="131"/>
      <c r="BF638" s="131"/>
      <c r="BG638" s="131"/>
      <c r="BH638" s="131"/>
      <c r="BI638" s="131"/>
      <c r="BJ638" s="131"/>
      <c r="BK638" s="131"/>
      <c r="BL638" s="131"/>
      <c r="BM638" s="131"/>
      <c r="BN638" s="131"/>
      <c r="BO638" s="131"/>
      <c r="BP638" s="131"/>
      <c r="BQ638" s="131"/>
      <c r="BR638" s="131"/>
      <c r="BS638" s="131"/>
      <c r="BT638" s="131"/>
      <c r="BU638" s="131"/>
      <c r="BV638" s="131"/>
      <c r="BW638" s="131"/>
      <c r="BX638" s="131"/>
      <c r="BY638" s="131"/>
      <c r="BZ638" s="131"/>
      <c r="CA638" s="131"/>
      <c r="CB638" s="131"/>
      <c r="CC638" s="131"/>
      <c r="CD638" s="131"/>
      <c r="CE638" s="131"/>
      <c r="CF638" s="131"/>
      <c r="CG638" s="131"/>
      <c r="CH638" s="100"/>
      <c r="CI638" s="100"/>
      <c r="CJ638" s="100"/>
      <c r="CK638" s="100"/>
      <c r="CL638" s="100"/>
      <c r="CM638" s="100"/>
      <c r="CN638" s="100"/>
      <c r="CO638" s="100"/>
      <c r="CP638" s="100"/>
      <c r="CQ638" s="100"/>
      <c r="CR638" s="100"/>
      <c r="CS638" s="100"/>
      <c r="CT638" s="100"/>
      <c r="CU638" s="100"/>
      <c r="CV638" s="100"/>
      <c r="CW638" s="100"/>
      <c r="CX638" s="100"/>
      <c r="CY638" s="100"/>
      <c r="CZ638" s="100"/>
      <c r="DA638" s="100"/>
      <c r="DB638" s="100"/>
      <c r="DC638" s="100"/>
      <c r="DD638" s="100"/>
    </row>
    <row r="639" spans="31:108" ht="15" customHeight="1" x14ac:dyDescent="0.2">
      <c r="AE639" s="131"/>
      <c r="AF639" s="131"/>
      <c r="AG639" s="131"/>
      <c r="AH639" s="131"/>
      <c r="AI639" s="131"/>
      <c r="AJ639" s="131"/>
      <c r="AK639" s="131"/>
      <c r="AL639" s="131"/>
      <c r="AM639" s="131"/>
      <c r="AN639" s="131"/>
      <c r="AO639" s="131"/>
      <c r="AP639" s="131"/>
      <c r="AQ639" s="131"/>
      <c r="AR639" s="131"/>
      <c r="AS639" s="131"/>
      <c r="AT639" s="131"/>
      <c r="AU639" s="131"/>
      <c r="AV639" s="131"/>
      <c r="AW639" s="131"/>
      <c r="AX639" s="131"/>
      <c r="AY639" s="131"/>
      <c r="AZ639" s="131"/>
      <c r="BA639" s="131"/>
      <c r="BB639" s="131"/>
      <c r="BC639" s="131"/>
      <c r="BD639" s="131"/>
      <c r="BE639" s="131"/>
      <c r="BF639" s="131"/>
      <c r="BG639" s="131"/>
      <c r="BH639" s="131"/>
      <c r="BI639" s="131"/>
      <c r="BJ639" s="131"/>
      <c r="BK639" s="131"/>
      <c r="BL639" s="131"/>
      <c r="BM639" s="131"/>
      <c r="BN639" s="131"/>
      <c r="BO639" s="131"/>
      <c r="BP639" s="131"/>
      <c r="BQ639" s="131"/>
      <c r="BR639" s="131"/>
      <c r="BS639" s="131"/>
      <c r="BT639" s="131"/>
      <c r="BU639" s="131"/>
      <c r="BV639" s="131"/>
      <c r="BW639" s="131"/>
      <c r="BX639" s="131"/>
      <c r="BY639" s="131"/>
      <c r="BZ639" s="131"/>
      <c r="CA639" s="131"/>
      <c r="CB639" s="131"/>
      <c r="CC639" s="131"/>
      <c r="CD639" s="131"/>
      <c r="CE639" s="131"/>
      <c r="CF639" s="131"/>
      <c r="CG639" s="131"/>
      <c r="CH639" s="100"/>
      <c r="CI639" s="100"/>
      <c r="CJ639" s="100"/>
      <c r="CK639" s="100"/>
      <c r="CL639" s="100"/>
      <c r="CM639" s="100"/>
      <c r="CN639" s="100"/>
      <c r="CO639" s="100"/>
      <c r="CP639" s="100"/>
      <c r="CQ639" s="100"/>
      <c r="CR639" s="100"/>
      <c r="CS639" s="100"/>
      <c r="CT639" s="100"/>
      <c r="CU639" s="100"/>
      <c r="CV639" s="100"/>
      <c r="CW639" s="100"/>
      <c r="CX639" s="100"/>
      <c r="CY639" s="100"/>
      <c r="CZ639" s="100"/>
      <c r="DA639" s="100"/>
      <c r="DB639" s="100"/>
      <c r="DC639" s="100"/>
      <c r="DD639" s="100"/>
    </row>
    <row r="640" spans="31:108" ht="15" customHeight="1" x14ac:dyDescent="0.2">
      <c r="AE640" s="131"/>
      <c r="AF640" s="131"/>
      <c r="AG640" s="131"/>
      <c r="AH640" s="131"/>
      <c r="AI640" s="131"/>
      <c r="AJ640" s="131"/>
      <c r="AK640" s="131"/>
      <c r="AL640" s="131"/>
      <c r="AM640" s="131"/>
      <c r="AN640" s="131"/>
      <c r="AO640" s="131"/>
      <c r="AP640" s="131"/>
      <c r="AQ640" s="131"/>
      <c r="AR640" s="131"/>
      <c r="AS640" s="131"/>
      <c r="AT640" s="131"/>
      <c r="AU640" s="131"/>
      <c r="AV640" s="131"/>
      <c r="AW640" s="131"/>
      <c r="AX640" s="131"/>
      <c r="AY640" s="131"/>
      <c r="AZ640" s="131"/>
      <c r="BA640" s="131"/>
      <c r="BB640" s="131"/>
      <c r="BC640" s="131"/>
      <c r="BD640" s="131"/>
      <c r="BE640" s="131"/>
      <c r="BF640" s="131"/>
      <c r="BG640" s="131"/>
      <c r="BH640" s="131"/>
      <c r="BI640" s="131"/>
      <c r="BJ640" s="131"/>
      <c r="BK640" s="131"/>
      <c r="BL640" s="131"/>
      <c r="BM640" s="131"/>
      <c r="BN640" s="131"/>
      <c r="BO640" s="131"/>
      <c r="BP640" s="131"/>
      <c r="BQ640" s="131"/>
      <c r="BR640" s="131"/>
      <c r="BS640" s="131"/>
      <c r="BT640" s="131"/>
      <c r="BU640" s="131"/>
      <c r="BV640" s="131"/>
      <c r="BW640" s="131"/>
      <c r="BX640" s="131"/>
      <c r="BY640" s="131"/>
      <c r="BZ640" s="131"/>
      <c r="CA640" s="131"/>
      <c r="CB640" s="131"/>
      <c r="CC640" s="131"/>
      <c r="CD640" s="131"/>
      <c r="CE640" s="131"/>
      <c r="CF640" s="131"/>
      <c r="CG640" s="131"/>
      <c r="CH640" s="100"/>
      <c r="CI640" s="100"/>
      <c r="CJ640" s="100"/>
      <c r="CK640" s="100"/>
      <c r="CL640" s="100"/>
      <c r="CM640" s="100"/>
      <c r="CN640" s="100"/>
      <c r="CO640" s="100"/>
      <c r="CP640" s="100"/>
      <c r="CQ640" s="100"/>
      <c r="CR640" s="100"/>
      <c r="CS640" s="100"/>
      <c r="CT640" s="100"/>
      <c r="CU640" s="100"/>
      <c r="CV640" s="100"/>
      <c r="CW640" s="100"/>
      <c r="CX640" s="100"/>
      <c r="CY640" s="100"/>
      <c r="CZ640" s="100"/>
      <c r="DA640" s="100"/>
      <c r="DB640" s="100"/>
      <c r="DC640" s="100"/>
      <c r="DD640" s="100"/>
    </row>
    <row r="641" spans="31:108" ht="15" customHeight="1" x14ac:dyDescent="0.2">
      <c r="AE641" s="131"/>
      <c r="AF641" s="131"/>
      <c r="AG641" s="131"/>
      <c r="AH641" s="131"/>
      <c r="AI641" s="131"/>
      <c r="AJ641" s="131"/>
      <c r="AK641" s="131"/>
      <c r="AL641" s="131"/>
      <c r="AM641" s="131"/>
      <c r="AN641" s="131"/>
      <c r="AO641" s="131"/>
      <c r="AP641" s="131"/>
      <c r="AQ641" s="131"/>
      <c r="AR641" s="131"/>
      <c r="AS641" s="131"/>
      <c r="AT641" s="131"/>
      <c r="AU641" s="131"/>
      <c r="AV641" s="131"/>
      <c r="AW641" s="131"/>
      <c r="AX641" s="131"/>
      <c r="AY641" s="131"/>
      <c r="AZ641" s="131"/>
      <c r="BA641" s="131"/>
      <c r="BB641" s="131"/>
      <c r="BC641" s="131"/>
      <c r="BD641" s="131"/>
      <c r="BE641" s="131"/>
      <c r="BF641" s="131"/>
      <c r="BG641" s="131"/>
      <c r="BH641" s="131"/>
      <c r="BI641" s="131"/>
      <c r="BJ641" s="131"/>
      <c r="BK641" s="131"/>
      <c r="BL641" s="131"/>
      <c r="BM641" s="131"/>
      <c r="BN641" s="131"/>
      <c r="BO641" s="131"/>
      <c r="BP641" s="131"/>
      <c r="BQ641" s="131"/>
      <c r="BR641" s="131"/>
      <c r="BS641" s="131"/>
      <c r="BT641" s="131"/>
      <c r="BU641" s="131"/>
      <c r="BV641" s="131"/>
      <c r="BW641" s="131"/>
      <c r="BX641" s="131"/>
      <c r="BY641" s="131"/>
      <c r="BZ641" s="131"/>
      <c r="CA641" s="131"/>
      <c r="CB641" s="131"/>
      <c r="CC641" s="131"/>
      <c r="CD641" s="131"/>
      <c r="CE641" s="131"/>
      <c r="CF641" s="131"/>
      <c r="CG641" s="131"/>
      <c r="CH641" s="100"/>
      <c r="CI641" s="100"/>
      <c r="CJ641" s="100"/>
      <c r="CK641" s="100"/>
      <c r="CL641" s="100"/>
      <c r="CM641" s="100"/>
      <c r="CN641" s="100"/>
      <c r="CO641" s="100"/>
      <c r="CP641" s="100"/>
      <c r="CQ641" s="100"/>
      <c r="CR641" s="100"/>
      <c r="CS641" s="100"/>
      <c r="CT641" s="100"/>
      <c r="CU641" s="100"/>
      <c r="CV641" s="100"/>
      <c r="CW641" s="100"/>
      <c r="CX641" s="100"/>
      <c r="CY641" s="100"/>
      <c r="CZ641" s="100"/>
      <c r="DA641" s="100"/>
      <c r="DB641" s="100"/>
      <c r="DC641" s="100"/>
      <c r="DD641" s="100"/>
    </row>
    <row r="642" spans="31:108" ht="15" customHeight="1" x14ac:dyDescent="0.2">
      <c r="AE642" s="131"/>
      <c r="AF642" s="131"/>
      <c r="AG642" s="131"/>
      <c r="AH642" s="131"/>
      <c r="AI642" s="131"/>
      <c r="AJ642" s="131"/>
      <c r="AK642" s="131"/>
      <c r="AL642" s="131"/>
      <c r="AM642" s="131"/>
      <c r="AN642" s="131"/>
      <c r="AO642" s="131"/>
      <c r="AP642" s="131"/>
      <c r="AQ642" s="131"/>
      <c r="AR642" s="131"/>
      <c r="AS642" s="131"/>
      <c r="AT642" s="131"/>
      <c r="AU642" s="131"/>
      <c r="AV642" s="131"/>
      <c r="AW642" s="131"/>
      <c r="AX642" s="131"/>
      <c r="AY642" s="131"/>
      <c r="AZ642" s="131"/>
      <c r="BA642" s="131"/>
      <c r="BB642" s="131"/>
      <c r="BC642" s="131"/>
      <c r="BD642" s="131"/>
      <c r="BE642" s="131"/>
      <c r="BF642" s="131"/>
      <c r="BG642" s="131"/>
      <c r="BH642" s="131"/>
      <c r="BI642" s="131"/>
      <c r="BJ642" s="131"/>
      <c r="BK642" s="131"/>
      <c r="BL642" s="131"/>
      <c r="BM642" s="131"/>
      <c r="BN642" s="131"/>
      <c r="BO642" s="131"/>
      <c r="BP642" s="131"/>
      <c r="BQ642" s="131"/>
      <c r="BR642" s="131"/>
      <c r="BS642" s="131"/>
      <c r="BT642" s="131"/>
      <c r="BU642" s="131"/>
      <c r="BV642" s="131"/>
      <c r="BW642" s="131"/>
      <c r="BX642" s="131"/>
      <c r="BY642" s="131"/>
      <c r="BZ642" s="131"/>
      <c r="CA642" s="131"/>
      <c r="CB642" s="131"/>
      <c r="CC642" s="131"/>
      <c r="CD642" s="131"/>
      <c r="CE642" s="131"/>
      <c r="CF642" s="131"/>
      <c r="CG642" s="131"/>
      <c r="CH642" s="100"/>
      <c r="CI642" s="100"/>
      <c r="CJ642" s="100"/>
      <c r="CK642" s="100"/>
      <c r="CL642" s="100"/>
      <c r="CM642" s="100"/>
      <c r="CN642" s="100"/>
      <c r="CO642" s="100"/>
      <c r="CP642" s="100"/>
      <c r="CQ642" s="100"/>
      <c r="CR642" s="100"/>
      <c r="CS642" s="100"/>
      <c r="CT642" s="100"/>
      <c r="CU642" s="100"/>
      <c r="CV642" s="100"/>
      <c r="CW642" s="100"/>
      <c r="CX642" s="100"/>
      <c r="CY642" s="100"/>
      <c r="CZ642" s="100"/>
      <c r="DA642" s="100"/>
      <c r="DB642" s="100"/>
      <c r="DC642" s="100"/>
      <c r="DD642" s="100"/>
    </row>
    <row r="643" spans="31:108" ht="15" customHeight="1" x14ac:dyDescent="0.2">
      <c r="AE643" s="131"/>
      <c r="AF643" s="131"/>
      <c r="AG643" s="131"/>
      <c r="AH643" s="131"/>
      <c r="AI643" s="131"/>
      <c r="AJ643" s="131"/>
      <c r="AK643" s="131"/>
      <c r="AL643" s="131"/>
      <c r="AM643" s="131"/>
      <c r="AN643" s="131"/>
      <c r="AO643" s="131"/>
      <c r="AP643" s="131"/>
      <c r="AQ643" s="131"/>
      <c r="AR643" s="131"/>
      <c r="AS643" s="131"/>
      <c r="AT643" s="131"/>
      <c r="AU643" s="131"/>
      <c r="AV643" s="131"/>
      <c r="AW643" s="131"/>
      <c r="AX643" s="131"/>
      <c r="AY643" s="131"/>
      <c r="AZ643" s="131"/>
      <c r="BA643" s="131"/>
      <c r="BB643" s="131"/>
      <c r="BC643" s="131"/>
      <c r="BD643" s="131"/>
      <c r="BE643" s="131"/>
      <c r="BF643" s="131"/>
      <c r="BG643" s="131"/>
      <c r="BH643" s="131"/>
      <c r="BI643" s="131"/>
      <c r="BJ643" s="131"/>
      <c r="BK643" s="131"/>
      <c r="BL643" s="131"/>
      <c r="BM643" s="131"/>
      <c r="BN643" s="131"/>
      <c r="BO643" s="131"/>
      <c r="BP643" s="131"/>
      <c r="BQ643" s="131"/>
      <c r="BR643" s="131"/>
      <c r="BS643" s="131"/>
      <c r="BT643" s="131"/>
      <c r="BU643" s="131"/>
      <c r="BV643" s="131"/>
      <c r="BW643" s="131"/>
      <c r="BX643" s="131"/>
      <c r="BY643" s="131"/>
      <c r="BZ643" s="131"/>
      <c r="CA643" s="131"/>
      <c r="CB643" s="131"/>
      <c r="CC643" s="131"/>
      <c r="CD643" s="131"/>
      <c r="CE643" s="131"/>
      <c r="CF643" s="131"/>
      <c r="CG643" s="131"/>
      <c r="CH643" s="100"/>
      <c r="CI643" s="100"/>
      <c r="CJ643" s="100"/>
      <c r="CK643" s="100"/>
      <c r="CL643" s="100"/>
      <c r="CM643" s="100"/>
      <c r="CN643" s="100"/>
      <c r="CO643" s="100"/>
      <c r="CP643" s="100"/>
      <c r="CQ643" s="100"/>
      <c r="CR643" s="100"/>
      <c r="CS643" s="100"/>
      <c r="CT643" s="100"/>
      <c r="CU643" s="100"/>
      <c r="CV643" s="100"/>
      <c r="CW643" s="100"/>
      <c r="CX643" s="100"/>
      <c r="CY643" s="100"/>
      <c r="CZ643" s="100"/>
      <c r="DA643" s="100"/>
      <c r="DB643" s="100"/>
      <c r="DC643" s="100"/>
      <c r="DD643" s="100"/>
    </row>
    <row r="644" spans="31:108" ht="15" customHeight="1" x14ac:dyDescent="0.2">
      <c r="AE644" s="131"/>
      <c r="AF644" s="131"/>
      <c r="AG644" s="131"/>
      <c r="AH644" s="131"/>
      <c r="AI644" s="131"/>
      <c r="AJ644" s="131"/>
      <c r="AK644" s="131"/>
      <c r="AL644" s="131"/>
      <c r="AM644" s="131"/>
      <c r="AN644" s="131"/>
      <c r="AO644" s="131"/>
      <c r="AP644" s="131"/>
      <c r="AQ644" s="131"/>
      <c r="AR644" s="131"/>
      <c r="AS644" s="131"/>
      <c r="AT644" s="131"/>
      <c r="AU644" s="131"/>
      <c r="AV644" s="131"/>
      <c r="AW644" s="131"/>
      <c r="AX644" s="131"/>
      <c r="AY644" s="131"/>
      <c r="AZ644" s="131"/>
      <c r="BA644" s="131"/>
      <c r="BB644" s="131"/>
      <c r="BC644" s="131"/>
      <c r="BD644" s="131"/>
      <c r="BE644" s="131"/>
      <c r="BF644" s="131"/>
      <c r="BG644" s="131"/>
      <c r="BH644" s="131"/>
      <c r="BI644" s="131"/>
      <c r="BJ644" s="131"/>
      <c r="BK644" s="131"/>
      <c r="BL644" s="131"/>
      <c r="BM644" s="131"/>
      <c r="BN644" s="131"/>
      <c r="BO644" s="131"/>
      <c r="BP644" s="131"/>
      <c r="BQ644" s="131"/>
      <c r="BR644" s="131"/>
      <c r="BS644" s="131"/>
      <c r="BT644" s="131"/>
      <c r="BU644" s="131"/>
      <c r="BV644" s="131"/>
      <c r="BW644" s="131"/>
      <c r="BX644" s="131"/>
      <c r="BY644" s="131"/>
      <c r="BZ644" s="131"/>
      <c r="CA644" s="131"/>
      <c r="CB644" s="131"/>
      <c r="CC644" s="131"/>
      <c r="CD644" s="131"/>
      <c r="CE644" s="131"/>
      <c r="CF644" s="131"/>
      <c r="CG644" s="131"/>
      <c r="CH644" s="100"/>
      <c r="CI644" s="100"/>
      <c r="CJ644" s="100"/>
      <c r="CK644" s="100"/>
      <c r="CL644" s="100"/>
      <c r="CM644" s="100"/>
      <c r="CN644" s="100"/>
      <c r="CO644" s="100"/>
      <c r="CP644" s="100"/>
      <c r="CQ644" s="100"/>
      <c r="CR644" s="100"/>
      <c r="CS644" s="100"/>
      <c r="CT644" s="100"/>
      <c r="CU644" s="100"/>
      <c r="CV644" s="100"/>
      <c r="CW644" s="100"/>
      <c r="CX644" s="100"/>
      <c r="CY644" s="100"/>
      <c r="CZ644" s="100"/>
      <c r="DA644" s="100"/>
      <c r="DB644" s="100"/>
      <c r="DC644" s="100"/>
      <c r="DD644" s="100"/>
    </row>
    <row r="645" spans="31:108" ht="15" customHeight="1" x14ac:dyDescent="0.2">
      <c r="AE645" s="131"/>
      <c r="AF645" s="131"/>
      <c r="AG645" s="131"/>
      <c r="AH645" s="131"/>
      <c r="AI645" s="131"/>
      <c r="AJ645" s="131"/>
      <c r="AK645" s="131"/>
      <c r="AL645" s="131"/>
      <c r="AM645" s="131"/>
      <c r="AN645" s="131"/>
      <c r="AO645" s="131"/>
      <c r="AP645" s="131"/>
      <c r="AQ645" s="131"/>
      <c r="AR645" s="131"/>
      <c r="AS645" s="131"/>
      <c r="AT645" s="131"/>
      <c r="AU645" s="131"/>
      <c r="AV645" s="131"/>
      <c r="AW645" s="131"/>
      <c r="AX645" s="131"/>
      <c r="AY645" s="131"/>
      <c r="AZ645" s="131"/>
      <c r="BA645" s="131"/>
      <c r="BB645" s="131"/>
      <c r="BC645" s="131"/>
      <c r="BD645" s="131"/>
      <c r="BE645" s="131"/>
      <c r="BF645" s="131"/>
      <c r="BG645" s="131"/>
      <c r="BH645" s="131"/>
      <c r="BI645" s="131"/>
      <c r="BJ645" s="131"/>
      <c r="BK645" s="131"/>
      <c r="BL645" s="131"/>
      <c r="BM645" s="131"/>
      <c r="BN645" s="131"/>
      <c r="BO645" s="131"/>
      <c r="BP645" s="131"/>
      <c r="BQ645" s="131"/>
      <c r="BR645" s="131"/>
      <c r="BS645" s="131"/>
      <c r="BT645" s="131"/>
      <c r="BU645" s="131"/>
      <c r="BV645" s="131"/>
      <c r="BW645" s="131"/>
      <c r="BX645" s="131"/>
      <c r="BY645" s="131"/>
      <c r="BZ645" s="131"/>
      <c r="CA645" s="131"/>
      <c r="CB645" s="131"/>
      <c r="CC645" s="131"/>
      <c r="CD645" s="131"/>
      <c r="CE645" s="131"/>
      <c r="CF645" s="131"/>
      <c r="CG645" s="131"/>
      <c r="CH645" s="100"/>
      <c r="CI645" s="100"/>
      <c r="CJ645" s="100"/>
      <c r="CK645" s="100"/>
      <c r="CL645" s="100"/>
      <c r="CM645" s="100"/>
      <c r="CN645" s="100"/>
      <c r="CO645" s="100"/>
      <c r="CP645" s="100"/>
      <c r="CQ645" s="100"/>
      <c r="CR645" s="100"/>
      <c r="CS645" s="100"/>
      <c r="CT645" s="100"/>
      <c r="CU645" s="100"/>
      <c r="CV645" s="100"/>
      <c r="CW645" s="100"/>
      <c r="CX645" s="100"/>
      <c r="CY645" s="100"/>
      <c r="CZ645" s="100"/>
      <c r="DA645" s="100"/>
      <c r="DB645" s="100"/>
      <c r="DC645" s="100"/>
      <c r="DD645" s="100"/>
    </row>
    <row r="646" spans="31:108" ht="15" customHeight="1" x14ac:dyDescent="0.2">
      <c r="AE646" s="131"/>
      <c r="AF646" s="131"/>
      <c r="AG646" s="131"/>
      <c r="AH646" s="131"/>
      <c r="AI646" s="131"/>
      <c r="AJ646" s="131"/>
      <c r="AK646" s="131"/>
      <c r="AL646" s="131"/>
      <c r="AM646" s="131"/>
      <c r="AN646" s="131"/>
      <c r="AO646" s="131"/>
      <c r="AP646" s="131"/>
      <c r="AQ646" s="131"/>
      <c r="AR646" s="131"/>
      <c r="AS646" s="131"/>
      <c r="AT646" s="131"/>
      <c r="AU646" s="131"/>
      <c r="AV646" s="131"/>
      <c r="AW646" s="131"/>
      <c r="AX646" s="131"/>
      <c r="AY646" s="131"/>
      <c r="AZ646" s="131"/>
      <c r="BA646" s="131"/>
      <c r="BB646" s="131"/>
      <c r="BC646" s="131"/>
      <c r="BD646" s="131"/>
      <c r="BE646" s="131"/>
      <c r="BF646" s="131"/>
      <c r="BG646" s="131"/>
      <c r="BH646" s="131"/>
      <c r="BI646" s="131"/>
      <c r="BJ646" s="131"/>
      <c r="BK646" s="131"/>
      <c r="BL646" s="131"/>
      <c r="BM646" s="131"/>
      <c r="BN646" s="131"/>
      <c r="BO646" s="131"/>
      <c r="BP646" s="131"/>
      <c r="BQ646" s="131"/>
      <c r="BR646" s="131"/>
      <c r="BS646" s="131"/>
      <c r="BT646" s="131"/>
      <c r="BU646" s="131"/>
      <c r="BV646" s="131"/>
      <c r="BW646" s="131"/>
      <c r="BX646" s="131"/>
      <c r="BY646" s="131"/>
      <c r="BZ646" s="131"/>
      <c r="CA646" s="131"/>
      <c r="CB646" s="131"/>
      <c r="CC646" s="131"/>
      <c r="CD646" s="131"/>
      <c r="CE646" s="131"/>
      <c r="CF646" s="131"/>
      <c r="CG646" s="131"/>
      <c r="CH646" s="100"/>
      <c r="CI646" s="100"/>
      <c r="CJ646" s="100"/>
      <c r="CK646" s="100"/>
      <c r="CL646" s="100"/>
      <c r="CM646" s="100"/>
      <c r="CN646" s="100"/>
      <c r="CO646" s="100"/>
      <c r="CP646" s="100"/>
      <c r="CQ646" s="100"/>
      <c r="CR646" s="100"/>
      <c r="CS646" s="100"/>
      <c r="CT646" s="100"/>
      <c r="CU646" s="100"/>
      <c r="CV646" s="100"/>
      <c r="CW646" s="100"/>
      <c r="CX646" s="100"/>
      <c r="CY646" s="100"/>
      <c r="CZ646" s="100"/>
      <c r="DA646" s="100"/>
      <c r="DB646" s="100"/>
      <c r="DC646" s="100"/>
      <c r="DD646" s="100"/>
    </row>
    <row r="647" spans="31:108" ht="15" customHeight="1" x14ac:dyDescent="0.2">
      <c r="AE647" s="131"/>
      <c r="AF647" s="131"/>
      <c r="AG647" s="131"/>
      <c r="AH647" s="131"/>
      <c r="AI647" s="131"/>
      <c r="AJ647" s="131"/>
      <c r="AK647" s="131"/>
      <c r="AL647" s="131"/>
      <c r="AM647" s="131"/>
      <c r="AN647" s="131"/>
      <c r="AO647" s="131"/>
      <c r="AP647" s="131"/>
      <c r="AQ647" s="131"/>
      <c r="AR647" s="131"/>
      <c r="AS647" s="131"/>
      <c r="AT647" s="131"/>
      <c r="AU647" s="131"/>
      <c r="AV647" s="131"/>
      <c r="AW647" s="131"/>
      <c r="AX647" s="131"/>
      <c r="AY647" s="131"/>
      <c r="AZ647" s="131"/>
      <c r="BA647" s="131"/>
      <c r="BB647" s="131"/>
      <c r="BC647" s="131"/>
      <c r="BD647" s="131"/>
      <c r="BE647" s="131"/>
      <c r="BF647" s="131"/>
      <c r="BG647" s="131"/>
      <c r="BH647" s="131"/>
      <c r="BI647" s="131"/>
      <c r="BJ647" s="131"/>
      <c r="BK647" s="131"/>
      <c r="BL647" s="131"/>
      <c r="BM647" s="131"/>
      <c r="BN647" s="131"/>
      <c r="BO647" s="131"/>
      <c r="BP647" s="131"/>
      <c r="BQ647" s="131"/>
      <c r="BR647" s="131"/>
      <c r="BS647" s="131"/>
      <c r="BT647" s="131"/>
      <c r="BU647" s="131"/>
      <c r="BV647" s="131"/>
      <c r="BW647" s="131"/>
      <c r="BX647" s="131"/>
      <c r="BY647" s="131"/>
      <c r="BZ647" s="131"/>
      <c r="CA647" s="131"/>
      <c r="CB647" s="131"/>
      <c r="CC647" s="131"/>
      <c r="CD647" s="131"/>
      <c r="CE647" s="131"/>
      <c r="CF647" s="131"/>
      <c r="CG647" s="131"/>
      <c r="CH647" s="100"/>
      <c r="CI647" s="100"/>
      <c r="CJ647" s="100"/>
      <c r="CK647" s="100"/>
      <c r="CL647" s="100"/>
      <c r="CM647" s="100"/>
      <c r="CN647" s="100"/>
      <c r="CO647" s="100"/>
      <c r="CP647" s="100"/>
      <c r="CQ647" s="100"/>
      <c r="CR647" s="100"/>
      <c r="CS647" s="100"/>
      <c r="CT647" s="100"/>
      <c r="CU647" s="100"/>
      <c r="CV647" s="100"/>
      <c r="CW647" s="100"/>
      <c r="CX647" s="100"/>
      <c r="CY647" s="100"/>
      <c r="CZ647" s="100"/>
      <c r="DA647" s="100"/>
      <c r="DB647" s="100"/>
      <c r="DC647" s="100"/>
      <c r="DD647" s="100"/>
    </row>
    <row r="648" spans="31:108" ht="15" customHeight="1" x14ac:dyDescent="0.2">
      <c r="AE648" s="131"/>
      <c r="AF648" s="131"/>
      <c r="AG648" s="131"/>
      <c r="AH648" s="131"/>
      <c r="AI648" s="131"/>
      <c r="AJ648" s="131"/>
      <c r="AK648" s="131"/>
      <c r="AL648" s="131"/>
      <c r="AM648" s="131"/>
      <c r="AN648" s="131"/>
      <c r="AO648" s="131"/>
      <c r="AP648" s="131"/>
      <c r="AQ648" s="131"/>
      <c r="AR648" s="131"/>
      <c r="AS648" s="131"/>
      <c r="AT648" s="131"/>
      <c r="AU648" s="131"/>
      <c r="AV648" s="131"/>
      <c r="AW648" s="131"/>
      <c r="AX648" s="131"/>
      <c r="AY648" s="131"/>
      <c r="AZ648" s="131"/>
      <c r="BA648" s="131"/>
      <c r="BB648" s="131"/>
      <c r="BC648" s="131"/>
      <c r="BD648" s="131"/>
      <c r="BE648" s="131"/>
      <c r="BF648" s="131"/>
      <c r="BG648" s="131"/>
      <c r="BH648" s="131"/>
      <c r="BI648" s="131"/>
      <c r="BJ648" s="131"/>
      <c r="BK648" s="131"/>
      <c r="BL648" s="131"/>
      <c r="BM648" s="131"/>
      <c r="BN648" s="131"/>
      <c r="BO648" s="131"/>
      <c r="BP648" s="131"/>
      <c r="BQ648" s="131"/>
      <c r="BR648" s="131"/>
      <c r="BS648" s="131"/>
      <c r="BT648" s="131"/>
      <c r="BU648" s="131"/>
      <c r="BV648" s="131"/>
      <c r="BW648" s="131"/>
      <c r="BX648" s="131"/>
      <c r="BY648" s="131"/>
      <c r="BZ648" s="131"/>
      <c r="CA648" s="131"/>
      <c r="CB648" s="131"/>
      <c r="CC648" s="131"/>
      <c r="CD648" s="131"/>
      <c r="CE648" s="131"/>
      <c r="CF648" s="131"/>
      <c r="CG648" s="131"/>
      <c r="CH648" s="100"/>
      <c r="CI648" s="100"/>
      <c r="CJ648" s="100"/>
      <c r="CK648" s="100"/>
      <c r="CL648" s="100"/>
      <c r="CM648" s="100"/>
      <c r="CN648" s="100"/>
      <c r="CO648" s="100"/>
      <c r="CP648" s="100"/>
      <c r="CQ648" s="100"/>
      <c r="CR648" s="100"/>
      <c r="CS648" s="100"/>
      <c r="CT648" s="100"/>
      <c r="CU648" s="100"/>
      <c r="CV648" s="100"/>
      <c r="CW648" s="100"/>
      <c r="CX648" s="100"/>
      <c r="CY648" s="100"/>
      <c r="CZ648" s="100"/>
      <c r="DA648" s="100"/>
      <c r="DB648" s="100"/>
      <c r="DC648" s="100"/>
      <c r="DD648" s="100"/>
    </row>
    <row r="649" spans="31:108" ht="15" customHeight="1" x14ac:dyDescent="0.2">
      <c r="AE649" s="131"/>
      <c r="AF649" s="131"/>
      <c r="AG649" s="131"/>
      <c r="AH649" s="131"/>
      <c r="AI649" s="131"/>
      <c r="AJ649" s="131"/>
      <c r="AK649" s="131"/>
      <c r="AL649" s="131"/>
      <c r="AM649" s="131"/>
      <c r="AN649" s="131"/>
      <c r="AO649" s="131"/>
      <c r="AP649" s="131"/>
      <c r="AQ649" s="131"/>
      <c r="AR649" s="131"/>
      <c r="AS649" s="131"/>
      <c r="AT649" s="131"/>
      <c r="AU649" s="131"/>
      <c r="AV649" s="131"/>
      <c r="AW649" s="131"/>
      <c r="AX649" s="131"/>
      <c r="AY649" s="131"/>
      <c r="AZ649" s="131"/>
      <c r="BA649" s="131"/>
      <c r="BB649" s="131"/>
      <c r="BC649" s="131"/>
      <c r="BD649" s="131"/>
      <c r="BE649" s="131"/>
      <c r="BF649" s="131"/>
      <c r="BG649" s="131"/>
      <c r="BH649" s="131"/>
      <c r="BI649" s="131"/>
      <c r="BJ649" s="131"/>
      <c r="BK649" s="131"/>
      <c r="BL649" s="131"/>
      <c r="BM649" s="131"/>
      <c r="BN649" s="131"/>
      <c r="BO649" s="131"/>
      <c r="BP649" s="131"/>
      <c r="BQ649" s="131"/>
      <c r="BR649" s="131"/>
      <c r="BS649" s="131"/>
      <c r="BT649" s="131"/>
      <c r="BU649" s="131"/>
      <c r="BV649" s="131"/>
      <c r="BW649" s="131"/>
      <c r="BX649" s="131"/>
      <c r="BY649" s="131"/>
      <c r="BZ649" s="131"/>
      <c r="CA649" s="131"/>
      <c r="CB649" s="131"/>
      <c r="CC649" s="131"/>
      <c r="CD649" s="131"/>
      <c r="CE649" s="131"/>
      <c r="CF649" s="131"/>
      <c r="CG649" s="131"/>
      <c r="CH649" s="100"/>
      <c r="CI649" s="100"/>
      <c r="CJ649" s="100"/>
      <c r="CK649" s="100"/>
      <c r="CL649" s="100"/>
      <c r="CM649" s="100"/>
      <c r="CN649" s="100"/>
      <c r="CO649" s="100"/>
      <c r="CP649" s="100"/>
      <c r="CQ649" s="100"/>
      <c r="CR649" s="100"/>
      <c r="CS649" s="100"/>
      <c r="CT649" s="100"/>
      <c r="CU649" s="100"/>
      <c r="CV649" s="100"/>
      <c r="CW649" s="100"/>
      <c r="CX649" s="100"/>
      <c r="CY649" s="100"/>
      <c r="CZ649" s="100"/>
      <c r="DA649" s="100"/>
      <c r="DB649" s="100"/>
      <c r="DC649" s="100"/>
      <c r="DD649" s="100"/>
    </row>
    <row r="650" spans="31:108" ht="15" customHeight="1" x14ac:dyDescent="0.2">
      <c r="AE650" s="131"/>
      <c r="AF650" s="131"/>
      <c r="AG650" s="131"/>
      <c r="AH650" s="131"/>
      <c r="AI650" s="131"/>
      <c r="AJ650" s="131"/>
      <c r="AK650" s="131"/>
      <c r="AL650" s="131"/>
      <c r="AM650" s="131"/>
      <c r="AN650" s="131"/>
      <c r="AO650" s="131"/>
      <c r="AP650" s="131"/>
      <c r="AQ650" s="131"/>
      <c r="AR650" s="131"/>
      <c r="AS650" s="131"/>
      <c r="AT650" s="131"/>
      <c r="AU650" s="131"/>
      <c r="AV650" s="131"/>
      <c r="AW650" s="131"/>
      <c r="AX650" s="131"/>
      <c r="AY650" s="131"/>
      <c r="AZ650" s="131"/>
      <c r="BA650" s="131"/>
      <c r="BB650" s="131"/>
      <c r="BC650" s="131"/>
      <c r="BD650" s="131"/>
      <c r="BE650" s="131"/>
      <c r="BF650" s="131"/>
      <c r="BG650" s="131"/>
      <c r="BH650" s="131"/>
      <c r="BI650" s="131"/>
      <c r="BJ650" s="131"/>
      <c r="BK650" s="131"/>
      <c r="BL650" s="131"/>
      <c r="BM650" s="131"/>
      <c r="BN650" s="131"/>
      <c r="BO650" s="131"/>
      <c r="BP650" s="131"/>
      <c r="BQ650" s="131"/>
      <c r="BR650" s="131"/>
      <c r="BS650" s="131"/>
      <c r="BT650" s="131"/>
      <c r="BU650" s="131"/>
      <c r="BV650" s="131"/>
      <c r="BW650" s="131"/>
      <c r="BX650" s="131"/>
      <c r="BY650" s="131"/>
      <c r="BZ650" s="131"/>
      <c r="CA650" s="131"/>
      <c r="CB650" s="131"/>
      <c r="CC650" s="131"/>
      <c r="CD650" s="131"/>
      <c r="CE650" s="131"/>
      <c r="CF650" s="131"/>
      <c r="CG650" s="131"/>
      <c r="CH650" s="100"/>
      <c r="CI650" s="100"/>
      <c r="CJ650" s="100"/>
      <c r="CK650" s="100"/>
      <c r="CL650" s="100"/>
      <c r="CM650" s="100"/>
      <c r="CN650" s="100"/>
      <c r="CO650" s="100"/>
      <c r="CP650" s="100"/>
      <c r="CQ650" s="100"/>
      <c r="CR650" s="100"/>
      <c r="CS650" s="100"/>
      <c r="CT650" s="100"/>
      <c r="CU650" s="100"/>
      <c r="CV650" s="100"/>
      <c r="CW650" s="100"/>
      <c r="CX650" s="100"/>
      <c r="CY650" s="100"/>
      <c r="CZ650" s="100"/>
      <c r="DA650" s="100"/>
      <c r="DB650" s="100"/>
      <c r="DC650" s="100"/>
      <c r="DD650" s="100"/>
    </row>
    <row r="651" spans="31:108" ht="15" customHeight="1" x14ac:dyDescent="0.2">
      <c r="AE651" s="131"/>
      <c r="AF651" s="131"/>
      <c r="AG651" s="131"/>
      <c r="AH651" s="131"/>
      <c r="AI651" s="131"/>
      <c r="AJ651" s="131"/>
      <c r="AK651" s="131"/>
      <c r="AL651" s="131"/>
      <c r="AM651" s="131"/>
      <c r="AN651" s="131"/>
      <c r="AO651" s="131"/>
      <c r="AP651" s="131"/>
      <c r="AQ651" s="131"/>
      <c r="AR651" s="131"/>
      <c r="AS651" s="131"/>
      <c r="AT651" s="131"/>
      <c r="AU651" s="131"/>
      <c r="AV651" s="131"/>
      <c r="AW651" s="131"/>
      <c r="AX651" s="131"/>
      <c r="AY651" s="131"/>
      <c r="AZ651" s="131"/>
      <c r="BA651" s="131"/>
      <c r="BB651" s="131"/>
      <c r="BC651" s="131"/>
      <c r="BD651" s="131"/>
      <c r="BE651" s="131"/>
      <c r="BF651" s="131"/>
      <c r="BG651" s="131"/>
      <c r="BH651" s="131"/>
      <c r="BI651" s="131"/>
      <c r="BJ651" s="131"/>
      <c r="BK651" s="131"/>
      <c r="BL651" s="131"/>
      <c r="BM651" s="131"/>
      <c r="BN651" s="131"/>
      <c r="BO651" s="131"/>
      <c r="BP651" s="131"/>
      <c r="BQ651" s="131"/>
      <c r="BR651" s="131"/>
      <c r="BS651" s="131"/>
      <c r="BT651" s="131"/>
      <c r="BU651" s="131"/>
      <c r="BV651" s="131"/>
      <c r="BW651" s="131"/>
      <c r="BX651" s="131"/>
      <c r="BY651" s="131"/>
      <c r="BZ651" s="131"/>
      <c r="CA651" s="131"/>
      <c r="CB651" s="131"/>
      <c r="CC651" s="131"/>
      <c r="CD651" s="131"/>
      <c r="CE651" s="131"/>
      <c r="CF651" s="131"/>
      <c r="CG651" s="131"/>
      <c r="CH651" s="100"/>
      <c r="CI651" s="100"/>
      <c r="CJ651" s="100"/>
      <c r="CK651" s="100"/>
      <c r="CL651" s="100"/>
      <c r="CM651" s="100"/>
      <c r="CN651" s="100"/>
      <c r="CO651" s="100"/>
      <c r="CP651" s="100"/>
      <c r="CQ651" s="100"/>
      <c r="CR651" s="100"/>
      <c r="CS651" s="100"/>
      <c r="CT651" s="100"/>
      <c r="CU651" s="100"/>
      <c r="CV651" s="100"/>
      <c r="CW651" s="100"/>
      <c r="CX651" s="100"/>
      <c r="CY651" s="100"/>
      <c r="CZ651" s="100"/>
      <c r="DA651" s="100"/>
      <c r="DB651" s="100"/>
      <c r="DC651" s="100"/>
      <c r="DD651" s="100"/>
    </row>
    <row r="652" spans="31:108" ht="15" customHeight="1" x14ac:dyDescent="0.2">
      <c r="AE652" s="131"/>
      <c r="AF652" s="131"/>
      <c r="AG652" s="131"/>
      <c r="AH652" s="131"/>
      <c r="AI652" s="131"/>
      <c r="AJ652" s="131"/>
      <c r="AK652" s="131"/>
      <c r="AL652" s="131"/>
      <c r="AM652" s="131"/>
      <c r="AN652" s="131"/>
      <c r="AO652" s="131"/>
      <c r="AP652" s="131"/>
      <c r="AQ652" s="131"/>
      <c r="AR652" s="131"/>
      <c r="AS652" s="131"/>
      <c r="AT652" s="131"/>
      <c r="AU652" s="131"/>
      <c r="AV652" s="131"/>
      <c r="AW652" s="131"/>
      <c r="AX652" s="131"/>
      <c r="AY652" s="131"/>
      <c r="AZ652" s="131"/>
      <c r="BA652" s="131"/>
      <c r="BB652" s="131"/>
      <c r="BC652" s="131"/>
      <c r="BD652" s="131"/>
      <c r="BE652" s="131"/>
      <c r="BF652" s="131"/>
      <c r="BG652" s="131"/>
      <c r="BH652" s="131"/>
      <c r="BI652" s="131"/>
      <c r="BJ652" s="131"/>
      <c r="BK652" s="131"/>
      <c r="BL652" s="131"/>
      <c r="BM652" s="131"/>
      <c r="BN652" s="131"/>
      <c r="BO652" s="131"/>
      <c r="BP652" s="131"/>
      <c r="BQ652" s="131"/>
      <c r="BR652" s="131"/>
      <c r="BS652" s="131"/>
      <c r="BT652" s="131"/>
      <c r="BU652" s="131"/>
      <c r="BV652" s="131"/>
      <c r="BW652" s="131"/>
      <c r="BX652" s="131"/>
      <c r="BY652" s="131"/>
      <c r="BZ652" s="131"/>
      <c r="CA652" s="131"/>
      <c r="CB652" s="131"/>
      <c r="CC652" s="131"/>
      <c r="CD652" s="131"/>
      <c r="CE652" s="131"/>
      <c r="CF652" s="131"/>
      <c r="CG652" s="131"/>
      <c r="CH652" s="100"/>
      <c r="CI652" s="100"/>
      <c r="CJ652" s="100"/>
      <c r="CK652" s="100"/>
      <c r="CL652" s="100"/>
      <c r="CM652" s="100"/>
      <c r="CN652" s="100"/>
      <c r="CO652" s="100"/>
      <c r="CP652" s="100"/>
      <c r="CQ652" s="100"/>
      <c r="CR652" s="100"/>
      <c r="CS652" s="100"/>
      <c r="CT652" s="100"/>
      <c r="CU652" s="100"/>
      <c r="CV652" s="100"/>
      <c r="CW652" s="100"/>
      <c r="CX652" s="100"/>
      <c r="CY652" s="100"/>
      <c r="CZ652" s="100"/>
      <c r="DA652" s="100"/>
      <c r="DB652" s="100"/>
      <c r="DC652" s="100"/>
      <c r="DD652" s="100"/>
    </row>
    <row r="653" spans="31:108" ht="15" customHeight="1" x14ac:dyDescent="0.2">
      <c r="AE653" s="131"/>
      <c r="AF653" s="131"/>
      <c r="AG653" s="131"/>
      <c r="AH653" s="131"/>
      <c r="AI653" s="131"/>
      <c r="AJ653" s="131"/>
      <c r="AK653" s="131"/>
      <c r="AL653" s="131"/>
      <c r="AM653" s="131"/>
      <c r="AN653" s="131"/>
      <c r="AO653" s="131"/>
      <c r="AP653" s="131"/>
      <c r="AQ653" s="131"/>
      <c r="AR653" s="131"/>
      <c r="AS653" s="131"/>
      <c r="AT653" s="131"/>
      <c r="AU653" s="131"/>
      <c r="AV653" s="131"/>
      <c r="AW653" s="131"/>
      <c r="AX653" s="131"/>
      <c r="AY653" s="131"/>
      <c r="AZ653" s="131"/>
      <c r="BA653" s="131"/>
      <c r="BB653" s="131"/>
      <c r="BC653" s="131"/>
      <c r="BD653" s="131"/>
      <c r="BE653" s="131"/>
      <c r="BF653" s="131"/>
      <c r="BG653" s="131"/>
      <c r="BH653" s="131"/>
      <c r="BI653" s="131"/>
      <c r="BJ653" s="131"/>
      <c r="BK653" s="131"/>
      <c r="BL653" s="131"/>
      <c r="BM653" s="131"/>
      <c r="BN653" s="131"/>
      <c r="BO653" s="131"/>
      <c r="BP653" s="131"/>
      <c r="BQ653" s="131"/>
      <c r="BR653" s="131"/>
      <c r="BS653" s="131"/>
      <c r="BT653" s="131"/>
      <c r="BU653" s="131"/>
      <c r="BV653" s="131"/>
      <c r="BW653" s="131"/>
      <c r="BX653" s="131"/>
      <c r="BY653" s="131"/>
      <c r="BZ653" s="131"/>
      <c r="CA653" s="131"/>
      <c r="CB653" s="131"/>
      <c r="CC653" s="131"/>
      <c r="CD653" s="131"/>
      <c r="CE653" s="131"/>
      <c r="CF653" s="131"/>
      <c r="CG653" s="131"/>
      <c r="CH653" s="100"/>
      <c r="CI653" s="100"/>
      <c r="CJ653" s="100"/>
      <c r="CK653" s="100"/>
      <c r="CL653" s="100"/>
      <c r="CM653" s="100"/>
      <c r="CN653" s="100"/>
      <c r="CO653" s="100"/>
      <c r="CP653" s="100"/>
      <c r="CQ653" s="100"/>
      <c r="CR653" s="100"/>
      <c r="CS653" s="100"/>
      <c r="CT653" s="100"/>
      <c r="CU653" s="100"/>
      <c r="CV653" s="100"/>
      <c r="CW653" s="100"/>
      <c r="CX653" s="100"/>
      <c r="CY653" s="100"/>
      <c r="CZ653" s="100"/>
      <c r="DA653" s="100"/>
      <c r="DB653" s="100"/>
      <c r="DC653" s="100"/>
      <c r="DD653" s="100"/>
    </row>
    <row r="654" spans="31:108" ht="15" customHeight="1" x14ac:dyDescent="0.2">
      <c r="AE654" s="131"/>
      <c r="AF654" s="131"/>
      <c r="AG654" s="131"/>
      <c r="AH654" s="131"/>
      <c r="AI654" s="131"/>
      <c r="AJ654" s="131"/>
      <c r="AK654" s="131"/>
      <c r="AL654" s="131"/>
      <c r="AM654" s="131"/>
      <c r="AN654" s="131"/>
      <c r="AO654" s="131"/>
      <c r="AP654" s="131"/>
      <c r="AQ654" s="131"/>
      <c r="AR654" s="131"/>
      <c r="AS654" s="131"/>
      <c r="AT654" s="131"/>
      <c r="AU654" s="131"/>
      <c r="AV654" s="131"/>
      <c r="AW654" s="131"/>
      <c r="AX654" s="131"/>
      <c r="AY654" s="131"/>
      <c r="AZ654" s="131"/>
      <c r="BA654" s="131"/>
      <c r="BB654" s="131"/>
      <c r="BC654" s="131"/>
      <c r="BD654" s="131"/>
      <c r="BE654" s="131"/>
      <c r="BF654" s="131"/>
      <c r="BG654" s="131"/>
      <c r="BH654" s="131"/>
      <c r="BI654" s="131"/>
      <c r="BJ654" s="131"/>
      <c r="BK654" s="131"/>
      <c r="BL654" s="131"/>
      <c r="BM654" s="131"/>
      <c r="BN654" s="131"/>
      <c r="BO654" s="131"/>
      <c r="BP654" s="131"/>
      <c r="BQ654" s="131"/>
      <c r="BR654" s="131"/>
      <c r="BS654" s="131"/>
      <c r="BT654" s="131"/>
      <c r="BU654" s="131"/>
      <c r="BV654" s="131"/>
      <c r="BW654" s="131"/>
      <c r="BX654" s="131"/>
      <c r="BY654" s="131"/>
      <c r="BZ654" s="131"/>
      <c r="CA654" s="131"/>
      <c r="CB654" s="131"/>
      <c r="CC654" s="131"/>
      <c r="CD654" s="131"/>
      <c r="CE654" s="131"/>
      <c r="CF654" s="131"/>
      <c r="CG654" s="131"/>
      <c r="CH654" s="100"/>
      <c r="CI654" s="100"/>
      <c r="CJ654" s="100"/>
      <c r="CK654" s="100"/>
      <c r="CL654" s="100"/>
      <c r="CM654" s="100"/>
      <c r="CN654" s="100"/>
      <c r="CO654" s="100"/>
      <c r="CP654" s="100"/>
      <c r="CQ654" s="100"/>
      <c r="CR654" s="100"/>
      <c r="CS654" s="100"/>
      <c r="CT654" s="100"/>
      <c r="CU654" s="100"/>
      <c r="CV654" s="100"/>
      <c r="CW654" s="100"/>
      <c r="CX654" s="100"/>
      <c r="CY654" s="100"/>
      <c r="CZ654" s="100"/>
      <c r="DA654" s="100"/>
      <c r="DB654" s="100"/>
      <c r="DC654" s="100"/>
      <c r="DD654" s="100"/>
    </row>
    <row r="655" spans="31:108" ht="15" customHeight="1" x14ac:dyDescent="0.2">
      <c r="AE655" s="131"/>
      <c r="AF655" s="131"/>
      <c r="AG655" s="131"/>
      <c r="AH655" s="131"/>
      <c r="AI655" s="131"/>
      <c r="AJ655" s="131"/>
      <c r="AK655" s="131"/>
      <c r="AL655" s="131"/>
      <c r="AM655" s="131"/>
      <c r="AN655" s="131"/>
      <c r="AO655" s="131"/>
      <c r="AP655" s="131"/>
      <c r="AQ655" s="131"/>
      <c r="AR655" s="131"/>
      <c r="AS655" s="131"/>
      <c r="AT655" s="131"/>
      <c r="AU655" s="131"/>
      <c r="AV655" s="131"/>
      <c r="AW655" s="131"/>
      <c r="AX655" s="131"/>
      <c r="AY655" s="131"/>
      <c r="AZ655" s="131"/>
      <c r="BA655" s="131"/>
      <c r="BB655" s="131"/>
      <c r="BC655" s="131"/>
      <c r="BD655" s="131"/>
      <c r="BE655" s="131"/>
      <c r="BF655" s="131"/>
      <c r="BG655" s="131"/>
      <c r="BH655" s="131"/>
      <c r="BI655" s="131"/>
      <c r="BJ655" s="131"/>
      <c r="BK655" s="131"/>
      <c r="BL655" s="131"/>
      <c r="BM655" s="131"/>
      <c r="BN655" s="131"/>
      <c r="BO655" s="131"/>
      <c r="BP655" s="131"/>
      <c r="BQ655" s="131"/>
      <c r="BR655" s="131"/>
      <c r="BS655" s="131"/>
      <c r="BT655" s="131"/>
      <c r="BU655" s="131"/>
      <c r="BV655" s="131"/>
      <c r="BW655" s="131"/>
      <c r="BX655" s="131"/>
      <c r="BY655" s="131"/>
      <c r="BZ655" s="131"/>
      <c r="CA655" s="131"/>
      <c r="CB655" s="131"/>
      <c r="CC655" s="131"/>
      <c r="CD655" s="131"/>
      <c r="CE655" s="131"/>
      <c r="CF655" s="131"/>
      <c r="CG655" s="131"/>
      <c r="CH655" s="100"/>
      <c r="CI655" s="100"/>
      <c r="CJ655" s="100"/>
      <c r="CK655" s="100"/>
      <c r="CL655" s="100"/>
      <c r="CM655" s="100"/>
      <c r="CN655" s="100"/>
      <c r="CO655" s="100"/>
      <c r="CP655" s="100"/>
      <c r="CQ655" s="100"/>
      <c r="CR655" s="100"/>
      <c r="CS655" s="100"/>
      <c r="CT655" s="100"/>
      <c r="CU655" s="100"/>
      <c r="CV655" s="100"/>
      <c r="CW655" s="100"/>
      <c r="CX655" s="100"/>
      <c r="CY655" s="100"/>
      <c r="CZ655" s="100"/>
      <c r="DA655" s="100"/>
      <c r="DB655" s="100"/>
      <c r="DC655" s="100"/>
      <c r="DD655" s="100"/>
    </row>
    <row r="656" spans="31:108" ht="15" customHeight="1" x14ac:dyDescent="0.2">
      <c r="AE656" s="131"/>
      <c r="AF656" s="131"/>
      <c r="AG656" s="131"/>
      <c r="AH656" s="131"/>
      <c r="AI656" s="131"/>
      <c r="AJ656" s="131"/>
      <c r="AK656" s="131"/>
      <c r="AL656" s="131"/>
      <c r="AM656" s="131"/>
      <c r="AN656" s="131"/>
      <c r="AO656" s="131"/>
      <c r="AP656" s="131"/>
      <c r="AQ656" s="131"/>
      <c r="AR656" s="131"/>
      <c r="AS656" s="131"/>
      <c r="AT656" s="131"/>
      <c r="AU656" s="131"/>
      <c r="AV656" s="131"/>
      <c r="AW656" s="131"/>
      <c r="AX656" s="131"/>
      <c r="AY656" s="131"/>
      <c r="AZ656" s="131"/>
      <c r="BA656" s="131"/>
      <c r="BB656" s="131"/>
      <c r="BC656" s="131"/>
      <c r="BD656" s="131"/>
      <c r="BE656" s="131"/>
      <c r="BF656" s="131"/>
      <c r="BG656" s="131"/>
      <c r="BH656" s="131"/>
      <c r="BI656" s="131"/>
      <c r="BJ656" s="131"/>
      <c r="BK656" s="131"/>
      <c r="BL656" s="131"/>
      <c r="BM656" s="131"/>
      <c r="BN656" s="131"/>
      <c r="BO656" s="131"/>
      <c r="BP656" s="131"/>
      <c r="BQ656" s="131"/>
      <c r="BR656" s="131"/>
      <c r="BS656" s="131"/>
      <c r="BT656" s="131"/>
      <c r="BU656" s="131"/>
      <c r="BV656" s="131"/>
      <c r="BW656" s="131"/>
      <c r="BX656" s="131"/>
      <c r="BY656" s="131"/>
      <c r="BZ656" s="131"/>
      <c r="CA656" s="131"/>
      <c r="CB656" s="131"/>
      <c r="CC656" s="131"/>
      <c r="CD656" s="131"/>
      <c r="CE656" s="131"/>
      <c r="CF656" s="131"/>
      <c r="CG656" s="131"/>
      <c r="CH656" s="100"/>
      <c r="CI656" s="100"/>
      <c r="CJ656" s="100"/>
      <c r="CK656" s="100"/>
      <c r="CL656" s="100"/>
      <c r="CM656" s="100"/>
      <c r="CN656" s="100"/>
      <c r="CO656" s="100"/>
      <c r="CP656" s="100"/>
      <c r="CQ656" s="100"/>
      <c r="CR656" s="100"/>
      <c r="CS656" s="100"/>
      <c r="CT656" s="100"/>
      <c r="CU656" s="100"/>
      <c r="CV656" s="100"/>
      <c r="CW656" s="100"/>
      <c r="CX656" s="100"/>
      <c r="CY656" s="100"/>
      <c r="CZ656" s="100"/>
      <c r="DA656" s="100"/>
      <c r="DB656" s="100"/>
      <c r="DC656" s="100"/>
      <c r="DD656" s="100"/>
    </row>
    <row r="657" spans="31:108" ht="15" customHeight="1" x14ac:dyDescent="0.2">
      <c r="AE657" s="131"/>
      <c r="AF657" s="131"/>
      <c r="AG657" s="131"/>
      <c r="AH657" s="131"/>
      <c r="AI657" s="131"/>
      <c r="AJ657" s="131"/>
      <c r="AK657" s="131"/>
      <c r="AL657" s="131"/>
      <c r="AM657" s="131"/>
      <c r="AN657" s="131"/>
      <c r="AO657" s="131"/>
      <c r="AP657" s="131"/>
      <c r="AQ657" s="131"/>
      <c r="AR657" s="131"/>
      <c r="AS657" s="131"/>
      <c r="AT657" s="131"/>
      <c r="AU657" s="131"/>
      <c r="AV657" s="131"/>
      <c r="AW657" s="131"/>
      <c r="AX657" s="131"/>
      <c r="AY657" s="131"/>
      <c r="AZ657" s="131"/>
      <c r="BA657" s="131"/>
      <c r="BB657" s="131"/>
      <c r="BC657" s="131"/>
      <c r="BD657" s="131"/>
      <c r="BE657" s="131"/>
      <c r="BF657" s="131"/>
      <c r="BG657" s="131"/>
      <c r="BH657" s="131"/>
      <c r="BI657" s="131"/>
      <c r="BJ657" s="131"/>
      <c r="BK657" s="131"/>
      <c r="BL657" s="131"/>
      <c r="BM657" s="131"/>
      <c r="BN657" s="131"/>
      <c r="BO657" s="131"/>
      <c r="BP657" s="131"/>
      <c r="BQ657" s="131"/>
      <c r="BR657" s="131"/>
      <c r="BS657" s="131"/>
      <c r="BT657" s="131"/>
      <c r="BU657" s="131"/>
      <c r="BV657" s="131"/>
      <c r="BW657" s="131"/>
      <c r="BX657" s="131"/>
      <c r="BY657" s="131"/>
      <c r="BZ657" s="131"/>
      <c r="CA657" s="131"/>
      <c r="CB657" s="131"/>
      <c r="CC657" s="131"/>
      <c r="CD657" s="131"/>
      <c r="CE657" s="131"/>
      <c r="CF657" s="131"/>
      <c r="CG657" s="131"/>
      <c r="CH657" s="100"/>
      <c r="CI657" s="100"/>
      <c r="CJ657" s="100"/>
      <c r="CK657" s="100"/>
      <c r="CL657" s="100"/>
      <c r="CM657" s="100"/>
      <c r="CN657" s="100"/>
      <c r="CO657" s="100"/>
      <c r="CP657" s="100"/>
      <c r="CQ657" s="100"/>
      <c r="CR657" s="100"/>
      <c r="CS657" s="100"/>
      <c r="CT657" s="100"/>
      <c r="CU657" s="100"/>
      <c r="CV657" s="100"/>
      <c r="CW657" s="100"/>
      <c r="CX657" s="100"/>
      <c r="CY657" s="100"/>
      <c r="CZ657" s="100"/>
      <c r="DA657" s="100"/>
      <c r="DB657" s="100"/>
      <c r="DC657" s="100"/>
      <c r="DD657" s="100"/>
    </row>
    <row r="658" spans="31:108" ht="15" customHeight="1" x14ac:dyDescent="0.2">
      <c r="AE658" s="131"/>
      <c r="AF658" s="131"/>
      <c r="AG658" s="131"/>
      <c r="AH658" s="131"/>
      <c r="AI658" s="131"/>
      <c r="AJ658" s="131"/>
      <c r="AK658" s="131"/>
      <c r="AL658" s="131"/>
      <c r="AM658" s="131"/>
      <c r="AN658" s="131"/>
      <c r="AO658" s="131"/>
      <c r="AP658" s="131"/>
      <c r="AQ658" s="131"/>
      <c r="AR658" s="131"/>
      <c r="AS658" s="131"/>
      <c r="AT658" s="131"/>
      <c r="AU658" s="131"/>
      <c r="AV658" s="131"/>
      <c r="AW658" s="131"/>
      <c r="AX658" s="131"/>
      <c r="AY658" s="131"/>
      <c r="AZ658" s="131"/>
      <c r="BA658" s="131"/>
      <c r="BB658" s="131"/>
      <c r="BC658" s="131"/>
      <c r="BD658" s="131"/>
      <c r="BE658" s="131"/>
      <c r="BF658" s="131"/>
      <c r="BG658" s="131"/>
      <c r="BH658" s="131"/>
      <c r="BI658" s="131"/>
      <c r="BJ658" s="131"/>
      <c r="BK658" s="131"/>
      <c r="BL658" s="131"/>
      <c r="BM658" s="131"/>
      <c r="BN658" s="131"/>
      <c r="BO658" s="131"/>
      <c r="BP658" s="131"/>
      <c r="BQ658" s="131"/>
      <c r="BR658" s="131"/>
      <c r="BS658" s="131"/>
      <c r="BT658" s="131"/>
      <c r="BU658" s="131"/>
      <c r="BV658" s="131"/>
      <c r="BW658" s="131"/>
      <c r="BX658" s="131"/>
      <c r="BY658" s="131"/>
      <c r="BZ658" s="131"/>
      <c r="CA658" s="131"/>
      <c r="CB658" s="131"/>
      <c r="CC658" s="131"/>
      <c r="CD658" s="131"/>
      <c r="CE658" s="131"/>
      <c r="CF658" s="131"/>
      <c r="CG658" s="131"/>
      <c r="CH658" s="100"/>
      <c r="CI658" s="100"/>
      <c r="CJ658" s="100"/>
      <c r="CK658" s="100"/>
      <c r="CL658" s="100"/>
      <c r="CM658" s="100"/>
      <c r="CN658" s="100"/>
      <c r="CO658" s="100"/>
      <c r="CP658" s="100"/>
      <c r="CQ658" s="100"/>
      <c r="CR658" s="100"/>
      <c r="CS658" s="100"/>
      <c r="CT658" s="100"/>
      <c r="CU658" s="100"/>
      <c r="CV658" s="100"/>
      <c r="CW658" s="100"/>
      <c r="CX658" s="100"/>
      <c r="CY658" s="100"/>
      <c r="CZ658" s="100"/>
      <c r="DA658" s="100"/>
      <c r="DB658" s="100"/>
      <c r="DC658" s="100"/>
      <c r="DD658" s="100"/>
    </row>
    <row r="659" spans="31:108" ht="15" customHeight="1" x14ac:dyDescent="0.2">
      <c r="AE659" s="131"/>
      <c r="AF659" s="131"/>
      <c r="AG659" s="131"/>
      <c r="AH659" s="131"/>
      <c r="AI659" s="131"/>
      <c r="AJ659" s="131"/>
      <c r="AK659" s="131"/>
      <c r="AL659" s="131"/>
      <c r="AM659" s="131"/>
      <c r="AN659" s="131"/>
      <c r="AO659" s="131"/>
      <c r="AP659" s="131"/>
      <c r="AQ659" s="131"/>
      <c r="AR659" s="131"/>
      <c r="AS659" s="131"/>
      <c r="AT659" s="131"/>
      <c r="AU659" s="131"/>
      <c r="AV659" s="131"/>
      <c r="AW659" s="131"/>
      <c r="AX659" s="131"/>
      <c r="AY659" s="131"/>
      <c r="AZ659" s="131"/>
      <c r="BA659" s="131"/>
      <c r="BB659" s="131"/>
      <c r="BC659" s="131"/>
      <c r="BD659" s="131"/>
      <c r="BE659" s="131"/>
      <c r="BF659" s="131"/>
      <c r="BG659" s="131"/>
      <c r="BH659" s="131"/>
      <c r="BI659" s="131"/>
      <c r="BJ659" s="131"/>
      <c r="BK659" s="131"/>
      <c r="BL659" s="131"/>
      <c r="BM659" s="131"/>
      <c r="BN659" s="131"/>
      <c r="BO659" s="131"/>
      <c r="BP659" s="131"/>
      <c r="BQ659" s="131"/>
      <c r="BR659" s="131"/>
      <c r="BS659" s="131"/>
      <c r="BT659" s="131"/>
      <c r="BU659" s="131"/>
      <c r="BV659" s="131"/>
      <c r="BW659" s="131"/>
      <c r="BX659" s="131"/>
      <c r="BY659" s="131"/>
      <c r="BZ659" s="131"/>
      <c r="CA659" s="131"/>
      <c r="CB659" s="131"/>
      <c r="CC659" s="131"/>
      <c r="CD659" s="131"/>
      <c r="CE659" s="131"/>
      <c r="CF659" s="131"/>
      <c r="CG659" s="131"/>
      <c r="CH659" s="100"/>
      <c r="CI659" s="100"/>
      <c r="CJ659" s="100"/>
      <c r="CK659" s="100"/>
      <c r="CL659" s="100"/>
      <c r="CM659" s="100"/>
      <c r="CN659" s="100"/>
      <c r="CO659" s="100"/>
      <c r="CP659" s="100"/>
      <c r="CQ659" s="100"/>
      <c r="CR659" s="100"/>
      <c r="CS659" s="100"/>
      <c r="CT659" s="100"/>
      <c r="CU659" s="100"/>
      <c r="CV659" s="100"/>
      <c r="CW659" s="100"/>
      <c r="CX659" s="100"/>
      <c r="CY659" s="100"/>
      <c r="CZ659" s="100"/>
      <c r="DA659" s="100"/>
      <c r="DB659" s="100"/>
      <c r="DC659" s="100"/>
      <c r="DD659" s="100"/>
    </row>
    <row r="660" spans="31:108" ht="15" customHeight="1" x14ac:dyDescent="0.2">
      <c r="AE660" s="131"/>
      <c r="AF660" s="131"/>
      <c r="AG660" s="131"/>
      <c r="AH660" s="131"/>
      <c r="AI660" s="131"/>
      <c r="AJ660" s="131"/>
      <c r="AK660" s="131"/>
      <c r="AL660" s="131"/>
      <c r="AM660" s="131"/>
      <c r="AN660" s="131"/>
      <c r="AO660" s="131"/>
      <c r="AP660" s="131"/>
      <c r="AQ660" s="131"/>
      <c r="AR660" s="131"/>
      <c r="AS660" s="131"/>
      <c r="AT660" s="131"/>
      <c r="AU660" s="131"/>
      <c r="AV660" s="131"/>
      <c r="AW660" s="131"/>
      <c r="AX660" s="131"/>
      <c r="AY660" s="131"/>
      <c r="AZ660" s="131"/>
      <c r="BA660" s="131"/>
      <c r="BB660" s="131"/>
      <c r="BC660" s="131"/>
      <c r="BD660" s="131"/>
      <c r="BE660" s="131"/>
      <c r="BF660" s="131"/>
      <c r="BG660" s="131"/>
      <c r="BH660" s="131"/>
      <c r="BI660" s="131"/>
      <c r="BJ660" s="131"/>
      <c r="BK660" s="131"/>
      <c r="BL660" s="131"/>
      <c r="BM660" s="131"/>
      <c r="BN660" s="131"/>
      <c r="BO660" s="131"/>
      <c r="BP660" s="131"/>
      <c r="BQ660" s="131"/>
      <c r="BR660" s="131"/>
      <c r="BS660" s="131"/>
      <c r="BT660" s="131"/>
      <c r="BU660" s="131"/>
      <c r="BV660" s="131"/>
      <c r="BW660" s="131"/>
      <c r="BX660" s="131"/>
      <c r="BY660" s="131"/>
      <c r="BZ660" s="131"/>
      <c r="CA660" s="131"/>
      <c r="CB660" s="131"/>
      <c r="CC660" s="131"/>
      <c r="CD660" s="131"/>
      <c r="CE660" s="131"/>
      <c r="CF660" s="131"/>
      <c r="CG660" s="131"/>
      <c r="CH660" s="100"/>
      <c r="CI660" s="100"/>
      <c r="CJ660" s="100"/>
      <c r="CK660" s="100"/>
      <c r="CL660" s="100"/>
      <c r="CM660" s="100"/>
      <c r="CN660" s="100"/>
      <c r="CO660" s="100"/>
      <c r="CP660" s="100"/>
      <c r="CQ660" s="100"/>
      <c r="CR660" s="100"/>
      <c r="CS660" s="100"/>
      <c r="CT660" s="100"/>
      <c r="CU660" s="100"/>
      <c r="CV660" s="100"/>
      <c r="CW660" s="100"/>
      <c r="CX660" s="100"/>
      <c r="CY660" s="100"/>
      <c r="CZ660" s="100"/>
      <c r="DA660" s="100"/>
      <c r="DB660" s="100"/>
      <c r="DC660" s="100"/>
      <c r="DD660" s="100"/>
    </row>
    <row r="661" spans="31:108" ht="15" customHeight="1" x14ac:dyDescent="0.2">
      <c r="AE661" s="131"/>
      <c r="AF661" s="131"/>
      <c r="AG661" s="131"/>
      <c r="AH661" s="131"/>
      <c r="AI661" s="131"/>
      <c r="AJ661" s="131"/>
      <c r="AK661" s="131"/>
      <c r="AL661" s="131"/>
      <c r="AM661" s="131"/>
      <c r="AN661" s="131"/>
      <c r="AO661" s="131"/>
      <c r="AP661" s="131"/>
      <c r="AQ661" s="131"/>
      <c r="AR661" s="131"/>
      <c r="AS661" s="131"/>
      <c r="AT661" s="131"/>
      <c r="AU661" s="131"/>
      <c r="AV661" s="131"/>
      <c r="AW661" s="131"/>
      <c r="AX661" s="131"/>
      <c r="AY661" s="131"/>
      <c r="AZ661" s="131"/>
      <c r="BA661" s="131"/>
      <c r="BB661" s="131"/>
      <c r="BC661" s="131"/>
      <c r="BD661" s="131"/>
      <c r="BE661" s="131"/>
      <c r="BF661" s="131"/>
      <c r="BG661" s="131"/>
      <c r="BH661" s="131"/>
      <c r="BI661" s="131"/>
      <c r="BJ661" s="131"/>
      <c r="BK661" s="131"/>
      <c r="BL661" s="131"/>
      <c r="BM661" s="131"/>
      <c r="BN661" s="131"/>
      <c r="BO661" s="131"/>
      <c r="BP661" s="131"/>
      <c r="BQ661" s="131"/>
      <c r="BR661" s="131"/>
      <c r="BS661" s="131"/>
      <c r="BT661" s="131"/>
      <c r="BU661" s="131"/>
      <c r="BV661" s="131"/>
      <c r="BW661" s="131"/>
      <c r="BX661" s="131"/>
      <c r="BY661" s="131"/>
      <c r="BZ661" s="131"/>
      <c r="CA661" s="131"/>
      <c r="CB661" s="131"/>
      <c r="CC661" s="131"/>
      <c r="CD661" s="131"/>
      <c r="CE661" s="131"/>
      <c r="CF661" s="131"/>
      <c r="CG661" s="131"/>
      <c r="CH661" s="100"/>
      <c r="CI661" s="100"/>
      <c r="CJ661" s="100"/>
      <c r="CK661" s="100"/>
      <c r="CL661" s="100"/>
      <c r="CM661" s="100"/>
      <c r="CN661" s="100"/>
      <c r="CO661" s="100"/>
      <c r="CP661" s="100"/>
      <c r="CQ661" s="100"/>
      <c r="CR661" s="100"/>
      <c r="CS661" s="100"/>
      <c r="CT661" s="100"/>
      <c r="CU661" s="100"/>
      <c r="CV661" s="100"/>
      <c r="CW661" s="100"/>
      <c r="CX661" s="100"/>
      <c r="CY661" s="100"/>
      <c r="CZ661" s="100"/>
      <c r="DA661" s="100"/>
      <c r="DB661" s="100"/>
      <c r="DC661" s="100"/>
      <c r="DD661" s="100"/>
    </row>
    <row r="662" spans="31:108" ht="15" customHeight="1" x14ac:dyDescent="0.2">
      <c r="AE662" s="131"/>
      <c r="AF662" s="131"/>
      <c r="AG662" s="131"/>
      <c r="AH662" s="131"/>
      <c r="AI662" s="131"/>
      <c r="AJ662" s="131"/>
      <c r="AK662" s="131"/>
      <c r="AL662" s="131"/>
      <c r="AM662" s="131"/>
      <c r="AN662" s="131"/>
      <c r="AO662" s="131"/>
      <c r="AP662" s="131"/>
      <c r="AQ662" s="131"/>
      <c r="AR662" s="131"/>
      <c r="AS662" s="131"/>
      <c r="AT662" s="131"/>
      <c r="AU662" s="131"/>
      <c r="AV662" s="131"/>
      <c r="AW662" s="131"/>
      <c r="AX662" s="131"/>
      <c r="AY662" s="131"/>
      <c r="AZ662" s="131"/>
      <c r="BA662" s="131"/>
      <c r="BB662" s="131"/>
      <c r="BC662" s="131"/>
      <c r="BD662" s="131"/>
      <c r="BE662" s="131"/>
      <c r="BF662" s="131"/>
      <c r="BG662" s="131"/>
      <c r="BH662" s="131"/>
      <c r="BI662" s="131"/>
      <c r="BJ662" s="131"/>
      <c r="BK662" s="131"/>
      <c r="BL662" s="131"/>
      <c r="BM662" s="131"/>
      <c r="BN662" s="131"/>
      <c r="BO662" s="131"/>
      <c r="BP662" s="131"/>
      <c r="BQ662" s="131"/>
      <c r="BR662" s="131"/>
      <c r="BS662" s="131"/>
      <c r="BT662" s="131"/>
      <c r="BU662" s="131"/>
      <c r="BV662" s="131"/>
      <c r="BW662" s="131"/>
      <c r="BX662" s="131"/>
      <c r="BY662" s="131"/>
      <c r="BZ662" s="131"/>
      <c r="CA662" s="131"/>
      <c r="CB662" s="131"/>
      <c r="CC662" s="131"/>
      <c r="CD662" s="131"/>
      <c r="CE662" s="131"/>
      <c r="CF662" s="131"/>
      <c r="CG662" s="131"/>
      <c r="CH662" s="100"/>
      <c r="CI662" s="100"/>
      <c r="CJ662" s="100"/>
      <c r="CK662" s="100"/>
      <c r="CL662" s="100"/>
      <c r="CM662" s="100"/>
      <c r="CN662" s="100"/>
      <c r="CO662" s="100"/>
      <c r="CP662" s="100"/>
      <c r="CQ662" s="100"/>
      <c r="CR662" s="100"/>
      <c r="CS662" s="100"/>
      <c r="CT662" s="100"/>
      <c r="CU662" s="100"/>
      <c r="CV662" s="100"/>
      <c r="CW662" s="100"/>
      <c r="CX662" s="100"/>
      <c r="CY662" s="100"/>
      <c r="CZ662" s="100"/>
      <c r="DA662" s="100"/>
      <c r="DB662" s="100"/>
      <c r="DC662" s="100"/>
      <c r="DD662" s="100"/>
    </row>
    <row r="663" spans="31:108" ht="15" customHeight="1" x14ac:dyDescent="0.2">
      <c r="AE663" s="131"/>
      <c r="AF663" s="131"/>
      <c r="AG663" s="131"/>
      <c r="AH663" s="131"/>
      <c r="AI663" s="131"/>
      <c r="AJ663" s="131"/>
      <c r="AK663" s="131"/>
      <c r="AL663" s="131"/>
      <c r="AM663" s="131"/>
      <c r="AN663" s="131"/>
      <c r="AO663" s="131"/>
      <c r="AP663" s="131"/>
      <c r="AQ663" s="131"/>
      <c r="AR663" s="131"/>
      <c r="AS663" s="131"/>
      <c r="AT663" s="131"/>
      <c r="AU663" s="131"/>
      <c r="AV663" s="131"/>
      <c r="AW663" s="131"/>
      <c r="AX663" s="131"/>
      <c r="AY663" s="131"/>
      <c r="AZ663" s="131"/>
      <c r="BA663" s="131"/>
      <c r="BB663" s="131"/>
      <c r="BC663" s="131"/>
      <c r="BD663" s="131"/>
      <c r="BE663" s="131"/>
      <c r="BF663" s="131"/>
      <c r="BG663" s="131"/>
      <c r="BH663" s="131"/>
      <c r="BI663" s="131"/>
      <c r="BJ663" s="131"/>
      <c r="BK663" s="131"/>
      <c r="BL663" s="131"/>
      <c r="BM663" s="131"/>
      <c r="BN663" s="131"/>
      <c r="BO663" s="131"/>
      <c r="BP663" s="131"/>
      <c r="BQ663" s="131"/>
      <c r="BR663" s="131"/>
      <c r="BS663" s="131"/>
      <c r="BT663" s="131"/>
      <c r="BU663" s="131"/>
      <c r="BV663" s="131"/>
      <c r="BW663" s="131"/>
      <c r="BX663" s="131"/>
      <c r="BY663" s="131"/>
      <c r="BZ663" s="131"/>
      <c r="CA663" s="131"/>
      <c r="CB663" s="131"/>
      <c r="CC663" s="131"/>
      <c r="CD663" s="131"/>
      <c r="CE663" s="131"/>
      <c r="CF663" s="131"/>
      <c r="CG663" s="131"/>
      <c r="CH663" s="100"/>
      <c r="CI663" s="100"/>
      <c r="CJ663" s="100"/>
      <c r="CK663" s="100"/>
      <c r="CL663" s="100"/>
      <c r="CM663" s="100"/>
      <c r="CN663" s="100"/>
      <c r="CO663" s="100"/>
      <c r="CP663" s="100"/>
      <c r="CQ663" s="100"/>
      <c r="CR663" s="100"/>
      <c r="CS663" s="100"/>
      <c r="CT663" s="100"/>
      <c r="CU663" s="100"/>
      <c r="CV663" s="100"/>
      <c r="CW663" s="100"/>
      <c r="CX663" s="100"/>
      <c r="CY663" s="100"/>
      <c r="CZ663" s="100"/>
      <c r="DA663" s="100"/>
      <c r="DB663" s="100"/>
      <c r="DC663" s="100"/>
      <c r="DD663" s="100"/>
    </row>
    <row r="664" spans="31:108" ht="15" customHeight="1" x14ac:dyDescent="0.2">
      <c r="AE664" s="131"/>
      <c r="AF664" s="131"/>
      <c r="AG664" s="131"/>
      <c r="AH664" s="131"/>
      <c r="AI664" s="131"/>
      <c r="AJ664" s="131"/>
      <c r="AK664" s="131"/>
      <c r="AL664" s="131"/>
      <c r="AM664" s="131"/>
      <c r="AN664" s="131"/>
      <c r="AO664" s="131"/>
      <c r="AP664" s="131"/>
      <c r="AQ664" s="131"/>
      <c r="AR664" s="131"/>
      <c r="AS664" s="131"/>
      <c r="AT664" s="131"/>
      <c r="AU664" s="131"/>
      <c r="AV664" s="131"/>
      <c r="AW664" s="131"/>
      <c r="AX664" s="131"/>
      <c r="AY664" s="131"/>
      <c r="AZ664" s="131"/>
      <c r="BA664" s="131"/>
      <c r="BB664" s="131"/>
      <c r="BC664" s="131"/>
      <c r="BD664" s="131"/>
      <c r="BE664" s="131"/>
      <c r="BF664" s="131"/>
      <c r="BG664" s="131"/>
      <c r="BH664" s="131"/>
      <c r="BI664" s="131"/>
      <c r="BJ664" s="131"/>
      <c r="BK664" s="131"/>
      <c r="BL664" s="131"/>
      <c r="BM664" s="131"/>
      <c r="BN664" s="131"/>
      <c r="BO664" s="131"/>
      <c r="BP664" s="131"/>
      <c r="BQ664" s="131"/>
      <c r="BR664" s="131"/>
      <c r="BS664" s="131"/>
      <c r="BT664" s="131"/>
      <c r="BU664" s="131"/>
      <c r="BV664" s="131"/>
      <c r="BW664" s="131"/>
      <c r="BX664" s="131"/>
      <c r="BY664" s="131"/>
      <c r="BZ664" s="131"/>
      <c r="CA664" s="131"/>
      <c r="CB664" s="131"/>
      <c r="CC664" s="131"/>
      <c r="CD664" s="131"/>
      <c r="CE664" s="131"/>
      <c r="CF664" s="131"/>
      <c r="CG664" s="131"/>
      <c r="CH664" s="100"/>
      <c r="CI664" s="100"/>
      <c r="CJ664" s="100"/>
      <c r="CK664" s="100"/>
      <c r="CL664" s="100"/>
      <c r="CM664" s="100"/>
      <c r="CN664" s="100"/>
      <c r="CO664" s="100"/>
      <c r="CP664" s="100"/>
      <c r="CQ664" s="100"/>
      <c r="CR664" s="100"/>
      <c r="CS664" s="100"/>
      <c r="CT664" s="100"/>
      <c r="CU664" s="100"/>
      <c r="CV664" s="100"/>
      <c r="CW664" s="100"/>
      <c r="CX664" s="100"/>
      <c r="CY664" s="100"/>
      <c r="CZ664" s="100"/>
      <c r="DA664" s="100"/>
      <c r="DB664" s="100"/>
      <c r="DC664" s="100"/>
      <c r="DD664" s="100"/>
    </row>
    <row r="665" spans="31:108" ht="15" customHeight="1" x14ac:dyDescent="0.2">
      <c r="AE665" s="131"/>
      <c r="AF665" s="131"/>
      <c r="AG665" s="131"/>
      <c r="AH665" s="131"/>
      <c r="AI665" s="131"/>
      <c r="AJ665" s="131"/>
      <c r="AK665" s="131"/>
      <c r="AL665" s="131"/>
      <c r="AM665" s="131"/>
      <c r="AN665" s="131"/>
      <c r="AO665" s="131"/>
      <c r="AP665" s="131"/>
      <c r="AQ665" s="131"/>
      <c r="AR665" s="131"/>
      <c r="AS665" s="131"/>
      <c r="AT665" s="131"/>
      <c r="AU665" s="131"/>
      <c r="AV665" s="131"/>
      <c r="AW665" s="131"/>
      <c r="AX665" s="131"/>
      <c r="AY665" s="131"/>
      <c r="AZ665" s="131"/>
      <c r="BA665" s="131"/>
      <c r="BB665" s="131"/>
      <c r="BC665" s="131"/>
      <c r="BD665" s="131"/>
      <c r="BE665" s="131"/>
      <c r="BF665" s="131"/>
      <c r="BG665" s="131"/>
      <c r="BH665" s="131"/>
      <c r="BI665" s="131"/>
      <c r="BJ665" s="131"/>
      <c r="BK665" s="131"/>
      <c r="BL665" s="131"/>
      <c r="BM665" s="131"/>
      <c r="BN665" s="131"/>
      <c r="BO665" s="131"/>
      <c r="BP665" s="131"/>
      <c r="BQ665" s="131"/>
      <c r="BR665" s="131"/>
      <c r="BS665" s="131"/>
      <c r="BT665" s="131"/>
      <c r="BU665" s="131"/>
      <c r="BV665" s="131"/>
      <c r="BW665" s="131"/>
      <c r="BX665" s="131"/>
      <c r="BY665" s="131"/>
      <c r="BZ665" s="131"/>
      <c r="CA665" s="131"/>
      <c r="CB665" s="131"/>
      <c r="CC665" s="131"/>
      <c r="CD665" s="131"/>
      <c r="CE665" s="131"/>
      <c r="CF665" s="131"/>
      <c r="CG665" s="131"/>
      <c r="CH665" s="100"/>
      <c r="CI665" s="100"/>
      <c r="CJ665" s="100"/>
      <c r="CK665" s="100"/>
      <c r="CL665" s="100"/>
      <c r="CM665" s="100"/>
      <c r="CN665" s="100"/>
      <c r="CO665" s="100"/>
      <c r="CP665" s="100"/>
      <c r="CQ665" s="100"/>
      <c r="CR665" s="100"/>
      <c r="CS665" s="100"/>
      <c r="CT665" s="100"/>
      <c r="CU665" s="100"/>
      <c r="CV665" s="100"/>
      <c r="CW665" s="100"/>
      <c r="CX665" s="100"/>
      <c r="CY665" s="100"/>
      <c r="CZ665" s="100"/>
      <c r="DA665" s="100"/>
      <c r="DB665" s="100"/>
      <c r="DC665" s="100"/>
      <c r="DD665" s="100"/>
    </row>
    <row r="666" spans="31:108" ht="15" customHeight="1" x14ac:dyDescent="0.2">
      <c r="AE666" s="131"/>
      <c r="AF666" s="131"/>
      <c r="AG666" s="131"/>
      <c r="AH666" s="131"/>
      <c r="AI666" s="131"/>
      <c r="AJ666" s="131"/>
      <c r="AK666" s="131"/>
      <c r="AL666" s="131"/>
      <c r="AM666" s="131"/>
      <c r="AN666" s="131"/>
      <c r="AO666" s="131"/>
      <c r="AP666" s="131"/>
      <c r="AQ666" s="131"/>
      <c r="AR666" s="131"/>
      <c r="AS666" s="131"/>
      <c r="AT666" s="131"/>
      <c r="AU666" s="131"/>
      <c r="AV666" s="131"/>
      <c r="AW666" s="131"/>
      <c r="AX666" s="131"/>
      <c r="AY666" s="131"/>
      <c r="AZ666" s="131"/>
      <c r="BA666" s="131"/>
      <c r="BB666" s="131"/>
      <c r="BC666" s="131"/>
      <c r="BD666" s="131"/>
      <c r="BE666" s="131"/>
      <c r="BF666" s="131"/>
      <c r="BG666" s="131"/>
      <c r="BH666" s="131"/>
      <c r="BI666" s="131"/>
      <c r="BJ666" s="131"/>
      <c r="BK666" s="131"/>
      <c r="BL666" s="131"/>
      <c r="BM666" s="131"/>
      <c r="BN666" s="131"/>
      <c r="BO666" s="131"/>
      <c r="BP666" s="131"/>
      <c r="BQ666" s="131"/>
      <c r="BR666" s="131"/>
      <c r="BS666" s="131"/>
      <c r="BT666" s="131"/>
      <c r="BU666" s="131"/>
      <c r="BV666" s="131"/>
      <c r="BW666" s="131"/>
      <c r="BX666" s="131"/>
      <c r="BY666" s="131"/>
      <c r="BZ666" s="131"/>
      <c r="CA666" s="131"/>
      <c r="CB666" s="131"/>
      <c r="CC666" s="131"/>
      <c r="CD666" s="131"/>
      <c r="CE666" s="131"/>
      <c r="CF666" s="131"/>
      <c r="CG666" s="131"/>
      <c r="CH666" s="100"/>
      <c r="CI666" s="100"/>
      <c r="CJ666" s="100"/>
      <c r="CK666" s="100"/>
      <c r="CL666" s="100"/>
      <c r="CM666" s="100"/>
      <c r="CN666" s="100"/>
      <c r="CO666" s="100"/>
      <c r="CP666" s="100"/>
      <c r="CQ666" s="100"/>
      <c r="CR666" s="100"/>
      <c r="CS666" s="100"/>
      <c r="CT666" s="100"/>
      <c r="CU666" s="100"/>
      <c r="CV666" s="100"/>
      <c r="CW666" s="100"/>
      <c r="CX666" s="100"/>
      <c r="CY666" s="100"/>
      <c r="CZ666" s="100"/>
      <c r="DA666" s="100"/>
      <c r="DB666" s="100"/>
      <c r="DC666" s="100"/>
      <c r="DD666" s="100"/>
    </row>
    <row r="667" spans="31:108" ht="15" customHeight="1" x14ac:dyDescent="0.2">
      <c r="AE667" s="131"/>
      <c r="AF667" s="131"/>
      <c r="AG667" s="131"/>
      <c r="AH667" s="131"/>
      <c r="AI667" s="131"/>
      <c r="AJ667" s="131"/>
      <c r="AK667" s="131"/>
      <c r="AL667" s="131"/>
      <c r="AM667" s="131"/>
      <c r="AN667" s="131"/>
      <c r="AO667" s="131"/>
      <c r="AP667" s="131"/>
      <c r="AQ667" s="131"/>
      <c r="AR667" s="131"/>
      <c r="AS667" s="131"/>
      <c r="AT667" s="131"/>
      <c r="AU667" s="131"/>
      <c r="AV667" s="131"/>
      <c r="AW667" s="131"/>
      <c r="AX667" s="131"/>
      <c r="AY667" s="131"/>
      <c r="AZ667" s="131"/>
      <c r="BA667" s="131"/>
      <c r="BB667" s="131"/>
      <c r="BC667" s="131"/>
      <c r="BD667" s="131"/>
      <c r="BE667" s="131"/>
      <c r="BF667" s="131"/>
      <c r="BG667" s="131"/>
      <c r="BH667" s="131"/>
      <c r="BI667" s="131"/>
      <c r="BJ667" s="131"/>
      <c r="BK667" s="131"/>
      <c r="BL667" s="131"/>
      <c r="BM667" s="131"/>
      <c r="BN667" s="131"/>
      <c r="BO667" s="131"/>
      <c r="BP667" s="131"/>
      <c r="BQ667" s="131"/>
      <c r="BR667" s="131"/>
      <c r="BS667" s="131"/>
      <c r="BT667" s="131"/>
      <c r="BU667" s="131"/>
      <c r="BV667" s="131"/>
      <c r="BW667" s="131"/>
      <c r="BX667" s="131"/>
      <c r="BY667" s="131"/>
      <c r="BZ667" s="131"/>
      <c r="CA667" s="131"/>
      <c r="CB667" s="131"/>
      <c r="CC667" s="131"/>
      <c r="CD667" s="131"/>
      <c r="CE667" s="131"/>
      <c r="CF667" s="131"/>
      <c r="CG667" s="131"/>
      <c r="CH667" s="100"/>
      <c r="CI667" s="100"/>
      <c r="CJ667" s="100"/>
      <c r="CK667" s="100"/>
      <c r="CL667" s="100"/>
      <c r="CM667" s="100"/>
      <c r="CN667" s="100"/>
      <c r="CO667" s="100"/>
      <c r="CP667" s="100"/>
      <c r="CQ667" s="100"/>
      <c r="CR667" s="100"/>
      <c r="CS667" s="100"/>
      <c r="CT667" s="100"/>
      <c r="CU667" s="100"/>
      <c r="CV667" s="100"/>
      <c r="CW667" s="100"/>
      <c r="CX667" s="100"/>
      <c r="CY667" s="100"/>
      <c r="CZ667" s="100"/>
      <c r="DA667" s="100"/>
      <c r="DB667" s="100"/>
      <c r="DC667" s="100"/>
      <c r="DD667" s="100"/>
    </row>
    <row r="668" spans="31:108" ht="15" customHeight="1" x14ac:dyDescent="0.2">
      <c r="AE668" s="131"/>
      <c r="AF668" s="131"/>
      <c r="AG668" s="131"/>
      <c r="AH668" s="131"/>
      <c r="AI668" s="131"/>
      <c r="AJ668" s="131"/>
      <c r="AK668" s="131"/>
      <c r="AL668" s="131"/>
      <c r="AM668" s="131"/>
      <c r="AN668" s="131"/>
      <c r="AO668" s="131"/>
      <c r="AP668" s="131"/>
      <c r="AQ668" s="131"/>
      <c r="AR668" s="131"/>
      <c r="AS668" s="131"/>
      <c r="AT668" s="131"/>
      <c r="AU668" s="131"/>
      <c r="AV668" s="131"/>
      <c r="AW668" s="131"/>
      <c r="AX668" s="131"/>
      <c r="AY668" s="131"/>
      <c r="AZ668" s="131"/>
      <c r="BA668" s="131"/>
      <c r="BB668" s="131"/>
      <c r="BC668" s="131"/>
      <c r="BD668" s="131"/>
      <c r="BE668" s="131"/>
      <c r="BF668" s="131"/>
      <c r="BG668" s="131"/>
      <c r="BH668" s="131"/>
      <c r="BI668" s="131"/>
      <c r="BJ668" s="131"/>
      <c r="BK668" s="131"/>
      <c r="BL668" s="131"/>
      <c r="BM668" s="131"/>
      <c r="BN668" s="131"/>
      <c r="BO668" s="131"/>
      <c r="BP668" s="131"/>
      <c r="BQ668" s="131"/>
      <c r="BR668" s="131"/>
      <c r="BS668" s="131"/>
      <c r="BT668" s="131"/>
      <c r="BU668" s="131"/>
      <c r="BV668" s="131"/>
      <c r="BW668" s="131"/>
      <c r="BX668" s="131"/>
      <c r="BY668" s="131"/>
      <c r="BZ668" s="131"/>
      <c r="CA668" s="131"/>
      <c r="CB668" s="131"/>
      <c r="CC668" s="131"/>
      <c r="CD668" s="131"/>
      <c r="CE668" s="131"/>
      <c r="CF668" s="131"/>
      <c r="CG668" s="131"/>
      <c r="CH668" s="100"/>
      <c r="CI668" s="100"/>
      <c r="CJ668" s="100"/>
      <c r="CK668" s="100"/>
      <c r="CL668" s="100"/>
      <c r="CM668" s="100"/>
      <c r="CN668" s="100"/>
      <c r="CO668" s="100"/>
      <c r="CP668" s="100"/>
      <c r="CQ668" s="100"/>
      <c r="CR668" s="100"/>
      <c r="CS668" s="100"/>
      <c r="CT668" s="100"/>
      <c r="CU668" s="100"/>
      <c r="CV668" s="100"/>
      <c r="CW668" s="100"/>
      <c r="CX668" s="100"/>
      <c r="CY668" s="100"/>
      <c r="CZ668" s="100"/>
      <c r="DA668" s="100"/>
      <c r="DB668" s="100"/>
      <c r="DC668" s="100"/>
      <c r="DD668" s="100"/>
    </row>
    <row r="669" spans="31:108" ht="15" customHeight="1" x14ac:dyDescent="0.2">
      <c r="AE669" s="131"/>
      <c r="AF669" s="131"/>
      <c r="AG669" s="131"/>
      <c r="AH669" s="131"/>
      <c r="AI669" s="131"/>
      <c r="AJ669" s="131"/>
      <c r="AK669" s="131"/>
      <c r="AL669" s="131"/>
      <c r="AM669" s="131"/>
      <c r="AN669" s="131"/>
      <c r="AO669" s="131"/>
      <c r="AP669" s="131"/>
      <c r="AQ669" s="131"/>
      <c r="AR669" s="131"/>
      <c r="AS669" s="131"/>
      <c r="AT669" s="131"/>
      <c r="AU669" s="131"/>
      <c r="AV669" s="131"/>
      <c r="AW669" s="131"/>
      <c r="AX669" s="131"/>
      <c r="AY669" s="131"/>
      <c r="AZ669" s="131"/>
      <c r="BA669" s="131"/>
      <c r="BB669" s="131"/>
      <c r="BC669" s="131"/>
      <c r="BD669" s="131"/>
      <c r="BE669" s="131"/>
      <c r="BF669" s="131"/>
      <c r="BG669" s="131"/>
      <c r="BH669" s="131"/>
      <c r="BI669" s="131"/>
      <c r="BJ669" s="131"/>
      <c r="BK669" s="131"/>
      <c r="BL669" s="131"/>
      <c r="BM669" s="131"/>
      <c r="BN669" s="131"/>
      <c r="BO669" s="131"/>
      <c r="BP669" s="131"/>
      <c r="BQ669" s="131"/>
      <c r="BR669" s="131"/>
      <c r="BS669" s="131"/>
      <c r="BT669" s="131"/>
      <c r="BU669" s="131"/>
      <c r="BV669" s="131"/>
      <c r="BW669" s="131"/>
      <c r="BX669" s="131"/>
      <c r="BY669" s="131"/>
      <c r="BZ669" s="131"/>
      <c r="CA669" s="131"/>
      <c r="CB669" s="131"/>
      <c r="CC669" s="131"/>
      <c r="CD669" s="131"/>
      <c r="CE669" s="131"/>
      <c r="CF669" s="131"/>
      <c r="CG669" s="131"/>
      <c r="CH669" s="100"/>
      <c r="CI669" s="100"/>
      <c r="CJ669" s="100"/>
      <c r="CK669" s="100"/>
      <c r="CL669" s="100"/>
      <c r="CM669" s="100"/>
      <c r="CN669" s="100"/>
      <c r="CO669" s="100"/>
      <c r="CP669" s="100"/>
      <c r="CQ669" s="100"/>
      <c r="CR669" s="100"/>
      <c r="CS669" s="100"/>
      <c r="CT669" s="100"/>
      <c r="CU669" s="100"/>
      <c r="CV669" s="100"/>
      <c r="CW669" s="100"/>
      <c r="CX669" s="100"/>
      <c r="CY669" s="100"/>
      <c r="CZ669" s="100"/>
      <c r="DA669" s="100"/>
      <c r="DB669" s="100"/>
      <c r="DC669" s="100"/>
      <c r="DD669" s="100"/>
    </row>
    <row r="670" spans="31:108" ht="15" customHeight="1" x14ac:dyDescent="0.2">
      <c r="AE670" s="131"/>
      <c r="AF670" s="131"/>
      <c r="AG670" s="131"/>
      <c r="AH670" s="131"/>
      <c r="AI670" s="131"/>
      <c r="AJ670" s="131"/>
      <c r="AK670" s="131"/>
      <c r="AL670" s="131"/>
      <c r="AM670" s="131"/>
      <c r="AN670" s="131"/>
      <c r="AO670" s="131"/>
      <c r="AP670" s="131"/>
      <c r="AQ670" s="131"/>
      <c r="AR670" s="131"/>
      <c r="AS670" s="131"/>
      <c r="AT670" s="131"/>
      <c r="AU670" s="131"/>
      <c r="AV670" s="131"/>
      <c r="AW670" s="131"/>
      <c r="AX670" s="131"/>
      <c r="AY670" s="131"/>
      <c r="AZ670" s="131"/>
      <c r="BA670" s="131"/>
      <c r="BB670" s="131"/>
      <c r="BC670" s="131"/>
      <c r="BD670" s="131"/>
      <c r="BE670" s="131"/>
      <c r="BF670" s="131"/>
      <c r="BG670" s="131"/>
      <c r="BH670" s="131"/>
      <c r="BI670" s="131"/>
      <c r="BJ670" s="131"/>
      <c r="BK670" s="131"/>
      <c r="BL670" s="131"/>
      <c r="BM670" s="131"/>
      <c r="BN670" s="131"/>
      <c r="BO670" s="131"/>
      <c r="BP670" s="131"/>
      <c r="BQ670" s="131"/>
      <c r="BR670" s="131"/>
      <c r="BS670" s="131"/>
      <c r="BT670" s="131"/>
      <c r="BU670" s="131"/>
      <c r="BV670" s="131"/>
      <c r="BW670" s="131"/>
      <c r="BX670" s="131"/>
      <c r="BY670" s="131"/>
      <c r="BZ670" s="131"/>
      <c r="CA670" s="131"/>
      <c r="CB670" s="131"/>
      <c r="CC670" s="131"/>
      <c r="CD670" s="131"/>
      <c r="CE670" s="131"/>
      <c r="CF670" s="131"/>
      <c r="CG670" s="131"/>
      <c r="CH670" s="100"/>
      <c r="CI670" s="100"/>
      <c r="CJ670" s="100"/>
      <c r="CK670" s="100"/>
      <c r="CL670" s="100"/>
      <c r="CM670" s="100"/>
      <c r="CN670" s="100"/>
      <c r="CO670" s="100"/>
      <c r="CP670" s="100"/>
      <c r="CQ670" s="100"/>
      <c r="CR670" s="100"/>
      <c r="CS670" s="100"/>
      <c r="CT670" s="100"/>
      <c r="CU670" s="100"/>
      <c r="CV670" s="100"/>
      <c r="CW670" s="100"/>
      <c r="CX670" s="100"/>
      <c r="CY670" s="100"/>
      <c r="CZ670" s="100"/>
      <c r="DA670" s="100"/>
      <c r="DB670" s="100"/>
      <c r="DC670" s="100"/>
      <c r="DD670" s="100"/>
    </row>
    <row r="671" spans="31:108" ht="15" customHeight="1" x14ac:dyDescent="0.2">
      <c r="AE671" s="131"/>
      <c r="AF671" s="131"/>
      <c r="AG671" s="131"/>
      <c r="AH671" s="131"/>
      <c r="AI671" s="131"/>
      <c r="AJ671" s="131"/>
      <c r="AK671" s="131"/>
      <c r="AL671" s="131"/>
      <c r="AM671" s="131"/>
      <c r="AN671" s="131"/>
      <c r="AO671" s="131"/>
      <c r="AP671" s="131"/>
      <c r="AQ671" s="131"/>
      <c r="AR671" s="131"/>
      <c r="AS671" s="131"/>
      <c r="AT671" s="131"/>
      <c r="AU671" s="131"/>
      <c r="AV671" s="131"/>
      <c r="AW671" s="131"/>
      <c r="AX671" s="131"/>
      <c r="AY671" s="131"/>
      <c r="AZ671" s="131"/>
      <c r="BA671" s="131"/>
      <c r="BB671" s="131"/>
      <c r="BC671" s="131"/>
      <c r="BD671" s="131"/>
      <c r="BE671" s="131"/>
      <c r="BF671" s="131"/>
      <c r="BG671" s="131"/>
      <c r="BH671" s="131"/>
      <c r="BI671" s="131"/>
      <c r="BJ671" s="131"/>
      <c r="BK671" s="131"/>
      <c r="BL671" s="131"/>
      <c r="BM671" s="131"/>
      <c r="BN671" s="131"/>
      <c r="BO671" s="131"/>
      <c r="BP671" s="131"/>
      <c r="BQ671" s="131"/>
      <c r="BR671" s="131"/>
      <c r="BS671" s="131"/>
      <c r="BT671" s="131"/>
      <c r="BU671" s="131"/>
      <c r="BV671" s="131"/>
      <c r="BW671" s="131"/>
      <c r="BX671" s="131"/>
      <c r="BY671" s="131"/>
      <c r="BZ671" s="131"/>
      <c r="CA671" s="131"/>
      <c r="CB671" s="131"/>
      <c r="CC671" s="131"/>
      <c r="CD671" s="131"/>
      <c r="CE671" s="131"/>
      <c r="CF671" s="131"/>
      <c r="CG671" s="131"/>
      <c r="CH671" s="100"/>
      <c r="CI671" s="100"/>
      <c r="CJ671" s="100"/>
      <c r="CK671" s="100"/>
      <c r="CL671" s="100"/>
      <c r="CM671" s="100"/>
      <c r="CN671" s="100"/>
      <c r="CO671" s="100"/>
      <c r="CP671" s="100"/>
      <c r="CQ671" s="100"/>
      <c r="CR671" s="100"/>
      <c r="CS671" s="100"/>
      <c r="CT671" s="100"/>
      <c r="CU671" s="100"/>
      <c r="CV671" s="100"/>
      <c r="CW671" s="100"/>
      <c r="CX671" s="100"/>
      <c r="CY671" s="100"/>
      <c r="CZ671" s="100"/>
      <c r="DA671" s="100"/>
      <c r="DB671" s="100"/>
      <c r="DC671" s="100"/>
      <c r="DD671" s="100"/>
    </row>
    <row r="672" spans="31:108" ht="15" customHeight="1" x14ac:dyDescent="0.2">
      <c r="AE672" s="131"/>
      <c r="AF672" s="131"/>
      <c r="AG672" s="131"/>
      <c r="AH672" s="131"/>
      <c r="AI672" s="131"/>
      <c r="AJ672" s="131"/>
      <c r="AK672" s="131"/>
      <c r="AL672" s="131"/>
      <c r="AM672" s="131"/>
      <c r="AN672" s="131"/>
      <c r="AO672" s="131"/>
      <c r="AP672" s="131"/>
      <c r="AQ672" s="131"/>
      <c r="AR672" s="131"/>
      <c r="AS672" s="131"/>
      <c r="AT672" s="131"/>
      <c r="AU672" s="131"/>
      <c r="AV672" s="131"/>
      <c r="AW672" s="131"/>
      <c r="AX672" s="131"/>
      <c r="AY672" s="131"/>
      <c r="AZ672" s="131"/>
      <c r="BA672" s="131"/>
      <c r="BB672" s="131"/>
      <c r="BC672" s="131"/>
      <c r="BD672" s="131"/>
      <c r="BE672" s="131"/>
      <c r="BF672" s="131"/>
      <c r="BG672" s="131"/>
      <c r="BH672" s="131"/>
      <c r="BI672" s="131"/>
      <c r="BJ672" s="131"/>
      <c r="BK672" s="131"/>
      <c r="BL672" s="131"/>
      <c r="BM672" s="131"/>
      <c r="BN672" s="131"/>
      <c r="BO672" s="131"/>
      <c r="BP672" s="131"/>
      <c r="BQ672" s="131"/>
      <c r="BR672" s="131"/>
      <c r="BS672" s="131"/>
      <c r="BT672" s="131"/>
      <c r="BU672" s="131"/>
      <c r="BV672" s="131"/>
      <c r="BW672" s="131"/>
      <c r="BX672" s="131"/>
      <c r="BY672" s="131"/>
      <c r="BZ672" s="131"/>
      <c r="CA672" s="131"/>
      <c r="CB672" s="131"/>
      <c r="CC672" s="131"/>
      <c r="CD672" s="131"/>
      <c r="CE672" s="131"/>
      <c r="CF672" s="131"/>
      <c r="CG672" s="131"/>
      <c r="CH672" s="100"/>
      <c r="CI672" s="100"/>
      <c r="CJ672" s="100"/>
      <c r="CK672" s="100"/>
      <c r="CL672" s="100"/>
      <c r="CM672" s="100"/>
      <c r="CN672" s="100"/>
      <c r="CO672" s="100"/>
      <c r="CP672" s="100"/>
      <c r="CQ672" s="100"/>
      <c r="CR672" s="100"/>
      <c r="CS672" s="100"/>
      <c r="CT672" s="100"/>
      <c r="CU672" s="100"/>
      <c r="CV672" s="100"/>
      <c r="CW672" s="100"/>
      <c r="CX672" s="100"/>
      <c r="CY672" s="100"/>
      <c r="CZ672" s="100"/>
      <c r="DA672" s="100"/>
      <c r="DB672" s="100"/>
      <c r="DC672" s="100"/>
      <c r="DD672" s="100"/>
    </row>
    <row r="673" spans="31:108" ht="15" customHeight="1" x14ac:dyDescent="0.2">
      <c r="AE673" s="131"/>
      <c r="AF673" s="131"/>
      <c r="AG673" s="131"/>
      <c r="AH673" s="131"/>
      <c r="AI673" s="131"/>
      <c r="AJ673" s="131"/>
      <c r="AK673" s="131"/>
      <c r="AL673" s="131"/>
      <c r="AM673" s="131"/>
      <c r="AN673" s="131"/>
      <c r="AO673" s="131"/>
      <c r="AP673" s="131"/>
      <c r="AQ673" s="131"/>
      <c r="AR673" s="131"/>
      <c r="AS673" s="131"/>
      <c r="AT673" s="131"/>
      <c r="AU673" s="131"/>
      <c r="AV673" s="131"/>
      <c r="AW673" s="131"/>
      <c r="AX673" s="131"/>
      <c r="AY673" s="131"/>
      <c r="AZ673" s="131"/>
      <c r="BA673" s="131"/>
      <c r="BB673" s="131"/>
      <c r="BC673" s="131"/>
      <c r="BD673" s="131"/>
      <c r="BE673" s="131"/>
      <c r="BF673" s="131"/>
      <c r="BG673" s="131"/>
      <c r="BH673" s="131"/>
      <c r="BI673" s="131"/>
      <c r="BJ673" s="131"/>
      <c r="BK673" s="131"/>
      <c r="BL673" s="131"/>
      <c r="BM673" s="131"/>
      <c r="BN673" s="131"/>
      <c r="BO673" s="131"/>
      <c r="BP673" s="131"/>
      <c r="BQ673" s="131"/>
      <c r="BR673" s="131"/>
      <c r="BS673" s="131"/>
      <c r="BT673" s="131"/>
      <c r="BU673" s="131"/>
      <c r="BV673" s="131"/>
      <c r="BW673" s="131"/>
      <c r="BX673" s="131"/>
      <c r="BY673" s="131"/>
      <c r="BZ673" s="131"/>
      <c r="CA673" s="131"/>
      <c r="CB673" s="131"/>
      <c r="CC673" s="131"/>
      <c r="CD673" s="131"/>
      <c r="CE673" s="131"/>
      <c r="CF673" s="131"/>
      <c r="CG673" s="131"/>
      <c r="CH673" s="100"/>
      <c r="CI673" s="100"/>
      <c r="CJ673" s="100"/>
      <c r="CK673" s="100"/>
      <c r="CL673" s="100"/>
      <c r="CM673" s="100"/>
      <c r="CN673" s="100"/>
      <c r="CO673" s="100"/>
      <c r="CP673" s="100"/>
      <c r="CQ673" s="100"/>
      <c r="CR673" s="100"/>
      <c r="CS673" s="100"/>
      <c r="CT673" s="100"/>
      <c r="CU673" s="100"/>
      <c r="CV673" s="100"/>
      <c r="CW673" s="100"/>
      <c r="CX673" s="100"/>
      <c r="CY673" s="100"/>
      <c r="CZ673" s="100"/>
      <c r="DA673" s="100"/>
      <c r="DB673" s="100"/>
      <c r="DC673" s="100"/>
      <c r="DD673" s="100"/>
    </row>
    <row r="674" spans="31:108" ht="15" customHeight="1" x14ac:dyDescent="0.2">
      <c r="AE674" s="131"/>
      <c r="AF674" s="131"/>
      <c r="AG674" s="131"/>
      <c r="AH674" s="131"/>
      <c r="AI674" s="131"/>
      <c r="AJ674" s="131"/>
      <c r="AK674" s="131"/>
      <c r="AL674" s="131"/>
      <c r="AM674" s="131"/>
      <c r="AN674" s="131"/>
      <c r="AO674" s="131"/>
      <c r="AP674" s="131"/>
      <c r="AQ674" s="131"/>
      <c r="AR674" s="131"/>
      <c r="AS674" s="131"/>
      <c r="AT674" s="131"/>
      <c r="AU674" s="131"/>
      <c r="AV674" s="131"/>
      <c r="AW674" s="131"/>
      <c r="AX674" s="131"/>
      <c r="AY674" s="131"/>
      <c r="AZ674" s="131"/>
      <c r="BA674" s="131"/>
      <c r="BB674" s="131"/>
      <c r="BC674" s="131"/>
      <c r="BD674" s="131"/>
      <c r="BE674" s="131"/>
      <c r="BF674" s="131"/>
      <c r="BG674" s="131"/>
      <c r="BH674" s="131"/>
      <c r="BI674" s="131"/>
      <c r="BJ674" s="131"/>
      <c r="BK674" s="131"/>
      <c r="BL674" s="131"/>
      <c r="BM674" s="131"/>
      <c r="BN674" s="131"/>
      <c r="BO674" s="131"/>
      <c r="BP674" s="131"/>
      <c r="BQ674" s="131"/>
      <c r="BR674" s="131"/>
      <c r="BS674" s="131"/>
      <c r="BT674" s="131"/>
      <c r="BU674" s="131"/>
      <c r="BV674" s="131"/>
      <c r="BW674" s="131"/>
      <c r="BX674" s="131"/>
      <c r="BY674" s="131"/>
      <c r="BZ674" s="131"/>
      <c r="CA674" s="131"/>
      <c r="CB674" s="131"/>
      <c r="CC674" s="131"/>
      <c r="CD674" s="131"/>
      <c r="CE674" s="131"/>
      <c r="CF674" s="131"/>
      <c r="CG674" s="131"/>
      <c r="CH674" s="100"/>
      <c r="CI674" s="100"/>
      <c r="CJ674" s="100"/>
      <c r="CK674" s="100"/>
      <c r="CL674" s="100"/>
      <c r="CM674" s="100"/>
      <c r="CN674" s="100"/>
      <c r="CO674" s="100"/>
      <c r="CP674" s="100"/>
      <c r="CQ674" s="100"/>
      <c r="CR674" s="100"/>
      <c r="CS674" s="100"/>
      <c r="CT674" s="100"/>
      <c r="CU674" s="100"/>
      <c r="CV674" s="100"/>
      <c r="CW674" s="100"/>
      <c r="CX674" s="100"/>
      <c r="CY674" s="100"/>
      <c r="CZ674" s="100"/>
      <c r="DA674" s="100"/>
      <c r="DB674" s="100"/>
      <c r="DC674" s="100"/>
      <c r="DD674" s="100"/>
    </row>
    <row r="675" spans="31:108" ht="15" customHeight="1" x14ac:dyDescent="0.2">
      <c r="AE675" s="131"/>
      <c r="AF675" s="131"/>
      <c r="AG675" s="131"/>
      <c r="AH675" s="131"/>
      <c r="AI675" s="131"/>
      <c r="AJ675" s="131"/>
      <c r="AK675" s="131"/>
      <c r="AL675" s="131"/>
      <c r="AM675" s="131"/>
      <c r="AN675" s="131"/>
      <c r="AO675" s="131"/>
      <c r="AP675" s="131"/>
      <c r="AQ675" s="131"/>
      <c r="AR675" s="131"/>
      <c r="AS675" s="131"/>
      <c r="AT675" s="131"/>
      <c r="AU675" s="131"/>
      <c r="AV675" s="131"/>
      <c r="AW675" s="131"/>
      <c r="AX675" s="131"/>
      <c r="AY675" s="131"/>
      <c r="AZ675" s="131"/>
      <c r="BA675" s="131"/>
      <c r="BB675" s="131"/>
      <c r="BC675" s="131"/>
      <c r="BD675" s="131"/>
      <c r="BE675" s="131"/>
      <c r="BF675" s="131"/>
      <c r="BG675" s="131"/>
      <c r="BH675" s="131"/>
      <c r="BI675" s="131"/>
      <c r="BJ675" s="131"/>
      <c r="BK675" s="131"/>
      <c r="BL675" s="131"/>
      <c r="BM675" s="131"/>
      <c r="BN675" s="131"/>
      <c r="BO675" s="131"/>
      <c r="BP675" s="131"/>
      <c r="BQ675" s="131"/>
      <c r="BR675" s="131"/>
      <c r="BS675" s="131"/>
      <c r="BT675" s="131"/>
      <c r="BU675" s="131"/>
      <c r="BV675" s="131"/>
      <c r="BW675" s="131"/>
      <c r="BX675" s="131"/>
      <c r="BY675" s="131"/>
      <c r="BZ675" s="131"/>
      <c r="CA675" s="131"/>
      <c r="CB675" s="131"/>
      <c r="CC675" s="131"/>
      <c r="CD675" s="131"/>
      <c r="CE675" s="131"/>
      <c r="CF675" s="131"/>
      <c r="CG675" s="131"/>
      <c r="CH675" s="100"/>
      <c r="CI675" s="100"/>
      <c r="CJ675" s="100"/>
      <c r="CK675" s="100"/>
      <c r="CL675" s="100"/>
      <c r="CM675" s="100"/>
      <c r="CN675" s="100"/>
      <c r="CO675" s="100"/>
      <c r="CP675" s="100"/>
      <c r="CQ675" s="100"/>
      <c r="CR675" s="100"/>
      <c r="CS675" s="100"/>
      <c r="CT675" s="100"/>
      <c r="CU675" s="100"/>
      <c r="CV675" s="100"/>
      <c r="CW675" s="100"/>
      <c r="CX675" s="100"/>
      <c r="CY675" s="100"/>
      <c r="CZ675" s="100"/>
      <c r="DA675" s="100"/>
      <c r="DB675" s="100"/>
      <c r="DC675" s="100"/>
      <c r="DD675" s="100"/>
    </row>
    <row r="676" spans="31:108" ht="15" customHeight="1" x14ac:dyDescent="0.2">
      <c r="AE676" s="131"/>
      <c r="AF676" s="131"/>
      <c r="AG676" s="131"/>
      <c r="AH676" s="131"/>
      <c r="AI676" s="131"/>
      <c r="AJ676" s="131"/>
      <c r="AK676" s="131"/>
      <c r="AL676" s="131"/>
      <c r="AM676" s="131"/>
      <c r="AN676" s="131"/>
      <c r="AO676" s="131"/>
      <c r="AP676" s="131"/>
      <c r="AQ676" s="131"/>
      <c r="AR676" s="131"/>
      <c r="AS676" s="131"/>
      <c r="AT676" s="131"/>
      <c r="AU676" s="131"/>
      <c r="AV676" s="131"/>
      <c r="AW676" s="131"/>
      <c r="AX676" s="131"/>
      <c r="AY676" s="131"/>
      <c r="AZ676" s="131"/>
      <c r="BA676" s="131"/>
      <c r="BB676" s="131"/>
      <c r="BC676" s="131"/>
      <c r="BD676" s="131"/>
      <c r="BE676" s="131"/>
      <c r="BF676" s="131"/>
      <c r="BG676" s="131"/>
      <c r="BH676" s="131"/>
      <c r="BI676" s="131"/>
      <c r="BJ676" s="131"/>
      <c r="BK676" s="131"/>
      <c r="BL676" s="131"/>
      <c r="BM676" s="131"/>
      <c r="BN676" s="131"/>
      <c r="BO676" s="131"/>
      <c r="BP676" s="131"/>
      <c r="BQ676" s="131"/>
      <c r="BR676" s="131"/>
      <c r="BS676" s="131"/>
      <c r="BT676" s="131"/>
      <c r="BU676" s="131"/>
      <c r="BV676" s="131"/>
      <c r="BW676" s="131"/>
      <c r="BX676" s="131"/>
      <c r="BY676" s="131"/>
      <c r="BZ676" s="131"/>
      <c r="CA676" s="131"/>
      <c r="CB676" s="131"/>
      <c r="CC676" s="131"/>
      <c r="CD676" s="131"/>
      <c r="CE676" s="131"/>
      <c r="CF676" s="131"/>
      <c r="CG676" s="131"/>
      <c r="CH676" s="100"/>
      <c r="CI676" s="100"/>
      <c r="CJ676" s="100"/>
      <c r="CK676" s="100"/>
      <c r="CL676" s="100"/>
      <c r="CM676" s="100"/>
      <c r="CN676" s="100"/>
      <c r="CO676" s="100"/>
      <c r="CP676" s="100"/>
      <c r="CQ676" s="100"/>
      <c r="CR676" s="100"/>
      <c r="CS676" s="100"/>
      <c r="CT676" s="100"/>
      <c r="CU676" s="100"/>
      <c r="CV676" s="100"/>
      <c r="CW676" s="100"/>
      <c r="CX676" s="100"/>
      <c r="CY676" s="100"/>
      <c r="CZ676" s="100"/>
      <c r="DA676" s="100"/>
      <c r="DB676" s="100"/>
      <c r="DC676" s="100"/>
      <c r="DD676" s="100"/>
    </row>
    <row r="677" spans="31:108" ht="15" customHeight="1" x14ac:dyDescent="0.2">
      <c r="AE677" s="131"/>
      <c r="AF677" s="131"/>
      <c r="AG677" s="131"/>
      <c r="AH677" s="131"/>
      <c r="AI677" s="131"/>
      <c r="AJ677" s="131"/>
      <c r="AK677" s="131"/>
      <c r="AL677" s="131"/>
      <c r="AM677" s="131"/>
      <c r="AN677" s="131"/>
      <c r="AO677" s="131"/>
      <c r="AP677" s="131"/>
      <c r="AQ677" s="131"/>
      <c r="AR677" s="131"/>
      <c r="AS677" s="131"/>
      <c r="AT677" s="131"/>
      <c r="AU677" s="131"/>
      <c r="AV677" s="131"/>
      <c r="AW677" s="131"/>
      <c r="AX677" s="131"/>
      <c r="AY677" s="131"/>
      <c r="AZ677" s="131"/>
      <c r="BA677" s="131"/>
      <c r="BB677" s="131"/>
      <c r="BC677" s="131"/>
      <c r="BD677" s="131"/>
      <c r="BE677" s="131"/>
      <c r="BF677" s="131"/>
      <c r="BG677" s="131"/>
      <c r="BH677" s="131"/>
      <c r="BI677" s="131"/>
      <c r="BJ677" s="131"/>
      <c r="BK677" s="131"/>
      <c r="BL677" s="131"/>
      <c r="BM677" s="131"/>
      <c r="BN677" s="131"/>
      <c r="BO677" s="131"/>
      <c r="BP677" s="131"/>
      <c r="BQ677" s="131"/>
      <c r="BR677" s="131"/>
      <c r="BS677" s="131"/>
      <c r="BT677" s="131"/>
      <c r="BU677" s="131"/>
      <c r="BV677" s="131"/>
      <c r="BW677" s="131"/>
      <c r="BX677" s="131"/>
      <c r="BY677" s="131"/>
      <c r="BZ677" s="131"/>
      <c r="CA677" s="131"/>
      <c r="CB677" s="131"/>
      <c r="CC677" s="131"/>
      <c r="CD677" s="131"/>
      <c r="CE677" s="131"/>
      <c r="CF677" s="131"/>
      <c r="CG677" s="131"/>
      <c r="CH677" s="100"/>
      <c r="CI677" s="100"/>
      <c r="CJ677" s="100"/>
      <c r="CK677" s="100"/>
      <c r="CL677" s="100"/>
      <c r="CM677" s="100"/>
      <c r="CN677" s="100"/>
      <c r="CO677" s="100"/>
      <c r="CP677" s="100"/>
      <c r="CQ677" s="100"/>
      <c r="CR677" s="100"/>
      <c r="CS677" s="100"/>
      <c r="CT677" s="100"/>
      <c r="CU677" s="100"/>
      <c r="CV677" s="100"/>
      <c r="CW677" s="100"/>
      <c r="CX677" s="100"/>
      <c r="CY677" s="100"/>
      <c r="CZ677" s="100"/>
      <c r="DA677" s="100"/>
      <c r="DB677" s="100"/>
      <c r="DC677" s="100"/>
      <c r="DD677" s="100"/>
    </row>
    <row r="678" spans="31:108" ht="15" customHeight="1" x14ac:dyDescent="0.2">
      <c r="AE678" s="131"/>
      <c r="AF678" s="131"/>
      <c r="AG678" s="131"/>
      <c r="AH678" s="131"/>
      <c r="AI678" s="131"/>
      <c r="AJ678" s="131"/>
      <c r="AK678" s="131"/>
      <c r="AL678" s="131"/>
      <c r="AM678" s="131"/>
      <c r="AN678" s="131"/>
      <c r="AO678" s="131"/>
      <c r="AP678" s="131"/>
      <c r="AQ678" s="131"/>
      <c r="AR678" s="131"/>
      <c r="AS678" s="131"/>
      <c r="AT678" s="131"/>
      <c r="AU678" s="131"/>
      <c r="AV678" s="131"/>
      <c r="AW678" s="131"/>
      <c r="AX678" s="131"/>
      <c r="AY678" s="131"/>
      <c r="AZ678" s="131"/>
      <c r="BA678" s="131"/>
      <c r="BB678" s="131"/>
      <c r="BC678" s="131"/>
      <c r="BD678" s="131"/>
      <c r="BE678" s="131"/>
      <c r="BF678" s="131"/>
      <c r="BG678" s="131"/>
      <c r="BH678" s="131"/>
      <c r="BI678" s="131"/>
      <c r="BJ678" s="131"/>
      <c r="BK678" s="131"/>
      <c r="BL678" s="131"/>
      <c r="BM678" s="131"/>
      <c r="BN678" s="131"/>
      <c r="BO678" s="131"/>
      <c r="BP678" s="131"/>
      <c r="BQ678" s="131"/>
      <c r="BR678" s="131"/>
      <c r="BS678" s="131"/>
      <c r="BT678" s="131"/>
      <c r="BU678" s="131"/>
      <c r="BV678" s="131"/>
      <c r="BW678" s="131"/>
      <c r="BX678" s="131"/>
      <c r="BY678" s="131"/>
      <c r="BZ678" s="131"/>
      <c r="CA678" s="131"/>
      <c r="CB678" s="131"/>
      <c r="CC678" s="131"/>
      <c r="CD678" s="131"/>
      <c r="CE678" s="131"/>
      <c r="CF678" s="131"/>
      <c r="CG678" s="131"/>
      <c r="CH678" s="100"/>
      <c r="CI678" s="100"/>
      <c r="CJ678" s="100"/>
      <c r="CK678" s="100"/>
      <c r="CL678" s="100"/>
      <c r="CM678" s="100"/>
      <c r="CN678" s="100"/>
      <c r="CO678" s="100"/>
      <c r="CP678" s="100"/>
      <c r="CQ678" s="100"/>
      <c r="CR678" s="100"/>
      <c r="CS678" s="100"/>
      <c r="CT678" s="100"/>
      <c r="CU678" s="100"/>
      <c r="CV678" s="100"/>
      <c r="CW678" s="100"/>
      <c r="CX678" s="100"/>
      <c r="CY678" s="100"/>
      <c r="CZ678" s="100"/>
      <c r="DA678" s="100"/>
      <c r="DB678" s="100"/>
      <c r="DC678" s="100"/>
      <c r="DD678" s="100"/>
    </row>
    <row r="679" spans="31:108" ht="15" customHeight="1" x14ac:dyDescent="0.2">
      <c r="AE679" s="131"/>
      <c r="AF679" s="131"/>
      <c r="AG679" s="131"/>
      <c r="AH679" s="131"/>
      <c r="AI679" s="131"/>
      <c r="AJ679" s="131"/>
      <c r="AK679" s="131"/>
      <c r="AL679" s="131"/>
      <c r="AM679" s="131"/>
      <c r="AN679" s="131"/>
      <c r="AO679" s="131"/>
      <c r="AP679" s="131"/>
      <c r="AQ679" s="131"/>
      <c r="AR679" s="131"/>
      <c r="AS679" s="131"/>
      <c r="AT679" s="131"/>
      <c r="AU679" s="131"/>
      <c r="AV679" s="131"/>
      <c r="AW679" s="131"/>
      <c r="AX679" s="131"/>
      <c r="AY679" s="131"/>
      <c r="AZ679" s="131"/>
      <c r="BA679" s="131"/>
      <c r="BB679" s="131"/>
      <c r="BC679" s="131"/>
      <c r="BD679" s="131"/>
      <c r="BE679" s="131"/>
      <c r="BF679" s="131"/>
      <c r="BG679" s="131"/>
      <c r="BH679" s="131"/>
      <c r="BI679" s="131"/>
      <c r="BJ679" s="131"/>
      <c r="BK679" s="131"/>
      <c r="BL679" s="131"/>
      <c r="BM679" s="131"/>
      <c r="BN679" s="131"/>
      <c r="BO679" s="131"/>
      <c r="BP679" s="131"/>
      <c r="BQ679" s="131"/>
      <c r="BR679" s="131"/>
      <c r="BS679" s="131"/>
      <c r="BT679" s="131"/>
      <c r="BU679" s="131"/>
      <c r="BV679" s="131"/>
      <c r="BW679" s="131"/>
      <c r="BX679" s="131"/>
      <c r="BY679" s="131"/>
      <c r="BZ679" s="131"/>
      <c r="CA679" s="131"/>
      <c r="CB679" s="131"/>
      <c r="CC679" s="131"/>
      <c r="CD679" s="131"/>
      <c r="CE679" s="131"/>
      <c r="CF679" s="131"/>
      <c r="CG679" s="131"/>
      <c r="CH679" s="100"/>
      <c r="CI679" s="100"/>
      <c r="CJ679" s="100"/>
      <c r="CK679" s="100"/>
      <c r="CL679" s="100"/>
      <c r="CM679" s="100"/>
      <c r="CN679" s="100"/>
      <c r="CO679" s="100"/>
      <c r="CP679" s="100"/>
      <c r="CQ679" s="100"/>
      <c r="CR679" s="100"/>
      <c r="CS679" s="100"/>
      <c r="CT679" s="100"/>
      <c r="CU679" s="100"/>
      <c r="CV679" s="100"/>
      <c r="CW679" s="100"/>
      <c r="CX679" s="100"/>
      <c r="CY679" s="100"/>
      <c r="CZ679" s="100"/>
      <c r="DA679" s="100"/>
      <c r="DB679" s="100"/>
      <c r="DC679" s="100"/>
      <c r="DD679" s="100"/>
    </row>
    <row r="680" spans="31:108" ht="15" customHeight="1" x14ac:dyDescent="0.2">
      <c r="AE680" s="131"/>
      <c r="AF680" s="131"/>
      <c r="AG680" s="131"/>
      <c r="AH680" s="131"/>
      <c r="AI680" s="131"/>
      <c r="AJ680" s="131"/>
      <c r="AK680" s="131"/>
      <c r="AL680" s="131"/>
      <c r="AM680" s="131"/>
      <c r="AN680" s="131"/>
      <c r="AO680" s="131"/>
      <c r="AP680" s="131"/>
      <c r="AQ680" s="131"/>
      <c r="AR680" s="131"/>
      <c r="AS680" s="131"/>
      <c r="AT680" s="131"/>
      <c r="AU680" s="131"/>
      <c r="AV680" s="131"/>
      <c r="AW680" s="131"/>
      <c r="AX680" s="131"/>
      <c r="AY680" s="131"/>
      <c r="AZ680" s="131"/>
      <c r="BA680" s="131"/>
      <c r="BB680" s="131"/>
      <c r="BC680" s="131"/>
      <c r="BD680" s="131"/>
      <c r="BE680" s="131"/>
      <c r="BF680" s="131"/>
      <c r="BG680" s="131"/>
      <c r="BH680" s="131"/>
      <c r="BI680" s="131"/>
      <c r="BJ680" s="131"/>
      <c r="BK680" s="131"/>
      <c r="BL680" s="131"/>
      <c r="BM680" s="131"/>
      <c r="BN680" s="131"/>
      <c r="BO680" s="131"/>
      <c r="BP680" s="131"/>
      <c r="BQ680" s="131"/>
      <c r="BR680" s="131"/>
      <c r="BS680" s="131"/>
      <c r="BT680" s="131"/>
      <c r="BU680" s="131"/>
      <c r="BV680" s="131"/>
      <c r="BW680" s="131"/>
      <c r="BX680" s="131"/>
      <c r="BY680" s="131"/>
      <c r="BZ680" s="131"/>
      <c r="CA680" s="131"/>
      <c r="CB680" s="131"/>
      <c r="CC680" s="131"/>
      <c r="CD680" s="131"/>
      <c r="CE680" s="131"/>
      <c r="CF680" s="131"/>
      <c r="CG680" s="131"/>
      <c r="CH680" s="100"/>
      <c r="CI680" s="100"/>
      <c r="CJ680" s="100"/>
      <c r="CK680" s="100"/>
      <c r="CL680" s="100"/>
      <c r="CM680" s="100"/>
      <c r="CN680" s="100"/>
      <c r="CO680" s="100"/>
      <c r="CP680" s="100"/>
      <c r="CQ680" s="100"/>
      <c r="CR680" s="100"/>
      <c r="CS680" s="100"/>
      <c r="CT680" s="100"/>
      <c r="CU680" s="100"/>
      <c r="CV680" s="100"/>
      <c r="CW680" s="100"/>
      <c r="CX680" s="100"/>
      <c r="CY680" s="100"/>
      <c r="CZ680" s="100"/>
      <c r="DA680" s="100"/>
      <c r="DB680" s="100"/>
      <c r="DC680" s="100"/>
      <c r="DD680" s="100"/>
    </row>
    <row r="681" spans="31:108" ht="15" customHeight="1" x14ac:dyDescent="0.2">
      <c r="AE681" s="131"/>
      <c r="AF681" s="131"/>
      <c r="AG681" s="131"/>
      <c r="AH681" s="131"/>
      <c r="AI681" s="131"/>
      <c r="AJ681" s="131"/>
      <c r="AK681" s="131"/>
      <c r="AL681" s="131"/>
      <c r="AM681" s="131"/>
      <c r="AN681" s="131"/>
      <c r="AO681" s="131"/>
      <c r="AP681" s="131"/>
      <c r="AQ681" s="131"/>
      <c r="AR681" s="131"/>
      <c r="AS681" s="131"/>
      <c r="AT681" s="131"/>
      <c r="AU681" s="131"/>
      <c r="AV681" s="131"/>
      <c r="AW681" s="131"/>
      <c r="AX681" s="131"/>
      <c r="AY681" s="131"/>
      <c r="AZ681" s="131"/>
      <c r="BA681" s="131"/>
      <c r="BB681" s="131"/>
      <c r="BC681" s="131"/>
      <c r="BD681" s="131"/>
      <c r="BE681" s="131"/>
      <c r="BF681" s="131"/>
      <c r="BG681" s="131"/>
      <c r="BH681" s="131"/>
      <c r="BI681" s="131"/>
      <c r="BJ681" s="131"/>
      <c r="BK681" s="131"/>
      <c r="BL681" s="131"/>
      <c r="BM681" s="131"/>
      <c r="BN681" s="131"/>
      <c r="BO681" s="131"/>
      <c r="BP681" s="131"/>
      <c r="BQ681" s="131"/>
      <c r="BR681" s="131"/>
      <c r="BS681" s="131"/>
      <c r="BT681" s="131"/>
      <c r="BU681" s="131"/>
      <c r="BV681" s="131"/>
      <c r="BW681" s="131"/>
      <c r="BX681" s="131"/>
      <c r="BY681" s="131"/>
      <c r="BZ681" s="131"/>
      <c r="CA681" s="131"/>
      <c r="CB681" s="131"/>
      <c r="CC681" s="131"/>
      <c r="CD681" s="131"/>
      <c r="CE681" s="131"/>
      <c r="CF681" s="131"/>
      <c r="CG681" s="131"/>
      <c r="CH681" s="100"/>
      <c r="CI681" s="100"/>
      <c r="CJ681" s="100"/>
      <c r="CK681" s="100"/>
      <c r="CL681" s="100"/>
      <c r="CM681" s="100"/>
      <c r="CN681" s="100"/>
      <c r="CO681" s="100"/>
      <c r="CP681" s="100"/>
      <c r="CQ681" s="100"/>
      <c r="CR681" s="100"/>
      <c r="CS681" s="100"/>
      <c r="CT681" s="100"/>
      <c r="CU681" s="100"/>
      <c r="CV681" s="100"/>
      <c r="CW681" s="100"/>
      <c r="CX681" s="100"/>
      <c r="CY681" s="100"/>
      <c r="CZ681" s="100"/>
      <c r="DA681" s="100"/>
      <c r="DB681" s="100"/>
      <c r="DC681" s="100"/>
      <c r="DD681" s="100"/>
    </row>
    <row r="682" spans="31:108" ht="15" customHeight="1" x14ac:dyDescent="0.2">
      <c r="AE682" s="131"/>
      <c r="AF682" s="131"/>
      <c r="AG682" s="131"/>
      <c r="AH682" s="131"/>
      <c r="AI682" s="131"/>
      <c r="AJ682" s="131"/>
      <c r="AK682" s="131"/>
      <c r="AL682" s="131"/>
      <c r="AM682" s="131"/>
      <c r="AN682" s="131"/>
      <c r="AO682" s="131"/>
      <c r="AP682" s="131"/>
      <c r="AQ682" s="131"/>
      <c r="AR682" s="131"/>
      <c r="AS682" s="131"/>
      <c r="AT682" s="131"/>
      <c r="AU682" s="131"/>
      <c r="AV682" s="131"/>
      <c r="AW682" s="131"/>
      <c r="AX682" s="131"/>
      <c r="AY682" s="131"/>
      <c r="AZ682" s="131"/>
      <c r="BA682" s="131"/>
      <c r="BB682" s="131"/>
      <c r="BC682" s="131"/>
      <c r="BD682" s="131"/>
      <c r="BE682" s="131"/>
      <c r="BF682" s="131"/>
      <c r="BG682" s="131"/>
      <c r="BH682" s="131"/>
      <c r="BI682" s="131"/>
      <c r="BJ682" s="131"/>
      <c r="BK682" s="131"/>
      <c r="BL682" s="131"/>
      <c r="BM682" s="131"/>
      <c r="BN682" s="131"/>
      <c r="BO682" s="131"/>
      <c r="BP682" s="131"/>
      <c r="BQ682" s="131"/>
      <c r="BR682" s="131"/>
      <c r="BS682" s="131"/>
      <c r="BT682" s="131"/>
      <c r="BU682" s="131"/>
      <c r="BV682" s="131"/>
      <c r="BW682" s="131"/>
      <c r="BX682" s="131"/>
      <c r="BY682" s="131"/>
      <c r="BZ682" s="131"/>
      <c r="CA682" s="131"/>
      <c r="CB682" s="131"/>
      <c r="CC682" s="131"/>
      <c r="CD682" s="131"/>
      <c r="CE682" s="131"/>
      <c r="CF682" s="131"/>
      <c r="CG682" s="131"/>
      <c r="CH682" s="100"/>
      <c r="CI682" s="100"/>
      <c r="CJ682" s="100"/>
      <c r="CK682" s="100"/>
      <c r="CL682" s="100"/>
      <c r="CM682" s="100"/>
      <c r="CN682" s="100"/>
      <c r="CO682" s="100"/>
      <c r="CP682" s="100"/>
      <c r="CQ682" s="100"/>
      <c r="CR682" s="100"/>
      <c r="CS682" s="100"/>
      <c r="CT682" s="100"/>
      <c r="CU682" s="100"/>
      <c r="CV682" s="100"/>
      <c r="CW682" s="100"/>
      <c r="CX682" s="100"/>
      <c r="CY682" s="100"/>
      <c r="CZ682" s="100"/>
      <c r="DA682" s="100"/>
      <c r="DB682" s="100"/>
      <c r="DC682" s="100"/>
      <c r="DD682" s="100"/>
    </row>
    <row r="683" spans="31:108" ht="15" customHeight="1" x14ac:dyDescent="0.2">
      <c r="AE683" s="131"/>
      <c r="AF683" s="131"/>
      <c r="AG683" s="131"/>
      <c r="AH683" s="131"/>
      <c r="AI683" s="131"/>
      <c r="AJ683" s="131"/>
      <c r="AK683" s="131"/>
      <c r="AL683" s="131"/>
      <c r="AM683" s="131"/>
      <c r="AN683" s="131"/>
      <c r="AO683" s="131"/>
      <c r="AP683" s="131"/>
      <c r="AQ683" s="131"/>
      <c r="AR683" s="131"/>
      <c r="AS683" s="131"/>
      <c r="AT683" s="131"/>
      <c r="AU683" s="131"/>
      <c r="AV683" s="131"/>
      <c r="AW683" s="131"/>
      <c r="AX683" s="131"/>
      <c r="AY683" s="131"/>
      <c r="AZ683" s="131"/>
      <c r="BA683" s="131"/>
      <c r="BB683" s="131"/>
      <c r="BC683" s="131"/>
      <c r="BD683" s="131"/>
      <c r="BE683" s="131"/>
      <c r="BF683" s="131"/>
      <c r="BG683" s="131"/>
      <c r="BH683" s="131"/>
      <c r="BI683" s="131"/>
      <c r="BJ683" s="131"/>
      <c r="BK683" s="131"/>
      <c r="BL683" s="131"/>
      <c r="BM683" s="131"/>
      <c r="BN683" s="131"/>
      <c r="BO683" s="131"/>
      <c r="BP683" s="131"/>
      <c r="BQ683" s="131"/>
      <c r="BR683" s="131"/>
      <c r="BS683" s="131"/>
      <c r="BT683" s="131"/>
      <c r="BU683" s="131"/>
      <c r="BV683" s="131"/>
      <c r="BW683" s="131"/>
      <c r="BX683" s="131"/>
      <c r="BY683" s="131"/>
      <c r="BZ683" s="131"/>
      <c r="CA683" s="131"/>
      <c r="CB683" s="131"/>
      <c r="CC683" s="131"/>
      <c r="CD683" s="131"/>
      <c r="CE683" s="131"/>
      <c r="CF683" s="131"/>
      <c r="CG683" s="131"/>
      <c r="CH683" s="100"/>
      <c r="CI683" s="100"/>
      <c r="CJ683" s="100"/>
      <c r="CK683" s="100"/>
      <c r="CL683" s="100"/>
      <c r="CM683" s="100"/>
      <c r="CN683" s="100"/>
      <c r="CO683" s="100"/>
      <c r="CP683" s="100"/>
      <c r="CQ683" s="100"/>
      <c r="CR683" s="100"/>
      <c r="CS683" s="100"/>
      <c r="CT683" s="100"/>
      <c r="CU683" s="100"/>
      <c r="CV683" s="100"/>
      <c r="CW683" s="100"/>
      <c r="CX683" s="100"/>
      <c r="CY683" s="100"/>
      <c r="CZ683" s="100"/>
      <c r="DA683" s="100"/>
      <c r="DB683" s="100"/>
      <c r="DC683" s="100"/>
      <c r="DD683" s="100"/>
    </row>
    <row r="684" spans="31:108" ht="15" customHeight="1" x14ac:dyDescent="0.2">
      <c r="AE684" s="131"/>
      <c r="AF684" s="131"/>
      <c r="AG684" s="131"/>
      <c r="AH684" s="131"/>
      <c r="AI684" s="131"/>
      <c r="AJ684" s="131"/>
      <c r="AK684" s="131"/>
      <c r="AL684" s="131"/>
      <c r="AM684" s="131"/>
      <c r="AN684" s="131"/>
      <c r="AO684" s="131"/>
      <c r="AP684" s="131"/>
      <c r="AQ684" s="131"/>
      <c r="AR684" s="131"/>
      <c r="AS684" s="131"/>
      <c r="AT684" s="131"/>
      <c r="AU684" s="131"/>
      <c r="AV684" s="131"/>
      <c r="AW684" s="131"/>
      <c r="AX684" s="131"/>
      <c r="AY684" s="131"/>
      <c r="AZ684" s="131"/>
      <c r="BA684" s="131"/>
      <c r="BB684" s="131"/>
      <c r="BC684" s="131"/>
      <c r="BD684" s="131"/>
      <c r="BE684" s="131"/>
      <c r="BF684" s="131"/>
      <c r="BG684" s="131"/>
      <c r="BH684" s="131"/>
      <c r="BI684" s="131"/>
      <c r="BJ684" s="131"/>
      <c r="BK684" s="131"/>
      <c r="BL684" s="131"/>
      <c r="BM684" s="131"/>
      <c r="BN684" s="131"/>
      <c r="BO684" s="131"/>
      <c r="BP684" s="131"/>
      <c r="BQ684" s="131"/>
      <c r="BR684" s="131"/>
      <c r="BS684" s="131"/>
      <c r="BT684" s="131"/>
      <c r="BU684" s="131"/>
      <c r="BV684" s="131"/>
      <c r="BW684" s="131"/>
      <c r="BX684" s="131"/>
      <c r="BY684" s="131"/>
      <c r="BZ684" s="131"/>
      <c r="CA684" s="131"/>
      <c r="CB684" s="131"/>
      <c r="CC684" s="131"/>
      <c r="CD684" s="131"/>
      <c r="CE684" s="131"/>
      <c r="CF684" s="131"/>
      <c r="CG684" s="131"/>
      <c r="CH684" s="100"/>
      <c r="CI684" s="100"/>
      <c r="CJ684" s="100"/>
      <c r="CK684" s="100"/>
      <c r="CL684" s="100"/>
      <c r="CM684" s="100"/>
      <c r="CN684" s="100"/>
      <c r="CO684" s="100"/>
      <c r="CP684" s="100"/>
      <c r="CQ684" s="100"/>
      <c r="CR684" s="100"/>
      <c r="CS684" s="100"/>
      <c r="CT684" s="100"/>
      <c r="CU684" s="100"/>
      <c r="CV684" s="100"/>
      <c r="CW684" s="100"/>
      <c r="CX684" s="100"/>
      <c r="CY684" s="100"/>
      <c r="CZ684" s="100"/>
      <c r="DA684" s="100"/>
      <c r="DB684" s="100"/>
      <c r="DC684" s="100"/>
      <c r="DD684" s="100"/>
    </row>
    <row r="685" spans="31:108" ht="15" customHeight="1" x14ac:dyDescent="0.2">
      <c r="AE685" s="131"/>
      <c r="AF685" s="131"/>
      <c r="AG685" s="131"/>
      <c r="AH685" s="131"/>
      <c r="AI685" s="131"/>
      <c r="AJ685" s="131"/>
      <c r="AK685" s="131"/>
      <c r="AL685" s="131"/>
      <c r="AM685" s="131"/>
      <c r="AN685" s="131"/>
      <c r="AO685" s="131"/>
      <c r="AP685" s="131"/>
      <c r="AQ685" s="131"/>
      <c r="AR685" s="131"/>
      <c r="AS685" s="131"/>
      <c r="AT685" s="131"/>
      <c r="AU685" s="131"/>
      <c r="AV685" s="131"/>
      <c r="AW685" s="131"/>
      <c r="AX685" s="131"/>
      <c r="AY685" s="131"/>
      <c r="AZ685" s="131"/>
      <c r="BA685" s="131"/>
      <c r="BB685" s="131"/>
      <c r="BC685" s="131"/>
      <c r="BD685" s="131"/>
      <c r="BE685" s="131"/>
      <c r="BF685" s="131"/>
      <c r="BG685" s="131"/>
      <c r="BH685" s="131"/>
      <c r="BI685" s="131"/>
      <c r="BJ685" s="131"/>
      <c r="BK685" s="131"/>
      <c r="BL685" s="131"/>
      <c r="BM685" s="131"/>
      <c r="BN685" s="131"/>
      <c r="BO685" s="131"/>
      <c r="BP685" s="131"/>
      <c r="BQ685" s="131"/>
      <c r="BR685" s="131"/>
      <c r="BS685" s="131"/>
      <c r="BT685" s="131"/>
      <c r="BU685" s="131"/>
      <c r="BV685" s="131"/>
      <c r="BW685" s="131"/>
      <c r="BX685" s="131"/>
      <c r="BY685" s="131"/>
      <c r="BZ685" s="131"/>
      <c r="CA685" s="131"/>
      <c r="CB685" s="131"/>
      <c r="CC685" s="131"/>
      <c r="CD685" s="131"/>
      <c r="CE685" s="131"/>
      <c r="CF685" s="131"/>
      <c r="CG685" s="131"/>
      <c r="CH685" s="100"/>
      <c r="CI685" s="100"/>
      <c r="CJ685" s="100"/>
      <c r="CK685" s="100"/>
      <c r="CL685" s="100"/>
      <c r="CM685" s="100"/>
      <c r="CN685" s="100"/>
      <c r="CO685" s="100"/>
      <c r="CP685" s="100"/>
      <c r="CQ685" s="100"/>
      <c r="CR685" s="100"/>
      <c r="CS685" s="100"/>
      <c r="CT685" s="100"/>
      <c r="CU685" s="100"/>
      <c r="CV685" s="100"/>
      <c r="CW685" s="100"/>
      <c r="CX685" s="100"/>
      <c r="CY685" s="100"/>
      <c r="CZ685" s="100"/>
      <c r="DA685" s="100"/>
      <c r="DB685" s="100"/>
      <c r="DC685" s="100"/>
      <c r="DD685" s="100"/>
    </row>
    <row r="686" spans="31:108" ht="15" customHeight="1" x14ac:dyDescent="0.2">
      <c r="AE686" s="131"/>
      <c r="AF686" s="131"/>
      <c r="AG686" s="131"/>
      <c r="AH686" s="131"/>
      <c r="AI686" s="131"/>
      <c r="AJ686" s="131"/>
      <c r="AK686" s="131"/>
      <c r="AL686" s="131"/>
      <c r="AM686" s="131"/>
      <c r="AN686" s="131"/>
      <c r="AO686" s="131"/>
      <c r="AP686" s="131"/>
      <c r="AQ686" s="131"/>
      <c r="AR686" s="131"/>
      <c r="AS686" s="131"/>
      <c r="AT686" s="131"/>
      <c r="AU686" s="131"/>
      <c r="AV686" s="131"/>
      <c r="AW686" s="131"/>
      <c r="AX686" s="131"/>
      <c r="AY686" s="131"/>
      <c r="AZ686" s="131"/>
      <c r="BA686" s="131"/>
      <c r="BB686" s="131"/>
      <c r="BC686" s="131"/>
      <c r="BD686" s="131"/>
      <c r="BE686" s="131"/>
      <c r="BF686" s="131"/>
      <c r="BG686" s="131"/>
      <c r="BH686" s="131"/>
      <c r="BI686" s="131"/>
      <c r="BJ686" s="131"/>
      <c r="BK686" s="131"/>
      <c r="BL686" s="131"/>
      <c r="BM686" s="131"/>
      <c r="BN686" s="131"/>
      <c r="BO686" s="131"/>
      <c r="BP686" s="131"/>
      <c r="BQ686" s="131"/>
      <c r="BR686" s="131"/>
      <c r="BS686" s="131"/>
      <c r="BT686" s="131"/>
      <c r="BU686" s="131"/>
      <c r="BV686" s="131"/>
      <c r="BW686" s="131"/>
      <c r="BX686" s="131"/>
      <c r="BY686" s="131"/>
      <c r="BZ686" s="131"/>
      <c r="CA686" s="131"/>
      <c r="CB686" s="131"/>
      <c r="CC686" s="131"/>
      <c r="CD686" s="131"/>
      <c r="CE686" s="131"/>
      <c r="CF686" s="131"/>
      <c r="CG686" s="131"/>
      <c r="CH686" s="100"/>
      <c r="CI686" s="100"/>
      <c r="CJ686" s="100"/>
      <c r="CK686" s="100"/>
      <c r="CL686" s="100"/>
      <c r="CM686" s="100"/>
      <c r="CN686" s="100"/>
      <c r="CO686" s="100"/>
      <c r="CP686" s="100"/>
      <c r="CQ686" s="100"/>
      <c r="CR686" s="100"/>
      <c r="CS686" s="100"/>
      <c r="CT686" s="100"/>
      <c r="CU686" s="100"/>
      <c r="CV686" s="100"/>
      <c r="CW686" s="100"/>
      <c r="CX686" s="100"/>
      <c r="CY686" s="100"/>
      <c r="CZ686" s="100"/>
      <c r="DA686" s="100"/>
      <c r="DB686" s="100"/>
      <c r="DC686" s="100"/>
      <c r="DD686" s="100"/>
    </row>
    <row r="687" spans="31:108" ht="15" customHeight="1" x14ac:dyDescent="0.2">
      <c r="AE687" s="131"/>
      <c r="AF687" s="131"/>
      <c r="AG687" s="131"/>
      <c r="AH687" s="131"/>
      <c r="AI687" s="131"/>
      <c r="AJ687" s="131"/>
      <c r="AK687" s="131"/>
      <c r="AL687" s="131"/>
      <c r="AM687" s="131"/>
      <c r="AN687" s="131"/>
      <c r="AO687" s="131"/>
      <c r="AP687" s="131"/>
      <c r="AQ687" s="131"/>
      <c r="AR687" s="131"/>
      <c r="AS687" s="131"/>
      <c r="AT687" s="131"/>
      <c r="AU687" s="131"/>
      <c r="AV687" s="131"/>
      <c r="AW687" s="131"/>
      <c r="AX687" s="131"/>
      <c r="AY687" s="131"/>
      <c r="AZ687" s="131"/>
      <c r="BA687" s="131"/>
      <c r="BB687" s="131"/>
      <c r="BC687" s="131"/>
      <c r="BD687" s="131"/>
      <c r="BE687" s="131"/>
      <c r="BF687" s="131"/>
      <c r="BG687" s="131"/>
      <c r="BH687" s="131"/>
      <c r="BI687" s="131"/>
      <c r="BJ687" s="131"/>
      <c r="BK687" s="131"/>
      <c r="BL687" s="131"/>
      <c r="BM687" s="131"/>
      <c r="BN687" s="131"/>
      <c r="BO687" s="131"/>
      <c r="BP687" s="131"/>
      <c r="BQ687" s="131"/>
      <c r="BR687" s="131"/>
      <c r="BS687" s="131"/>
      <c r="BT687" s="131"/>
      <c r="BU687" s="131"/>
      <c r="BV687" s="131"/>
      <c r="BW687" s="131"/>
      <c r="BX687" s="131"/>
      <c r="BY687" s="131"/>
      <c r="BZ687" s="131"/>
      <c r="CA687" s="131"/>
      <c r="CB687" s="131"/>
      <c r="CC687" s="131"/>
      <c r="CD687" s="131"/>
      <c r="CE687" s="131"/>
      <c r="CF687" s="131"/>
      <c r="CG687" s="131"/>
      <c r="CH687" s="100"/>
      <c r="CI687" s="100"/>
      <c r="CJ687" s="100"/>
      <c r="CK687" s="100"/>
      <c r="CL687" s="100"/>
      <c r="CM687" s="100"/>
      <c r="CN687" s="100"/>
      <c r="CO687" s="100"/>
      <c r="CP687" s="100"/>
      <c r="CQ687" s="100"/>
      <c r="CR687" s="100"/>
      <c r="CS687" s="100"/>
      <c r="CT687" s="100"/>
      <c r="CU687" s="100"/>
      <c r="CV687" s="100"/>
      <c r="CW687" s="100"/>
      <c r="CX687" s="100"/>
      <c r="CY687" s="100"/>
      <c r="CZ687" s="100"/>
      <c r="DA687" s="100"/>
      <c r="DB687" s="100"/>
      <c r="DC687" s="100"/>
      <c r="DD687" s="100"/>
    </row>
    <row r="688" spans="31:108" ht="15" customHeight="1" x14ac:dyDescent="0.2">
      <c r="AE688" s="131"/>
      <c r="AF688" s="131"/>
      <c r="AG688" s="131"/>
      <c r="AH688" s="131"/>
      <c r="AI688" s="131"/>
      <c r="AJ688" s="131"/>
      <c r="AK688" s="131"/>
      <c r="AL688" s="131"/>
      <c r="AM688" s="131"/>
      <c r="AN688" s="131"/>
      <c r="AO688" s="131"/>
      <c r="AP688" s="131"/>
      <c r="AQ688" s="131"/>
      <c r="AR688" s="131"/>
      <c r="AS688" s="131"/>
      <c r="AT688" s="131"/>
      <c r="AU688" s="131"/>
      <c r="AV688" s="131"/>
      <c r="AW688" s="131"/>
      <c r="AX688" s="131"/>
      <c r="AY688" s="131"/>
      <c r="AZ688" s="131"/>
      <c r="BA688" s="131"/>
      <c r="BB688" s="131"/>
      <c r="BC688" s="131"/>
      <c r="BD688" s="131"/>
      <c r="BE688" s="131"/>
      <c r="BF688" s="131"/>
      <c r="BG688" s="131"/>
      <c r="BH688" s="131"/>
      <c r="BI688" s="131"/>
      <c r="BJ688" s="131"/>
      <c r="BK688" s="131"/>
      <c r="BL688" s="131"/>
      <c r="BM688" s="131"/>
      <c r="BN688" s="131"/>
      <c r="BO688" s="131"/>
      <c r="BP688" s="131"/>
      <c r="BQ688" s="131"/>
      <c r="BR688" s="131"/>
      <c r="BS688" s="131"/>
      <c r="BT688" s="131"/>
      <c r="BU688" s="131"/>
      <c r="BV688" s="131"/>
      <c r="BW688" s="131"/>
      <c r="BX688" s="131"/>
      <c r="BY688" s="131"/>
      <c r="BZ688" s="131"/>
      <c r="CA688" s="131"/>
      <c r="CB688" s="131"/>
      <c r="CC688" s="131"/>
      <c r="CD688" s="131"/>
      <c r="CE688" s="131"/>
      <c r="CF688" s="131"/>
      <c r="CG688" s="131"/>
      <c r="CH688" s="100"/>
      <c r="CI688" s="100"/>
      <c r="CJ688" s="100"/>
      <c r="CK688" s="100"/>
      <c r="CL688" s="100"/>
      <c r="CM688" s="100"/>
      <c r="CN688" s="100"/>
      <c r="CO688" s="100"/>
      <c r="CP688" s="100"/>
      <c r="CQ688" s="100"/>
      <c r="CR688" s="100"/>
      <c r="CS688" s="100"/>
      <c r="CT688" s="100"/>
      <c r="CU688" s="100"/>
      <c r="CV688" s="100"/>
      <c r="CW688" s="100"/>
      <c r="CX688" s="100"/>
      <c r="CY688" s="100"/>
      <c r="CZ688" s="100"/>
      <c r="DA688" s="100"/>
      <c r="DB688" s="100"/>
      <c r="DC688" s="100"/>
      <c r="DD688" s="100"/>
    </row>
    <row r="689" spans="31:108" ht="15" customHeight="1" x14ac:dyDescent="0.2">
      <c r="AE689" s="131"/>
      <c r="AF689" s="131"/>
      <c r="AG689" s="131"/>
      <c r="AH689" s="131"/>
      <c r="AI689" s="131"/>
      <c r="AJ689" s="131"/>
      <c r="AK689" s="131"/>
      <c r="AL689" s="131"/>
      <c r="AM689" s="131"/>
      <c r="AN689" s="131"/>
      <c r="AO689" s="131"/>
      <c r="AP689" s="131"/>
      <c r="AQ689" s="131"/>
      <c r="AR689" s="131"/>
      <c r="AS689" s="131"/>
      <c r="AT689" s="131"/>
      <c r="AU689" s="131"/>
      <c r="AV689" s="131"/>
      <c r="AW689" s="131"/>
      <c r="AX689" s="131"/>
      <c r="AY689" s="131"/>
      <c r="AZ689" s="131"/>
      <c r="BA689" s="131"/>
      <c r="BB689" s="131"/>
      <c r="BC689" s="131"/>
      <c r="BD689" s="131"/>
      <c r="BE689" s="131"/>
      <c r="BF689" s="131"/>
      <c r="BG689" s="131"/>
      <c r="BH689" s="131"/>
      <c r="BI689" s="131"/>
      <c r="BJ689" s="131"/>
      <c r="BK689" s="131"/>
      <c r="BL689" s="131"/>
      <c r="BM689" s="131"/>
      <c r="BN689" s="131"/>
      <c r="BO689" s="131"/>
      <c r="BP689" s="131"/>
      <c r="BQ689" s="131"/>
      <c r="BR689" s="131"/>
      <c r="BS689" s="131"/>
      <c r="BT689" s="131"/>
      <c r="BU689" s="131"/>
      <c r="BV689" s="131"/>
      <c r="BW689" s="131"/>
      <c r="BX689" s="131"/>
      <c r="BY689" s="131"/>
      <c r="BZ689" s="131"/>
      <c r="CA689" s="131"/>
      <c r="CB689" s="131"/>
      <c r="CC689" s="131"/>
      <c r="CD689" s="131"/>
      <c r="CE689" s="131"/>
      <c r="CF689" s="131"/>
      <c r="CG689" s="131"/>
      <c r="CH689" s="100"/>
      <c r="CI689" s="100"/>
      <c r="CJ689" s="100"/>
      <c r="CK689" s="100"/>
      <c r="CL689" s="100"/>
      <c r="CM689" s="100"/>
      <c r="CN689" s="100"/>
      <c r="CO689" s="100"/>
      <c r="CP689" s="100"/>
      <c r="CQ689" s="100"/>
      <c r="CR689" s="100"/>
      <c r="CS689" s="100"/>
      <c r="CT689" s="100"/>
      <c r="CU689" s="100"/>
      <c r="CV689" s="100"/>
      <c r="CW689" s="100"/>
      <c r="CX689" s="100"/>
      <c r="CY689" s="100"/>
      <c r="CZ689" s="100"/>
      <c r="DA689" s="100"/>
      <c r="DB689" s="100"/>
      <c r="DC689" s="100"/>
      <c r="DD689" s="100"/>
    </row>
    <row r="690" spans="31:108" ht="15" customHeight="1" x14ac:dyDescent="0.2">
      <c r="AE690" s="131"/>
      <c r="AF690" s="131"/>
      <c r="AG690" s="131"/>
      <c r="AH690" s="131"/>
      <c r="AI690" s="131"/>
      <c r="AJ690" s="131"/>
      <c r="AK690" s="131"/>
      <c r="AL690" s="131"/>
      <c r="AM690" s="131"/>
      <c r="AN690" s="131"/>
      <c r="AO690" s="131"/>
      <c r="AP690" s="131"/>
      <c r="AQ690" s="131"/>
      <c r="AR690" s="131"/>
      <c r="AS690" s="131"/>
      <c r="AT690" s="131"/>
      <c r="AU690" s="131"/>
      <c r="AV690" s="131"/>
      <c r="AW690" s="131"/>
      <c r="AX690" s="131"/>
      <c r="AY690" s="131"/>
      <c r="AZ690" s="131"/>
      <c r="BA690" s="131"/>
      <c r="BB690" s="131"/>
      <c r="BC690" s="131"/>
      <c r="BD690" s="131"/>
      <c r="BE690" s="131"/>
      <c r="BF690" s="131"/>
      <c r="BG690" s="131"/>
      <c r="BH690" s="131"/>
      <c r="BI690" s="131"/>
      <c r="BJ690" s="131"/>
      <c r="BK690" s="131"/>
      <c r="BL690" s="131"/>
      <c r="BM690" s="131"/>
      <c r="BN690" s="131"/>
      <c r="BO690" s="131"/>
      <c r="BP690" s="131"/>
      <c r="BQ690" s="131"/>
      <c r="BR690" s="131"/>
      <c r="BS690" s="131"/>
      <c r="BT690" s="131"/>
      <c r="BU690" s="131"/>
      <c r="BV690" s="131"/>
      <c r="BW690" s="131"/>
      <c r="BX690" s="131"/>
      <c r="BY690" s="131"/>
      <c r="BZ690" s="131"/>
      <c r="CA690" s="131"/>
      <c r="CB690" s="131"/>
      <c r="CC690" s="131"/>
      <c r="CD690" s="131"/>
      <c r="CE690" s="131"/>
      <c r="CF690" s="131"/>
      <c r="CG690" s="131"/>
      <c r="CH690" s="100"/>
      <c r="CI690" s="100"/>
      <c r="CJ690" s="100"/>
      <c r="CK690" s="100"/>
      <c r="CL690" s="100"/>
      <c r="CM690" s="100"/>
      <c r="CN690" s="100"/>
      <c r="CO690" s="100"/>
      <c r="CP690" s="100"/>
      <c r="CQ690" s="100"/>
      <c r="CR690" s="100"/>
      <c r="CS690" s="100"/>
      <c r="CT690" s="100"/>
      <c r="CU690" s="100"/>
      <c r="CV690" s="100"/>
      <c r="CW690" s="100"/>
      <c r="CX690" s="100"/>
      <c r="CY690" s="100"/>
      <c r="CZ690" s="100"/>
      <c r="DA690" s="100"/>
      <c r="DB690" s="100"/>
      <c r="DC690" s="100"/>
      <c r="DD690" s="100"/>
    </row>
    <row r="691" spans="31:108" ht="15" customHeight="1" x14ac:dyDescent="0.2">
      <c r="AE691" s="131"/>
      <c r="AF691" s="131"/>
      <c r="AG691" s="131"/>
      <c r="AH691" s="131"/>
      <c r="AI691" s="131"/>
      <c r="AJ691" s="131"/>
      <c r="AK691" s="131"/>
      <c r="AL691" s="131"/>
      <c r="AM691" s="131"/>
      <c r="AN691" s="131"/>
      <c r="AO691" s="131"/>
      <c r="AP691" s="131"/>
      <c r="AQ691" s="131"/>
      <c r="AR691" s="131"/>
      <c r="AS691" s="131"/>
      <c r="AT691" s="131"/>
      <c r="AU691" s="131"/>
      <c r="AV691" s="131"/>
      <c r="AW691" s="131"/>
      <c r="AX691" s="131"/>
      <c r="AY691" s="131"/>
      <c r="AZ691" s="131"/>
      <c r="BA691" s="131"/>
      <c r="BB691" s="131"/>
      <c r="BC691" s="131"/>
      <c r="BD691" s="131"/>
      <c r="BE691" s="131"/>
      <c r="BF691" s="131"/>
      <c r="BG691" s="131"/>
      <c r="BH691" s="131"/>
      <c r="BI691" s="131"/>
      <c r="BJ691" s="131"/>
      <c r="BK691" s="131"/>
      <c r="BL691" s="131"/>
      <c r="BM691" s="131"/>
      <c r="BN691" s="131"/>
      <c r="BO691" s="131"/>
      <c r="BP691" s="131"/>
      <c r="BQ691" s="131"/>
      <c r="BR691" s="131"/>
      <c r="BS691" s="131"/>
      <c r="BT691" s="131"/>
      <c r="BU691" s="131"/>
      <c r="BV691" s="131"/>
      <c r="BW691" s="131"/>
      <c r="BX691" s="131"/>
      <c r="BY691" s="131"/>
      <c r="BZ691" s="131"/>
      <c r="CA691" s="131"/>
      <c r="CB691" s="131"/>
      <c r="CC691" s="131"/>
      <c r="CD691" s="131"/>
      <c r="CE691" s="131"/>
      <c r="CF691" s="131"/>
      <c r="CG691" s="131"/>
      <c r="CH691" s="100"/>
      <c r="CI691" s="100"/>
      <c r="CJ691" s="100"/>
      <c r="CK691" s="100"/>
      <c r="CL691" s="100"/>
      <c r="CM691" s="100"/>
      <c r="CN691" s="100"/>
      <c r="CO691" s="100"/>
      <c r="CP691" s="100"/>
      <c r="CQ691" s="100"/>
      <c r="CR691" s="100"/>
      <c r="CS691" s="100"/>
      <c r="CT691" s="100"/>
      <c r="CU691" s="100"/>
      <c r="CV691" s="100"/>
      <c r="CW691" s="100"/>
      <c r="CX691" s="100"/>
      <c r="CY691" s="100"/>
      <c r="CZ691" s="100"/>
      <c r="DA691" s="100"/>
      <c r="DB691" s="100"/>
      <c r="DC691" s="100"/>
      <c r="DD691" s="100"/>
    </row>
    <row r="692" spans="31:108" ht="15" customHeight="1" x14ac:dyDescent="0.2">
      <c r="AE692" s="131"/>
      <c r="AF692" s="131"/>
      <c r="AG692" s="131"/>
      <c r="AH692" s="131"/>
      <c r="AI692" s="131"/>
      <c r="AJ692" s="131"/>
      <c r="AK692" s="131"/>
      <c r="AL692" s="131"/>
      <c r="AM692" s="131"/>
      <c r="AN692" s="131"/>
      <c r="AO692" s="131"/>
      <c r="AP692" s="131"/>
      <c r="AQ692" s="131"/>
      <c r="AR692" s="131"/>
      <c r="AS692" s="131"/>
      <c r="AT692" s="131"/>
      <c r="AU692" s="131"/>
      <c r="AV692" s="131"/>
      <c r="AW692" s="131"/>
      <c r="AX692" s="131"/>
      <c r="AY692" s="131"/>
      <c r="AZ692" s="131"/>
      <c r="BA692" s="131"/>
      <c r="BB692" s="131"/>
      <c r="BC692" s="131"/>
      <c r="BD692" s="131"/>
      <c r="BE692" s="131"/>
      <c r="BF692" s="131"/>
      <c r="BG692" s="131"/>
      <c r="BH692" s="131"/>
      <c r="BI692" s="131"/>
      <c r="BJ692" s="131"/>
      <c r="BK692" s="131"/>
      <c r="BL692" s="131"/>
      <c r="BM692" s="131"/>
      <c r="BN692" s="131"/>
      <c r="BO692" s="131"/>
      <c r="BP692" s="131"/>
      <c r="BQ692" s="131"/>
      <c r="BR692" s="131"/>
      <c r="BS692" s="131"/>
      <c r="BT692" s="131"/>
      <c r="BU692" s="131"/>
      <c r="BV692" s="131"/>
      <c r="BW692" s="131"/>
      <c r="BX692" s="131"/>
      <c r="BY692" s="131"/>
      <c r="BZ692" s="131"/>
      <c r="CA692" s="131"/>
      <c r="CB692" s="131"/>
      <c r="CC692" s="131"/>
      <c r="CD692" s="131"/>
      <c r="CE692" s="131"/>
      <c r="CF692" s="131"/>
      <c r="CG692" s="131"/>
      <c r="CH692" s="100"/>
      <c r="CI692" s="100"/>
      <c r="CJ692" s="100"/>
      <c r="CK692" s="100"/>
      <c r="CL692" s="100"/>
      <c r="CM692" s="100"/>
      <c r="CN692" s="100"/>
      <c r="CO692" s="100"/>
      <c r="CP692" s="100"/>
      <c r="CQ692" s="100"/>
      <c r="CR692" s="100"/>
      <c r="CS692" s="100"/>
      <c r="CT692" s="100"/>
      <c r="CU692" s="100"/>
      <c r="CV692" s="100"/>
      <c r="CW692" s="100"/>
      <c r="CX692" s="100"/>
      <c r="CY692" s="100"/>
      <c r="CZ692" s="100"/>
      <c r="DA692" s="100"/>
      <c r="DB692" s="100"/>
      <c r="DC692" s="100"/>
      <c r="DD692" s="100"/>
    </row>
    <row r="693" spans="31:108" ht="15" customHeight="1" x14ac:dyDescent="0.2">
      <c r="AE693" s="131"/>
      <c r="AF693" s="131"/>
      <c r="AG693" s="131"/>
      <c r="AH693" s="131"/>
      <c r="AI693" s="131"/>
      <c r="AJ693" s="131"/>
      <c r="AK693" s="131"/>
      <c r="AL693" s="131"/>
      <c r="AM693" s="131"/>
      <c r="AN693" s="131"/>
      <c r="AO693" s="131"/>
      <c r="AP693" s="131"/>
      <c r="AQ693" s="131"/>
      <c r="AR693" s="131"/>
      <c r="AS693" s="131"/>
      <c r="AT693" s="131"/>
      <c r="AU693" s="131"/>
      <c r="AV693" s="131"/>
      <c r="AW693" s="131"/>
      <c r="AX693" s="131"/>
      <c r="AY693" s="131"/>
      <c r="AZ693" s="131"/>
      <c r="BA693" s="131"/>
      <c r="BB693" s="131"/>
      <c r="BC693" s="131"/>
      <c r="BD693" s="131"/>
      <c r="BE693" s="131"/>
      <c r="BF693" s="131"/>
      <c r="BG693" s="131"/>
      <c r="BH693" s="131"/>
      <c r="BI693" s="131"/>
      <c r="BJ693" s="131"/>
      <c r="BK693" s="131"/>
      <c r="BL693" s="131"/>
      <c r="BM693" s="131"/>
      <c r="BN693" s="131"/>
      <c r="BO693" s="131"/>
      <c r="BP693" s="131"/>
      <c r="BQ693" s="131"/>
      <c r="BR693" s="131"/>
      <c r="BS693" s="131"/>
      <c r="BT693" s="131"/>
      <c r="BU693" s="131"/>
      <c r="BV693" s="131"/>
      <c r="BW693" s="131"/>
      <c r="BX693" s="131"/>
      <c r="BY693" s="131"/>
      <c r="BZ693" s="131"/>
      <c r="CA693" s="131"/>
      <c r="CB693" s="131"/>
      <c r="CC693" s="131"/>
      <c r="CD693" s="131"/>
      <c r="CE693" s="131"/>
      <c r="CF693" s="131"/>
      <c r="CG693" s="131"/>
      <c r="CH693" s="100"/>
      <c r="CI693" s="100"/>
      <c r="CJ693" s="100"/>
      <c r="CK693" s="100"/>
      <c r="CL693" s="100"/>
      <c r="CM693" s="100"/>
      <c r="CN693" s="100"/>
      <c r="CO693" s="100"/>
      <c r="CP693" s="100"/>
      <c r="CQ693" s="100"/>
      <c r="CR693" s="100"/>
      <c r="CS693" s="100"/>
      <c r="CT693" s="100"/>
      <c r="CU693" s="100"/>
      <c r="CV693" s="100"/>
      <c r="CW693" s="100"/>
      <c r="CX693" s="100"/>
      <c r="CY693" s="100"/>
      <c r="CZ693" s="100"/>
      <c r="DA693" s="100"/>
      <c r="DB693" s="100"/>
      <c r="DC693" s="100"/>
      <c r="DD693" s="100"/>
    </row>
    <row r="694" spans="31:108" ht="15" customHeight="1" x14ac:dyDescent="0.2">
      <c r="AE694" s="131"/>
      <c r="AF694" s="131"/>
      <c r="AG694" s="131"/>
      <c r="AH694" s="131"/>
      <c r="AI694" s="131"/>
      <c r="AJ694" s="131"/>
      <c r="AK694" s="131"/>
      <c r="AL694" s="131"/>
      <c r="AM694" s="131"/>
      <c r="AN694" s="131"/>
      <c r="AO694" s="131"/>
      <c r="AP694" s="131"/>
      <c r="AQ694" s="131"/>
      <c r="AR694" s="131"/>
      <c r="AS694" s="131"/>
      <c r="AT694" s="131"/>
      <c r="AU694" s="131"/>
      <c r="AV694" s="131"/>
      <c r="AW694" s="131"/>
      <c r="AX694" s="131"/>
      <c r="AY694" s="131"/>
      <c r="AZ694" s="131"/>
      <c r="BA694" s="131"/>
      <c r="BB694" s="131"/>
      <c r="BC694" s="131"/>
      <c r="BD694" s="131"/>
      <c r="BE694" s="131"/>
      <c r="BF694" s="131"/>
      <c r="BG694" s="131"/>
      <c r="BH694" s="131"/>
      <c r="BI694" s="131"/>
      <c r="BJ694" s="131"/>
      <c r="BK694" s="131"/>
      <c r="BL694" s="131"/>
      <c r="BM694" s="131"/>
      <c r="BN694" s="131"/>
      <c r="BO694" s="131"/>
      <c r="BP694" s="131"/>
      <c r="BQ694" s="131"/>
      <c r="BR694" s="131"/>
      <c r="BS694" s="131"/>
      <c r="BT694" s="131"/>
      <c r="BU694" s="131"/>
      <c r="BV694" s="131"/>
      <c r="BW694" s="131"/>
      <c r="BX694" s="131"/>
      <c r="BY694" s="131"/>
      <c r="BZ694" s="131"/>
      <c r="CA694" s="131"/>
      <c r="CB694" s="131"/>
      <c r="CC694" s="131"/>
      <c r="CD694" s="131"/>
      <c r="CE694" s="131"/>
      <c r="CF694" s="131"/>
      <c r="CG694" s="131"/>
      <c r="CH694" s="100"/>
      <c r="CI694" s="100"/>
      <c r="CJ694" s="100"/>
      <c r="CK694" s="100"/>
      <c r="CL694" s="100"/>
      <c r="CM694" s="100"/>
      <c r="CN694" s="100"/>
      <c r="CO694" s="100"/>
      <c r="CP694" s="100"/>
      <c r="CQ694" s="100"/>
      <c r="CR694" s="100"/>
      <c r="CS694" s="100"/>
      <c r="CT694" s="100"/>
      <c r="CU694" s="100"/>
      <c r="CV694" s="100"/>
      <c r="CW694" s="100"/>
      <c r="CX694" s="100"/>
      <c r="CY694" s="100"/>
      <c r="CZ694" s="100"/>
      <c r="DA694" s="100"/>
      <c r="DB694" s="100"/>
      <c r="DC694" s="100"/>
      <c r="DD694" s="100"/>
    </row>
    <row r="695" spans="31:108" ht="15" customHeight="1" x14ac:dyDescent="0.2">
      <c r="AE695" s="131"/>
      <c r="AF695" s="131"/>
      <c r="AG695" s="131"/>
      <c r="AH695" s="131"/>
      <c r="AI695" s="131"/>
      <c r="AJ695" s="131"/>
      <c r="AK695" s="131"/>
      <c r="AL695" s="131"/>
      <c r="AM695" s="131"/>
      <c r="AN695" s="131"/>
      <c r="AO695" s="131"/>
      <c r="AP695" s="131"/>
      <c r="AQ695" s="131"/>
      <c r="AR695" s="131"/>
      <c r="AS695" s="131"/>
      <c r="AT695" s="131"/>
      <c r="AU695" s="131"/>
      <c r="AV695" s="131"/>
      <c r="AW695" s="131"/>
      <c r="AX695" s="131"/>
      <c r="AY695" s="131"/>
      <c r="AZ695" s="131"/>
      <c r="BA695" s="131"/>
      <c r="BB695" s="131"/>
      <c r="BC695" s="131"/>
      <c r="BD695" s="131"/>
      <c r="BE695" s="131"/>
      <c r="BF695" s="131"/>
      <c r="BG695" s="131"/>
      <c r="BH695" s="131"/>
      <c r="BI695" s="131"/>
      <c r="BJ695" s="131"/>
      <c r="BK695" s="131"/>
      <c r="BL695" s="131"/>
      <c r="BM695" s="131"/>
      <c r="BN695" s="131"/>
      <c r="BO695" s="131"/>
      <c r="BP695" s="131"/>
      <c r="BQ695" s="131"/>
      <c r="BR695" s="131"/>
      <c r="BS695" s="131"/>
      <c r="BT695" s="131"/>
      <c r="BU695" s="131"/>
      <c r="BV695" s="131"/>
      <c r="BW695" s="131"/>
      <c r="BX695" s="131"/>
      <c r="BY695" s="131"/>
      <c r="BZ695" s="131"/>
      <c r="CA695" s="131"/>
      <c r="CB695" s="131"/>
      <c r="CC695" s="131"/>
      <c r="CD695" s="131"/>
      <c r="CE695" s="131"/>
      <c r="CF695" s="131"/>
      <c r="CG695" s="131"/>
      <c r="CH695" s="100"/>
      <c r="CI695" s="100"/>
      <c r="CJ695" s="100"/>
      <c r="CK695" s="100"/>
      <c r="CL695" s="100"/>
      <c r="CM695" s="100"/>
      <c r="CN695" s="100"/>
      <c r="CO695" s="100"/>
      <c r="CP695" s="100"/>
      <c r="CQ695" s="100"/>
      <c r="CR695" s="100"/>
      <c r="CS695" s="100"/>
      <c r="CT695" s="100"/>
      <c r="CU695" s="100"/>
      <c r="CV695" s="100"/>
      <c r="CW695" s="100"/>
      <c r="CX695" s="100"/>
      <c r="CY695" s="100"/>
      <c r="CZ695" s="100"/>
      <c r="DA695" s="100"/>
      <c r="DB695" s="100"/>
      <c r="DC695" s="100"/>
      <c r="DD695" s="100"/>
    </row>
    <row r="696" spans="31:108" ht="15" customHeight="1" x14ac:dyDescent="0.2">
      <c r="AE696" s="131"/>
      <c r="AF696" s="131"/>
      <c r="AG696" s="131"/>
      <c r="AH696" s="131"/>
      <c r="AI696" s="131"/>
      <c r="AJ696" s="131"/>
      <c r="AK696" s="131"/>
      <c r="AL696" s="131"/>
      <c r="AM696" s="131"/>
      <c r="AN696" s="131"/>
      <c r="AO696" s="131"/>
      <c r="AP696" s="131"/>
      <c r="AQ696" s="131"/>
      <c r="AR696" s="131"/>
      <c r="AS696" s="131"/>
      <c r="AT696" s="131"/>
      <c r="AU696" s="131"/>
      <c r="AV696" s="131"/>
      <c r="AW696" s="131"/>
      <c r="AX696" s="131"/>
      <c r="AY696" s="131"/>
      <c r="AZ696" s="131"/>
      <c r="BA696" s="131"/>
      <c r="BB696" s="131"/>
      <c r="BC696" s="131"/>
      <c r="BD696" s="131"/>
      <c r="BE696" s="131"/>
      <c r="BF696" s="131"/>
      <c r="BG696" s="131"/>
      <c r="BH696" s="131"/>
      <c r="BI696" s="131"/>
      <c r="BJ696" s="131"/>
      <c r="BK696" s="131"/>
      <c r="BL696" s="131"/>
      <c r="BM696" s="131"/>
      <c r="BN696" s="131"/>
      <c r="BO696" s="131"/>
      <c r="BP696" s="131"/>
      <c r="BQ696" s="131"/>
      <c r="BR696" s="131"/>
      <c r="BS696" s="131"/>
      <c r="BT696" s="131"/>
      <c r="BU696" s="131"/>
      <c r="BV696" s="131"/>
      <c r="BW696" s="131"/>
      <c r="BX696" s="131"/>
      <c r="BY696" s="131"/>
      <c r="BZ696" s="131"/>
      <c r="CA696" s="131"/>
      <c r="CB696" s="131"/>
      <c r="CC696" s="131"/>
      <c r="CD696" s="131"/>
      <c r="CE696" s="131"/>
      <c r="CF696" s="131"/>
      <c r="CG696" s="131"/>
      <c r="CH696" s="100"/>
      <c r="CI696" s="100"/>
      <c r="CJ696" s="100"/>
      <c r="CK696" s="100"/>
      <c r="CL696" s="100"/>
      <c r="CM696" s="100"/>
      <c r="CN696" s="100"/>
      <c r="CO696" s="100"/>
      <c r="CP696" s="100"/>
      <c r="CQ696" s="100"/>
      <c r="CR696" s="100"/>
      <c r="CS696" s="100"/>
      <c r="CT696" s="100"/>
      <c r="CU696" s="100"/>
      <c r="CV696" s="100"/>
      <c r="CW696" s="100"/>
      <c r="CX696" s="100"/>
      <c r="CY696" s="100"/>
      <c r="CZ696" s="100"/>
      <c r="DA696" s="100"/>
      <c r="DB696" s="100"/>
      <c r="DC696" s="100"/>
      <c r="DD696" s="100"/>
    </row>
    <row r="697" spans="31:108" ht="15" customHeight="1" x14ac:dyDescent="0.2">
      <c r="AE697" s="131"/>
      <c r="AF697" s="131"/>
      <c r="AG697" s="131"/>
      <c r="AH697" s="131"/>
      <c r="AI697" s="131"/>
      <c r="AJ697" s="131"/>
      <c r="AK697" s="131"/>
      <c r="AL697" s="131"/>
      <c r="AM697" s="131"/>
      <c r="AN697" s="131"/>
      <c r="AO697" s="131"/>
      <c r="AP697" s="131"/>
      <c r="AQ697" s="131"/>
      <c r="AR697" s="131"/>
      <c r="AS697" s="131"/>
      <c r="AT697" s="131"/>
      <c r="AU697" s="131"/>
      <c r="AV697" s="131"/>
      <c r="AW697" s="131"/>
      <c r="AX697" s="131"/>
      <c r="AY697" s="131"/>
      <c r="AZ697" s="131"/>
      <c r="BA697" s="131"/>
      <c r="BB697" s="131"/>
      <c r="BC697" s="131"/>
      <c r="BD697" s="131"/>
      <c r="BE697" s="131"/>
      <c r="BF697" s="131"/>
      <c r="BG697" s="131"/>
      <c r="BH697" s="131"/>
      <c r="BI697" s="131"/>
      <c r="BJ697" s="131"/>
      <c r="BK697" s="131"/>
      <c r="BL697" s="131"/>
      <c r="BM697" s="131"/>
      <c r="BN697" s="131"/>
      <c r="BO697" s="131"/>
      <c r="BP697" s="131"/>
      <c r="BQ697" s="131"/>
      <c r="BR697" s="131"/>
      <c r="BS697" s="131"/>
      <c r="BT697" s="131"/>
      <c r="BU697" s="131"/>
      <c r="BV697" s="131"/>
      <c r="BW697" s="131"/>
      <c r="BX697" s="131"/>
      <c r="BY697" s="131"/>
      <c r="BZ697" s="131"/>
      <c r="CA697" s="131"/>
      <c r="CB697" s="131"/>
      <c r="CC697" s="131"/>
      <c r="CD697" s="131"/>
      <c r="CE697" s="131"/>
      <c r="CF697" s="131"/>
      <c r="CG697" s="131"/>
      <c r="CH697" s="100"/>
      <c r="CI697" s="100"/>
      <c r="CJ697" s="100"/>
      <c r="CK697" s="100"/>
      <c r="CL697" s="100"/>
      <c r="CM697" s="100"/>
      <c r="CN697" s="100"/>
      <c r="CO697" s="100"/>
      <c r="CP697" s="100"/>
      <c r="CQ697" s="100"/>
      <c r="CR697" s="100"/>
      <c r="CS697" s="100"/>
      <c r="CT697" s="100"/>
      <c r="CU697" s="100"/>
      <c r="CV697" s="100"/>
      <c r="CW697" s="100"/>
      <c r="CX697" s="100"/>
      <c r="CY697" s="100"/>
      <c r="CZ697" s="100"/>
      <c r="DA697" s="100"/>
      <c r="DB697" s="100"/>
      <c r="DC697" s="100"/>
      <c r="DD697" s="100"/>
    </row>
    <row r="698" spans="31:108" ht="15" customHeight="1" x14ac:dyDescent="0.2">
      <c r="AE698" s="131"/>
      <c r="AF698" s="131"/>
      <c r="AG698" s="131"/>
      <c r="AH698" s="131"/>
      <c r="AI698" s="131"/>
      <c r="AJ698" s="131"/>
      <c r="AK698" s="131"/>
      <c r="AL698" s="131"/>
      <c r="AM698" s="131"/>
      <c r="AN698" s="131"/>
      <c r="AO698" s="131"/>
      <c r="AP698" s="131"/>
      <c r="AQ698" s="131"/>
      <c r="AR698" s="131"/>
      <c r="AS698" s="131"/>
      <c r="AT698" s="131"/>
      <c r="AU698" s="131"/>
      <c r="AV698" s="131"/>
      <c r="AW698" s="131"/>
      <c r="AX698" s="131"/>
      <c r="AY698" s="131"/>
      <c r="AZ698" s="131"/>
      <c r="BA698" s="131"/>
      <c r="BB698" s="131"/>
      <c r="BC698" s="131"/>
      <c r="BD698" s="131"/>
      <c r="BE698" s="131"/>
      <c r="BF698" s="131"/>
      <c r="BG698" s="131"/>
      <c r="BH698" s="131"/>
      <c r="BI698" s="131"/>
      <c r="BJ698" s="131"/>
      <c r="BK698" s="131"/>
      <c r="BL698" s="131"/>
      <c r="BM698" s="131"/>
      <c r="BN698" s="131"/>
      <c r="BO698" s="131"/>
      <c r="BP698" s="131"/>
      <c r="BQ698" s="131"/>
      <c r="BR698" s="131"/>
      <c r="BS698" s="131"/>
      <c r="BT698" s="131"/>
      <c r="BU698" s="131"/>
      <c r="BV698" s="131"/>
      <c r="BW698" s="131"/>
      <c r="BX698" s="131"/>
      <c r="BY698" s="131"/>
      <c r="BZ698" s="131"/>
      <c r="CA698" s="131"/>
      <c r="CB698" s="131"/>
      <c r="CC698" s="131"/>
      <c r="CD698" s="131"/>
      <c r="CE698" s="131"/>
      <c r="CF698" s="131"/>
      <c r="CG698" s="131"/>
      <c r="CH698" s="100"/>
      <c r="CI698" s="100"/>
      <c r="CJ698" s="100"/>
      <c r="CK698" s="100"/>
      <c r="CL698" s="100"/>
      <c r="CM698" s="100"/>
      <c r="CN698" s="100"/>
      <c r="CO698" s="100"/>
      <c r="CP698" s="100"/>
      <c r="CQ698" s="100"/>
      <c r="CR698" s="100"/>
      <c r="CS698" s="100"/>
      <c r="CT698" s="100"/>
      <c r="CU698" s="100"/>
      <c r="CV698" s="100"/>
      <c r="CW698" s="100"/>
      <c r="CX698" s="100"/>
      <c r="CY698" s="100"/>
      <c r="CZ698" s="100"/>
      <c r="DA698" s="100"/>
      <c r="DB698" s="100"/>
      <c r="DC698" s="100"/>
      <c r="DD698" s="100"/>
    </row>
    <row r="699" spans="31:108" ht="15" customHeight="1" x14ac:dyDescent="0.2">
      <c r="AE699" s="131"/>
      <c r="AF699" s="131"/>
      <c r="AG699" s="131"/>
      <c r="AH699" s="131"/>
      <c r="AI699" s="131"/>
      <c r="AJ699" s="131"/>
      <c r="AK699" s="131"/>
      <c r="AL699" s="131"/>
      <c r="AM699" s="131"/>
      <c r="AN699" s="131"/>
      <c r="AO699" s="131"/>
      <c r="AP699" s="131"/>
      <c r="AQ699" s="131"/>
      <c r="AR699" s="131"/>
      <c r="AS699" s="131"/>
      <c r="AT699" s="131"/>
      <c r="AU699" s="131"/>
      <c r="AV699" s="131"/>
      <c r="AW699" s="131"/>
      <c r="AX699" s="131"/>
      <c r="AY699" s="131"/>
      <c r="AZ699" s="131"/>
      <c r="BA699" s="131"/>
      <c r="BB699" s="131"/>
      <c r="BC699" s="131"/>
      <c r="BD699" s="131"/>
      <c r="BE699" s="131"/>
      <c r="BF699" s="131"/>
      <c r="BG699" s="131"/>
      <c r="BH699" s="131"/>
      <c r="BI699" s="131"/>
      <c r="BJ699" s="131"/>
      <c r="BK699" s="131"/>
      <c r="BL699" s="131"/>
      <c r="BM699" s="131"/>
      <c r="BN699" s="131"/>
      <c r="BO699" s="131"/>
      <c r="BP699" s="131"/>
      <c r="BQ699" s="131"/>
      <c r="BR699" s="131"/>
      <c r="BS699" s="131"/>
      <c r="BT699" s="131"/>
      <c r="BU699" s="131"/>
      <c r="BV699" s="131"/>
      <c r="BW699" s="131"/>
      <c r="BX699" s="131"/>
      <c r="BY699" s="131"/>
      <c r="BZ699" s="131"/>
      <c r="CA699" s="131"/>
      <c r="CB699" s="131"/>
      <c r="CC699" s="131"/>
      <c r="CD699" s="131"/>
      <c r="CE699" s="131"/>
      <c r="CF699" s="131"/>
      <c r="CG699" s="131"/>
      <c r="CH699" s="100"/>
      <c r="CI699" s="100"/>
      <c r="CJ699" s="100"/>
      <c r="CK699" s="100"/>
      <c r="CL699" s="100"/>
      <c r="CM699" s="100"/>
      <c r="CN699" s="100"/>
      <c r="CO699" s="100"/>
      <c r="CP699" s="100"/>
      <c r="CQ699" s="100"/>
      <c r="CR699" s="100"/>
      <c r="CS699" s="100"/>
      <c r="CT699" s="100"/>
      <c r="CU699" s="100"/>
      <c r="CV699" s="100"/>
      <c r="CW699" s="100"/>
      <c r="CX699" s="100"/>
      <c r="CY699" s="100"/>
      <c r="CZ699" s="100"/>
      <c r="DA699" s="100"/>
      <c r="DB699" s="100"/>
      <c r="DC699" s="100"/>
      <c r="DD699" s="100"/>
    </row>
    <row r="700" spans="31:108" ht="15" customHeight="1" x14ac:dyDescent="0.2">
      <c r="AE700" s="131"/>
      <c r="AF700" s="131"/>
      <c r="AG700" s="131"/>
      <c r="AH700" s="131"/>
      <c r="AI700" s="131"/>
      <c r="AJ700" s="131"/>
      <c r="AK700" s="131"/>
      <c r="AL700" s="131"/>
      <c r="AM700" s="131"/>
      <c r="AN700" s="131"/>
      <c r="AO700" s="131"/>
      <c r="AP700" s="131"/>
      <c r="AQ700" s="131"/>
      <c r="AR700" s="131"/>
      <c r="AS700" s="131"/>
      <c r="AT700" s="131"/>
      <c r="AU700" s="131"/>
      <c r="AV700" s="131"/>
      <c r="AW700" s="131"/>
      <c r="AX700" s="131"/>
      <c r="AY700" s="131"/>
      <c r="AZ700" s="131"/>
      <c r="BA700" s="131"/>
      <c r="BB700" s="131"/>
      <c r="BC700" s="131"/>
      <c r="BD700" s="131"/>
      <c r="BE700" s="131"/>
      <c r="BF700" s="131"/>
      <c r="BG700" s="131"/>
      <c r="BH700" s="131"/>
      <c r="BI700" s="131"/>
      <c r="BJ700" s="131"/>
      <c r="BK700" s="131"/>
      <c r="BL700" s="131"/>
      <c r="BM700" s="131"/>
      <c r="BN700" s="131"/>
      <c r="BO700" s="131"/>
      <c r="BP700" s="131"/>
      <c r="BQ700" s="131"/>
      <c r="BR700" s="131"/>
      <c r="BS700" s="131"/>
      <c r="BT700" s="131"/>
      <c r="BU700" s="131"/>
      <c r="BV700" s="131"/>
      <c r="BW700" s="131"/>
      <c r="BX700" s="131"/>
      <c r="BY700" s="131"/>
      <c r="BZ700" s="131"/>
      <c r="CA700" s="131"/>
      <c r="CB700" s="131"/>
      <c r="CC700" s="131"/>
      <c r="CD700" s="131"/>
      <c r="CE700" s="131"/>
      <c r="CF700" s="131"/>
      <c r="CG700" s="131"/>
      <c r="CH700" s="100"/>
      <c r="CI700" s="100"/>
      <c r="CJ700" s="100"/>
      <c r="CK700" s="100"/>
      <c r="CL700" s="100"/>
      <c r="CM700" s="100"/>
      <c r="CN700" s="100"/>
      <c r="CO700" s="100"/>
      <c r="CP700" s="100"/>
      <c r="CQ700" s="100"/>
      <c r="CR700" s="100"/>
      <c r="CS700" s="100"/>
      <c r="CT700" s="100"/>
      <c r="CU700" s="100"/>
      <c r="CV700" s="100"/>
      <c r="CW700" s="100"/>
      <c r="CX700" s="100"/>
      <c r="CY700" s="100"/>
      <c r="CZ700" s="100"/>
      <c r="DA700" s="100"/>
      <c r="DB700" s="100"/>
      <c r="DC700" s="100"/>
      <c r="DD700" s="100"/>
    </row>
    <row r="701" spans="31:108" ht="15" customHeight="1" x14ac:dyDescent="0.2">
      <c r="AE701" s="131"/>
      <c r="AF701" s="131"/>
      <c r="AG701" s="131"/>
      <c r="AH701" s="131"/>
      <c r="AI701" s="131"/>
      <c r="AJ701" s="131"/>
      <c r="AK701" s="131"/>
      <c r="AL701" s="131"/>
      <c r="AM701" s="131"/>
      <c r="AN701" s="131"/>
      <c r="AO701" s="131"/>
      <c r="AP701" s="131"/>
      <c r="AQ701" s="131"/>
      <c r="AR701" s="131"/>
      <c r="AS701" s="131"/>
      <c r="AT701" s="131"/>
      <c r="AU701" s="131"/>
      <c r="AV701" s="131"/>
      <c r="AW701" s="131"/>
      <c r="AX701" s="131"/>
      <c r="AY701" s="131"/>
      <c r="AZ701" s="131"/>
      <c r="BA701" s="131"/>
      <c r="BB701" s="131"/>
      <c r="BC701" s="131"/>
      <c r="BD701" s="131"/>
      <c r="BE701" s="131"/>
      <c r="BF701" s="131"/>
      <c r="BG701" s="131"/>
      <c r="BH701" s="131"/>
      <c r="BI701" s="131"/>
      <c r="BJ701" s="131"/>
      <c r="BK701" s="131"/>
      <c r="BL701" s="131"/>
      <c r="BM701" s="131"/>
      <c r="BN701" s="131"/>
      <c r="BO701" s="131"/>
      <c r="BP701" s="131"/>
      <c r="BQ701" s="131"/>
      <c r="BR701" s="131"/>
      <c r="BS701" s="131"/>
      <c r="BT701" s="131"/>
      <c r="BU701" s="131"/>
      <c r="BV701" s="131"/>
      <c r="BW701" s="131"/>
      <c r="BX701" s="131"/>
      <c r="BY701" s="131"/>
      <c r="BZ701" s="131"/>
      <c r="CA701" s="131"/>
      <c r="CB701" s="131"/>
      <c r="CC701" s="131"/>
      <c r="CD701" s="131"/>
      <c r="CE701" s="131"/>
      <c r="CF701" s="131"/>
      <c r="CG701" s="131"/>
      <c r="CH701" s="100"/>
      <c r="CI701" s="100"/>
      <c r="CJ701" s="100"/>
      <c r="CK701" s="100"/>
      <c r="CL701" s="100"/>
      <c r="CM701" s="100"/>
      <c r="CN701" s="100"/>
      <c r="CO701" s="100"/>
      <c r="CP701" s="100"/>
      <c r="CQ701" s="100"/>
      <c r="CR701" s="100"/>
      <c r="CS701" s="100"/>
      <c r="CT701" s="100"/>
      <c r="CU701" s="100"/>
      <c r="CV701" s="100"/>
      <c r="CW701" s="100"/>
      <c r="CX701" s="100"/>
      <c r="CY701" s="100"/>
      <c r="CZ701" s="100"/>
      <c r="DA701" s="100"/>
      <c r="DB701" s="100"/>
      <c r="DC701" s="100"/>
      <c r="DD701" s="100"/>
    </row>
    <row r="702" spans="31:108" ht="15" customHeight="1" x14ac:dyDescent="0.2">
      <c r="AE702" s="131"/>
      <c r="AF702" s="131"/>
      <c r="AG702" s="131"/>
      <c r="AH702" s="131"/>
      <c r="AI702" s="131"/>
      <c r="AJ702" s="131"/>
      <c r="AK702" s="131"/>
      <c r="AL702" s="131"/>
      <c r="AM702" s="131"/>
      <c r="AN702" s="131"/>
      <c r="AO702" s="131"/>
      <c r="AP702" s="131"/>
      <c r="AQ702" s="131"/>
      <c r="AR702" s="131"/>
      <c r="AS702" s="131"/>
      <c r="AT702" s="131"/>
      <c r="AU702" s="131"/>
      <c r="AV702" s="131"/>
      <c r="AW702" s="131"/>
      <c r="AX702" s="131"/>
      <c r="AY702" s="131"/>
      <c r="AZ702" s="131"/>
      <c r="BA702" s="131"/>
      <c r="BB702" s="131"/>
      <c r="BC702" s="131"/>
      <c r="BD702" s="131"/>
      <c r="BE702" s="131"/>
      <c r="BF702" s="131"/>
      <c r="BG702" s="131"/>
      <c r="BH702" s="131"/>
      <c r="BI702" s="131"/>
      <c r="BJ702" s="131"/>
      <c r="BK702" s="131"/>
      <c r="BL702" s="131"/>
      <c r="BM702" s="131"/>
      <c r="BN702" s="131"/>
      <c r="BO702" s="131"/>
      <c r="BP702" s="131"/>
      <c r="BQ702" s="131"/>
      <c r="BR702" s="131"/>
      <c r="BS702" s="131"/>
      <c r="BT702" s="131"/>
      <c r="BU702" s="131"/>
      <c r="BV702" s="131"/>
      <c r="BW702" s="131"/>
      <c r="BX702" s="131"/>
      <c r="BY702" s="131"/>
      <c r="BZ702" s="131"/>
      <c r="CA702" s="131"/>
      <c r="CB702" s="131"/>
      <c r="CC702" s="131"/>
      <c r="CD702" s="131"/>
      <c r="CE702" s="131"/>
      <c r="CF702" s="131"/>
      <c r="CG702" s="131"/>
      <c r="CH702" s="100"/>
      <c r="CI702" s="100"/>
      <c r="CJ702" s="100"/>
      <c r="CK702" s="100"/>
      <c r="CL702" s="100"/>
      <c r="CM702" s="100"/>
      <c r="CN702" s="100"/>
      <c r="CO702" s="100"/>
      <c r="CP702" s="100"/>
      <c r="CQ702" s="100"/>
      <c r="CR702" s="100"/>
      <c r="CS702" s="100"/>
      <c r="CT702" s="100"/>
      <c r="CU702" s="100"/>
      <c r="CV702" s="100"/>
      <c r="CW702" s="100"/>
      <c r="CX702" s="100"/>
      <c r="CY702" s="100"/>
      <c r="CZ702" s="100"/>
      <c r="DA702" s="100"/>
      <c r="DB702" s="100"/>
      <c r="DC702" s="100"/>
      <c r="DD702" s="100"/>
    </row>
    <row r="703" spans="31:108" ht="15" customHeight="1" x14ac:dyDescent="0.2">
      <c r="AE703" s="131"/>
      <c r="AF703" s="131"/>
      <c r="AG703" s="131"/>
      <c r="AH703" s="131"/>
      <c r="AI703" s="131"/>
      <c r="AJ703" s="131"/>
      <c r="AK703" s="131"/>
      <c r="AL703" s="131"/>
      <c r="AM703" s="131"/>
      <c r="AN703" s="131"/>
      <c r="AO703" s="131"/>
      <c r="AP703" s="131"/>
      <c r="AQ703" s="131"/>
      <c r="AR703" s="131"/>
      <c r="AS703" s="131"/>
      <c r="AT703" s="131"/>
      <c r="AU703" s="131"/>
      <c r="AV703" s="131"/>
      <c r="AW703" s="131"/>
      <c r="AX703" s="131"/>
      <c r="AY703" s="131"/>
      <c r="AZ703" s="131"/>
      <c r="BA703" s="131"/>
      <c r="BB703" s="131"/>
      <c r="BC703" s="131"/>
      <c r="BD703" s="131"/>
      <c r="BE703" s="131"/>
      <c r="BF703" s="131"/>
      <c r="BG703" s="131"/>
      <c r="BH703" s="131"/>
      <c r="BI703" s="131"/>
      <c r="BJ703" s="131"/>
      <c r="BK703" s="131"/>
      <c r="BL703" s="131"/>
      <c r="BM703" s="131"/>
      <c r="BN703" s="131"/>
      <c r="BO703" s="131"/>
      <c r="BP703" s="131"/>
      <c r="BQ703" s="131"/>
      <c r="BR703" s="131"/>
      <c r="BS703" s="131"/>
      <c r="BT703" s="131"/>
      <c r="BU703" s="131"/>
      <c r="BV703" s="131"/>
      <c r="BW703" s="131"/>
      <c r="BX703" s="131"/>
      <c r="BY703" s="131"/>
      <c r="BZ703" s="131"/>
      <c r="CA703" s="131"/>
      <c r="CB703" s="131"/>
      <c r="CC703" s="131"/>
      <c r="CD703" s="131"/>
      <c r="CE703" s="131"/>
      <c r="CF703" s="131"/>
      <c r="CG703" s="131"/>
      <c r="CH703" s="100"/>
      <c r="CI703" s="100"/>
      <c r="CJ703" s="100"/>
      <c r="CK703" s="100"/>
      <c r="CL703" s="100"/>
      <c r="CM703" s="100"/>
      <c r="CN703" s="100"/>
      <c r="CO703" s="100"/>
      <c r="CP703" s="100"/>
      <c r="CQ703" s="100"/>
      <c r="CR703" s="100"/>
      <c r="CS703" s="100"/>
      <c r="CT703" s="100"/>
      <c r="CU703" s="100"/>
      <c r="CV703" s="100"/>
      <c r="CW703" s="100"/>
      <c r="CX703" s="100"/>
      <c r="CY703" s="100"/>
      <c r="CZ703" s="100"/>
      <c r="DA703" s="100"/>
      <c r="DB703" s="100"/>
      <c r="DC703" s="100"/>
      <c r="DD703" s="100"/>
    </row>
    <row r="704" spans="31:108" ht="15" customHeight="1" x14ac:dyDescent="0.2">
      <c r="AE704" s="131"/>
      <c r="AF704" s="131"/>
      <c r="AG704" s="131"/>
      <c r="AH704" s="131"/>
      <c r="AI704" s="131"/>
      <c r="AJ704" s="131"/>
      <c r="AK704" s="131"/>
      <c r="AL704" s="131"/>
      <c r="AM704" s="131"/>
      <c r="AN704" s="131"/>
      <c r="AO704" s="131"/>
      <c r="AP704" s="131"/>
      <c r="AQ704" s="131"/>
      <c r="AR704" s="131"/>
      <c r="AS704" s="131"/>
      <c r="AT704" s="131"/>
      <c r="AU704" s="131"/>
      <c r="AV704" s="131"/>
      <c r="AW704" s="131"/>
      <c r="AX704" s="131"/>
      <c r="AY704" s="131"/>
      <c r="AZ704" s="131"/>
      <c r="BA704" s="131"/>
      <c r="BB704" s="131"/>
      <c r="BC704" s="131"/>
      <c r="BD704" s="131"/>
      <c r="BE704" s="131"/>
      <c r="BF704" s="131"/>
      <c r="BG704" s="131"/>
      <c r="BH704" s="131"/>
      <c r="BI704" s="131"/>
      <c r="BJ704" s="131"/>
      <c r="BK704" s="131"/>
      <c r="BL704" s="131"/>
      <c r="BM704" s="131"/>
      <c r="BN704" s="131"/>
      <c r="BO704" s="131"/>
      <c r="BP704" s="131"/>
      <c r="BQ704" s="131"/>
      <c r="BR704" s="131"/>
      <c r="BS704" s="131"/>
      <c r="BT704" s="131"/>
      <c r="BU704" s="131"/>
      <c r="BV704" s="131"/>
      <c r="BW704" s="131"/>
      <c r="BX704" s="131"/>
      <c r="BY704" s="131"/>
      <c r="BZ704" s="131"/>
      <c r="CA704" s="131"/>
      <c r="CB704" s="131"/>
      <c r="CC704" s="131"/>
      <c r="CD704" s="131"/>
      <c r="CE704" s="131"/>
      <c r="CF704" s="131"/>
      <c r="CG704" s="131"/>
      <c r="CH704" s="100"/>
      <c r="CI704" s="100"/>
      <c r="CJ704" s="100"/>
      <c r="CK704" s="100"/>
      <c r="CL704" s="100"/>
      <c r="CM704" s="100"/>
      <c r="CN704" s="100"/>
      <c r="CO704" s="100"/>
      <c r="CP704" s="100"/>
      <c r="CQ704" s="100"/>
      <c r="CR704" s="100"/>
      <c r="CS704" s="100"/>
      <c r="CT704" s="100"/>
      <c r="CU704" s="100"/>
      <c r="CV704" s="100"/>
      <c r="CW704" s="100"/>
      <c r="CX704" s="100"/>
      <c r="CY704" s="100"/>
      <c r="CZ704" s="100"/>
      <c r="DA704" s="100"/>
      <c r="DB704" s="100"/>
      <c r="DC704" s="100"/>
      <c r="DD704" s="100"/>
    </row>
    <row r="705" spans="31:108" ht="15" customHeight="1" x14ac:dyDescent="0.2">
      <c r="AE705" s="131"/>
      <c r="AF705" s="131"/>
      <c r="AG705" s="131"/>
      <c r="AH705" s="131"/>
      <c r="AI705" s="131"/>
      <c r="AJ705" s="131"/>
      <c r="AK705" s="131"/>
      <c r="AL705" s="131"/>
      <c r="AM705" s="131"/>
      <c r="AN705" s="131"/>
      <c r="AO705" s="131"/>
      <c r="AP705" s="131"/>
      <c r="AQ705" s="131"/>
      <c r="AR705" s="131"/>
      <c r="AS705" s="131"/>
      <c r="AT705" s="131"/>
      <c r="AU705" s="131"/>
      <c r="AV705" s="131"/>
      <c r="AW705" s="131"/>
      <c r="AX705" s="131"/>
      <c r="AY705" s="131"/>
      <c r="AZ705" s="131"/>
      <c r="BA705" s="131"/>
      <c r="BB705" s="131"/>
      <c r="BC705" s="131"/>
      <c r="BD705" s="131"/>
      <c r="BE705" s="131"/>
      <c r="BF705" s="131"/>
      <c r="BG705" s="131"/>
      <c r="BH705" s="131"/>
      <c r="BI705" s="131"/>
      <c r="BJ705" s="131"/>
      <c r="BK705" s="131"/>
      <c r="BL705" s="131"/>
      <c r="BM705" s="131"/>
      <c r="BN705" s="131"/>
      <c r="BO705" s="131"/>
      <c r="BP705" s="131"/>
      <c r="BQ705" s="131"/>
      <c r="BR705" s="131"/>
      <c r="BS705" s="131"/>
      <c r="BT705" s="131"/>
      <c r="BU705" s="131"/>
      <c r="BV705" s="131"/>
      <c r="BW705" s="131"/>
      <c r="BX705" s="131"/>
      <c r="BY705" s="131"/>
      <c r="BZ705" s="131"/>
      <c r="CA705" s="131"/>
      <c r="CB705" s="131"/>
      <c r="CC705" s="131"/>
      <c r="CD705" s="131"/>
      <c r="CE705" s="131"/>
      <c r="CF705" s="131"/>
      <c r="CG705" s="131"/>
      <c r="CH705" s="100"/>
      <c r="CI705" s="100"/>
      <c r="CJ705" s="100"/>
      <c r="CK705" s="100"/>
      <c r="CL705" s="100"/>
      <c r="CM705" s="100"/>
      <c r="CN705" s="100"/>
      <c r="CO705" s="100"/>
      <c r="CP705" s="100"/>
      <c r="CQ705" s="100"/>
      <c r="CR705" s="100"/>
      <c r="CS705" s="100"/>
      <c r="CT705" s="100"/>
      <c r="CU705" s="100"/>
      <c r="CV705" s="100"/>
      <c r="CW705" s="100"/>
      <c r="CX705" s="100"/>
      <c r="CY705" s="100"/>
      <c r="CZ705" s="100"/>
      <c r="DA705" s="100"/>
      <c r="DB705" s="100"/>
      <c r="DC705" s="100"/>
      <c r="DD705" s="100"/>
    </row>
    <row r="706" spans="31:108" ht="15" customHeight="1" x14ac:dyDescent="0.2">
      <c r="AE706" s="131"/>
      <c r="AF706" s="131"/>
      <c r="AG706" s="131"/>
      <c r="AH706" s="131"/>
      <c r="AI706" s="131"/>
      <c r="AJ706" s="131"/>
      <c r="AK706" s="131"/>
      <c r="AL706" s="131"/>
      <c r="AM706" s="131"/>
      <c r="AN706" s="131"/>
      <c r="AO706" s="131"/>
      <c r="AP706" s="131"/>
      <c r="AQ706" s="131"/>
      <c r="AR706" s="131"/>
      <c r="AS706" s="131"/>
      <c r="AT706" s="131"/>
      <c r="AU706" s="131"/>
      <c r="AV706" s="131"/>
      <c r="AW706" s="131"/>
      <c r="AX706" s="131"/>
      <c r="AY706" s="131"/>
      <c r="AZ706" s="131"/>
      <c r="BA706" s="131"/>
      <c r="BB706" s="131"/>
      <c r="BC706" s="131"/>
      <c r="BD706" s="131"/>
      <c r="BE706" s="131"/>
      <c r="BF706" s="131"/>
      <c r="BG706" s="131"/>
      <c r="BH706" s="131"/>
      <c r="BI706" s="131"/>
      <c r="BJ706" s="131"/>
      <c r="BK706" s="131"/>
      <c r="BL706" s="131"/>
      <c r="BM706" s="131"/>
      <c r="BN706" s="131"/>
      <c r="BO706" s="131"/>
      <c r="BP706" s="131"/>
      <c r="BQ706" s="131"/>
      <c r="BR706" s="131"/>
      <c r="BS706" s="131"/>
      <c r="BT706" s="131"/>
      <c r="BU706" s="131"/>
      <c r="BV706" s="131"/>
      <c r="BW706" s="131"/>
      <c r="BX706" s="131"/>
      <c r="BY706" s="131"/>
      <c r="BZ706" s="131"/>
      <c r="CA706" s="131"/>
      <c r="CB706" s="131"/>
      <c r="CC706" s="131"/>
      <c r="CD706" s="131"/>
      <c r="CE706" s="131"/>
      <c r="CF706" s="131"/>
      <c r="CG706" s="131"/>
      <c r="CH706" s="100"/>
      <c r="CI706" s="100"/>
      <c r="CJ706" s="100"/>
      <c r="CK706" s="100"/>
      <c r="CL706" s="100"/>
      <c r="CM706" s="100"/>
      <c r="CN706" s="100"/>
      <c r="CO706" s="100"/>
      <c r="CP706" s="100"/>
      <c r="CQ706" s="100"/>
      <c r="CR706" s="100"/>
      <c r="CS706" s="100"/>
      <c r="CT706" s="100"/>
      <c r="CU706" s="100"/>
      <c r="CV706" s="100"/>
      <c r="CW706" s="100"/>
      <c r="CX706" s="100"/>
      <c r="CY706" s="100"/>
      <c r="CZ706" s="100"/>
      <c r="DA706" s="100"/>
      <c r="DB706" s="100"/>
      <c r="DC706" s="100"/>
      <c r="DD706" s="100"/>
    </row>
    <row r="707" spans="31:108" ht="15" customHeight="1" x14ac:dyDescent="0.2">
      <c r="AE707" s="131"/>
      <c r="AF707" s="131"/>
      <c r="AG707" s="131"/>
      <c r="AH707" s="131"/>
      <c r="AI707" s="131"/>
      <c r="AJ707" s="131"/>
      <c r="AK707" s="131"/>
      <c r="AL707" s="131"/>
      <c r="AM707" s="131"/>
      <c r="AN707" s="131"/>
      <c r="AO707" s="131"/>
      <c r="AP707" s="131"/>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1"/>
      <c r="BS707" s="131"/>
      <c r="BT707" s="131"/>
      <c r="BU707" s="131"/>
      <c r="BV707" s="131"/>
      <c r="BW707" s="131"/>
      <c r="BX707" s="131"/>
      <c r="BY707" s="131"/>
      <c r="BZ707" s="131"/>
      <c r="CA707" s="131"/>
      <c r="CB707" s="131"/>
      <c r="CC707" s="131"/>
      <c r="CD707" s="131"/>
      <c r="CE707" s="131"/>
      <c r="CF707" s="131"/>
      <c r="CG707" s="131"/>
      <c r="CH707" s="100"/>
      <c r="CI707" s="100"/>
      <c r="CJ707" s="100"/>
      <c r="CK707" s="100"/>
      <c r="CL707" s="100"/>
      <c r="CM707" s="100"/>
      <c r="CN707" s="100"/>
      <c r="CO707" s="100"/>
      <c r="CP707" s="100"/>
      <c r="CQ707" s="100"/>
      <c r="CR707" s="100"/>
      <c r="CS707" s="100"/>
      <c r="CT707" s="100"/>
      <c r="CU707" s="100"/>
      <c r="CV707" s="100"/>
      <c r="CW707" s="100"/>
      <c r="CX707" s="100"/>
      <c r="CY707" s="100"/>
      <c r="CZ707" s="100"/>
      <c r="DA707" s="100"/>
      <c r="DB707" s="100"/>
      <c r="DC707" s="100"/>
      <c r="DD707" s="100"/>
    </row>
    <row r="708" spans="31:108" ht="15" customHeight="1" x14ac:dyDescent="0.2">
      <c r="AE708" s="131"/>
      <c r="AF708" s="131"/>
      <c r="AG708" s="131"/>
      <c r="AH708" s="131"/>
      <c r="AI708" s="131"/>
      <c r="AJ708" s="131"/>
      <c r="AK708" s="131"/>
      <c r="AL708" s="131"/>
      <c r="AM708" s="131"/>
      <c r="AN708" s="131"/>
      <c r="AO708" s="131"/>
      <c r="AP708" s="131"/>
      <c r="AQ708" s="131"/>
      <c r="AR708" s="131"/>
      <c r="AS708" s="131"/>
      <c r="AT708" s="131"/>
      <c r="AU708" s="131"/>
      <c r="AV708" s="131"/>
      <c r="AW708" s="131"/>
      <c r="AX708" s="131"/>
      <c r="AY708" s="131"/>
      <c r="AZ708" s="131"/>
      <c r="BA708" s="131"/>
      <c r="BB708" s="131"/>
      <c r="BC708" s="131"/>
      <c r="BD708" s="131"/>
      <c r="BE708" s="131"/>
      <c r="BF708" s="131"/>
      <c r="BG708" s="131"/>
      <c r="BH708" s="131"/>
      <c r="BI708" s="131"/>
      <c r="BJ708" s="131"/>
      <c r="BK708" s="131"/>
      <c r="BL708" s="131"/>
      <c r="BM708" s="131"/>
      <c r="BN708" s="131"/>
      <c r="BO708" s="131"/>
      <c r="BP708" s="131"/>
      <c r="BQ708" s="131"/>
      <c r="BR708" s="131"/>
      <c r="BS708" s="131"/>
      <c r="BT708" s="131"/>
      <c r="BU708" s="131"/>
      <c r="BV708" s="131"/>
      <c r="BW708" s="131"/>
      <c r="BX708" s="131"/>
      <c r="BY708" s="131"/>
      <c r="BZ708" s="131"/>
      <c r="CA708" s="131"/>
      <c r="CB708" s="131"/>
      <c r="CC708" s="131"/>
      <c r="CD708" s="131"/>
      <c r="CE708" s="131"/>
      <c r="CF708" s="131"/>
      <c r="CG708" s="131"/>
      <c r="CH708" s="100"/>
      <c r="CI708" s="100"/>
      <c r="CJ708" s="100"/>
      <c r="CK708" s="100"/>
      <c r="CL708" s="100"/>
      <c r="CM708" s="100"/>
      <c r="CN708" s="100"/>
      <c r="CO708" s="100"/>
      <c r="CP708" s="100"/>
      <c r="CQ708" s="100"/>
      <c r="CR708" s="100"/>
      <c r="CS708" s="100"/>
      <c r="CT708" s="100"/>
      <c r="CU708" s="100"/>
      <c r="CV708" s="100"/>
      <c r="CW708" s="100"/>
      <c r="CX708" s="100"/>
      <c r="CY708" s="100"/>
      <c r="CZ708" s="100"/>
      <c r="DA708" s="100"/>
      <c r="DB708" s="100"/>
      <c r="DC708" s="100"/>
      <c r="DD708" s="100"/>
    </row>
    <row r="709" spans="31:108" ht="15" customHeight="1" x14ac:dyDescent="0.2">
      <c r="AE709" s="131"/>
      <c r="AF709" s="131"/>
      <c r="AG709" s="131"/>
      <c r="AH709" s="131"/>
      <c r="AI709" s="131"/>
      <c r="AJ709" s="131"/>
      <c r="AK709" s="131"/>
      <c r="AL709" s="131"/>
      <c r="AM709" s="131"/>
      <c r="AN709" s="131"/>
      <c r="AO709" s="131"/>
      <c r="AP709" s="131"/>
      <c r="AQ709" s="131"/>
      <c r="AR709" s="131"/>
      <c r="AS709" s="131"/>
      <c r="AT709" s="131"/>
      <c r="AU709" s="131"/>
      <c r="AV709" s="131"/>
      <c r="AW709" s="131"/>
      <c r="AX709" s="131"/>
      <c r="AY709" s="131"/>
      <c r="AZ709" s="131"/>
      <c r="BA709" s="131"/>
      <c r="BB709" s="131"/>
      <c r="BC709" s="131"/>
      <c r="BD709" s="131"/>
      <c r="BE709" s="131"/>
      <c r="BF709" s="131"/>
      <c r="BG709" s="131"/>
      <c r="BH709" s="131"/>
      <c r="BI709" s="131"/>
      <c r="BJ709" s="131"/>
      <c r="BK709" s="131"/>
      <c r="BL709" s="131"/>
      <c r="BM709" s="131"/>
      <c r="BN709" s="131"/>
      <c r="BO709" s="131"/>
      <c r="BP709" s="131"/>
      <c r="BQ709" s="131"/>
      <c r="BR709" s="131"/>
      <c r="BS709" s="131"/>
      <c r="BT709" s="131"/>
      <c r="BU709" s="131"/>
      <c r="BV709" s="131"/>
      <c r="BW709" s="131"/>
      <c r="BX709" s="131"/>
      <c r="BY709" s="131"/>
      <c r="BZ709" s="131"/>
      <c r="CA709" s="131"/>
      <c r="CB709" s="131"/>
      <c r="CC709" s="131"/>
      <c r="CD709" s="131"/>
      <c r="CE709" s="131"/>
      <c r="CF709" s="131"/>
      <c r="CG709" s="131"/>
      <c r="CH709" s="100"/>
      <c r="CI709" s="100"/>
      <c r="CJ709" s="100"/>
      <c r="CK709" s="100"/>
      <c r="CL709" s="100"/>
      <c r="CM709" s="100"/>
      <c r="CN709" s="100"/>
      <c r="CO709" s="100"/>
      <c r="CP709" s="100"/>
      <c r="CQ709" s="100"/>
      <c r="CR709" s="100"/>
      <c r="CS709" s="100"/>
      <c r="CT709" s="100"/>
      <c r="CU709" s="100"/>
      <c r="CV709" s="100"/>
      <c r="CW709" s="100"/>
      <c r="CX709" s="100"/>
      <c r="CY709" s="100"/>
      <c r="CZ709" s="100"/>
      <c r="DA709" s="100"/>
      <c r="DB709" s="100"/>
      <c r="DC709" s="100"/>
      <c r="DD709" s="100"/>
    </row>
    <row r="710" spans="31:108" ht="15" customHeight="1" x14ac:dyDescent="0.2">
      <c r="AE710" s="131"/>
      <c r="AF710" s="131"/>
      <c r="AG710" s="131"/>
      <c r="AH710" s="131"/>
      <c r="AI710" s="131"/>
      <c r="AJ710" s="131"/>
      <c r="AK710" s="131"/>
      <c r="AL710" s="131"/>
      <c r="AM710" s="131"/>
      <c r="AN710" s="131"/>
      <c r="AO710" s="131"/>
      <c r="AP710" s="131"/>
      <c r="AQ710" s="131"/>
      <c r="AR710" s="131"/>
      <c r="AS710" s="131"/>
      <c r="AT710" s="131"/>
      <c r="AU710" s="131"/>
      <c r="AV710" s="131"/>
      <c r="AW710" s="131"/>
      <c r="AX710" s="131"/>
      <c r="AY710" s="131"/>
      <c r="AZ710" s="131"/>
      <c r="BA710" s="131"/>
      <c r="BB710" s="131"/>
      <c r="BC710" s="131"/>
      <c r="BD710" s="131"/>
      <c r="BE710" s="131"/>
      <c r="BF710" s="131"/>
      <c r="BG710" s="131"/>
      <c r="BH710" s="131"/>
      <c r="BI710" s="131"/>
      <c r="BJ710" s="131"/>
      <c r="BK710" s="131"/>
      <c r="BL710" s="131"/>
      <c r="BM710" s="131"/>
      <c r="BN710" s="131"/>
      <c r="BO710" s="131"/>
      <c r="BP710" s="131"/>
      <c r="BQ710" s="131"/>
      <c r="BR710" s="131"/>
      <c r="BS710" s="131"/>
      <c r="BT710" s="131"/>
      <c r="BU710" s="131"/>
      <c r="BV710" s="131"/>
      <c r="BW710" s="131"/>
      <c r="BX710" s="131"/>
      <c r="BY710" s="131"/>
      <c r="BZ710" s="131"/>
      <c r="CA710" s="131"/>
      <c r="CB710" s="131"/>
      <c r="CC710" s="131"/>
      <c r="CD710" s="131"/>
      <c r="CE710" s="131"/>
      <c r="CF710" s="131"/>
      <c r="CG710" s="131"/>
      <c r="CH710" s="100"/>
      <c r="CI710" s="100"/>
      <c r="CJ710" s="100"/>
      <c r="CK710" s="100"/>
      <c r="CL710" s="100"/>
      <c r="CM710" s="100"/>
      <c r="CN710" s="100"/>
      <c r="CO710" s="100"/>
      <c r="CP710" s="100"/>
      <c r="CQ710" s="100"/>
      <c r="CR710" s="100"/>
      <c r="CS710" s="100"/>
      <c r="CT710" s="100"/>
      <c r="CU710" s="100"/>
      <c r="CV710" s="100"/>
      <c r="CW710" s="100"/>
      <c r="CX710" s="100"/>
      <c r="CY710" s="100"/>
      <c r="CZ710" s="100"/>
      <c r="DA710" s="100"/>
      <c r="DB710" s="100"/>
      <c r="DC710" s="100"/>
      <c r="DD710" s="100"/>
    </row>
    <row r="711" spans="31:108" ht="15" customHeight="1" x14ac:dyDescent="0.2">
      <c r="AE711" s="131"/>
      <c r="AF711" s="131"/>
      <c r="AG711" s="131"/>
      <c r="AH711" s="131"/>
      <c r="AI711" s="131"/>
      <c r="AJ711" s="131"/>
      <c r="AK711" s="131"/>
      <c r="AL711" s="131"/>
      <c r="AM711" s="131"/>
      <c r="AN711" s="131"/>
      <c r="AO711" s="131"/>
      <c r="AP711" s="131"/>
      <c r="AQ711" s="131"/>
      <c r="AR711" s="131"/>
      <c r="AS711" s="131"/>
      <c r="AT711" s="131"/>
      <c r="AU711" s="131"/>
      <c r="AV711" s="131"/>
      <c r="AW711" s="131"/>
      <c r="AX711" s="131"/>
      <c r="AY711" s="131"/>
      <c r="AZ711" s="131"/>
      <c r="BA711" s="131"/>
      <c r="BB711" s="131"/>
      <c r="BC711" s="131"/>
      <c r="BD711" s="131"/>
      <c r="BE711" s="131"/>
      <c r="BF711" s="131"/>
      <c r="BG711" s="131"/>
      <c r="BH711" s="131"/>
      <c r="BI711" s="131"/>
      <c r="BJ711" s="131"/>
      <c r="BK711" s="131"/>
      <c r="BL711" s="131"/>
      <c r="BM711" s="131"/>
      <c r="BN711" s="131"/>
      <c r="BO711" s="131"/>
      <c r="BP711" s="131"/>
      <c r="BQ711" s="131"/>
      <c r="BR711" s="131"/>
      <c r="BS711" s="131"/>
      <c r="BT711" s="131"/>
      <c r="BU711" s="131"/>
      <c r="BV711" s="131"/>
      <c r="BW711" s="131"/>
      <c r="BX711" s="131"/>
      <c r="BY711" s="131"/>
      <c r="BZ711" s="131"/>
      <c r="CA711" s="131"/>
      <c r="CB711" s="131"/>
      <c r="CC711" s="131"/>
      <c r="CD711" s="131"/>
      <c r="CE711" s="131"/>
      <c r="CF711" s="131"/>
      <c r="CG711" s="131"/>
      <c r="CH711" s="100"/>
      <c r="CI711" s="100"/>
      <c r="CJ711" s="100"/>
      <c r="CK711" s="100"/>
      <c r="CL711" s="100"/>
      <c r="CM711" s="100"/>
      <c r="CN711" s="100"/>
      <c r="CO711" s="100"/>
      <c r="CP711" s="100"/>
      <c r="CQ711" s="100"/>
      <c r="CR711" s="100"/>
      <c r="CS711" s="100"/>
      <c r="CT711" s="100"/>
      <c r="CU711" s="100"/>
      <c r="CV711" s="100"/>
      <c r="CW711" s="100"/>
      <c r="CX711" s="100"/>
      <c r="CY711" s="100"/>
      <c r="CZ711" s="100"/>
      <c r="DA711" s="100"/>
      <c r="DB711" s="100"/>
      <c r="DC711" s="100"/>
      <c r="DD711" s="100"/>
    </row>
    <row r="712" spans="31:108" ht="15" customHeight="1" x14ac:dyDescent="0.2">
      <c r="AE712" s="131"/>
      <c r="AF712" s="131"/>
      <c r="AG712" s="131"/>
      <c r="AH712" s="131"/>
      <c r="AI712" s="131"/>
      <c r="AJ712" s="131"/>
      <c r="AK712" s="131"/>
      <c r="AL712" s="131"/>
      <c r="AM712" s="131"/>
      <c r="AN712" s="131"/>
      <c r="AO712" s="131"/>
      <c r="AP712" s="131"/>
      <c r="AQ712" s="131"/>
      <c r="AR712" s="131"/>
      <c r="AS712" s="131"/>
      <c r="AT712" s="131"/>
      <c r="AU712" s="131"/>
      <c r="AV712" s="131"/>
      <c r="AW712" s="131"/>
      <c r="AX712" s="131"/>
      <c r="AY712" s="131"/>
      <c r="AZ712" s="131"/>
      <c r="BA712" s="131"/>
      <c r="BB712" s="131"/>
      <c r="BC712" s="131"/>
      <c r="BD712" s="131"/>
      <c r="BE712" s="131"/>
      <c r="BF712" s="131"/>
      <c r="BG712" s="131"/>
      <c r="BH712" s="131"/>
      <c r="BI712" s="131"/>
      <c r="BJ712" s="131"/>
      <c r="BK712" s="131"/>
      <c r="BL712" s="131"/>
      <c r="BM712" s="131"/>
      <c r="BN712" s="131"/>
      <c r="BO712" s="131"/>
      <c r="BP712" s="131"/>
      <c r="BQ712" s="131"/>
      <c r="BR712" s="131"/>
      <c r="BS712" s="131"/>
      <c r="BT712" s="131"/>
      <c r="BU712" s="131"/>
      <c r="BV712" s="131"/>
      <c r="BW712" s="131"/>
      <c r="BX712" s="131"/>
      <c r="BY712" s="131"/>
      <c r="BZ712" s="131"/>
      <c r="CA712" s="131"/>
      <c r="CB712" s="131"/>
      <c r="CC712" s="131"/>
      <c r="CD712" s="131"/>
      <c r="CE712" s="131"/>
      <c r="CF712" s="131"/>
      <c r="CG712" s="131"/>
      <c r="CH712" s="100"/>
      <c r="CI712" s="100"/>
      <c r="CJ712" s="100"/>
      <c r="CK712" s="100"/>
      <c r="CL712" s="100"/>
      <c r="CM712" s="100"/>
      <c r="CN712" s="100"/>
      <c r="CO712" s="100"/>
      <c r="CP712" s="100"/>
      <c r="CQ712" s="100"/>
      <c r="CR712" s="100"/>
      <c r="CS712" s="100"/>
      <c r="CT712" s="100"/>
      <c r="CU712" s="100"/>
      <c r="CV712" s="100"/>
      <c r="CW712" s="100"/>
      <c r="CX712" s="100"/>
      <c r="CY712" s="100"/>
      <c r="CZ712" s="100"/>
      <c r="DA712" s="100"/>
      <c r="DB712" s="100"/>
      <c r="DC712" s="100"/>
      <c r="DD712" s="100"/>
    </row>
    <row r="713" spans="31:108" ht="15" customHeight="1" x14ac:dyDescent="0.2">
      <c r="AE713" s="131"/>
      <c r="AF713" s="131"/>
      <c r="AG713" s="131"/>
      <c r="AH713" s="131"/>
      <c r="AI713" s="131"/>
      <c r="AJ713" s="131"/>
      <c r="AK713" s="131"/>
      <c r="AL713" s="131"/>
      <c r="AM713" s="131"/>
      <c r="AN713" s="131"/>
      <c r="AO713" s="131"/>
      <c r="AP713" s="131"/>
      <c r="AQ713" s="131"/>
      <c r="AR713" s="131"/>
      <c r="AS713" s="131"/>
      <c r="AT713" s="131"/>
      <c r="AU713" s="131"/>
      <c r="AV713" s="131"/>
      <c r="AW713" s="131"/>
      <c r="AX713" s="131"/>
      <c r="AY713" s="131"/>
      <c r="AZ713" s="131"/>
      <c r="BA713" s="131"/>
      <c r="BB713" s="131"/>
      <c r="BC713" s="131"/>
      <c r="BD713" s="131"/>
      <c r="BE713" s="131"/>
      <c r="BF713" s="131"/>
      <c r="BG713" s="131"/>
      <c r="BH713" s="131"/>
      <c r="BI713" s="131"/>
      <c r="BJ713" s="131"/>
      <c r="BK713" s="131"/>
      <c r="BL713" s="131"/>
      <c r="BM713" s="131"/>
      <c r="BN713" s="131"/>
      <c r="BO713" s="131"/>
      <c r="BP713" s="131"/>
      <c r="BQ713" s="131"/>
      <c r="BR713" s="131"/>
      <c r="BS713" s="131"/>
      <c r="BT713" s="131"/>
      <c r="BU713" s="131"/>
      <c r="BV713" s="131"/>
      <c r="BW713" s="131"/>
      <c r="BX713" s="131"/>
      <c r="BY713" s="131"/>
      <c r="BZ713" s="131"/>
      <c r="CA713" s="131"/>
      <c r="CB713" s="131"/>
      <c r="CC713" s="131"/>
      <c r="CD713" s="131"/>
      <c r="CE713" s="131"/>
      <c r="CF713" s="131"/>
      <c r="CG713" s="131"/>
      <c r="CH713" s="100"/>
      <c r="CI713" s="100"/>
      <c r="CJ713" s="100"/>
      <c r="CK713" s="100"/>
      <c r="CL713" s="100"/>
      <c r="CM713" s="100"/>
      <c r="CN713" s="100"/>
      <c r="CO713" s="100"/>
      <c r="CP713" s="100"/>
      <c r="CQ713" s="100"/>
      <c r="CR713" s="100"/>
      <c r="CS713" s="100"/>
      <c r="CT713" s="100"/>
      <c r="CU713" s="100"/>
      <c r="CV713" s="100"/>
      <c r="CW713" s="100"/>
      <c r="CX713" s="100"/>
      <c r="CY713" s="100"/>
      <c r="CZ713" s="100"/>
      <c r="DA713" s="100"/>
      <c r="DB713" s="100"/>
      <c r="DC713" s="100"/>
      <c r="DD713" s="100"/>
    </row>
    <row r="714" spans="31:108" ht="15" customHeight="1" x14ac:dyDescent="0.2">
      <c r="AE714" s="131"/>
      <c r="AF714" s="131"/>
      <c r="AG714" s="131"/>
      <c r="AH714" s="131"/>
      <c r="AI714" s="131"/>
      <c r="AJ714" s="131"/>
      <c r="AK714" s="131"/>
      <c r="AL714" s="131"/>
      <c r="AM714" s="131"/>
      <c r="AN714" s="131"/>
      <c r="AO714" s="131"/>
      <c r="AP714" s="131"/>
      <c r="AQ714" s="131"/>
      <c r="AR714" s="131"/>
      <c r="AS714" s="131"/>
      <c r="AT714" s="131"/>
      <c r="AU714" s="131"/>
      <c r="AV714" s="131"/>
      <c r="AW714" s="131"/>
      <c r="AX714" s="131"/>
      <c r="AY714" s="131"/>
      <c r="AZ714" s="131"/>
      <c r="BA714" s="131"/>
      <c r="BB714" s="131"/>
      <c r="BC714" s="131"/>
      <c r="BD714" s="131"/>
      <c r="BE714" s="131"/>
      <c r="BF714" s="131"/>
      <c r="BG714" s="131"/>
      <c r="BH714" s="131"/>
      <c r="BI714" s="131"/>
      <c r="BJ714" s="131"/>
      <c r="BK714" s="131"/>
      <c r="BL714" s="131"/>
      <c r="BM714" s="131"/>
      <c r="BN714" s="131"/>
      <c r="BO714" s="131"/>
      <c r="BP714" s="131"/>
      <c r="BQ714" s="131"/>
      <c r="BR714" s="131"/>
      <c r="BS714" s="131"/>
      <c r="BT714" s="131"/>
      <c r="BU714" s="131"/>
      <c r="BV714" s="131"/>
      <c r="BW714" s="131"/>
      <c r="BX714" s="131"/>
      <c r="BY714" s="131"/>
      <c r="BZ714" s="131"/>
      <c r="CA714" s="131"/>
      <c r="CB714" s="131"/>
      <c r="CC714" s="131"/>
      <c r="CD714" s="131"/>
      <c r="CE714" s="131"/>
      <c r="CF714" s="131"/>
      <c r="CG714" s="131"/>
      <c r="CH714" s="100"/>
      <c r="CI714" s="100"/>
      <c r="CJ714" s="100"/>
      <c r="CK714" s="100"/>
      <c r="CL714" s="100"/>
      <c r="CM714" s="100"/>
      <c r="CN714" s="100"/>
      <c r="CO714" s="100"/>
      <c r="CP714" s="100"/>
      <c r="CQ714" s="100"/>
      <c r="CR714" s="100"/>
      <c r="CS714" s="100"/>
      <c r="CT714" s="100"/>
      <c r="CU714" s="100"/>
      <c r="CV714" s="100"/>
      <c r="CW714" s="100"/>
      <c r="CX714" s="100"/>
      <c r="CY714" s="100"/>
      <c r="CZ714" s="100"/>
      <c r="DA714" s="100"/>
      <c r="DB714" s="100"/>
      <c r="DC714" s="100"/>
      <c r="DD714" s="100"/>
    </row>
    <row r="715" spans="31:108" ht="15" customHeight="1" x14ac:dyDescent="0.2">
      <c r="AE715" s="131"/>
      <c r="AF715" s="131"/>
      <c r="AG715" s="131"/>
      <c r="AH715" s="131"/>
      <c r="AI715" s="131"/>
      <c r="AJ715" s="131"/>
      <c r="AK715" s="131"/>
      <c r="AL715" s="131"/>
      <c r="AM715" s="131"/>
      <c r="AN715" s="131"/>
      <c r="AO715" s="131"/>
      <c r="AP715" s="131"/>
      <c r="AQ715" s="131"/>
      <c r="AR715" s="131"/>
      <c r="AS715" s="131"/>
      <c r="AT715" s="131"/>
      <c r="AU715" s="131"/>
      <c r="AV715" s="131"/>
      <c r="AW715" s="131"/>
      <c r="AX715" s="131"/>
      <c r="AY715" s="131"/>
      <c r="AZ715" s="131"/>
      <c r="BA715" s="131"/>
      <c r="BB715" s="131"/>
      <c r="BC715" s="131"/>
      <c r="BD715" s="131"/>
      <c r="BE715" s="131"/>
      <c r="BF715" s="131"/>
      <c r="BG715" s="131"/>
      <c r="BH715" s="131"/>
      <c r="BI715" s="131"/>
      <c r="BJ715" s="131"/>
      <c r="BK715" s="131"/>
      <c r="BL715" s="131"/>
      <c r="BM715" s="131"/>
      <c r="BN715" s="131"/>
      <c r="BO715" s="131"/>
      <c r="BP715" s="131"/>
      <c r="BQ715" s="131"/>
      <c r="BR715" s="131"/>
      <c r="BS715" s="131"/>
      <c r="BT715" s="131"/>
      <c r="BU715" s="131"/>
      <c r="BV715" s="131"/>
      <c r="BW715" s="131"/>
      <c r="BX715" s="131"/>
      <c r="BY715" s="131"/>
      <c r="BZ715" s="131"/>
      <c r="CA715" s="131"/>
      <c r="CB715" s="131"/>
      <c r="CC715" s="131"/>
      <c r="CD715" s="131"/>
      <c r="CE715" s="131"/>
      <c r="CF715" s="131"/>
      <c r="CG715" s="131"/>
      <c r="CH715" s="100"/>
      <c r="CI715" s="100"/>
      <c r="CJ715" s="100"/>
      <c r="CK715" s="100"/>
      <c r="CL715" s="100"/>
      <c r="CM715" s="100"/>
      <c r="CN715" s="100"/>
      <c r="CO715" s="100"/>
      <c r="CP715" s="100"/>
      <c r="CQ715" s="100"/>
      <c r="CR715" s="100"/>
      <c r="CS715" s="100"/>
      <c r="CT715" s="100"/>
      <c r="CU715" s="100"/>
      <c r="CV715" s="100"/>
      <c r="CW715" s="100"/>
      <c r="CX715" s="100"/>
      <c r="CY715" s="100"/>
      <c r="CZ715" s="100"/>
      <c r="DA715" s="100"/>
      <c r="DB715" s="100"/>
      <c r="DC715" s="100"/>
      <c r="DD715" s="100"/>
    </row>
    <row r="716" spans="31:108" ht="15" customHeight="1" x14ac:dyDescent="0.2">
      <c r="AE716" s="131"/>
      <c r="AF716" s="131"/>
      <c r="AG716" s="131"/>
      <c r="AH716" s="131"/>
      <c r="AI716" s="131"/>
      <c r="AJ716" s="131"/>
      <c r="AK716" s="131"/>
      <c r="AL716" s="131"/>
      <c r="AM716" s="131"/>
      <c r="AN716" s="131"/>
      <c r="AO716" s="131"/>
      <c r="AP716" s="131"/>
      <c r="AQ716" s="131"/>
      <c r="AR716" s="131"/>
      <c r="AS716" s="131"/>
      <c r="AT716" s="131"/>
      <c r="AU716" s="131"/>
      <c r="AV716" s="131"/>
      <c r="AW716" s="131"/>
      <c r="AX716" s="131"/>
      <c r="AY716" s="131"/>
      <c r="AZ716" s="131"/>
      <c r="BA716" s="131"/>
      <c r="BB716" s="131"/>
      <c r="BC716" s="131"/>
      <c r="BD716" s="131"/>
      <c r="BE716" s="131"/>
      <c r="BF716" s="131"/>
      <c r="BG716" s="131"/>
      <c r="BH716" s="131"/>
      <c r="BI716" s="131"/>
      <c r="BJ716" s="131"/>
      <c r="BK716" s="131"/>
      <c r="BL716" s="131"/>
      <c r="BM716" s="131"/>
      <c r="BN716" s="131"/>
      <c r="BO716" s="131"/>
      <c r="BP716" s="131"/>
      <c r="BQ716" s="131"/>
      <c r="BR716" s="131"/>
      <c r="BS716" s="131"/>
      <c r="BT716" s="131"/>
      <c r="BU716" s="131"/>
      <c r="BV716" s="131"/>
      <c r="BW716" s="131"/>
      <c r="BX716" s="131"/>
      <c r="BY716" s="131"/>
      <c r="BZ716" s="131"/>
      <c r="CA716" s="131"/>
      <c r="CB716" s="131"/>
      <c r="CC716" s="131"/>
      <c r="CD716" s="131"/>
      <c r="CE716" s="131"/>
      <c r="CF716" s="131"/>
      <c r="CG716" s="131"/>
      <c r="CH716" s="100"/>
      <c r="CI716" s="100"/>
      <c r="CJ716" s="100"/>
      <c r="CK716" s="100"/>
      <c r="CL716" s="100"/>
      <c r="CM716" s="100"/>
      <c r="CN716" s="100"/>
      <c r="CO716" s="100"/>
      <c r="CP716" s="100"/>
      <c r="CQ716" s="100"/>
      <c r="CR716" s="100"/>
      <c r="CS716" s="100"/>
      <c r="CT716" s="100"/>
      <c r="CU716" s="100"/>
      <c r="CV716" s="100"/>
      <c r="CW716" s="100"/>
      <c r="CX716" s="100"/>
      <c r="CY716" s="100"/>
      <c r="CZ716" s="100"/>
      <c r="DA716" s="100"/>
      <c r="DB716" s="100"/>
      <c r="DC716" s="100"/>
      <c r="DD716" s="100"/>
    </row>
    <row r="717" spans="31:108" ht="15" customHeight="1" x14ac:dyDescent="0.2">
      <c r="AE717" s="131"/>
      <c r="AF717" s="131"/>
      <c r="AG717" s="131"/>
      <c r="AH717" s="131"/>
      <c r="AI717" s="131"/>
      <c r="AJ717" s="131"/>
      <c r="AK717" s="131"/>
      <c r="AL717" s="131"/>
      <c r="AM717" s="131"/>
      <c r="AN717" s="131"/>
      <c r="AO717" s="131"/>
      <c r="AP717" s="131"/>
      <c r="AQ717" s="131"/>
      <c r="AR717" s="131"/>
      <c r="AS717" s="131"/>
      <c r="AT717" s="131"/>
      <c r="AU717" s="131"/>
      <c r="AV717" s="131"/>
      <c r="AW717" s="131"/>
      <c r="AX717" s="131"/>
      <c r="AY717" s="131"/>
      <c r="AZ717" s="131"/>
      <c r="BA717" s="131"/>
      <c r="BB717" s="131"/>
      <c r="BC717" s="131"/>
      <c r="BD717" s="131"/>
      <c r="BE717" s="131"/>
      <c r="BF717" s="131"/>
      <c r="BG717" s="131"/>
      <c r="BH717" s="131"/>
      <c r="BI717" s="131"/>
      <c r="BJ717" s="131"/>
      <c r="BK717" s="131"/>
      <c r="BL717" s="131"/>
      <c r="BM717" s="131"/>
      <c r="BN717" s="131"/>
      <c r="BO717" s="131"/>
      <c r="BP717" s="131"/>
      <c r="BQ717" s="131"/>
      <c r="BR717" s="131"/>
      <c r="BS717" s="131"/>
      <c r="BT717" s="131"/>
      <c r="BU717" s="131"/>
      <c r="BV717" s="131"/>
      <c r="BW717" s="131"/>
      <c r="BX717" s="131"/>
      <c r="BY717" s="131"/>
      <c r="BZ717" s="131"/>
      <c r="CA717" s="131"/>
      <c r="CB717" s="131"/>
      <c r="CC717" s="131"/>
      <c r="CD717" s="131"/>
      <c r="CE717" s="131"/>
      <c r="CF717" s="131"/>
      <c r="CG717" s="131"/>
      <c r="CH717" s="100"/>
      <c r="CI717" s="100"/>
      <c r="CJ717" s="100"/>
      <c r="CK717" s="100"/>
      <c r="CL717" s="100"/>
      <c r="CM717" s="100"/>
      <c r="CN717" s="100"/>
      <c r="CO717" s="100"/>
      <c r="CP717" s="100"/>
      <c r="CQ717" s="100"/>
      <c r="CR717" s="100"/>
      <c r="CS717" s="100"/>
      <c r="CT717" s="100"/>
      <c r="CU717" s="100"/>
      <c r="CV717" s="100"/>
      <c r="CW717" s="100"/>
      <c r="CX717" s="100"/>
      <c r="CY717" s="100"/>
      <c r="CZ717" s="100"/>
      <c r="DA717" s="100"/>
      <c r="DB717" s="100"/>
      <c r="DC717" s="100"/>
      <c r="DD717" s="100"/>
    </row>
    <row r="718" spans="31:108" ht="15" customHeight="1" x14ac:dyDescent="0.2">
      <c r="AE718" s="131"/>
      <c r="AF718" s="131"/>
      <c r="AG718" s="131"/>
      <c r="AH718" s="131"/>
      <c r="AI718" s="131"/>
      <c r="AJ718" s="131"/>
      <c r="AK718" s="131"/>
      <c r="AL718" s="131"/>
      <c r="AM718" s="131"/>
      <c r="AN718" s="131"/>
      <c r="AO718" s="131"/>
      <c r="AP718" s="131"/>
      <c r="AQ718" s="131"/>
      <c r="AR718" s="131"/>
      <c r="AS718" s="131"/>
      <c r="AT718" s="131"/>
      <c r="AU718" s="131"/>
      <c r="AV718" s="131"/>
      <c r="AW718" s="131"/>
      <c r="AX718" s="131"/>
      <c r="AY718" s="131"/>
      <c r="AZ718" s="131"/>
      <c r="BA718" s="131"/>
      <c r="BB718" s="131"/>
      <c r="BC718" s="131"/>
      <c r="BD718" s="131"/>
      <c r="BE718" s="131"/>
      <c r="BF718" s="131"/>
      <c r="BG718" s="131"/>
      <c r="BH718" s="131"/>
      <c r="BI718" s="131"/>
      <c r="BJ718" s="131"/>
      <c r="BK718" s="131"/>
      <c r="BL718" s="131"/>
      <c r="BM718" s="131"/>
      <c r="BN718" s="131"/>
      <c r="BO718" s="131"/>
      <c r="BP718" s="131"/>
      <c r="BQ718" s="131"/>
      <c r="BR718" s="131"/>
      <c r="BS718" s="131"/>
      <c r="BT718" s="131"/>
      <c r="BU718" s="131"/>
      <c r="BV718" s="131"/>
      <c r="BW718" s="131"/>
      <c r="BX718" s="131"/>
      <c r="BY718" s="131"/>
      <c r="BZ718" s="131"/>
      <c r="CA718" s="131"/>
      <c r="CB718" s="131"/>
      <c r="CC718" s="131"/>
      <c r="CD718" s="131"/>
      <c r="CE718" s="131"/>
      <c r="CF718" s="131"/>
      <c r="CG718" s="131"/>
      <c r="CH718" s="100"/>
      <c r="CI718" s="100"/>
      <c r="CJ718" s="100"/>
      <c r="CK718" s="100"/>
      <c r="CL718" s="100"/>
      <c r="CM718" s="100"/>
      <c r="CN718" s="100"/>
      <c r="CO718" s="100"/>
      <c r="CP718" s="100"/>
      <c r="CQ718" s="100"/>
      <c r="CR718" s="100"/>
      <c r="CS718" s="100"/>
      <c r="CT718" s="100"/>
      <c r="CU718" s="100"/>
      <c r="CV718" s="100"/>
      <c r="CW718" s="100"/>
      <c r="CX718" s="100"/>
      <c r="CY718" s="100"/>
      <c r="CZ718" s="100"/>
      <c r="DA718" s="100"/>
      <c r="DB718" s="100"/>
      <c r="DC718" s="100"/>
      <c r="DD718" s="100"/>
    </row>
    <row r="719" spans="31:108" ht="15" customHeight="1" x14ac:dyDescent="0.2">
      <c r="AE719" s="131"/>
      <c r="AF719" s="131"/>
      <c r="AG719" s="131"/>
      <c r="AH719" s="131"/>
      <c r="AI719" s="131"/>
      <c r="AJ719" s="131"/>
      <c r="AK719" s="131"/>
      <c r="AL719" s="131"/>
      <c r="AM719" s="131"/>
      <c r="AN719" s="131"/>
      <c r="AO719" s="131"/>
      <c r="AP719" s="131"/>
      <c r="AQ719" s="131"/>
      <c r="AR719" s="131"/>
      <c r="AS719" s="131"/>
      <c r="AT719" s="131"/>
      <c r="AU719" s="131"/>
      <c r="AV719" s="131"/>
      <c r="AW719" s="131"/>
      <c r="AX719" s="131"/>
      <c r="AY719" s="131"/>
      <c r="AZ719" s="131"/>
      <c r="BA719" s="131"/>
      <c r="BB719" s="131"/>
      <c r="BC719" s="131"/>
      <c r="BD719" s="131"/>
      <c r="BE719" s="131"/>
      <c r="BF719" s="131"/>
      <c r="BG719" s="131"/>
      <c r="BH719" s="131"/>
      <c r="BI719" s="131"/>
      <c r="BJ719" s="131"/>
      <c r="BK719" s="131"/>
      <c r="BL719" s="131"/>
      <c r="BM719" s="131"/>
      <c r="BN719" s="131"/>
      <c r="BO719" s="131"/>
      <c r="BP719" s="131"/>
      <c r="BQ719" s="131"/>
      <c r="BR719" s="131"/>
      <c r="BS719" s="131"/>
      <c r="BT719" s="131"/>
      <c r="BU719" s="131"/>
      <c r="BV719" s="131"/>
      <c r="BW719" s="131"/>
      <c r="BX719" s="131"/>
      <c r="BY719" s="131"/>
      <c r="BZ719" s="131"/>
      <c r="CA719" s="131"/>
      <c r="CB719" s="131"/>
      <c r="CC719" s="131"/>
      <c r="CD719" s="131"/>
      <c r="CE719" s="131"/>
      <c r="CF719" s="131"/>
      <c r="CG719" s="131"/>
      <c r="CH719" s="100"/>
      <c r="CI719" s="100"/>
      <c r="CJ719" s="100"/>
      <c r="CK719" s="100"/>
      <c r="CL719" s="100"/>
      <c r="CM719" s="100"/>
      <c r="CN719" s="100"/>
      <c r="CO719" s="100"/>
      <c r="CP719" s="100"/>
      <c r="CQ719" s="100"/>
      <c r="CR719" s="100"/>
      <c r="CS719" s="100"/>
      <c r="CT719" s="100"/>
      <c r="CU719" s="100"/>
      <c r="CV719" s="100"/>
      <c r="CW719" s="100"/>
      <c r="CX719" s="100"/>
      <c r="CY719" s="100"/>
      <c r="CZ719" s="100"/>
      <c r="DA719" s="100"/>
      <c r="DB719" s="100"/>
      <c r="DC719" s="100"/>
      <c r="DD719" s="100"/>
    </row>
    <row r="720" spans="31:108" ht="15" customHeight="1" x14ac:dyDescent="0.2">
      <c r="AE720" s="131"/>
      <c r="AF720" s="131"/>
      <c r="AG720" s="131"/>
      <c r="AH720" s="131"/>
      <c r="AI720" s="131"/>
      <c r="AJ720" s="131"/>
      <c r="AK720" s="131"/>
      <c r="AL720" s="131"/>
      <c r="AM720" s="131"/>
      <c r="AN720" s="131"/>
      <c r="AO720" s="131"/>
      <c r="AP720" s="131"/>
      <c r="AQ720" s="131"/>
      <c r="AR720" s="131"/>
      <c r="AS720" s="131"/>
      <c r="AT720" s="131"/>
      <c r="AU720" s="131"/>
      <c r="AV720" s="131"/>
      <c r="AW720" s="131"/>
      <c r="AX720" s="131"/>
      <c r="AY720" s="131"/>
      <c r="AZ720" s="131"/>
      <c r="BA720" s="131"/>
      <c r="BB720" s="131"/>
      <c r="BC720" s="131"/>
      <c r="BD720" s="131"/>
      <c r="BE720" s="131"/>
      <c r="BF720" s="131"/>
      <c r="BG720" s="131"/>
      <c r="BH720" s="131"/>
      <c r="BI720" s="131"/>
      <c r="BJ720" s="131"/>
      <c r="BK720" s="131"/>
      <c r="BL720" s="131"/>
      <c r="BM720" s="131"/>
      <c r="BN720" s="131"/>
      <c r="BO720" s="131"/>
      <c r="BP720" s="131"/>
      <c r="BQ720" s="131"/>
      <c r="BR720" s="131"/>
      <c r="BS720" s="131"/>
      <c r="BT720" s="131"/>
      <c r="BU720" s="131"/>
      <c r="BV720" s="131"/>
      <c r="BW720" s="131"/>
      <c r="BX720" s="131"/>
      <c r="BY720" s="131"/>
      <c r="BZ720" s="131"/>
      <c r="CA720" s="131"/>
      <c r="CB720" s="131"/>
      <c r="CC720" s="131"/>
      <c r="CD720" s="131"/>
      <c r="CE720" s="131"/>
      <c r="CF720" s="131"/>
      <c r="CG720" s="131"/>
      <c r="CH720" s="100"/>
      <c r="CI720" s="100"/>
      <c r="CJ720" s="100"/>
      <c r="CK720" s="100"/>
      <c r="CL720" s="100"/>
      <c r="CM720" s="100"/>
      <c r="CN720" s="100"/>
      <c r="CO720" s="100"/>
      <c r="CP720" s="100"/>
      <c r="CQ720" s="100"/>
      <c r="CR720" s="100"/>
      <c r="CS720" s="100"/>
      <c r="CT720" s="100"/>
      <c r="CU720" s="100"/>
      <c r="CV720" s="100"/>
      <c r="CW720" s="100"/>
      <c r="CX720" s="100"/>
      <c r="CY720" s="100"/>
      <c r="CZ720" s="100"/>
      <c r="DA720" s="100"/>
      <c r="DB720" s="100"/>
      <c r="DC720" s="100"/>
      <c r="DD720" s="100"/>
    </row>
    <row r="721" spans="31:108" ht="15" customHeight="1" x14ac:dyDescent="0.2">
      <c r="AE721" s="131"/>
      <c r="AF721" s="131"/>
      <c r="AG721" s="131"/>
      <c r="AH721" s="131"/>
      <c r="AI721" s="131"/>
      <c r="AJ721" s="131"/>
      <c r="AK721" s="131"/>
      <c r="AL721" s="131"/>
      <c r="AM721" s="131"/>
      <c r="AN721" s="131"/>
      <c r="AO721" s="131"/>
      <c r="AP721" s="131"/>
      <c r="AQ721" s="131"/>
      <c r="AR721" s="131"/>
      <c r="AS721" s="131"/>
      <c r="AT721" s="131"/>
      <c r="AU721" s="131"/>
      <c r="AV721" s="131"/>
      <c r="AW721" s="131"/>
      <c r="AX721" s="131"/>
      <c r="AY721" s="131"/>
      <c r="AZ721" s="131"/>
      <c r="BA721" s="131"/>
      <c r="BB721" s="131"/>
      <c r="BC721" s="131"/>
      <c r="BD721" s="131"/>
      <c r="BE721" s="131"/>
      <c r="BF721" s="131"/>
      <c r="BG721" s="131"/>
      <c r="BH721" s="131"/>
      <c r="BI721" s="131"/>
      <c r="BJ721" s="131"/>
      <c r="BK721" s="131"/>
      <c r="BL721" s="131"/>
      <c r="BM721" s="131"/>
      <c r="BN721" s="131"/>
      <c r="BO721" s="131"/>
      <c r="BP721" s="131"/>
      <c r="BQ721" s="131"/>
      <c r="BR721" s="131"/>
      <c r="BS721" s="131"/>
      <c r="BT721" s="131"/>
      <c r="BU721" s="131"/>
      <c r="BV721" s="131"/>
      <c r="BW721" s="131"/>
      <c r="BX721" s="131"/>
      <c r="BY721" s="131"/>
      <c r="BZ721" s="131"/>
      <c r="CA721" s="131"/>
      <c r="CB721" s="131"/>
      <c r="CC721" s="131"/>
      <c r="CD721" s="131"/>
      <c r="CE721" s="131"/>
      <c r="CF721" s="131"/>
      <c r="CG721" s="131"/>
      <c r="CH721" s="100"/>
      <c r="CI721" s="100"/>
      <c r="CJ721" s="100"/>
      <c r="CK721" s="100"/>
      <c r="CL721" s="100"/>
      <c r="CM721" s="100"/>
      <c r="CN721" s="100"/>
      <c r="CO721" s="100"/>
      <c r="CP721" s="100"/>
      <c r="CQ721" s="100"/>
      <c r="CR721" s="100"/>
      <c r="CS721" s="100"/>
      <c r="CT721" s="100"/>
      <c r="CU721" s="100"/>
      <c r="CV721" s="100"/>
      <c r="CW721" s="100"/>
      <c r="CX721" s="100"/>
      <c r="CY721" s="100"/>
      <c r="CZ721" s="100"/>
      <c r="DA721" s="100"/>
      <c r="DB721" s="100"/>
      <c r="DC721" s="100"/>
      <c r="DD721" s="100"/>
    </row>
    <row r="722" spans="31:108" ht="15" customHeight="1" x14ac:dyDescent="0.2">
      <c r="AE722" s="131"/>
      <c r="AF722" s="131"/>
      <c r="AG722" s="131"/>
      <c r="AH722" s="131"/>
      <c r="AI722" s="131"/>
      <c r="AJ722" s="131"/>
      <c r="AK722" s="131"/>
      <c r="AL722" s="131"/>
      <c r="AM722" s="131"/>
      <c r="AN722" s="131"/>
      <c r="AO722" s="131"/>
      <c r="AP722" s="131"/>
      <c r="AQ722" s="131"/>
      <c r="AR722" s="131"/>
      <c r="AS722" s="131"/>
      <c r="AT722" s="131"/>
      <c r="AU722" s="131"/>
      <c r="AV722" s="131"/>
      <c r="AW722" s="131"/>
      <c r="AX722" s="131"/>
      <c r="AY722" s="131"/>
      <c r="AZ722" s="131"/>
      <c r="BA722" s="131"/>
      <c r="BB722" s="131"/>
      <c r="BC722" s="131"/>
      <c r="BD722" s="131"/>
      <c r="BE722" s="131"/>
      <c r="BF722" s="131"/>
      <c r="BG722" s="131"/>
      <c r="BH722" s="131"/>
      <c r="BI722" s="131"/>
      <c r="BJ722" s="131"/>
      <c r="BK722" s="131"/>
      <c r="BL722" s="131"/>
      <c r="BM722" s="131"/>
      <c r="BN722" s="131"/>
      <c r="BO722" s="131"/>
      <c r="BP722" s="131"/>
      <c r="BQ722" s="131"/>
      <c r="BR722" s="131"/>
      <c r="BS722" s="131"/>
      <c r="BT722" s="131"/>
      <c r="BU722" s="131"/>
      <c r="BV722" s="131"/>
      <c r="BW722" s="131"/>
      <c r="BX722" s="131"/>
      <c r="BY722" s="131"/>
      <c r="BZ722" s="131"/>
      <c r="CA722" s="131"/>
      <c r="CB722" s="131"/>
      <c r="CC722" s="131"/>
      <c r="CD722" s="131"/>
      <c r="CE722" s="131"/>
      <c r="CF722" s="131"/>
      <c r="CG722" s="131"/>
      <c r="CH722" s="100"/>
      <c r="CI722" s="100"/>
      <c r="CJ722" s="100"/>
      <c r="CK722" s="100"/>
      <c r="CL722" s="100"/>
      <c r="CM722" s="100"/>
      <c r="CN722" s="100"/>
      <c r="CO722" s="100"/>
      <c r="CP722" s="100"/>
      <c r="CQ722" s="100"/>
      <c r="CR722" s="100"/>
      <c r="CS722" s="100"/>
      <c r="CT722" s="100"/>
      <c r="CU722" s="100"/>
      <c r="CV722" s="100"/>
      <c r="CW722" s="100"/>
      <c r="CX722" s="100"/>
      <c r="CY722" s="100"/>
      <c r="CZ722" s="100"/>
      <c r="DA722" s="100"/>
      <c r="DB722" s="100"/>
      <c r="DC722" s="100"/>
      <c r="DD722" s="100"/>
    </row>
    <row r="723" spans="31:108" ht="15" customHeight="1" x14ac:dyDescent="0.2">
      <c r="AE723" s="131"/>
      <c r="AF723" s="131"/>
      <c r="AG723" s="131"/>
      <c r="AH723" s="131"/>
      <c r="AI723" s="131"/>
      <c r="AJ723" s="131"/>
      <c r="AK723" s="131"/>
      <c r="AL723" s="131"/>
      <c r="AM723" s="131"/>
      <c r="AN723" s="131"/>
      <c r="AO723" s="131"/>
      <c r="AP723" s="131"/>
      <c r="AQ723" s="131"/>
      <c r="AR723" s="131"/>
      <c r="AS723" s="131"/>
      <c r="AT723" s="131"/>
      <c r="AU723" s="131"/>
      <c r="AV723" s="131"/>
      <c r="AW723" s="131"/>
      <c r="AX723" s="131"/>
      <c r="AY723" s="131"/>
      <c r="AZ723" s="131"/>
      <c r="BA723" s="131"/>
      <c r="BB723" s="131"/>
      <c r="BC723" s="131"/>
      <c r="BD723" s="131"/>
      <c r="BE723" s="131"/>
      <c r="BF723" s="131"/>
      <c r="BG723" s="131"/>
      <c r="BH723" s="131"/>
      <c r="BI723" s="131"/>
      <c r="BJ723" s="131"/>
      <c r="BK723" s="131"/>
      <c r="BL723" s="131"/>
      <c r="BM723" s="131"/>
      <c r="BN723" s="131"/>
      <c r="BO723" s="131"/>
      <c r="BP723" s="131"/>
      <c r="BQ723" s="131"/>
      <c r="BR723" s="131"/>
      <c r="BS723" s="131"/>
      <c r="BT723" s="131"/>
      <c r="BU723" s="131"/>
      <c r="BV723" s="131"/>
      <c r="BW723" s="131"/>
      <c r="BX723" s="131"/>
      <c r="BY723" s="131"/>
      <c r="BZ723" s="131"/>
      <c r="CA723" s="131"/>
      <c r="CB723" s="131"/>
      <c r="CC723" s="131"/>
      <c r="CD723" s="131"/>
      <c r="CE723" s="131"/>
      <c r="CF723" s="131"/>
      <c r="CG723" s="131"/>
      <c r="CH723" s="100"/>
      <c r="CI723" s="100"/>
      <c r="CJ723" s="100"/>
      <c r="CK723" s="100"/>
      <c r="CL723" s="100"/>
      <c r="CM723" s="100"/>
      <c r="CN723" s="100"/>
      <c r="CO723" s="100"/>
      <c r="CP723" s="100"/>
      <c r="CQ723" s="100"/>
      <c r="CR723" s="100"/>
      <c r="CS723" s="100"/>
      <c r="CT723" s="100"/>
      <c r="CU723" s="100"/>
      <c r="CV723" s="100"/>
      <c r="CW723" s="100"/>
      <c r="CX723" s="100"/>
      <c r="CY723" s="100"/>
      <c r="CZ723" s="100"/>
      <c r="DA723" s="100"/>
      <c r="DB723" s="100"/>
      <c r="DC723" s="100"/>
      <c r="DD723" s="100"/>
    </row>
    <row r="724" spans="31:108" ht="15" customHeight="1" x14ac:dyDescent="0.2">
      <c r="AE724" s="131"/>
      <c r="AF724" s="131"/>
      <c r="AG724" s="131"/>
      <c r="AH724" s="131"/>
      <c r="AI724" s="131"/>
      <c r="AJ724" s="131"/>
      <c r="AK724" s="131"/>
      <c r="AL724" s="131"/>
      <c r="AM724" s="131"/>
      <c r="AN724" s="131"/>
      <c r="AO724" s="131"/>
      <c r="AP724" s="131"/>
      <c r="AQ724" s="131"/>
      <c r="AR724" s="131"/>
      <c r="AS724" s="131"/>
      <c r="AT724" s="131"/>
      <c r="AU724" s="131"/>
      <c r="AV724" s="131"/>
      <c r="AW724" s="131"/>
      <c r="AX724" s="131"/>
      <c r="AY724" s="131"/>
      <c r="AZ724" s="131"/>
      <c r="BA724" s="131"/>
      <c r="BB724" s="131"/>
      <c r="BC724" s="131"/>
      <c r="BD724" s="131"/>
      <c r="BE724" s="131"/>
      <c r="BF724" s="131"/>
      <c r="BG724" s="131"/>
      <c r="BH724" s="131"/>
      <c r="BI724" s="131"/>
      <c r="BJ724" s="131"/>
      <c r="BK724" s="131"/>
      <c r="BL724" s="131"/>
      <c r="BM724" s="131"/>
      <c r="BN724" s="131"/>
      <c r="BO724" s="131"/>
      <c r="BP724" s="131"/>
      <c r="BQ724" s="131"/>
      <c r="BR724" s="131"/>
      <c r="BS724" s="131"/>
      <c r="BT724" s="131"/>
      <c r="BU724" s="131"/>
      <c r="BV724" s="131"/>
      <c r="BW724" s="131"/>
      <c r="BX724" s="131"/>
      <c r="BY724" s="131"/>
      <c r="BZ724" s="131"/>
      <c r="CA724" s="131"/>
      <c r="CB724" s="131"/>
      <c r="CC724" s="131"/>
      <c r="CD724" s="131"/>
      <c r="CE724" s="131"/>
      <c r="CF724" s="131"/>
      <c r="CG724" s="131"/>
      <c r="CH724" s="100"/>
      <c r="CI724" s="100"/>
      <c r="CJ724" s="100"/>
      <c r="CK724" s="100"/>
      <c r="CL724" s="100"/>
      <c r="CM724" s="100"/>
      <c r="CN724" s="100"/>
      <c r="CO724" s="100"/>
      <c r="CP724" s="100"/>
      <c r="CQ724" s="100"/>
      <c r="CR724" s="100"/>
      <c r="CS724" s="100"/>
      <c r="CT724" s="100"/>
      <c r="CU724" s="100"/>
      <c r="CV724" s="100"/>
      <c r="CW724" s="100"/>
      <c r="CX724" s="100"/>
      <c r="CY724" s="100"/>
      <c r="CZ724" s="100"/>
      <c r="DA724" s="100"/>
      <c r="DB724" s="100"/>
      <c r="DC724" s="100"/>
      <c r="DD724" s="100"/>
    </row>
    <row r="725" spans="31:108" ht="15" customHeight="1" x14ac:dyDescent="0.2">
      <c r="AE725" s="131"/>
      <c r="AF725" s="131"/>
      <c r="AG725" s="131"/>
      <c r="AH725" s="131"/>
      <c r="AI725" s="131"/>
      <c r="AJ725" s="131"/>
      <c r="AK725" s="131"/>
      <c r="AL725" s="131"/>
      <c r="AM725" s="131"/>
      <c r="AN725" s="131"/>
      <c r="AO725" s="131"/>
      <c r="AP725" s="131"/>
      <c r="AQ725" s="131"/>
      <c r="AR725" s="131"/>
      <c r="AS725" s="131"/>
      <c r="AT725" s="131"/>
      <c r="AU725" s="131"/>
      <c r="AV725" s="131"/>
      <c r="AW725" s="131"/>
      <c r="AX725" s="131"/>
      <c r="AY725" s="131"/>
      <c r="AZ725" s="131"/>
      <c r="BA725" s="131"/>
      <c r="BB725" s="131"/>
      <c r="BC725" s="131"/>
      <c r="BD725" s="131"/>
      <c r="BE725" s="131"/>
      <c r="BF725" s="131"/>
      <c r="BG725" s="131"/>
      <c r="BH725" s="131"/>
      <c r="BI725" s="131"/>
      <c r="BJ725" s="131"/>
      <c r="BK725" s="131"/>
      <c r="BL725" s="131"/>
      <c r="BM725" s="131"/>
      <c r="BN725" s="131"/>
      <c r="BO725" s="131"/>
      <c r="BP725" s="131"/>
      <c r="BQ725" s="131"/>
      <c r="BR725" s="131"/>
      <c r="BS725" s="131"/>
      <c r="BT725" s="131"/>
      <c r="BU725" s="131"/>
      <c r="BV725" s="131"/>
      <c r="BW725" s="131"/>
      <c r="BX725" s="131"/>
      <c r="BY725" s="131"/>
      <c r="BZ725" s="131"/>
      <c r="CA725" s="131"/>
      <c r="CB725" s="131"/>
      <c r="CC725" s="131"/>
      <c r="CD725" s="131"/>
      <c r="CE725" s="131"/>
      <c r="CF725" s="131"/>
      <c r="CG725" s="131"/>
      <c r="CH725" s="100"/>
      <c r="CI725" s="100"/>
      <c r="CJ725" s="100"/>
      <c r="CK725" s="100"/>
      <c r="CL725" s="100"/>
      <c r="CM725" s="100"/>
      <c r="CN725" s="100"/>
      <c r="CO725" s="100"/>
      <c r="CP725" s="100"/>
      <c r="CQ725" s="100"/>
      <c r="CR725" s="100"/>
      <c r="CS725" s="100"/>
      <c r="CT725" s="100"/>
      <c r="CU725" s="100"/>
      <c r="CV725" s="100"/>
      <c r="CW725" s="100"/>
      <c r="CX725" s="100"/>
      <c r="CY725" s="100"/>
      <c r="CZ725" s="100"/>
      <c r="DA725" s="100"/>
      <c r="DB725" s="100"/>
      <c r="DC725" s="100"/>
      <c r="DD725" s="100"/>
    </row>
    <row r="726" spans="31:108" ht="15" customHeight="1" x14ac:dyDescent="0.2">
      <c r="AE726" s="131"/>
      <c r="AF726" s="131"/>
      <c r="AG726" s="131"/>
      <c r="AH726" s="131"/>
      <c r="AI726" s="131"/>
      <c r="AJ726" s="131"/>
      <c r="AK726" s="131"/>
      <c r="AL726" s="131"/>
      <c r="AM726" s="131"/>
      <c r="AN726" s="131"/>
      <c r="AO726" s="131"/>
      <c r="AP726" s="131"/>
      <c r="AQ726" s="131"/>
      <c r="AR726" s="131"/>
      <c r="AS726" s="131"/>
      <c r="AT726" s="131"/>
      <c r="AU726" s="131"/>
      <c r="AV726" s="131"/>
      <c r="AW726" s="131"/>
      <c r="AX726" s="131"/>
      <c r="AY726" s="131"/>
      <c r="AZ726" s="131"/>
      <c r="BA726" s="131"/>
      <c r="BB726" s="131"/>
      <c r="BC726" s="131"/>
      <c r="BD726" s="131"/>
      <c r="BE726" s="131"/>
      <c r="BF726" s="131"/>
      <c r="BG726" s="131"/>
      <c r="BH726" s="131"/>
      <c r="BI726" s="131"/>
      <c r="BJ726" s="131"/>
      <c r="BK726" s="131"/>
      <c r="BL726" s="131"/>
      <c r="BM726" s="131"/>
      <c r="BN726" s="131"/>
      <c r="BO726" s="131"/>
      <c r="BP726" s="131"/>
      <c r="BQ726" s="131"/>
      <c r="BR726" s="131"/>
      <c r="BS726" s="131"/>
      <c r="BT726" s="131"/>
      <c r="BU726" s="131"/>
      <c r="BV726" s="131"/>
      <c r="BW726" s="131"/>
      <c r="BX726" s="131"/>
      <c r="BY726" s="131"/>
      <c r="BZ726" s="131"/>
      <c r="CA726" s="131"/>
      <c r="CB726" s="131"/>
      <c r="CC726" s="131"/>
      <c r="CD726" s="131"/>
      <c r="CE726" s="131"/>
      <c r="CF726" s="131"/>
      <c r="CG726" s="131"/>
      <c r="CH726" s="100"/>
      <c r="CI726" s="100"/>
      <c r="CJ726" s="100"/>
      <c r="CK726" s="100"/>
      <c r="CL726" s="100"/>
      <c r="CM726" s="100"/>
      <c r="CN726" s="100"/>
      <c r="CO726" s="100"/>
      <c r="CP726" s="100"/>
      <c r="CQ726" s="100"/>
      <c r="CR726" s="100"/>
      <c r="CS726" s="100"/>
      <c r="CT726" s="100"/>
      <c r="CU726" s="100"/>
      <c r="CV726" s="100"/>
      <c r="CW726" s="100"/>
      <c r="CX726" s="100"/>
      <c r="CY726" s="100"/>
      <c r="CZ726" s="100"/>
      <c r="DA726" s="100"/>
      <c r="DB726" s="100"/>
      <c r="DC726" s="100"/>
      <c r="DD726" s="100"/>
    </row>
    <row r="727" spans="31:108" ht="15" customHeight="1" x14ac:dyDescent="0.2">
      <c r="AE727" s="131"/>
      <c r="AF727" s="131"/>
      <c r="AG727" s="131"/>
      <c r="AH727" s="131"/>
      <c r="AI727" s="131"/>
      <c r="AJ727" s="131"/>
      <c r="AK727" s="131"/>
      <c r="AL727" s="131"/>
      <c r="AM727" s="131"/>
      <c r="AN727" s="131"/>
      <c r="AO727" s="131"/>
      <c r="AP727" s="131"/>
      <c r="AQ727" s="131"/>
      <c r="AR727" s="131"/>
      <c r="AS727" s="131"/>
      <c r="AT727" s="131"/>
      <c r="AU727" s="131"/>
      <c r="AV727" s="131"/>
      <c r="AW727" s="131"/>
      <c r="AX727" s="131"/>
      <c r="AY727" s="131"/>
      <c r="AZ727" s="131"/>
      <c r="BA727" s="131"/>
      <c r="BB727" s="131"/>
      <c r="BC727" s="131"/>
      <c r="BD727" s="131"/>
      <c r="BE727" s="131"/>
      <c r="BF727" s="131"/>
      <c r="BG727" s="131"/>
      <c r="BH727" s="131"/>
      <c r="BI727" s="131"/>
      <c r="BJ727" s="131"/>
      <c r="BK727" s="131"/>
      <c r="BL727" s="131"/>
      <c r="BM727" s="131"/>
      <c r="BN727" s="131"/>
      <c r="BO727" s="131"/>
      <c r="BP727" s="131"/>
      <c r="BQ727" s="131"/>
      <c r="BR727" s="131"/>
      <c r="BS727" s="131"/>
      <c r="BT727" s="131"/>
      <c r="BU727" s="131"/>
      <c r="BV727" s="131"/>
      <c r="BW727" s="131"/>
      <c r="BX727" s="131"/>
      <c r="BY727" s="131"/>
      <c r="BZ727" s="131"/>
      <c r="CA727" s="131"/>
      <c r="CB727" s="131"/>
      <c r="CC727" s="131"/>
      <c r="CD727" s="131"/>
      <c r="CE727" s="131"/>
      <c r="CF727" s="131"/>
      <c r="CG727" s="131"/>
      <c r="CH727" s="100"/>
      <c r="CI727" s="100"/>
      <c r="CJ727" s="100"/>
      <c r="CK727" s="100"/>
      <c r="CL727" s="100"/>
      <c r="CM727" s="100"/>
      <c r="CN727" s="100"/>
      <c r="CO727" s="100"/>
      <c r="CP727" s="100"/>
      <c r="CQ727" s="100"/>
      <c r="CR727" s="100"/>
      <c r="CS727" s="100"/>
      <c r="CT727" s="100"/>
      <c r="CU727" s="100"/>
      <c r="CV727" s="100"/>
      <c r="CW727" s="100"/>
      <c r="CX727" s="100"/>
      <c r="CY727" s="100"/>
      <c r="CZ727" s="100"/>
      <c r="DA727" s="100"/>
      <c r="DB727" s="100"/>
      <c r="DC727" s="100"/>
      <c r="DD727" s="100"/>
    </row>
    <row r="728" spans="31:108" ht="15" customHeight="1" x14ac:dyDescent="0.2">
      <c r="AE728" s="131"/>
      <c r="AF728" s="131"/>
      <c r="AG728" s="131"/>
      <c r="AH728" s="131"/>
      <c r="AI728" s="131"/>
      <c r="AJ728" s="131"/>
      <c r="AK728" s="131"/>
      <c r="AL728" s="131"/>
      <c r="AM728" s="131"/>
      <c r="AN728" s="131"/>
      <c r="AO728" s="131"/>
      <c r="AP728" s="131"/>
      <c r="AQ728" s="131"/>
      <c r="AR728" s="131"/>
      <c r="AS728" s="131"/>
      <c r="AT728" s="131"/>
      <c r="AU728" s="131"/>
      <c r="AV728" s="131"/>
      <c r="AW728" s="131"/>
      <c r="AX728" s="131"/>
      <c r="AY728" s="131"/>
      <c r="AZ728" s="131"/>
      <c r="BA728" s="131"/>
      <c r="BB728" s="131"/>
      <c r="BC728" s="131"/>
      <c r="BD728" s="131"/>
      <c r="BE728" s="131"/>
      <c r="BF728" s="131"/>
      <c r="BG728" s="131"/>
      <c r="BH728" s="131"/>
      <c r="BI728" s="131"/>
      <c r="BJ728" s="131"/>
      <c r="BK728" s="131"/>
      <c r="BL728" s="131"/>
      <c r="BM728" s="131"/>
      <c r="BN728" s="131"/>
      <c r="BO728" s="131"/>
      <c r="BP728" s="131"/>
      <c r="BQ728" s="131"/>
      <c r="BR728" s="131"/>
      <c r="BS728" s="131"/>
      <c r="BT728" s="131"/>
      <c r="BU728" s="131"/>
      <c r="BV728" s="131"/>
      <c r="BW728" s="131"/>
      <c r="BX728" s="131"/>
      <c r="BY728" s="131"/>
      <c r="BZ728" s="131"/>
      <c r="CA728" s="131"/>
      <c r="CB728" s="131"/>
      <c r="CC728" s="131"/>
      <c r="CD728" s="131"/>
      <c r="CE728" s="131"/>
      <c r="CF728" s="131"/>
      <c r="CG728" s="131"/>
      <c r="CH728" s="100"/>
      <c r="CI728" s="100"/>
      <c r="CJ728" s="100"/>
      <c r="CK728" s="100"/>
      <c r="CL728" s="100"/>
      <c r="CM728" s="100"/>
      <c r="CN728" s="100"/>
      <c r="CO728" s="100"/>
      <c r="CP728" s="100"/>
      <c r="CQ728" s="100"/>
      <c r="CR728" s="100"/>
      <c r="CS728" s="100"/>
      <c r="CT728" s="100"/>
      <c r="CU728" s="100"/>
      <c r="CV728" s="100"/>
      <c r="CW728" s="100"/>
      <c r="CX728" s="100"/>
      <c r="CY728" s="100"/>
      <c r="CZ728" s="100"/>
      <c r="DA728" s="100"/>
      <c r="DB728" s="100"/>
      <c r="DC728" s="100"/>
      <c r="DD728" s="100"/>
    </row>
    <row r="729" spans="31:108" ht="15" customHeight="1" x14ac:dyDescent="0.2">
      <c r="AE729" s="131"/>
      <c r="AF729" s="131"/>
      <c r="AG729" s="131"/>
      <c r="AH729" s="131"/>
      <c r="AI729" s="131"/>
      <c r="AJ729" s="131"/>
      <c r="AK729" s="131"/>
      <c r="AL729" s="131"/>
      <c r="AM729" s="131"/>
      <c r="AN729" s="131"/>
      <c r="AO729" s="131"/>
      <c r="AP729" s="131"/>
      <c r="AQ729" s="131"/>
      <c r="AR729" s="131"/>
      <c r="AS729" s="131"/>
      <c r="AT729" s="131"/>
      <c r="AU729" s="131"/>
      <c r="AV729" s="131"/>
      <c r="AW729" s="131"/>
      <c r="AX729" s="131"/>
      <c r="AY729" s="131"/>
      <c r="AZ729" s="131"/>
      <c r="BA729" s="131"/>
      <c r="BB729" s="131"/>
      <c r="BC729" s="131"/>
      <c r="BD729" s="131"/>
      <c r="BE729" s="131"/>
      <c r="BF729" s="131"/>
      <c r="BG729" s="131"/>
      <c r="BH729" s="131"/>
      <c r="BI729" s="131"/>
      <c r="BJ729" s="131"/>
      <c r="BK729" s="131"/>
      <c r="BL729" s="131"/>
      <c r="BM729" s="131"/>
      <c r="BN729" s="131"/>
      <c r="BO729" s="131"/>
      <c r="BP729" s="131"/>
      <c r="BQ729" s="131"/>
      <c r="BR729" s="131"/>
      <c r="BS729" s="131"/>
      <c r="BT729" s="131"/>
      <c r="BU729" s="131"/>
      <c r="BV729" s="131"/>
      <c r="BW729" s="131"/>
      <c r="BX729" s="131"/>
      <c r="BY729" s="131"/>
      <c r="BZ729" s="131"/>
      <c r="CA729" s="131"/>
      <c r="CB729" s="131"/>
      <c r="CC729" s="131"/>
      <c r="CD729" s="131"/>
      <c r="CE729" s="131"/>
      <c r="CF729" s="131"/>
      <c r="CG729" s="131"/>
      <c r="CH729" s="100"/>
      <c r="CI729" s="100"/>
      <c r="CJ729" s="100"/>
      <c r="CK729" s="100"/>
      <c r="CL729" s="100"/>
      <c r="CM729" s="100"/>
      <c r="CN729" s="100"/>
      <c r="CO729" s="100"/>
      <c r="CP729" s="100"/>
      <c r="CQ729" s="100"/>
      <c r="CR729" s="100"/>
      <c r="CS729" s="100"/>
      <c r="CT729" s="100"/>
      <c r="CU729" s="100"/>
      <c r="CV729" s="100"/>
      <c r="CW729" s="100"/>
      <c r="CX729" s="100"/>
      <c r="CY729" s="100"/>
      <c r="CZ729" s="100"/>
      <c r="DA729" s="100"/>
      <c r="DB729" s="100"/>
      <c r="DC729" s="100"/>
      <c r="DD729" s="100"/>
    </row>
    <row r="730" spans="31:108" ht="15" customHeight="1" x14ac:dyDescent="0.2">
      <c r="AE730" s="131"/>
      <c r="AF730" s="131"/>
      <c r="AG730" s="131"/>
      <c r="AH730" s="131"/>
      <c r="AI730" s="131"/>
      <c r="AJ730" s="131"/>
      <c r="AK730" s="131"/>
      <c r="AL730" s="131"/>
      <c r="AM730" s="131"/>
      <c r="AN730" s="131"/>
      <c r="AO730" s="131"/>
      <c r="AP730" s="131"/>
      <c r="AQ730" s="131"/>
      <c r="AR730" s="131"/>
      <c r="AS730" s="131"/>
      <c r="AT730" s="131"/>
      <c r="AU730" s="131"/>
      <c r="AV730" s="131"/>
      <c r="AW730" s="131"/>
      <c r="AX730" s="131"/>
      <c r="AY730" s="131"/>
      <c r="AZ730" s="131"/>
      <c r="BA730" s="131"/>
      <c r="BB730" s="131"/>
      <c r="BC730" s="131"/>
      <c r="BD730" s="131"/>
      <c r="BE730" s="131"/>
      <c r="BF730" s="131"/>
      <c r="BG730" s="131"/>
      <c r="BH730" s="131"/>
      <c r="BI730" s="131"/>
      <c r="BJ730" s="131"/>
      <c r="BK730" s="131"/>
      <c r="BL730" s="131"/>
      <c r="BM730" s="131"/>
      <c r="BN730" s="131"/>
      <c r="BO730" s="131"/>
      <c r="BP730" s="131"/>
      <c r="BQ730" s="131"/>
      <c r="BR730" s="131"/>
      <c r="BS730" s="131"/>
      <c r="BT730" s="131"/>
      <c r="BU730" s="131"/>
      <c r="BV730" s="131"/>
      <c r="BW730" s="131"/>
      <c r="BX730" s="131"/>
      <c r="BY730" s="131"/>
      <c r="BZ730" s="131"/>
      <c r="CA730" s="131"/>
      <c r="CB730" s="131"/>
      <c r="CC730" s="131"/>
      <c r="CD730" s="131"/>
      <c r="CE730" s="131"/>
      <c r="CF730" s="131"/>
      <c r="CG730" s="131"/>
      <c r="CH730" s="100"/>
      <c r="CI730" s="100"/>
      <c r="CJ730" s="100"/>
      <c r="CK730" s="100"/>
      <c r="CL730" s="100"/>
      <c r="CM730" s="100"/>
      <c r="CN730" s="100"/>
      <c r="CO730" s="100"/>
      <c r="CP730" s="100"/>
      <c r="CQ730" s="100"/>
      <c r="CR730" s="100"/>
      <c r="CS730" s="100"/>
      <c r="CT730" s="100"/>
      <c r="CU730" s="100"/>
      <c r="CV730" s="100"/>
      <c r="CW730" s="100"/>
      <c r="CX730" s="100"/>
      <c r="CY730" s="100"/>
      <c r="CZ730" s="100"/>
      <c r="DA730" s="100"/>
      <c r="DB730" s="100"/>
      <c r="DC730" s="100"/>
      <c r="DD730" s="100"/>
    </row>
    <row r="731" spans="31:108" ht="15" customHeight="1" x14ac:dyDescent="0.2">
      <c r="AE731" s="131"/>
      <c r="AF731" s="131"/>
      <c r="AG731" s="131"/>
      <c r="AH731" s="131"/>
      <c r="AI731" s="131"/>
      <c r="AJ731" s="131"/>
      <c r="AK731" s="131"/>
      <c r="AL731" s="131"/>
      <c r="AM731" s="131"/>
      <c r="AN731" s="131"/>
      <c r="AO731" s="131"/>
      <c r="AP731" s="131"/>
      <c r="AQ731" s="131"/>
      <c r="AR731" s="131"/>
      <c r="AS731" s="131"/>
      <c r="AT731" s="131"/>
      <c r="AU731" s="131"/>
      <c r="AV731" s="131"/>
      <c r="AW731" s="131"/>
      <c r="AX731" s="131"/>
      <c r="AY731" s="131"/>
      <c r="AZ731" s="131"/>
      <c r="BA731" s="131"/>
      <c r="BB731" s="131"/>
      <c r="BC731" s="131"/>
      <c r="BD731" s="131"/>
      <c r="BE731" s="131"/>
      <c r="BF731" s="131"/>
      <c r="BG731" s="131"/>
      <c r="BH731" s="131"/>
      <c r="BI731" s="131"/>
      <c r="BJ731" s="131"/>
      <c r="BK731" s="131"/>
      <c r="BL731" s="131"/>
      <c r="BM731" s="131"/>
      <c r="BN731" s="131"/>
      <c r="BO731" s="131"/>
      <c r="BP731" s="131"/>
      <c r="BQ731" s="131"/>
      <c r="BR731" s="131"/>
      <c r="BS731" s="131"/>
      <c r="BT731" s="131"/>
      <c r="BU731" s="131"/>
      <c r="BV731" s="131"/>
      <c r="BW731" s="131"/>
      <c r="BX731" s="131"/>
      <c r="BY731" s="131"/>
      <c r="BZ731" s="131"/>
      <c r="CA731" s="131"/>
      <c r="CB731" s="131"/>
      <c r="CC731" s="131"/>
      <c r="CD731" s="131"/>
      <c r="CE731" s="131"/>
      <c r="CF731" s="131"/>
      <c r="CG731" s="131"/>
      <c r="CH731" s="100"/>
      <c r="CI731" s="100"/>
      <c r="CJ731" s="100"/>
      <c r="CK731" s="100"/>
      <c r="CL731" s="100"/>
      <c r="CM731" s="100"/>
      <c r="CN731" s="100"/>
      <c r="CO731" s="100"/>
      <c r="CP731" s="100"/>
      <c r="CQ731" s="100"/>
      <c r="CR731" s="100"/>
      <c r="CS731" s="100"/>
      <c r="CT731" s="100"/>
      <c r="CU731" s="100"/>
      <c r="CV731" s="100"/>
      <c r="CW731" s="100"/>
      <c r="CX731" s="100"/>
      <c r="CY731" s="100"/>
      <c r="CZ731" s="100"/>
      <c r="DA731" s="100"/>
      <c r="DB731" s="100"/>
      <c r="DC731" s="100"/>
      <c r="DD731" s="100"/>
    </row>
    <row r="732" spans="31:108" ht="15" customHeight="1" x14ac:dyDescent="0.2">
      <c r="AE732" s="131"/>
      <c r="AF732" s="131"/>
      <c r="AG732" s="131"/>
      <c r="AH732" s="131"/>
      <c r="AI732" s="131"/>
      <c r="AJ732" s="131"/>
      <c r="AK732" s="131"/>
      <c r="AL732" s="131"/>
      <c r="AM732" s="131"/>
      <c r="AN732" s="131"/>
      <c r="AO732" s="131"/>
      <c r="AP732" s="131"/>
      <c r="AQ732" s="131"/>
      <c r="AR732" s="131"/>
      <c r="AS732" s="131"/>
      <c r="AT732" s="131"/>
      <c r="AU732" s="131"/>
      <c r="AV732" s="131"/>
      <c r="AW732" s="131"/>
      <c r="AX732" s="131"/>
      <c r="AY732" s="131"/>
      <c r="AZ732" s="131"/>
      <c r="BA732" s="131"/>
      <c r="BB732" s="131"/>
      <c r="BC732" s="131"/>
      <c r="BD732" s="131"/>
      <c r="BE732" s="131"/>
      <c r="BF732" s="131"/>
      <c r="BG732" s="131"/>
      <c r="BH732" s="131"/>
      <c r="BI732" s="131"/>
      <c r="BJ732" s="131"/>
      <c r="BK732" s="131"/>
      <c r="BL732" s="131"/>
      <c r="BM732" s="131"/>
      <c r="BN732" s="131"/>
      <c r="BO732" s="131"/>
      <c r="BP732" s="131"/>
      <c r="BQ732" s="131"/>
      <c r="BR732" s="131"/>
      <c r="BS732" s="131"/>
      <c r="BT732" s="131"/>
      <c r="BU732" s="131"/>
      <c r="BV732" s="131"/>
      <c r="BW732" s="131"/>
      <c r="BX732" s="131"/>
      <c r="BY732" s="131"/>
      <c r="BZ732" s="131"/>
      <c r="CA732" s="131"/>
      <c r="CB732" s="131"/>
      <c r="CC732" s="131"/>
      <c r="CD732" s="131"/>
      <c r="CE732" s="131"/>
      <c r="CF732" s="131"/>
      <c r="CG732" s="131"/>
      <c r="CH732" s="100"/>
      <c r="CI732" s="100"/>
      <c r="CJ732" s="100"/>
      <c r="CK732" s="100"/>
      <c r="CL732" s="100"/>
      <c r="CM732" s="100"/>
      <c r="CN732" s="100"/>
      <c r="CO732" s="100"/>
      <c r="CP732" s="100"/>
      <c r="CQ732" s="100"/>
      <c r="CR732" s="100"/>
      <c r="CS732" s="100"/>
      <c r="CT732" s="100"/>
      <c r="CU732" s="100"/>
      <c r="CV732" s="100"/>
      <c r="CW732" s="100"/>
      <c r="CX732" s="100"/>
      <c r="CY732" s="100"/>
      <c r="CZ732" s="100"/>
      <c r="DA732" s="100"/>
      <c r="DB732" s="100"/>
      <c r="DC732" s="100"/>
      <c r="DD732" s="100"/>
    </row>
    <row r="733" spans="31:108" ht="15" customHeight="1" x14ac:dyDescent="0.2">
      <c r="AE733" s="131"/>
      <c r="AF733" s="131"/>
      <c r="AG733" s="131"/>
      <c r="AH733" s="131"/>
      <c r="AI733" s="131"/>
      <c r="AJ733" s="131"/>
      <c r="AK733" s="131"/>
      <c r="AL733" s="131"/>
      <c r="AM733" s="131"/>
      <c r="AN733" s="131"/>
      <c r="AO733" s="131"/>
      <c r="AP733" s="131"/>
      <c r="AQ733" s="131"/>
      <c r="AR733" s="131"/>
      <c r="AS733" s="131"/>
      <c r="AT733" s="131"/>
      <c r="AU733" s="131"/>
      <c r="AV733" s="131"/>
      <c r="AW733" s="131"/>
      <c r="AX733" s="131"/>
      <c r="AY733" s="131"/>
      <c r="AZ733" s="131"/>
      <c r="BA733" s="131"/>
      <c r="BB733" s="131"/>
      <c r="BC733" s="131"/>
      <c r="BD733" s="131"/>
      <c r="BE733" s="131"/>
      <c r="BF733" s="131"/>
      <c r="BG733" s="131"/>
      <c r="BH733" s="131"/>
      <c r="BI733" s="131"/>
      <c r="BJ733" s="131"/>
      <c r="BK733" s="131"/>
      <c r="BL733" s="131"/>
      <c r="BM733" s="131"/>
      <c r="BN733" s="131"/>
      <c r="BO733" s="131"/>
      <c r="BP733" s="131"/>
      <c r="BQ733" s="131"/>
      <c r="BR733" s="131"/>
      <c r="BS733" s="131"/>
      <c r="BT733" s="131"/>
      <c r="BU733" s="131"/>
      <c r="BV733" s="131"/>
      <c r="BW733" s="131"/>
      <c r="BX733" s="131"/>
      <c r="BY733" s="131"/>
      <c r="BZ733" s="131"/>
      <c r="CA733" s="131"/>
      <c r="CB733" s="131"/>
      <c r="CC733" s="131"/>
      <c r="CD733" s="131"/>
      <c r="CE733" s="131"/>
      <c r="CF733" s="131"/>
      <c r="CG733" s="131"/>
      <c r="CH733" s="100"/>
      <c r="CI733" s="100"/>
      <c r="CJ733" s="100"/>
      <c r="CK733" s="100"/>
      <c r="CL733" s="100"/>
      <c r="CM733" s="100"/>
      <c r="CN733" s="100"/>
      <c r="CO733" s="100"/>
      <c r="CP733" s="100"/>
      <c r="CQ733" s="100"/>
      <c r="CR733" s="100"/>
      <c r="CS733" s="100"/>
      <c r="CT733" s="100"/>
      <c r="CU733" s="100"/>
      <c r="CV733" s="100"/>
      <c r="CW733" s="100"/>
      <c r="CX733" s="100"/>
      <c r="CY733" s="100"/>
      <c r="CZ733" s="100"/>
      <c r="DA733" s="100"/>
      <c r="DB733" s="100"/>
      <c r="DC733" s="100"/>
      <c r="DD733" s="100"/>
    </row>
    <row r="734" spans="31:108" ht="15" customHeight="1" x14ac:dyDescent="0.2">
      <c r="AE734" s="131"/>
      <c r="AF734" s="131"/>
      <c r="AG734" s="131"/>
      <c r="AH734" s="131"/>
      <c r="AI734" s="131"/>
      <c r="AJ734" s="131"/>
      <c r="AK734" s="131"/>
      <c r="AL734" s="131"/>
      <c r="AM734" s="131"/>
      <c r="AN734" s="131"/>
      <c r="AO734" s="131"/>
      <c r="AP734" s="131"/>
      <c r="AQ734" s="131"/>
      <c r="AR734" s="131"/>
      <c r="AS734" s="131"/>
      <c r="AT734" s="131"/>
      <c r="AU734" s="131"/>
      <c r="AV734" s="131"/>
      <c r="AW734" s="131"/>
      <c r="AX734" s="131"/>
      <c r="AY734" s="131"/>
      <c r="AZ734" s="131"/>
      <c r="BA734" s="131"/>
      <c r="BB734" s="131"/>
      <c r="BC734" s="131"/>
      <c r="BD734" s="131"/>
      <c r="BE734" s="131"/>
      <c r="BF734" s="131"/>
      <c r="BG734" s="131"/>
      <c r="BH734" s="131"/>
      <c r="BI734" s="131"/>
      <c r="BJ734" s="131"/>
      <c r="BK734" s="131"/>
      <c r="BL734" s="131"/>
      <c r="BM734" s="131"/>
      <c r="BN734" s="131"/>
      <c r="BO734" s="131"/>
      <c r="BP734" s="131"/>
      <c r="BQ734" s="131"/>
      <c r="BR734" s="131"/>
      <c r="BS734" s="131"/>
      <c r="BT734" s="131"/>
      <c r="BU734" s="131"/>
      <c r="BV734" s="131"/>
      <c r="BW734" s="131"/>
      <c r="BX734" s="131"/>
      <c r="BY734" s="131"/>
      <c r="BZ734" s="131"/>
      <c r="CA734" s="131"/>
      <c r="CB734" s="131"/>
      <c r="CC734" s="131"/>
      <c r="CD734" s="131"/>
      <c r="CE734" s="131"/>
      <c r="CF734" s="131"/>
      <c r="CG734" s="131"/>
      <c r="CH734" s="100"/>
      <c r="CI734" s="100"/>
      <c r="CJ734" s="100"/>
      <c r="CK734" s="100"/>
      <c r="CL734" s="100"/>
      <c r="CM734" s="100"/>
      <c r="CN734" s="100"/>
      <c r="CO734" s="100"/>
      <c r="CP734" s="100"/>
      <c r="CQ734" s="100"/>
      <c r="CR734" s="100"/>
      <c r="CS734" s="100"/>
      <c r="CT734" s="100"/>
      <c r="CU734" s="100"/>
      <c r="CV734" s="100"/>
      <c r="CW734" s="100"/>
      <c r="CX734" s="100"/>
      <c r="CY734" s="100"/>
      <c r="CZ734" s="100"/>
      <c r="DA734" s="100"/>
      <c r="DB734" s="100"/>
      <c r="DC734" s="100"/>
      <c r="DD734" s="100"/>
    </row>
    <row r="735" spans="31:108" ht="15" customHeight="1" x14ac:dyDescent="0.2">
      <c r="AE735" s="131"/>
      <c r="AF735" s="131"/>
      <c r="AG735" s="131"/>
      <c r="AH735" s="131"/>
      <c r="AI735" s="131"/>
      <c r="AJ735" s="131"/>
      <c r="AK735" s="131"/>
      <c r="AL735" s="131"/>
      <c r="AM735" s="131"/>
      <c r="AN735" s="131"/>
      <c r="AO735" s="131"/>
      <c r="AP735" s="131"/>
      <c r="AQ735" s="131"/>
      <c r="AR735" s="131"/>
      <c r="AS735" s="131"/>
      <c r="AT735" s="131"/>
      <c r="AU735" s="131"/>
      <c r="AV735" s="131"/>
      <c r="AW735" s="131"/>
      <c r="AX735" s="131"/>
      <c r="AY735" s="131"/>
      <c r="AZ735" s="131"/>
      <c r="BA735" s="131"/>
      <c r="BB735" s="131"/>
      <c r="BC735" s="131"/>
      <c r="BD735" s="131"/>
      <c r="BE735" s="131"/>
      <c r="BF735" s="131"/>
      <c r="BG735" s="131"/>
      <c r="BH735" s="131"/>
      <c r="BI735" s="131"/>
      <c r="BJ735" s="131"/>
      <c r="BK735" s="131"/>
      <c r="BL735" s="131"/>
      <c r="BM735" s="131"/>
      <c r="BN735" s="131"/>
      <c r="BO735" s="131"/>
      <c r="BP735" s="131"/>
      <c r="BQ735" s="131"/>
      <c r="BR735" s="131"/>
      <c r="BS735" s="131"/>
      <c r="BT735" s="131"/>
      <c r="BU735" s="131"/>
      <c r="BV735" s="131"/>
      <c r="BW735" s="131"/>
      <c r="BX735" s="131"/>
      <c r="BY735" s="131"/>
      <c r="BZ735" s="131"/>
      <c r="CA735" s="131"/>
      <c r="CB735" s="131"/>
      <c r="CC735" s="131"/>
      <c r="CD735" s="131"/>
      <c r="CE735" s="131"/>
      <c r="CF735" s="131"/>
      <c r="CG735" s="131"/>
      <c r="CH735" s="100"/>
      <c r="CI735" s="100"/>
      <c r="CJ735" s="100"/>
      <c r="CK735" s="100"/>
      <c r="CL735" s="100"/>
      <c r="CM735" s="100"/>
      <c r="CN735" s="100"/>
      <c r="CO735" s="100"/>
      <c r="CP735" s="100"/>
      <c r="CQ735" s="100"/>
      <c r="CR735" s="100"/>
      <c r="CS735" s="100"/>
      <c r="CT735" s="100"/>
      <c r="CU735" s="100"/>
      <c r="CV735" s="100"/>
      <c r="CW735" s="100"/>
      <c r="CX735" s="100"/>
      <c r="CY735" s="100"/>
      <c r="CZ735" s="100"/>
      <c r="DA735" s="100"/>
      <c r="DB735" s="100"/>
      <c r="DC735" s="100"/>
      <c r="DD735" s="100"/>
    </row>
    <row r="736" spans="31:108" ht="15" customHeight="1" x14ac:dyDescent="0.2">
      <c r="AE736" s="131"/>
      <c r="AF736" s="131"/>
      <c r="AG736" s="131"/>
      <c r="AH736" s="131"/>
      <c r="AI736" s="131"/>
      <c r="AJ736" s="131"/>
      <c r="AK736" s="131"/>
      <c r="AL736" s="131"/>
      <c r="AM736" s="131"/>
      <c r="AN736" s="131"/>
      <c r="AO736" s="131"/>
      <c r="AP736" s="131"/>
      <c r="AQ736" s="131"/>
      <c r="AR736" s="131"/>
      <c r="AS736" s="131"/>
      <c r="AT736" s="131"/>
      <c r="AU736" s="131"/>
      <c r="AV736" s="131"/>
      <c r="AW736" s="131"/>
      <c r="AX736" s="131"/>
      <c r="AY736" s="131"/>
      <c r="AZ736" s="131"/>
      <c r="BA736" s="131"/>
      <c r="BB736" s="131"/>
      <c r="BC736" s="131"/>
      <c r="BD736" s="131"/>
      <c r="BE736" s="131"/>
      <c r="BF736" s="131"/>
      <c r="BG736" s="131"/>
      <c r="BH736" s="131"/>
      <c r="BI736" s="131"/>
      <c r="BJ736" s="131"/>
      <c r="BK736" s="131"/>
      <c r="BL736" s="131"/>
      <c r="BM736" s="131"/>
      <c r="BN736" s="131"/>
      <c r="BO736" s="131"/>
      <c r="BP736" s="131"/>
      <c r="BQ736" s="131"/>
      <c r="BR736" s="131"/>
      <c r="BS736" s="131"/>
      <c r="BT736" s="131"/>
      <c r="BU736" s="131"/>
      <c r="BV736" s="131"/>
      <c r="BW736" s="131"/>
      <c r="BX736" s="131"/>
      <c r="BY736" s="131"/>
      <c r="BZ736" s="131"/>
      <c r="CA736" s="131"/>
      <c r="CB736" s="131"/>
      <c r="CC736" s="131"/>
      <c r="CD736" s="131"/>
      <c r="CE736" s="131"/>
    </row>
    <row r="737" spans="31:83" ht="15" customHeight="1" x14ac:dyDescent="0.2">
      <c r="AE737" s="131"/>
      <c r="AF737" s="131"/>
      <c r="AG737" s="131"/>
      <c r="AH737" s="131"/>
      <c r="AI737" s="131"/>
      <c r="AJ737" s="131"/>
      <c r="AK737" s="131"/>
      <c r="AL737" s="131"/>
      <c r="AM737" s="131"/>
      <c r="AN737" s="131"/>
      <c r="AO737" s="131"/>
      <c r="AP737" s="131"/>
      <c r="AQ737" s="131"/>
      <c r="AR737" s="131"/>
      <c r="AS737" s="131"/>
      <c r="AT737" s="131"/>
      <c r="AU737" s="131"/>
      <c r="AV737" s="131"/>
      <c r="AW737" s="131"/>
      <c r="AX737" s="131"/>
      <c r="AY737" s="131"/>
      <c r="AZ737" s="131"/>
      <c r="BA737" s="131"/>
      <c r="BB737" s="131"/>
      <c r="BC737" s="131"/>
      <c r="BD737" s="131"/>
      <c r="BE737" s="131"/>
      <c r="BF737" s="131"/>
      <c r="BG737" s="131"/>
      <c r="BH737" s="131"/>
      <c r="BI737" s="131"/>
      <c r="BJ737" s="131"/>
      <c r="BK737" s="131"/>
      <c r="BL737" s="131"/>
      <c r="BM737" s="131"/>
      <c r="BN737" s="131"/>
      <c r="BO737" s="131"/>
      <c r="BP737" s="131"/>
      <c r="BQ737" s="131"/>
      <c r="BR737" s="131"/>
      <c r="BS737" s="131"/>
      <c r="BT737" s="131"/>
      <c r="BU737" s="131"/>
      <c r="BV737" s="131"/>
      <c r="BW737" s="131"/>
      <c r="BX737" s="131"/>
      <c r="BY737" s="131"/>
      <c r="BZ737" s="131"/>
      <c r="CA737" s="131"/>
      <c r="CB737" s="131"/>
      <c r="CC737" s="131"/>
      <c r="CD737" s="131"/>
      <c r="CE737" s="131"/>
    </row>
  </sheetData>
  <dataConsolidate/>
  <mergeCells count="19">
    <mergeCell ref="AX2:BB2"/>
    <mergeCell ref="A2:A3"/>
    <mergeCell ref="B2:B3"/>
    <mergeCell ref="C2:C3"/>
    <mergeCell ref="D2:F2"/>
    <mergeCell ref="G2:I2"/>
    <mergeCell ref="J2:N2"/>
    <mergeCell ref="O2:S2"/>
    <mergeCell ref="T2:X2"/>
    <mergeCell ref="Y2:AD2"/>
    <mergeCell ref="AE2:AS2"/>
    <mergeCell ref="AT2:AW2"/>
    <mergeCell ref="CB2:CE2"/>
    <mergeCell ref="BC2:BE2"/>
    <mergeCell ref="BF2:BJ2"/>
    <mergeCell ref="BK2:BN2"/>
    <mergeCell ref="BO2:BR2"/>
    <mergeCell ref="BS2:BW2"/>
    <mergeCell ref="BX2:CA2"/>
  </mergeCells>
  <pageMargins left="0.23622047244094491" right="0.23622047244094491" top="0.74803149606299213" bottom="0.74803149606299213" header="0.31496062992125984" footer="0.31496062992125984"/>
  <pageSetup scale="51" fitToWidth="5" fitToHeight="6" orientation="landscape" r:id="rId1"/>
  <headerFooter>
    <oddFooter>&amp;A&amp;RPágina &amp;P</oddFooter>
  </headerFooter>
  <rowBreaks count="5" manualBreakCount="5">
    <brk id="66" max="16383" man="1"/>
    <brk id="136" max="16383" man="1"/>
    <brk id="214" max="16383" man="1"/>
    <brk id="292" max="16383" man="1"/>
    <brk id="353" max="16383" man="1"/>
  </rowBreaks>
  <colBreaks count="4" manualBreakCount="4">
    <brk id="14" max="1048575" man="1"/>
    <brk id="30" max="1048575" man="1"/>
    <brk id="49" max="1048575" man="1"/>
    <brk id="70"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zoomScaleNormal="100" zoomScaleSheetLayoutView="110" workbookViewId="0">
      <selection activeCell="A50" sqref="A50"/>
    </sheetView>
  </sheetViews>
  <sheetFormatPr baseColWidth="10" defaultRowHeight="10.5" x14ac:dyDescent="0.15"/>
  <cols>
    <col min="1" max="1" width="70" style="204" customWidth="1"/>
    <col min="2" max="15" width="11.42578125" style="27"/>
    <col min="16" max="16" width="10" style="27" customWidth="1"/>
    <col min="17" max="17" width="11.42578125" style="27" hidden="1" customWidth="1"/>
    <col min="18" max="18" width="41.42578125" style="27" customWidth="1"/>
    <col min="19" max="16384" width="11.42578125" style="27"/>
  </cols>
  <sheetData>
    <row r="1" spans="1:14" s="344" customFormat="1" ht="16.5" customHeight="1" x14ac:dyDescent="0.2">
      <c r="A1" s="39" t="s">
        <v>898</v>
      </c>
    </row>
    <row r="2" spans="1:14" x14ac:dyDescent="0.15">
      <c r="A2" s="227" t="s">
        <v>885</v>
      </c>
      <c r="B2" s="227" t="s">
        <v>170</v>
      </c>
    </row>
    <row r="3" spans="1:14" x14ac:dyDescent="0.15">
      <c r="A3" s="210" t="s">
        <v>371</v>
      </c>
      <c r="B3" s="211">
        <v>128970</v>
      </c>
      <c r="D3" s="342"/>
      <c r="N3" s="343"/>
    </row>
    <row r="4" spans="1:14" x14ac:dyDescent="0.15">
      <c r="A4" s="210" t="s">
        <v>372</v>
      </c>
      <c r="B4" s="211">
        <v>33043</v>
      </c>
      <c r="N4" s="37"/>
    </row>
    <row r="5" spans="1:14" x14ac:dyDescent="0.15">
      <c r="A5" s="210" t="s">
        <v>817</v>
      </c>
      <c r="B5" s="211">
        <v>28649</v>
      </c>
      <c r="N5" s="37"/>
    </row>
    <row r="6" spans="1:14" x14ac:dyDescent="0.15">
      <c r="A6" s="210" t="s">
        <v>804</v>
      </c>
      <c r="B6" s="211">
        <v>28010</v>
      </c>
      <c r="D6" s="342"/>
      <c r="E6" s="342"/>
      <c r="N6" s="37"/>
    </row>
    <row r="7" spans="1:14" ht="20.25" customHeight="1" x14ac:dyDescent="0.15">
      <c r="A7" s="455" t="s">
        <v>818</v>
      </c>
      <c r="B7" s="211">
        <v>21900</v>
      </c>
      <c r="N7" s="343"/>
    </row>
    <row r="8" spans="1:14" x14ac:dyDescent="0.15">
      <c r="A8" s="210" t="s">
        <v>373</v>
      </c>
      <c r="B8" s="211">
        <v>16482</v>
      </c>
    </row>
    <row r="9" spans="1:14" x14ac:dyDescent="0.15">
      <c r="A9" s="210" t="s">
        <v>973</v>
      </c>
      <c r="B9" s="211">
        <v>15785</v>
      </c>
    </row>
    <row r="10" spans="1:14" x14ac:dyDescent="0.15">
      <c r="A10" s="210" t="s">
        <v>819</v>
      </c>
      <c r="B10" s="211">
        <v>8826</v>
      </c>
    </row>
    <row r="11" spans="1:14" x14ac:dyDescent="0.15">
      <c r="A11" s="210" t="s">
        <v>369</v>
      </c>
      <c r="B11" s="211">
        <v>8174</v>
      </c>
    </row>
    <row r="12" spans="1:14" x14ac:dyDescent="0.15">
      <c r="A12" s="210" t="s">
        <v>995</v>
      </c>
      <c r="B12" s="211">
        <v>4407</v>
      </c>
      <c r="C12" s="342"/>
    </row>
    <row r="13" spans="1:14" x14ac:dyDescent="0.15">
      <c r="A13" s="326" t="s">
        <v>841</v>
      </c>
    </row>
    <row r="17" spans="1:3" x14ac:dyDescent="0.15">
      <c r="A17" s="231" t="s">
        <v>500</v>
      </c>
      <c r="B17" s="232">
        <v>257235</v>
      </c>
    </row>
    <row r="18" spans="1:3" x14ac:dyDescent="0.15">
      <c r="A18" s="231" t="s">
        <v>582</v>
      </c>
      <c r="B18" s="232">
        <v>49829</v>
      </c>
    </row>
    <row r="19" spans="1:3" x14ac:dyDescent="0.15">
      <c r="A19" s="231" t="s">
        <v>815</v>
      </c>
      <c r="B19" s="232">
        <v>606</v>
      </c>
    </row>
    <row r="20" spans="1:3" x14ac:dyDescent="0.15">
      <c r="B20" s="342"/>
    </row>
    <row r="30" spans="1:3" x14ac:dyDescent="0.15">
      <c r="C30" s="342"/>
    </row>
    <row r="31" spans="1:3" x14ac:dyDescent="0.15">
      <c r="C31" s="342"/>
    </row>
    <row r="33" spans="1:5" x14ac:dyDescent="0.15">
      <c r="C33" s="342"/>
    </row>
    <row r="42" spans="1:5" x14ac:dyDescent="0.15">
      <c r="A42" s="452" t="s">
        <v>841</v>
      </c>
    </row>
    <row r="44" spans="1:5" ht="10.5" customHeight="1" x14ac:dyDescent="0.15">
      <c r="A44" s="83" t="s">
        <v>1034</v>
      </c>
      <c r="B44" s="83"/>
      <c r="C44" s="83"/>
      <c r="D44" s="454"/>
      <c r="E44" s="454"/>
    </row>
    <row r="45" spans="1:5" x14ac:dyDescent="0.15">
      <c r="A45" s="83" t="s">
        <v>1035</v>
      </c>
      <c r="B45" s="83"/>
      <c r="C45" s="83"/>
      <c r="D45" s="454"/>
      <c r="E45" s="454"/>
    </row>
    <row r="46" spans="1:5" x14ac:dyDescent="0.15">
      <c r="A46" s="83"/>
      <c r="B46" s="83"/>
      <c r="C46" s="83"/>
      <c r="D46" s="454"/>
      <c r="E46" s="454"/>
    </row>
    <row r="47" spans="1:5" x14ac:dyDescent="0.15">
      <c r="A47" s="83"/>
      <c r="B47" s="83"/>
      <c r="C47" s="83"/>
      <c r="D47" s="454"/>
      <c r="E47" s="454"/>
    </row>
    <row r="48" spans="1:5" x14ac:dyDescent="0.15">
      <c r="A48" s="83"/>
      <c r="B48" s="83"/>
      <c r="C48" s="83"/>
      <c r="D48" s="454"/>
      <c r="E48" s="454"/>
    </row>
    <row r="49" spans="1:3" x14ac:dyDescent="0.15">
      <c r="A49" s="83"/>
      <c r="B49" s="83"/>
      <c r="C49" s="83"/>
    </row>
    <row r="50" spans="1:3" x14ac:dyDescent="0.15">
      <c r="A50" s="83"/>
    </row>
  </sheetData>
  <pageMargins left="0.7" right="0.7" top="0.75" bottom="0.75" header="0.3" footer="0.3"/>
  <pageSetup scale="90" orientation="portrait" r:id="rId1"/>
  <colBreaks count="1" manualBreakCount="1">
    <brk id="6"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P86"/>
  <sheetViews>
    <sheetView showGridLines="0" zoomScaleNormal="100" zoomScaleSheetLayoutView="80" workbookViewId="0">
      <pane ySplit="2" topLeftCell="A3" activePane="bottomLeft" state="frozen"/>
      <selection pane="bottomLeft" activeCell="C93" sqref="C93"/>
    </sheetView>
  </sheetViews>
  <sheetFormatPr baseColWidth="10" defaultRowHeight="15.95" customHeight="1" x14ac:dyDescent="0.2"/>
  <cols>
    <col min="1" max="1" width="24.7109375" style="52" customWidth="1"/>
    <col min="2" max="2" width="15" style="66" customWidth="1"/>
    <col min="3" max="3" width="10.85546875" style="52" customWidth="1"/>
    <col min="4" max="4" width="10.5703125" style="52" customWidth="1"/>
    <col min="5" max="5" width="10.7109375" style="52" customWidth="1"/>
    <col min="6" max="6" width="10.85546875" style="52" customWidth="1"/>
    <col min="7" max="7" width="10.5703125" style="52" customWidth="1"/>
    <col min="8" max="8" width="10.85546875" style="52" customWidth="1"/>
    <col min="9" max="9" width="10.7109375" style="52" customWidth="1"/>
    <col min="10" max="10" width="10.5703125" style="52" customWidth="1"/>
    <col min="11" max="11" width="11.7109375" style="52" customWidth="1"/>
    <col min="12" max="12" width="10.7109375" style="52" customWidth="1"/>
    <col min="13" max="13" width="11" style="52" customWidth="1"/>
    <col min="14" max="14" width="11.28515625" style="52" customWidth="1"/>
    <col min="15" max="16384" width="11.42578125" style="52"/>
  </cols>
  <sheetData>
    <row r="1" spans="1:16" ht="23.1" customHeight="1" x14ac:dyDescent="0.2">
      <c r="A1" s="10" t="s">
        <v>899</v>
      </c>
      <c r="B1" s="10"/>
      <c r="C1" s="10"/>
      <c r="D1" s="10"/>
      <c r="E1" s="10"/>
      <c r="F1" s="10"/>
      <c r="G1" s="10"/>
      <c r="H1" s="10"/>
      <c r="I1" s="10"/>
      <c r="J1" s="10"/>
      <c r="K1" s="10"/>
      <c r="L1" s="10"/>
      <c r="M1" s="10"/>
      <c r="N1" s="10"/>
    </row>
    <row r="2" spans="1:16" ht="22.5" customHeight="1" x14ac:dyDescent="0.2">
      <c r="A2" s="138" t="s">
        <v>514</v>
      </c>
      <c r="B2" s="67" t="s">
        <v>264</v>
      </c>
      <c r="C2" s="139" t="s">
        <v>194</v>
      </c>
      <c r="D2" s="139" t="s">
        <v>195</v>
      </c>
      <c r="E2" s="139" t="s">
        <v>196</v>
      </c>
      <c r="F2" s="139" t="s">
        <v>197</v>
      </c>
      <c r="G2" s="139" t="s">
        <v>198</v>
      </c>
      <c r="H2" s="139" t="s">
        <v>199</v>
      </c>
      <c r="I2" s="139" t="s">
        <v>200</v>
      </c>
      <c r="J2" s="139" t="s">
        <v>201</v>
      </c>
      <c r="K2" s="139" t="s">
        <v>202</v>
      </c>
      <c r="L2" s="139" t="s">
        <v>203</v>
      </c>
      <c r="M2" s="139" t="s">
        <v>204</v>
      </c>
      <c r="N2" s="139" t="s">
        <v>205</v>
      </c>
    </row>
    <row r="3" spans="1:16" ht="12.75" x14ac:dyDescent="0.2">
      <c r="A3" s="59" t="s">
        <v>170</v>
      </c>
      <c r="B3" s="60">
        <f>SUM(B4,B7,B10,B15,B20,B25,B31,B46,B50,B55,B58,B63,B67,B71,B76,B80)</f>
        <v>307670</v>
      </c>
      <c r="C3" s="60">
        <f t="shared" ref="C3:N3" si="0">C4+C7+C10+C15+C20+C25+C31+C46+C50+C55+C58+C63+C67+C71+C76+C80</f>
        <v>24322</v>
      </c>
      <c r="D3" s="60">
        <f t="shared" si="0"/>
        <v>23305</v>
      </c>
      <c r="E3" s="60">
        <f t="shared" si="0"/>
        <v>25643</v>
      </c>
      <c r="F3" s="60">
        <f t="shared" si="0"/>
        <v>26495</v>
      </c>
      <c r="G3" s="60">
        <f t="shared" si="0"/>
        <v>26588</v>
      </c>
      <c r="H3" s="60">
        <f t="shared" si="0"/>
        <v>22888</v>
      </c>
      <c r="I3" s="60">
        <f t="shared" si="0"/>
        <v>26512</v>
      </c>
      <c r="J3" s="60">
        <f t="shared" si="0"/>
        <v>27919</v>
      </c>
      <c r="K3" s="60">
        <f t="shared" si="0"/>
        <v>22815</v>
      </c>
      <c r="L3" s="60">
        <f t="shared" si="0"/>
        <v>30389</v>
      </c>
      <c r="M3" s="60">
        <f t="shared" si="0"/>
        <v>25274</v>
      </c>
      <c r="N3" s="60">
        <f t="shared" si="0"/>
        <v>25520</v>
      </c>
    </row>
    <row r="4" spans="1:16" ht="12.75" x14ac:dyDescent="0.2">
      <c r="A4" s="61" t="s">
        <v>502</v>
      </c>
      <c r="B4" s="60">
        <f t="shared" ref="B4:G4" si="1">B5+B6</f>
        <v>6972</v>
      </c>
      <c r="C4" s="60">
        <f t="shared" si="1"/>
        <v>502</v>
      </c>
      <c r="D4" s="60">
        <f t="shared" si="1"/>
        <v>503</v>
      </c>
      <c r="E4" s="60">
        <f t="shared" si="1"/>
        <v>692</v>
      </c>
      <c r="F4" s="60">
        <f t="shared" si="1"/>
        <v>654</v>
      </c>
      <c r="G4" s="60">
        <f t="shared" si="1"/>
        <v>672</v>
      </c>
      <c r="H4" s="60">
        <f t="shared" ref="H4:N4" si="2">H5+H6</f>
        <v>424</v>
      </c>
      <c r="I4" s="60">
        <f t="shared" si="2"/>
        <v>675</v>
      </c>
      <c r="J4" s="60">
        <f t="shared" si="2"/>
        <v>663</v>
      </c>
      <c r="K4" s="60">
        <f t="shared" si="2"/>
        <v>474</v>
      </c>
      <c r="L4" s="60">
        <f t="shared" si="2"/>
        <v>671</v>
      </c>
      <c r="M4" s="60">
        <f t="shared" si="2"/>
        <v>536</v>
      </c>
      <c r="N4" s="60">
        <f t="shared" si="2"/>
        <v>506</v>
      </c>
      <c r="P4" s="41"/>
    </row>
    <row r="5" spans="1:16" ht="12.75" x14ac:dyDescent="0.2">
      <c r="A5" s="62" t="s">
        <v>650</v>
      </c>
      <c r="B5" s="7">
        <f>SUM(C5:N5)</f>
        <v>28</v>
      </c>
      <c r="C5" s="8">
        <v>6</v>
      </c>
      <c r="D5" s="8">
        <v>0</v>
      </c>
      <c r="E5" s="8">
        <v>2</v>
      </c>
      <c r="F5" s="8">
        <v>0</v>
      </c>
      <c r="G5" s="8">
        <v>6</v>
      </c>
      <c r="H5" s="8">
        <v>3</v>
      </c>
      <c r="I5" s="8">
        <v>1</v>
      </c>
      <c r="J5" s="8">
        <v>3</v>
      </c>
      <c r="K5" s="8">
        <v>0</v>
      </c>
      <c r="L5" s="8">
        <v>4</v>
      </c>
      <c r="M5" s="8">
        <v>1</v>
      </c>
      <c r="N5" s="8">
        <v>2</v>
      </c>
    </row>
    <row r="6" spans="1:16" ht="12.75" x14ac:dyDescent="0.2">
      <c r="A6" s="62" t="s">
        <v>515</v>
      </c>
      <c r="B6" s="7">
        <f>SUM(C6:N6)</f>
        <v>6944</v>
      </c>
      <c r="C6" s="8">
        <v>496</v>
      </c>
      <c r="D6" s="8">
        <v>503</v>
      </c>
      <c r="E6" s="8">
        <v>690</v>
      </c>
      <c r="F6" s="8">
        <v>654</v>
      </c>
      <c r="G6" s="8">
        <v>666</v>
      </c>
      <c r="H6" s="8">
        <v>421</v>
      </c>
      <c r="I6" s="8">
        <v>674</v>
      </c>
      <c r="J6" s="8">
        <v>660</v>
      </c>
      <c r="K6" s="8">
        <v>474</v>
      </c>
      <c r="L6" s="8">
        <v>667</v>
      </c>
      <c r="M6" s="8">
        <v>535</v>
      </c>
      <c r="N6" s="8">
        <v>504</v>
      </c>
    </row>
    <row r="7" spans="1:16" ht="12.75" x14ac:dyDescent="0.2">
      <c r="A7" s="61" t="s">
        <v>503</v>
      </c>
      <c r="B7" s="60">
        <f>B8+B9</f>
        <v>7177</v>
      </c>
      <c r="C7" s="60">
        <f>C8+C9</f>
        <v>562</v>
      </c>
      <c r="D7" s="60">
        <f t="shared" ref="D7:N7" si="3">D8+D9</f>
        <v>545</v>
      </c>
      <c r="E7" s="60">
        <f t="shared" si="3"/>
        <v>603</v>
      </c>
      <c r="F7" s="60">
        <f t="shared" si="3"/>
        <v>530</v>
      </c>
      <c r="G7" s="60">
        <f t="shared" si="3"/>
        <v>636</v>
      </c>
      <c r="H7" s="60">
        <f t="shared" si="3"/>
        <v>460</v>
      </c>
      <c r="I7" s="60">
        <f t="shared" si="3"/>
        <v>666</v>
      </c>
      <c r="J7" s="60">
        <f t="shared" si="3"/>
        <v>561</v>
      </c>
      <c r="K7" s="60">
        <f t="shared" si="3"/>
        <v>557</v>
      </c>
      <c r="L7" s="60">
        <f t="shared" si="3"/>
        <v>770</v>
      </c>
      <c r="M7" s="60">
        <f t="shared" si="3"/>
        <v>749</v>
      </c>
      <c r="N7" s="60">
        <f t="shared" si="3"/>
        <v>538</v>
      </c>
      <c r="P7" s="41"/>
    </row>
    <row r="8" spans="1:16" ht="12.75" x14ac:dyDescent="0.2">
      <c r="A8" s="62" t="s">
        <v>651</v>
      </c>
      <c r="B8" s="7">
        <f>SUM(C8:N8)</f>
        <v>115</v>
      </c>
      <c r="C8" s="8">
        <v>9</v>
      </c>
      <c r="D8" s="8">
        <v>8</v>
      </c>
      <c r="E8" s="8">
        <v>26</v>
      </c>
      <c r="F8" s="8">
        <v>11</v>
      </c>
      <c r="G8" s="8">
        <v>18</v>
      </c>
      <c r="H8" s="8">
        <v>1</v>
      </c>
      <c r="I8" s="8">
        <v>10</v>
      </c>
      <c r="J8" s="8">
        <v>9</v>
      </c>
      <c r="K8" s="8">
        <v>6</v>
      </c>
      <c r="L8" s="8">
        <v>4</v>
      </c>
      <c r="M8" s="8">
        <v>6</v>
      </c>
      <c r="N8" s="8">
        <v>7</v>
      </c>
    </row>
    <row r="9" spans="1:16" ht="12.75" x14ac:dyDescent="0.2">
      <c r="A9" s="62" t="s">
        <v>516</v>
      </c>
      <c r="B9" s="7">
        <f>SUM(C9:N9)</f>
        <v>7062</v>
      </c>
      <c r="C9" s="8">
        <v>553</v>
      </c>
      <c r="D9" s="8">
        <v>537</v>
      </c>
      <c r="E9" s="8">
        <v>577</v>
      </c>
      <c r="F9" s="8">
        <v>519</v>
      </c>
      <c r="G9" s="8">
        <v>618</v>
      </c>
      <c r="H9" s="8">
        <v>459</v>
      </c>
      <c r="I9" s="8">
        <v>656</v>
      </c>
      <c r="J9" s="8">
        <v>552</v>
      </c>
      <c r="K9" s="8">
        <v>551</v>
      </c>
      <c r="L9" s="8">
        <v>766</v>
      </c>
      <c r="M9" s="8">
        <v>743</v>
      </c>
      <c r="N9" s="8">
        <v>531</v>
      </c>
    </row>
    <row r="10" spans="1:16" ht="12.75" x14ac:dyDescent="0.2">
      <c r="A10" s="61" t="s">
        <v>504</v>
      </c>
      <c r="B10" s="60">
        <f t="shared" ref="B10:N10" si="4">B11+B12+B13+B14</f>
        <v>9999</v>
      </c>
      <c r="C10" s="60">
        <f t="shared" si="4"/>
        <v>954</v>
      </c>
      <c r="D10" s="60">
        <f t="shared" si="4"/>
        <v>734</v>
      </c>
      <c r="E10" s="60">
        <f t="shared" si="4"/>
        <v>793</v>
      </c>
      <c r="F10" s="60">
        <f t="shared" si="4"/>
        <v>825</v>
      </c>
      <c r="G10" s="60">
        <f t="shared" si="4"/>
        <v>756</v>
      </c>
      <c r="H10" s="60">
        <f t="shared" si="4"/>
        <v>718</v>
      </c>
      <c r="I10" s="60">
        <f t="shared" si="4"/>
        <v>1029</v>
      </c>
      <c r="J10" s="60">
        <f t="shared" si="4"/>
        <v>908</v>
      </c>
      <c r="K10" s="60">
        <f t="shared" si="4"/>
        <v>717</v>
      </c>
      <c r="L10" s="60">
        <f t="shared" si="4"/>
        <v>1029</v>
      </c>
      <c r="M10" s="60">
        <f t="shared" si="4"/>
        <v>764</v>
      </c>
      <c r="N10" s="60">
        <f t="shared" si="4"/>
        <v>772</v>
      </c>
      <c r="P10" s="41"/>
    </row>
    <row r="11" spans="1:16" ht="12.75" x14ac:dyDescent="0.2">
      <c r="A11" s="62" t="s">
        <v>652</v>
      </c>
      <c r="B11" s="7">
        <f>SUM(C11:N11)</f>
        <v>6</v>
      </c>
      <c r="C11" s="8">
        <v>0</v>
      </c>
      <c r="D11" s="8">
        <v>2</v>
      </c>
      <c r="E11" s="8">
        <v>0</v>
      </c>
      <c r="F11" s="8">
        <v>1</v>
      </c>
      <c r="G11" s="8">
        <v>0</v>
      </c>
      <c r="H11" s="8">
        <v>1</v>
      </c>
      <c r="I11" s="8">
        <v>2</v>
      </c>
      <c r="J11" s="8">
        <v>0</v>
      </c>
      <c r="K11" s="8">
        <v>0</v>
      </c>
      <c r="L11" s="8">
        <v>0</v>
      </c>
      <c r="M11" s="8">
        <v>0</v>
      </c>
      <c r="N11" s="8">
        <v>0</v>
      </c>
    </row>
    <row r="12" spans="1:16" ht="12.75" x14ac:dyDescent="0.2">
      <c r="A12" s="62" t="s">
        <v>517</v>
      </c>
      <c r="B12" s="7">
        <f>SUM(C12:N12)</f>
        <v>6019</v>
      </c>
      <c r="C12" s="8">
        <v>526</v>
      </c>
      <c r="D12" s="8">
        <v>398</v>
      </c>
      <c r="E12" s="8">
        <v>474</v>
      </c>
      <c r="F12" s="8">
        <v>514</v>
      </c>
      <c r="G12" s="8">
        <v>410</v>
      </c>
      <c r="H12" s="8">
        <v>413</v>
      </c>
      <c r="I12" s="8">
        <v>657</v>
      </c>
      <c r="J12" s="8">
        <v>501</v>
      </c>
      <c r="K12" s="8">
        <v>441</v>
      </c>
      <c r="L12" s="8">
        <v>724</v>
      </c>
      <c r="M12" s="8">
        <v>502</v>
      </c>
      <c r="N12" s="8">
        <v>459</v>
      </c>
    </row>
    <row r="13" spans="1:16" ht="12.75" x14ac:dyDescent="0.2">
      <c r="A13" s="62" t="s">
        <v>518</v>
      </c>
      <c r="B13" s="7">
        <f>SUM(C13:N13)</f>
        <v>648</v>
      </c>
      <c r="C13" s="8">
        <v>74</v>
      </c>
      <c r="D13" s="8">
        <v>54</v>
      </c>
      <c r="E13" s="8">
        <v>62</v>
      </c>
      <c r="F13" s="8">
        <v>41</v>
      </c>
      <c r="G13" s="8">
        <v>48</v>
      </c>
      <c r="H13" s="8">
        <v>58</v>
      </c>
      <c r="I13" s="8">
        <v>60</v>
      </c>
      <c r="J13" s="8">
        <v>52</v>
      </c>
      <c r="K13" s="8">
        <v>59</v>
      </c>
      <c r="L13" s="8">
        <v>34</v>
      </c>
      <c r="M13" s="8">
        <v>57</v>
      </c>
      <c r="N13" s="8">
        <v>49</v>
      </c>
    </row>
    <row r="14" spans="1:16" ht="12.75" x14ac:dyDescent="0.2">
      <c r="A14" s="62" t="s">
        <v>519</v>
      </c>
      <c r="B14" s="7">
        <f>SUM(C14:N14)</f>
        <v>3326</v>
      </c>
      <c r="C14" s="8">
        <v>354</v>
      </c>
      <c r="D14" s="8">
        <v>280</v>
      </c>
      <c r="E14" s="8">
        <v>257</v>
      </c>
      <c r="F14" s="8">
        <v>269</v>
      </c>
      <c r="G14" s="8">
        <v>298</v>
      </c>
      <c r="H14" s="8">
        <v>246</v>
      </c>
      <c r="I14" s="8">
        <v>310</v>
      </c>
      <c r="J14" s="8">
        <v>355</v>
      </c>
      <c r="K14" s="8">
        <v>217</v>
      </c>
      <c r="L14" s="8">
        <v>271</v>
      </c>
      <c r="M14" s="8">
        <v>205</v>
      </c>
      <c r="N14" s="8">
        <v>264</v>
      </c>
    </row>
    <row r="15" spans="1:16" ht="12.75" x14ac:dyDescent="0.2">
      <c r="A15" s="61" t="s">
        <v>505</v>
      </c>
      <c r="B15" s="60">
        <f t="shared" ref="B15:N15" si="5">B16+B17+B18+B19</f>
        <v>5936</v>
      </c>
      <c r="C15" s="60">
        <f t="shared" si="5"/>
        <v>496</v>
      </c>
      <c r="D15" s="60">
        <f t="shared" si="5"/>
        <v>498</v>
      </c>
      <c r="E15" s="60">
        <f t="shared" si="5"/>
        <v>529</v>
      </c>
      <c r="F15" s="60">
        <f t="shared" si="5"/>
        <v>447</v>
      </c>
      <c r="G15" s="60">
        <f t="shared" si="5"/>
        <v>498</v>
      </c>
      <c r="H15" s="60">
        <f t="shared" si="5"/>
        <v>419</v>
      </c>
      <c r="I15" s="60">
        <f t="shared" si="5"/>
        <v>508</v>
      </c>
      <c r="J15" s="60">
        <f t="shared" si="5"/>
        <v>526</v>
      </c>
      <c r="K15" s="60">
        <f t="shared" si="5"/>
        <v>479</v>
      </c>
      <c r="L15" s="60">
        <f t="shared" si="5"/>
        <v>599</v>
      </c>
      <c r="M15" s="60">
        <f t="shared" si="5"/>
        <v>473</v>
      </c>
      <c r="N15" s="60">
        <f t="shared" si="5"/>
        <v>464</v>
      </c>
      <c r="P15" s="41"/>
    </row>
    <row r="16" spans="1:16" ht="12.75" x14ac:dyDescent="0.2">
      <c r="A16" s="62" t="s">
        <v>653</v>
      </c>
      <c r="B16" s="7">
        <f>SUM(C16:N16)</f>
        <v>2</v>
      </c>
      <c r="C16" s="8">
        <v>0</v>
      </c>
      <c r="D16" s="8">
        <v>0</v>
      </c>
      <c r="E16" s="8">
        <v>0</v>
      </c>
      <c r="F16" s="8">
        <v>0</v>
      </c>
      <c r="G16" s="8">
        <v>1</v>
      </c>
      <c r="H16" s="8">
        <v>0</v>
      </c>
      <c r="I16" s="8">
        <v>0</v>
      </c>
      <c r="J16" s="8">
        <v>0</v>
      </c>
      <c r="K16" s="8">
        <v>0</v>
      </c>
      <c r="L16" s="8">
        <v>1</v>
      </c>
      <c r="M16" s="8">
        <v>0</v>
      </c>
      <c r="N16" s="8">
        <v>0</v>
      </c>
    </row>
    <row r="17" spans="1:16" ht="12.75" x14ac:dyDescent="0.2">
      <c r="A17" s="62" t="s">
        <v>520</v>
      </c>
      <c r="B17" s="7">
        <f>SUM(C17:N17)</f>
        <v>4096</v>
      </c>
      <c r="C17" s="8">
        <v>374</v>
      </c>
      <c r="D17" s="8">
        <v>366</v>
      </c>
      <c r="E17" s="8">
        <v>371</v>
      </c>
      <c r="F17" s="8">
        <v>306</v>
      </c>
      <c r="G17" s="8">
        <v>319</v>
      </c>
      <c r="H17" s="8">
        <v>281</v>
      </c>
      <c r="I17" s="8">
        <v>364</v>
      </c>
      <c r="J17" s="8">
        <v>353</v>
      </c>
      <c r="K17" s="8">
        <v>350</v>
      </c>
      <c r="L17" s="8">
        <v>386</v>
      </c>
      <c r="M17" s="8">
        <v>330</v>
      </c>
      <c r="N17" s="8">
        <v>296</v>
      </c>
    </row>
    <row r="18" spans="1:16" ht="12.75" x14ac:dyDescent="0.2">
      <c r="A18" s="62" t="s">
        <v>521</v>
      </c>
      <c r="B18" s="7">
        <f>SUM(C18:N18)</f>
        <v>602</v>
      </c>
      <c r="C18" s="8">
        <v>42</v>
      </c>
      <c r="D18" s="8">
        <v>61</v>
      </c>
      <c r="E18" s="8">
        <v>64</v>
      </c>
      <c r="F18" s="8">
        <v>51</v>
      </c>
      <c r="G18" s="8">
        <v>54</v>
      </c>
      <c r="H18" s="8">
        <v>44</v>
      </c>
      <c r="I18" s="8">
        <v>43</v>
      </c>
      <c r="J18" s="8">
        <v>49</v>
      </c>
      <c r="K18" s="8">
        <v>33</v>
      </c>
      <c r="L18" s="8">
        <v>86</v>
      </c>
      <c r="M18" s="8">
        <v>32</v>
      </c>
      <c r="N18" s="8">
        <v>43</v>
      </c>
    </row>
    <row r="19" spans="1:16" ht="12.75" x14ac:dyDescent="0.2">
      <c r="A19" s="62" t="s">
        <v>522</v>
      </c>
      <c r="B19" s="7">
        <f>SUM(C19:N19)</f>
        <v>1236</v>
      </c>
      <c r="C19" s="8">
        <v>80</v>
      </c>
      <c r="D19" s="8">
        <v>71</v>
      </c>
      <c r="E19" s="8">
        <v>94</v>
      </c>
      <c r="F19" s="8">
        <v>90</v>
      </c>
      <c r="G19" s="8">
        <v>124</v>
      </c>
      <c r="H19" s="8">
        <v>94</v>
      </c>
      <c r="I19" s="8">
        <v>101</v>
      </c>
      <c r="J19" s="8">
        <v>124</v>
      </c>
      <c r="K19" s="8">
        <v>96</v>
      </c>
      <c r="L19" s="8">
        <v>126</v>
      </c>
      <c r="M19" s="8">
        <v>111</v>
      </c>
      <c r="N19" s="8">
        <v>125</v>
      </c>
    </row>
    <row r="20" spans="1:16" ht="12.75" x14ac:dyDescent="0.2">
      <c r="A20" s="61" t="s">
        <v>506</v>
      </c>
      <c r="B20" s="60">
        <f t="shared" ref="B20:N20" si="6">B21+B22+B23+B24</f>
        <v>8527</v>
      </c>
      <c r="C20" s="60">
        <f t="shared" si="6"/>
        <v>697</v>
      </c>
      <c r="D20" s="60">
        <f t="shared" si="6"/>
        <v>507</v>
      </c>
      <c r="E20" s="60">
        <f t="shared" si="6"/>
        <v>864</v>
      </c>
      <c r="F20" s="60">
        <f t="shared" si="6"/>
        <v>617</v>
      </c>
      <c r="G20" s="60">
        <f t="shared" si="6"/>
        <v>780</v>
      </c>
      <c r="H20" s="60">
        <f t="shared" si="6"/>
        <v>723</v>
      </c>
      <c r="I20" s="60">
        <f t="shared" si="6"/>
        <v>722</v>
      </c>
      <c r="J20" s="60">
        <f t="shared" si="6"/>
        <v>710</v>
      </c>
      <c r="K20" s="60">
        <f t="shared" si="6"/>
        <v>618</v>
      </c>
      <c r="L20" s="60">
        <f t="shared" si="6"/>
        <v>827</v>
      </c>
      <c r="M20" s="60">
        <f t="shared" si="6"/>
        <v>692</v>
      </c>
      <c r="N20" s="60">
        <f t="shared" si="6"/>
        <v>770</v>
      </c>
      <c r="P20" s="41"/>
    </row>
    <row r="21" spans="1:16" ht="12.75" x14ac:dyDescent="0.2">
      <c r="A21" s="62" t="s">
        <v>654</v>
      </c>
      <c r="B21" s="7">
        <f>SUM(C21:N21)</f>
        <v>1343</v>
      </c>
      <c r="C21" s="8">
        <v>105</v>
      </c>
      <c r="D21" s="8">
        <v>83</v>
      </c>
      <c r="E21" s="8">
        <v>134</v>
      </c>
      <c r="F21" s="8">
        <v>139</v>
      </c>
      <c r="G21" s="8">
        <v>164</v>
      </c>
      <c r="H21" s="8">
        <v>117</v>
      </c>
      <c r="I21" s="8">
        <v>79</v>
      </c>
      <c r="J21" s="8">
        <v>131</v>
      </c>
      <c r="K21" s="8">
        <v>102</v>
      </c>
      <c r="L21" s="8">
        <v>122</v>
      </c>
      <c r="M21" s="8">
        <v>71</v>
      </c>
      <c r="N21" s="8">
        <v>96</v>
      </c>
    </row>
    <row r="22" spans="1:16" ht="12.75" x14ac:dyDescent="0.2">
      <c r="A22" s="62" t="s">
        <v>523</v>
      </c>
      <c r="B22" s="7">
        <f>SUM(C22:N22)</f>
        <v>5015</v>
      </c>
      <c r="C22" s="8">
        <v>393</v>
      </c>
      <c r="D22" s="8">
        <v>290</v>
      </c>
      <c r="E22" s="8">
        <v>561</v>
      </c>
      <c r="F22" s="8">
        <v>327</v>
      </c>
      <c r="G22" s="8">
        <v>438</v>
      </c>
      <c r="H22" s="8">
        <v>368</v>
      </c>
      <c r="I22" s="8">
        <v>458</v>
      </c>
      <c r="J22" s="8">
        <v>397</v>
      </c>
      <c r="K22" s="8">
        <v>369</v>
      </c>
      <c r="L22" s="8">
        <v>518</v>
      </c>
      <c r="M22" s="8">
        <v>440</v>
      </c>
      <c r="N22" s="8">
        <v>456</v>
      </c>
    </row>
    <row r="23" spans="1:16" ht="12.75" x14ac:dyDescent="0.2">
      <c r="A23" s="62" t="s">
        <v>524</v>
      </c>
      <c r="B23" s="7">
        <f>SUM(C23:N23)</f>
        <v>904</v>
      </c>
      <c r="C23" s="8">
        <v>95</v>
      </c>
      <c r="D23" s="8">
        <v>50</v>
      </c>
      <c r="E23" s="8">
        <v>72</v>
      </c>
      <c r="F23" s="8">
        <v>76</v>
      </c>
      <c r="G23" s="8">
        <v>78</v>
      </c>
      <c r="H23" s="8">
        <v>72</v>
      </c>
      <c r="I23" s="8">
        <v>82</v>
      </c>
      <c r="J23" s="8">
        <v>59</v>
      </c>
      <c r="K23" s="8">
        <v>59</v>
      </c>
      <c r="L23" s="8">
        <v>84</v>
      </c>
      <c r="M23" s="8">
        <v>84</v>
      </c>
      <c r="N23" s="8">
        <v>93</v>
      </c>
    </row>
    <row r="24" spans="1:16" ht="12.75" x14ac:dyDescent="0.2">
      <c r="A24" s="62" t="s">
        <v>525</v>
      </c>
      <c r="B24" s="7">
        <f>SUM(C24:N24)</f>
        <v>1265</v>
      </c>
      <c r="C24" s="8">
        <v>104</v>
      </c>
      <c r="D24" s="8">
        <v>84</v>
      </c>
      <c r="E24" s="8">
        <v>97</v>
      </c>
      <c r="F24" s="8">
        <v>75</v>
      </c>
      <c r="G24" s="8">
        <v>100</v>
      </c>
      <c r="H24" s="8">
        <v>166</v>
      </c>
      <c r="I24" s="8">
        <v>103</v>
      </c>
      <c r="J24" s="8">
        <v>123</v>
      </c>
      <c r="K24" s="8">
        <v>88</v>
      </c>
      <c r="L24" s="8">
        <v>103</v>
      </c>
      <c r="M24" s="8">
        <v>97</v>
      </c>
      <c r="N24" s="8">
        <v>125</v>
      </c>
    </row>
    <row r="25" spans="1:16" ht="12.75" x14ac:dyDescent="0.2">
      <c r="A25" s="61" t="s">
        <v>507</v>
      </c>
      <c r="B25" s="60">
        <f>B26+B27+B28+B29+B30</f>
        <v>34129</v>
      </c>
      <c r="C25" s="60">
        <f>C26+C27+C28+C29+C30</f>
        <v>2742</v>
      </c>
      <c r="D25" s="60">
        <f t="shared" ref="D25:N25" si="7">D26+D27+D28+D29+D30</f>
        <v>2800</v>
      </c>
      <c r="E25" s="60">
        <f t="shared" si="7"/>
        <v>2765</v>
      </c>
      <c r="F25" s="60">
        <f t="shared" si="7"/>
        <v>2872</v>
      </c>
      <c r="G25" s="60">
        <f t="shared" si="7"/>
        <v>2827</v>
      </c>
      <c r="H25" s="60">
        <f t="shared" si="7"/>
        <v>2497</v>
      </c>
      <c r="I25" s="60">
        <f t="shared" si="7"/>
        <v>2956</v>
      </c>
      <c r="J25" s="60">
        <f t="shared" si="7"/>
        <v>3423</v>
      </c>
      <c r="K25" s="60">
        <f t="shared" si="7"/>
        <v>2544</v>
      </c>
      <c r="L25" s="60">
        <f t="shared" si="7"/>
        <v>3317</v>
      </c>
      <c r="M25" s="60">
        <f t="shared" si="7"/>
        <v>2730</v>
      </c>
      <c r="N25" s="60">
        <f t="shared" si="7"/>
        <v>2656</v>
      </c>
      <c r="P25" s="41"/>
    </row>
    <row r="26" spans="1:16" ht="13.5" customHeight="1" x14ac:dyDescent="0.2">
      <c r="A26" s="62" t="s">
        <v>655</v>
      </c>
      <c r="B26" s="7">
        <f>SUM(C26:N26)</f>
        <v>55</v>
      </c>
      <c r="C26" s="8">
        <v>5</v>
      </c>
      <c r="D26" s="8">
        <v>2</v>
      </c>
      <c r="E26" s="8">
        <v>2</v>
      </c>
      <c r="F26" s="8">
        <v>1</v>
      </c>
      <c r="G26" s="8">
        <v>5</v>
      </c>
      <c r="H26" s="8">
        <v>1</v>
      </c>
      <c r="I26" s="8">
        <v>7</v>
      </c>
      <c r="J26" s="8">
        <v>6</v>
      </c>
      <c r="K26" s="8">
        <v>4</v>
      </c>
      <c r="L26" s="8">
        <v>3</v>
      </c>
      <c r="M26" s="8">
        <v>7</v>
      </c>
      <c r="N26" s="8">
        <v>12</v>
      </c>
    </row>
    <row r="27" spans="1:16" ht="12.75" x14ac:dyDescent="0.2">
      <c r="A27" s="62" t="s">
        <v>526</v>
      </c>
      <c r="B27" s="7">
        <f>SUM(C27:N27)</f>
        <v>8935</v>
      </c>
      <c r="C27" s="8">
        <v>756</v>
      </c>
      <c r="D27" s="8">
        <v>786</v>
      </c>
      <c r="E27" s="8">
        <v>562</v>
      </c>
      <c r="F27" s="8">
        <v>700</v>
      </c>
      <c r="G27" s="8">
        <v>651</v>
      </c>
      <c r="H27" s="8">
        <v>714</v>
      </c>
      <c r="I27" s="8">
        <v>620</v>
      </c>
      <c r="J27" s="8">
        <v>954</v>
      </c>
      <c r="K27" s="8">
        <v>770</v>
      </c>
      <c r="L27" s="8">
        <v>903</v>
      </c>
      <c r="M27" s="8">
        <v>682</v>
      </c>
      <c r="N27" s="8">
        <v>837</v>
      </c>
    </row>
    <row r="28" spans="1:16" ht="12.75" x14ac:dyDescent="0.2">
      <c r="A28" s="62" t="s">
        <v>527</v>
      </c>
      <c r="B28" s="7">
        <f>SUM(C28:N28)</f>
        <v>3736</v>
      </c>
      <c r="C28" s="8">
        <v>351</v>
      </c>
      <c r="D28" s="8">
        <v>292</v>
      </c>
      <c r="E28" s="8">
        <v>347</v>
      </c>
      <c r="F28" s="8">
        <v>239</v>
      </c>
      <c r="G28" s="8">
        <v>258</v>
      </c>
      <c r="H28" s="8">
        <v>301</v>
      </c>
      <c r="I28" s="8">
        <v>382</v>
      </c>
      <c r="J28" s="8">
        <v>427</v>
      </c>
      <c r="K28" s="8">
        <v>239</v>
      </c>
      <c r="L28" s="8">
        <v>329</v>
      </c>
      <c r="M28" s="8">
        <v>264</v>
      </c>
      <c r="N28" s="8">
        <v>307</v>
      </c>
    </row>
    <row r="29" spans="1:16" ht="12.75" x14ac:dyDescent="0.2">
      <c r="A29" s="62" t="s">
        <v>353</v>
      </c>
      <c r="B29" s="7">
        <f>SUM(C29:N29)</f>
        <v>14178</v>
      </c>
      <c r="C29" s="8">
        <v>1212</v>
      </c>
      <c r="D29" s="8">
        <v>1046</v>
      </c>
      <c r="E29" s="8">
        <v>1304</v>
      </c>
      <c r="F29" s="8">
        <v>1273</v>
      </c>
      <c r="G29" s="8">
        <v>1223</v>
      </c>
      <c r="H29" s="8">
        <v>874</v>
      </c>
      <c r="I29" s="8">
        <v>1245</v>
      </c>
      <c r="J29" s="8">
        <v>1337</v>
      </c>
      <c r="K29" s="8">
        <v>1072</v>
      </c>
      <c r="L29" s="8">
        <v>1426</v>
      </c>
      <c r="M29" s="8">
        <v>1166</v>
      </c>
      <c r="N29" s="8">
        <v>1000</v>
      </c>
    </row>
    <row r="30" spans="1:16" ht="12.75" x14ac:dyDescent="0.2">
      <c r="A30" s="62" t="s">
        <v>528</v>
      </c>
      <c r="B30" s="7">
        <f>SUM(C30:N30)</f>
        <v>7225</v>
      </c>
      <c r="C30" s="8">
        <v>418</v>
      </c>
      <c r="D30" s="8">
        <v>674</v>
      </c>
      <c r="E30" s="8">
        <v>550</v>
      </c>
      <c r="F30" s="8">
        <v>659</v>
      </c>
      <c r="G30" s="8">
        <v>690</v>
      </c>
      <c r="H30" s="8">
        <v>607</v>
      </c>
      <c r="I30" s="8">
        <v>702</v>
      </c>
      <c r="J30" s="8">
        <v>699</v>
      </c>
      <c r="K30" s="8">
        <v>459</v>
      </c>
      <c r="L30" s="8">
        <v>656</v>
      </c>
      <c r="M30" s="8">
        <v>611</v>
      </c>
      <c r="N30" s="8">
        <v>500</v>
      </c>
    </row>
    <row r="31" spans="1:16" ht="12.75" x14ac:dyDescent="0.2">
      <c r="A31" s="61" t="s">
        <v>738</v>
      </c>
      <c r="B31" s="60">
        <f>SUM(B32:B45)</f>
        <v>108441</v>
      </c>
      <c r="C31" s="60">
        <f t="shared" ref="C31:N31" si="8">SUM(C32:C45)</f>
        <v>8163</v>
      </c>
      <c r="D31" s="60">
        <f t="shared" si="8"/>
        <v>8592</v>
      </c>
      <c r="E31" s="60">
        <f t="shared" si="8"/>
        <v>9105</v>
      </c>
      <c r="F31" s="60">
        <f t="shared" si="8"/>
        <v>9726</v>
      </c>
      <c r="G31" s="60">
        <f t="shared" si="8"/>
        <v>9301</v>
      </c>
      <c r="H31" s="60">
        <f t="shared" si="8"/>
        <v>8344</v>
      </c>
      <c r="I31" s="60">
        <f t="shared" si="8"/>
        <v>9239</v>
      </c>
      <c r="J31" s="60">
        <f t="shared" si="8"/>
        <v>9660</v>
      </c>
      <c r="K31" s="60">
        <f t="shared" si="8"/>
        <v>7676</v>
      </c>
      <c r="L31" s="60">
        <f t="shared" si="8"/>
        <v>10371</v>
      </c>
      <c r="M31" s="60">
        <f t="shared" si="8"/>
        <v>8369</v>
      </c>
      <c r="N31" s="60">
        <f t="shared" si="8"/>
        <v>9895</v>
      </c>
      <c r="P31" s="41"/>
    </row>
    <row r="32" spans="1:16" ht="12.75" x14ac:dyDescent="0.2">
      <c r="A32" s="62" t="s">
        <v>636</v>
      </c>
      <c r="B32" s="7">
        <f t="shared" ref="B32:B45" si="9">SUM(C32:N32)</f>
        <v>207</v>
      </c>
      <c r="C32" s="8">
        <v>6</v>
      </c>
      <c r="D32" s="8">
        <v>4</v>
      </c>
      <c r="E32" s="8">
        <v>19</v>
      </c>
      <c r="F32" s="8">
        <v>2</v>
      </c>
      <c r="G32" s="8">
        <v>79</v>
      </c>
      <c r="H32" s="8">
        <v>16</v>
      </c>
      <c r="I32" s="8">
        <v>11</v>
      </c>
      <c r="J32" s="8">
        <v>26</v>
      </c>
      <c r="K32" s="8">
        <v>5</v>
      </c>
      <c r="L32" s="8">
        <v>9</v>
      </c>
      <c r="M32" s="8">
        <v>17</v>
      </c>
      <c r="N32" s="8">
        <v>13</v>
      </c>
    </row>
    <row r="33" spans="1:16" ht="12.75" x14ac:dyDescent="0.2">
      <c r="A33" s="62" t="s">
        <v>637</v>
      </c>
      <c r="B33" s="7">
        <f t="shared" si="9"/>
        <v>20</v>
      </c>
      <c r="C33" s="8">
        <v>7</v>
      </c>
      <c r="D33" s="8">
        <v>4</v>
      </c>
      <c r="E33" s="8">
        <v>3</v>
      </c>
      <c r="F33" s="8">
        <v>0</v>
      </c>
      <c r="G33" s="8">
        <v>0</v>
      </c>
      <c r="H33" s="8">
        <v>1</v>
      </c>
      <c r="I33" s="8">
        <v>1</v>
      </c>
      <c r="J33" s="8">
        <v>0</v>
      </c>
      <c r="K33" s="8">
        <v>2</v>
      </c>
      <c r="L33" s="8">
        <v>1</v>
      </c>
      <c r="M33" s="8">
        <v>0</v>
      </c>
      <c r="N33" s="8">
        <v>1</v>
      </c>
    </row>
    <row r="34" spans="1:16" ht="12.75" x14ac:dyDescent="0.2">
      <c r="A34" s="62" t="s">
        <v>638</v>
      </c>
      <c r="B34" s="7">
        <f t="shared" si="9"/>
        <v>21178</v>
      </c>
      <c r="C34" s="8">
        <v>1587</v>
      </c>
      <c r="D34" s="8">
        <v>1867</v>
      </c>
      <c r="E34" s="8">
        <v>1863</v>
      </c>
      <c r="F34" s="8">
        <v>2059</v>
      </c>
      <c r="G34" s="8">
        <v>1746</v>
      </c>
      <c r="H34" s="8">
        <v>1530</v>
      </c>
      <c r="I34" s="8">
        <v>2250</v>
      </c>
      <c r="J34" s="8">
        <v>1831</v>
      </c>
      <c r="K34" s="8">
        <v>1535</v>
      </c>
      <c r="L34" s="8">
        <v>1888</v>
      </c>
      <c r="M34" s="8">
        <v>1317</v>
      </c>
      <c r="N34" s="8">
        <v>1705</v>
      </c>
    </row>
    <row r="35" spans="1:16" ht="12.75" x14ac:dyDescent="0.2">
      <c r="A35" s="62" t="s">
        <v>639</v>
      </c>
      <c r="B35" s="7">
        <f t="shared" si="9"/>
        <v>18629</v>
      </c>
      <c r="C35" s="8">
        <v>1344</v>
      </c>
      <c r="D35" s="8">
        <v>1385</v>
      </c>
      <c r="E35" s="8">
        <v>1242</v>
      </c>
      <c r="F35" s="8">
        <v>1470</v>
      </c>
      <c r="G35" s="8">
        <v>1360</v>
      </c>
      <c r="H35" s="8">
        <v>1431</v>
      </c>
      <c r="I35" s="8">
        <v>1492</v>
      </c>
      <c r="J35" s="8">
        <v>1897</v>
      </c>
      <c r="K35" s="8">
        <v>1404</v>
      </c>
      <c r="L35" s="8">
        <v>1688</v>
      </c>
      <c r="M35" s="8">
        <v>1552</v>
      </c>
      <c r="N35" s="8">
        <v>2364</v>
      </c>
    </row>
    <row r="36" spans="1:16" ht="12.75" x14ac:dyDescent="0.2">
      <c r="A36" s="62" t="s">
        <v>640</v>
      </c>
      <c r="B36" s="7">
        <f t="shared" si="9"/>
        <v>18412</v>
      </c>
      <c r="C36" s="8">
        <v>1253</v>
      </c>
      <c r="D36" s="8">
        <v>1220</v>
      </c>
      <c r="E36" s="8">
        <v>1543</v>
      </c>
      <c r="F36" s="8">
        <v>1775</v>
      </c>
      <c r="G36" s="8">
        <v>1632</v>
      </c>
      <c r="H36" s="8">
        <v>1665</v>
      </c>
      <c r="I36" s="8">
        <v>1519</v>
      </c>
      <c r="J36" s="8">
        <v>1524</v>
      </c>
      <c r="K36" s="8">
        <v>1288</v>
      </c>
      <c r="L36" s="8">
        <v>2127</v>
      </c>
      <c r="M36" s="8">
        <v>1323</v>
      </c>
      <c r="N36" s="8">
        <v>1543</v>
      </c>
    </row>
    <row r="37" spans="1:16" ht="12.75" x14ac:dyDescent="0.2">
      <c r="A37" s="62" t="s">
        <v>641</v>
      </c>
      <c r="B37" s="7">
        <f t="shared" si="9"/>
        <v>16655</v>
      </c>
      <c r="C37" s="8">
        <v>1153</v>
      </c>
      <c r="D37" s="8">
        <v>1244</v>
      </c>
      <c r="E37" s="8">
        <v>1563</v>
      </c>
      <c r="F37" s="8">
        <v>1364</v>
      </c>
      <c r="G37" s="8">
        <v>1333</v>
      </c>
      <c r="H37" s="8">
        <v>1437</v>
      </c>
      <c r="I37" s="8">
        <v>1317</v>
      </c>
      <c r="J37" s="8">
        <v>1543</v>
      </c>
      <c r="K37" s="8">
        <v>1290</v>
      </c>
      <c r="L37" s="8">
        <v>1730</v>
      </c>
      <c r="M37" s="8">
        <v>1417</v>
      </c>
      <c r="N37" s="8">
        <v>1264</v>
      </c>
    </row>
    <row r="38" spans="1:16" ht="12.75" x14ac:dyDescent="0.2">
      <c r="A38" s="62" t="s">
        <v>642</v>
      </c>
      <c r="B38" s="7">
        <f t="shared" si="9"/>
        <v>2908</v>
      </c>
      <c r="C38" s="8">
        <v>247</v>
      </c>
      <c r="D38" s="8">
        <v>262</v>
      </c>
      <c r="E38" s="8">
        <v>259</v>
      </c>
      <c r="F38" s="8">
        <v>266</v>
      </c>
      <c r="G38" s="8">
        <v>240</v>
      </c>
      <c r="H38" s="8">
        <v>258</v>
      </c>
      <c r="I38" s="8">
        <v>252</v>
      </c>
      <c r="J38" s="8">
        <v>290</v>
      </c>
      <c r="K38" s="8">
        <v>196</v>
      </c>
      <c r="L38" s="8">
        <v>243</v>
      </c>
      <c r="M38" s="8">
        <v>208</v>
      </c>
      <c r="N38" s="8">
        <v>187</v>
      </c>
    </row>
    <row r="39" spans="1:16" ht="12.75" x14ac:dyDescent="0.2">
      <c r="A39" s="62" t="s">
        <v>643</v>
      </c>
      <c r="B39" s="7">
        <f t="shared" si="9"/>
        <v>184</v>
      </c>
      <c r="C39" s="8">
        <v>22</v>
      </c>
      <c r="D39" s="8">
        <v>9</v>
      </c>
      <c r="E39" s="8">
        <v>6</v>
      </c>
      <c r="F39" s="8">
        <v>21</v>
      </c>
      <c r="G39" s="8">
        <v>19</v>
      </c>
      <c r="H39" s="8">
        <v>20</v>
      </c>
      <c r="I39" s="8">
        <v>20</v>
      </c>
      <c r="J39" s="8">
        <v>22</v>
      </c>
      <c r="K39" s="8">
        <v>12</v>
      </c>
      <c r="L39" s="8">
        <v>10</v>
      </c>
      <c r="M39" s="8">
        <v>11</v>
      </c>
      <c r="N39" s="8">
        <v>12</v>
      </c>
    </row>
    <row r="40" spans="1:16" ht="12.75" x14ac:dyDescent="0.2">
      <c r="A40" s="62" t="s">
        <v>644</v>
      </c>
      <c r="B40" s="7">
        <f t="shared" si="9"/>
        <v>11404</v>
      </c>
      <c r="C40" s="8">
        <v>1144</v>
      </c>
      <c r="D40" s="8">
        <v>875</v>
      </c>
      <c r="E40" s="8">
        <v>987</v>
      </c>
      <c r="F40" s="8">
        <v>1294</v>
      </c>
      <c r="G40" s="8">
        <v>1254</v>
      </c>
      <c r="H40" s="8">
        <v>675</v>
      </c>
      <c r="I40" s="8">
        <v>901</v>
      </c>
      <c r="J40" s="8">
        <v>885</v>
      </c>
      <c r="K40" s="8">
        <v>692</v>
      </c>
      <c r="L40" s="8">
        <v>925</v>
      </c>
      <c r="M40" s="8">
        <v>898</v>
      </c>
      <c r="N40" s="8">
        <v>874</v>
      </c>
    </row>
    <row r="41" spans="1:16" ht="12.75" x14ac:dyDescent="0.2">
      <c r="A41" s="62" t="s">
        <v>645</v>
      </c>
      <c r="B41" s="7">
        <f t="shared" si="9"/>
        <v>9123</v>
      </c>
      <c r="C41" s="8">
        <v>769</v>
      </c>
      <c r="D41" s="8">
        <v>817</v>
      </c>
      <c r="E41" s="8">
        <v>700</v>
      </c>
      <c r="F41" s="8">
        <v>629</v>
      </c>
      <c r="G41" s="8">
        <v>920</v>
      </c>
      <c r="H41" s="8">
        <v>725</v>
      </c>
      <c r="I41" s="8">
        <v>660</v>
      </c>
      <c r="J41" s="8">
        <v>710</v>
      </c>
      <c r="K41" s="8">
        <v>541</v>
      </c>
      <c r="L41" s="8">
        <v>865</v>
      </c>
      <c r="M41" s="8">
        <v>741</v>
      </c>
      <c r="N41" s="8">
        <v>1046</v>
      </c>
    </row>
    <row r="42" spans="1:16" ht="12.75" x14ac:dyDescent="0.2">
      <c r="A42" s="62" t="s">
        <v>646</v>
      </c>
      <c r="B42" s="7">
        <f t="shared" si="9"/>
        <v>4818</v>
      </c>
      <c r="C42" s="8">
        <v>273</v>
      </c>
      <c r="D42" s="8">
        <v>466</v>
      </c>
      <c r="E42" s="8">
        <v>562</v>
      </c>
      <c r="F42" s="8">
        <v>495</v>
      </c>
      <c r="G42" s="8">
        <v>383</v>
      </c>
      <c r="H42" s="8">
        <v>264</v>
      </c>
      <c r="I42" s="8">
        <v>372</v>
      </c>
      <c r="J42" s="8">
        <v>415</v>
      </c>
      <c r="K42" s="8">
        <v>301</v>
      </c>
      <c r="L42" s="8">
        <v>495</v>
      </c>
      <c r="M42" s="8">
        <v>397</v>
      </c>
      <c r="N42" s="8">
        <v>395</v>
      </c>
    </row>
    <row r="43" spans="1:16" ht="12.75" x14ac:dyDescent="0.2">
      <c r="A43" s="62" t="s">
        <v>647</v>
      </c>
      <c r="B43" s="7">
        <f t="shared" si="9"/>
        <v>4581</v>
      </c>
      <c r="C43" s="8">
        <v>333</v>
      </c>
      <c r="D43" s="8">
        <v>393</v>
      </c>
      <c r="E43" s="8">
        <v>335</v>
      </c>
      <c r="F43" s="8">
        <v>326</v>
      </c>
      <c r="G43" s="8">
        <v>316</v>
      </c>
      <c r="H43" s="8">
        <v>302</v>
      </c>
      <c r="I43" s="8">
        <v>413</v>
      </c>
      <c r="J43" s="8">
        <v>490</v>
      </c>
      <c r="K43" s="8">
        <v>389</v>
      </c>
      <c r="L43" s="8">
        <v>359</v>
      </c>
      <c r="M43" s="8">
        <v>454</v>
      </c>
      <c r="N43" s="8">
        <v>471</v>
      </c>
    </row>
    <row r="44" spans="1:16" ht="12.75" x14ac:dyDescent="0.2">
      <c r="A44" s="62" t="s">
        <v>648</v>
      </c>
      <c r="B44" s="7">
        <f t="shared" si="9"/>
        <v>320</v>
      </c>
      <c r="C44" s="8">
        <v>24</v>
      </c>
      <c r="D44" s="8">
        <v>45</v>
      </c>
      <c r="E44" s="8">
        <v>23</v>
      </c>
      <c r="F44" s="8">
        <v>25</v>
      </c>
      <c r="G44" s="8">
        <v>19</v>
      </c>
      <c r="H44" s="8">
        <v>20</v>
      </c>
      <c r="I44" s="8">
        <v>31</v>
      </c>
      <c r="J44" s="8">
        <v>27</v>
      </c>
      <c r="K44" s="8">
        <v>21</v>
      </c>
      <c r="L44" s="8">
        <v>31</v>
      </c>
      <c r="M44" s="8">
        <v>34</v>
      </c>
      <c r="N44" s="8">
        <v>20</v>
      </c>
    </row>
    <row r="45" spans="1:16" ht="12.75" x14ac:dyDescent="0.2">
      <c r="A45" s="62" t="s">
        <v>649</v>
      </c>
      <c r="B45" s="7">
        <f t="shared" si="9"/>
        <v>2</v>
      </c>
      <c r="C45" s="8">
        <v>1</v>
      </c>
      <c r="D45" s="8">
        <v>1</v>
      </c>
      <c r="E45" s="8">
        <v>0</v>
      </c>
      <c r="F45" s="8">
        <v>0</v>
      </c>
      <c r="G45" s="8">
        <v>0</v>
      </c>
      <c r="H45" s="8">
        <v>0</v>
      </c>
      <c r="I45" s="8">
        <v>0</v>
      </c>
      <c r="J45" s="8">
        <v>0</v>
      </c>
      <c r="K45" s="8">
        <v>0</v>
      </c>
      <c r="L45" s="8">
        <v>0</v>
      </c>
      <c r="M45" s="8">
        <v>0</v>
      </c>
      <c r="N45" s="8">
        <v>0</v>
      </c>
    </row>
    <row r="46" spans="1:16" ht="12.75" x14ac:dyDescent="0.2">
      <c r="A46" s="61" t="s">
        <v>694</v>
      </c>
      <c r="B46" s="60">
        <f t="shared" ref="B46:N46" si="10">B47+B48+B49</f>
        <v>12256</v>
      </c>
      <c r="C46" s="60">
        <f t="shared" si="10"/>
        <v>1006</v>
      </c>
      <c r="D46" s="60">
        <f t="shared" si="10"/>
        <v>901</v>
      </c>
      <c r="E46" s="60">
        <f t="shared" si="10"/>
        <v>968</v>
      </c>
      <c r="F46" s="60">
        <f t="shared" si="10"/>
        <v>1173</v>
      </c>
      <c r="G46" s="60">
        <f t="shared" si="10"/>
        <v>1031</v>
      </c>
      <c r="H46" s="60">
        <f t="shared" si="10"/>
        <v>897</v>
      </c>
      <c r="I46" s="60">
        <f t="shared" si="10"/>
        <v>898</v>
      </c>
      <c r="J46" s="60">
        <f t="shared" si="10"/>
        <v>1017</v>
      </c>
      <c r="K46" s="60">
        <f t="shared" si="10"/>
        <v>873</v>
      </c>
      <c r="L46" s="60">
        <f t="shared" si="10"/>
        <v>1177</v>
      </c>
      <c r="M46" s="60">
        <f t="shared" si="10"/>
        <v>1348</v>
      </c>
      <c r="N46" s="60">
        <f t="shared" si="10"/>
        <v>967</v>
      </c>
      <c r="P46" s="41"/>
    </row>
    <row r="47" spans="1:16" ht="12.75" x14ac:dyDescent="0.2">
      <c r="A47" s="62" t="s">
        <v>656</v>
      </c>
      <c r="B47" s="7">
        <f>SUM(C47:N47)</f>
        <v>4</v>
      </c>
      <c r="C47" s="8">
        <v>0</v>
      </c>
      <c r="D47" s="8">
        <v>0</v>
      </c>
      <c r="E47" s="8">
        <v>3</v>
      </c>
      <c r="F47" s="8">
        <v>0</v>
      </c>
      <c r="G47" s="8">
        <v>0</v>
      </c>
      <c r="H47" s="8">
        <v>0</v>
      </c>
      <c r="I47" s="8">
        <v>0</v>
      </c>
      <c r="J47" s="8">
        <v>0</v>
      </c>
      <c r="K47" s="8">
        <v>1</v>
      </c>
      <c r="L47" s="8">
        <v>0</v>
      </c>
      <c r="M47" s="8">
        <v>0</v>
      </c>
      <c r="N47" s="8">
        <v>0</v>
      </c>
    </row>
    <row r="48" spans="1:16" ht="12.75" x14ac:dyDescent="0.2">
      <c r="A48" s="62" t="s">
        <v>529</v>
      </c>
      <c r="B48" s="7">
        <f>SUM(C48:N48)</f>
        <v>9057</v>
      </c>
      <c r="C48" s="8">
        <v>809</v>
      </c>
      <c r="D48" s="8">
        <v>666</v>
      </c>
      <c r="E48" s="8">
        <v>721</v>
      </c>
      <c r="F48" s="8">
        <v>869</v>
      </c>
      <c r="G48" s="8">
        <v>766</v>
      </c>
      <c r="H48" s="8">
        <v>668</v>
      </c>
      <c r="I48" s="8">
        <v>606</v>
      </c>
      <c r="J48" s="8">
        <v>767</v>
      </c>
      <c r="K48" s="8">
        <v>562</v>
      </c>
      <c r="L48" s="8">
        <v>860</v>
      </c>
      <c r="M48" s="8">
        <v>1054</v>
      </c>
      <c r="N48" s="8">
        <v>709</v>
      </c>
    </row>
    <row r="49" spans="1:16" ht="12.75" x14ac:dyDescent="0.2">
      <c r="A49" s="62" t="s">
        <v>530</v>
      </c>
      <c r="B49" s="7">
        <f>SUM(C49:N49)</f>
        <v>3195</v>
      </c>
      <c r="C49" s="8">
        <v>197</v>
      </c>
      <c r="D49" s="8">
        <v>235</v>
      </c>
      <c r="E49" s="8">
        <v>244</v>
      </c>
      <c r="F49" s="8">
        <v>304</v>
      </c>
      <c r="G49" s="8">
        <v>265</v>
      </c>
      <c r="H49" s="8">
        <v>229</v>
      </c>
      <c r="I49" s="8">
        <v>292</v>
      </c>
      <c r="J49" s="8">
        <v>250</v>
      </c>
      <c r="K49" s="8">
        <v>310</v>
      </c>
      <c r="L49" s="8">
        <v>317</v>
      </c>
      <c r="M49" s="8">
        <v>294</v>
      </c>
      <c r="N49" s="8">
        <v>258</v>
      </c>
    </row>
    <row r="50" spans="1:16" ht="12.75" x14ac:dyDescent="0.2">
      <c r="A50" s="61" t="s">
        <v>508</v>
      </c>
      <c r="B50" s="60">
        <f t="shared" ref="B50:N50" si="11">B51+B52+B53+B54</f>
        <v>22575</v>
      </c>
      <c r="C50" s="60">
        <f t="shared" si="11"/>
        <v>1903</v>
      </c>
      <c r="D50" s="60">
        <f t="shared" si="11"/>
        <v>1554</v>
      </c>
      <c r="E50" s="60">
        <f t="shared" si="11"/>
        <v>1998</v>
      </c>
      <c r="F50" s="60">
        <f t="shared" si="11"/>
        <v>1899</v>
      </c>
      <c r="G50" s="60">
        <f t="shared" si="11"/>
        <v>2015</v>
      </c>
      <c r="H50" s="60">
        <f t="shared" si="11"/>
        <v>1559</v>
      </c>
      <c r="I50" s="60">
        <f t="shared" si="11"/>
        <v>1850</v>
      </c>
      <c r="J50" s="60">
        <f t="shared" si="11"/>
        <v>2127</v>
      </c>
      <c r="K50" s="60">
        <f t="shared" si="11"/>
        <v>1742</v>
      </c>
      <c r="L50" s="60">
        <f t="shared" si="11"/>
        <v>2378</v>
      </c>
      <c r="M50" s="60">
        <f t="shared" si="11"/>
        <v>1969</v>
      </c>
      <c r="N50" s="60">
        <f t="shared" si="11"/>
        <v>1581</v>
      </c>
      <c r="P50" s="41"/>
    </row>
    <row r="51" spans="1:16" ht="12.75" x14ac:dyDescent="0.2">
      <c r="A51" s="62" t="s">
        <v>531</v>
      </c>
      <c r="B51" s="7">
        <f>SUM(C51:N51)</f>
        <v>7694</v>
      </c>
      <c r="C51" s="8">
        <v>585</v>
      </c>
      <c r="D51" s="8">
        <v>580</v>
      </c>
      <c r="E51" s="8">
        <v>756</v>
      </c>
      <c r="F51" s="8">
        <v>647</v>
      </c>
      <c r="G51" s="8">
        <v>663</v>
      </c>
      <c r="H51" s="8">
        <v>480</v>
      </c>
      <c r="I51" s="8">
        <v>604</v>
      </c>
      <c r="J51" s="8">
        <v>702</v>
      </c>
      <c r="K51" s="8">
        <v>636</v>
      </c>
      <c r="L51" s="8">
        <v>926</v>
      </c>
      <c r="M51" s="8">
        <v>704</v>
      </c>
      <c r="N51" s="8">
        <v>411</v>
      </c>
    </row>
    <row r="52" spans="1:16" ht="12.75" x14ac:dyDescent="0.2">
      <c r="A52" s="62" t="s">
        <v>532</v>
      </c>
      <c r="B52" s="7">
        <f>SUM(C52:N52)</f>
        <v>4478</v>
      </c>
      <c r="C52" s="8">
        <v>388</v>
      </c>
      <c r="D52" s="8">
        <v>282</v>
      </c>
      <c r="E52" s="8">
        <v>412</v>
      </c>
      <c r="F52" s="8">
        <v>394</v>
      </c>
      <c r="G52" s="8">
        <v>430</v>
      </c>
      <c r="H52" s="8">
        <v>334</v>
      </c>
      <c r="I52" s="8">
        <v>396</v>
      </c>
      <c r="J52" s="8">
        <v>439</v>
      </c>
      <c r="K52" s="8">
        <v>271</v>
      </c>
      <c r="L52" s="8">
        <v>436</v>
      </c>
      <c r="M52" s="8">
        <v>401</v>
      </c>
      <c r="N52" s="8">
        <v>295</v>
      </c>
    </row>
    <row r="53" spans="1:16" ht="12.75" x14ac:dyDescent="0.2">
      <c r="A53" s="62" t="s">
        <v>533</v>
      </c>
      <c r="B53" s="7">
        <f>SUM(C53:N53)</f>
        <v>7730</v>
      </c>
      <c r="C53" s="8">
        <v>745</v>
      </c>
      <c r="D53" s="8">
        <v>507</v>
      </c>
      <c r="E53" s="8">
        <v>609</v>
      </c>
      <c r="F53" s="8">
        <v>619</v>
      </c>
      <c r="G53" s="8">
        <v>623</v>
      </c>
      <c r="H53" s="8">
        <v>562</v>
      </c>
      <c r="I53" s="8">
        <v>632</v>
      </c>
      <c r="J53" s="8">
        <v>741</v>
      </c>
      <c r="K53" s="8">
        <v>648</v>
      </c>
      <c r="L53" s="8">
        <v>722</v>
      </c>
      <c r="M53" s="8">
        <v>630</v>
      </c>
      <c r="N53" s="8">
        <v>692</v>
      </c>
    </row>
    <row r="54" spans="1:16" ht="12.75" x14ac:dyDescent="0.2">
      <c r="A54" s="62" t="s">
        <v>534</v>
      </c>
      <c r="B54" s="7">
        <f>SUM(C54:N54)</f>
        <v>2673</v>
      </c>
      <c r="C54" s="8">
        <v>185</v>
      </c>
      <c r="D54" s="8">
        <v>185</v>
      </c>
      <c r="E54" s="8">
        <v>221</v>
      </c>
      <c r="F54" s="8">
        <v>239</v>
      </c>
      <c r="G54" s="8">
        <v>299</v>
      </c>
      <c r="H54" s="8">
        <v>183</v>
      </c>
      <c r="I54" s="8">
        <v>218</v>
      </c>
      <c r="J54" s="8">
        <v>245</v>
      </c>
      <c r="K54" s="8">
        <v>187</v>
      </c>
      <c r="L54" s="8">
        <v>294</v>
      </c>
      <c r="M54" s="8">
        <v>234</v>
      </c>
      <c r="N54" s="8">
        <v>183</v>
      </c>
    </row>
    <row r="55" spans="1:16" ht="12.75" x14ac:dyDescent="0.2">
      <c r="A55" s="237" t="s">
        <v>675</v>
      </c>
      <c r="B55" s="60">
        <f t="shared" ref="B55:N55" si="12">B56+B57</f>
        <v>10828</v>
      </c>
      <c r="C55" s="60">
        <f t="shared" si="12"/>
        <v>990</v>
      </c>
      <c r="D55" s="60">
        <f t="shared" si="12"/>
        <v>712</v>
      </c>
      <c r="E55" s="60">
        <f t="shared" si="12"/>
        <v>734</v>
      </c>
      <c r="F55" s="60">
        <f t="shared" si="12"/>
        <v>852</v>
      </c>
      <c r="G55" s="60">
        <f t="shared" si="12"/>
        <v>1081</v>
      </c>
      <c r="H55" s="60">
        <f t="shared" si="12"/>
        <v>836</v>
      </c>
      <c r="I55" s="60">
        <f t="shared" si="12"/>
        <v>917</v>
      </c>
      <c r="J55" s="60">
        <f t="shared" si="12"/>
        <v>1018</v>
      </c>
      <c r="K55" s="60">
        <f t="shared" si="12"/>
        <v>859</v>
      </c>
      <c r="L55" s="60">
        <f t="shared" si="12"/>
        <v>1134</v>
      </c>
      <c r="M55" s="60">
        <f t="shared" si="12"/>
        <v>864</v>
      </c>
      <c r="N55" s="60">
        <f t="shared" si="12"/>
        <v>831</v>
      </c>
      <c r="P55" s="41"/>
    </row>
    <row r="56" spans="1:16" ht="12.75" x14ac:dyDescent="0.2">
      <c r="A56" s="62" t="s">
        <v>658</v>
      </c>
      <c r="B56" s="7">
        <f>SUM(C56:N56)</f>
        <v>1</v>
      </c>
      <c r="C56" s="8">
        <v>0</v>
      </c>
      <c r="D56" s="8">
        <v>0</v>
      </c>
      <c r="E56" s="8">
        <v>0</v>
      </c>
      <c r="F56" s="8">
        <v>0</v>
      </c>
      <c r="G56" s="8">
        <v>0</v>
      </c>
      <c r="H56" s="8">
        <v>0</v>
      </c>
      <c r="I56" s="8">
        <v>1</v>
      </c>
      <c r="J56" s="8">
        <v>0</v>
      </c>
      <c r="K56" s="8">
        <v>0</v>
      </c>
      <c r="L56" s="8">
        <v>0</v>
      </c>
      <c r="M56" s="8">
        <v>0</v>
      </c>
      <c r="N56" s="8">
        <v>0</v>
      </c>
    </row>
    <row r="57" spans="1:16" ht="12.75" x14ac:dyDescent="0.2">
      <c r="A57" s="42" t="s">
        <v>535</v>
      </c>
      <c r="B57" s="7">
        <f>SUM(C57:N57)</f>
        <v>10827</v>
      </c>
      <c r="C57" s="8">
        <v>990</v>
      </c>
      <c r="D57" s="8">
        <v>712</v>
      </c>
      <c r="E57" s="8">
        <v>734</v>
      </c>
      <c r="F57" s="8">
        <v>852</v>
      </c>
      <c r="G57" s="8">
        <v>1081</v>
      </c>
      <c r="H57" s="8">
        <v>836</v>
      </c>
      <c r="I57" s="8">
        <v>916</v>
      </c>
      <c r="J57" s="8">
        <v>1018</v>
      </c>
      <c r="K57" s="8">
        <v>859</v>
      </c>
      <c r="L57" s="8">
        <v>1134</v>
      </c>
      <c r="M57" s="8">
        <v>864</v>
      </c>
      <c r="N57" s="8">
        <v>831</v>
      </c>
    </row>
    <row r="58" spans="1:16" ht="12.75" x14ac:dyDescent="0.2">
      <c r="A58" s="61" t="s">
        <v>509</v>
      </c>
      <c r="B58" s="60">
        <f t="shared" ref="B58:N58" si="13">B59+B60+B61+B62</f>
        <v>29449</v>
      </c>
      <c r="C58" s="60">
        <f t="shared" si="13"/>
        <v>2305</v>
      </c>
      <c r="D58" s="60">
        <f t="shared" si="13"/>
        <v>2095</v>
      </c>
      <c r="E58" s="60">
        <f t="shared" si="13"/>
        <v>2352</v>
      </c>
      <c r="F58" s="60">
        <f t="shared" si="13"/>
        <v>2575</v>
      </c>
      <c r="G58" s="60">
        <f t="shared" si="13"/>
        <v>2448</v>
      </c>
      <c r="H58" s="60">
        <f t="shared" si="13"/>
        <v>2192</v>
      </c>
      <c r="I58" s="60">
        <f t="shared" si="13"/>
        <v>2577</v>
      </c>
      <c r="J58" s="60">
        <f t="shared" si="13"/>
        <v>2518</v>
      </c>
      <c r="K58" s="60">
        <f t="shared" si="13"/>
        <v>2486</v>
      </c>
      <c r="L58" s="60">
        <f t="shared" si="13"/>
        <v>2965</v>
      </c>
      <c r="M58" s="60">
        <f t="shared" si="13"/>
        <v>2557</v>
      </c>
      <c r="N58" s="60">
        <f t="shared" si="13"/>
        <v>2379</v>
      </c>
      <c r="P58" s="41"/>
    </row>
    <row r="59" spans="1:16" ht="10.5" customHeight="1" x14ac:dyDescent="0.2">
      <c r="A59" s="62" t="s">
        <v>659</v>
      </c>
      <c r="B59" s="7">
        <f>SUM(C59:N59)</f>
        <v>4</v>
      </c>
      <c r="C59" s="8">
        <v>0</v>
      </c>
      <c r="D59" s="8">
        <v>2</v>
      </c>
      <c r="E59" s="8">
        <v>2</v>
      </c>
      <c r="F59" s="8">
        <v>0</v>
      </c>
      <c r="G59" s="8">
        <v>0</v>
      </c>
      <c r="H59" s="8">
        <v>0</v>
      </c>
      <c r="I59" s="8">
        <v>0</v>
      </c>
      <c r="J59" s="8">
        <v>0</v>
      </c>
      <c r="K59" s="8">
        <v>0</v>
      </c>
      <c r="L59" s="8">
        <v>0</v>
      </c>
      <c r="M59" s="8">
        <v>0</v>
      </c>
      <c r="N59" s="8">
        <v>0</v>
      </c>
    </row>
    <row r="60" spans="1:16" ht="12.75" x14ac:dyDescent="0.2">
      <c r="A60" s="62" t="s">
        <v>536</v>
      </c>
      <c r="B60" s="7">
        <f>SUM(C60:N60)</f>
        <v>18895</v>
      </c>
      <c r="C60" s="8">
        <v>1498</v>
      </c>
      <c r="D60" s="8">
        <v>1325</v>
      </c>
      <c r="E60" s="8">
        <v>1672</v>
      </c>
      <c r="F60" s="8">
        <v>1667</v>
      </c>
      <c r="G60" s="8">
        <v>1702</v>
      </c>
      <c r="H60" s="8">
        <v>1377</v>
      </c>
      <c r="I60" s="8">
        <v>1622</v>
      </c>
      <c r="J60" s="8">
        <v>1569</v>
      </c>
      <c r="K60" s="8">
        <v>1647</v>
      </c>
      <c r="L60" s="8">
        <v>1838</v>
      </c>
      <c r="M60" s="8">
        <v>1518</v>
      </c>
      <c r="N60" s="8">
        <v>1460</v>
      </c>
    </row>
    <row r="61" spans="1:16" ht="12.75" x14ac:dyDescent="0.2">
      <c r="A61" s="62" t="s">
        <v>537</v>
      </c>
      <c r="B61" s="7">
        <f>SUM(C61:N61)</f>
        <v>2372</v>
      </c>
      <c r="C61" s="8">
        <v>136</v>
      </c>
      <c r="D61" s="8">
        <v>199</v>
      </c>
      <c r="E61" s="8">
        <v>97</v>
      </c>
      <c r="F61" s="8">
        <v>243</v>
      </c>
      <c r="G61" s="8">
        <v>147</v>
      </c>
      <c r="H61" s="8">
        <v>169</v>
      </c>
      <c r="I61" s="8">
        <v>180</v>
      </c>
      <c r="J61" s="8">
        <v>224</v>
      </c>
      <c r="K61" s="8">
        <v>196</v>
      </c>
      <c r="L61" s="8">
        <v>339</v>
      </c>
      <c r="M61" s="8">
        <v>238</v>
      </c>
      <c r="N61" s="8">
        <v>204</v>
      </c>
    </row>
    <row r="62" spans="1:16" ht="12.75" x14ac:dyDescent="0.2">
      <c r="A62" s="62" t="s">
        <v>674</v>
      </c>
      <c r="B62" s="7">
        <f>SUM(C62:N62)</f>
        <v>8178</v>
      </c>
      <c r="C62" s="8">
        <v>671</v>
      </c>
      <c r="D62" s="8">
        <v>569</v>
      </c>
      <c r="E62" s="8">
        <v>581</v>
      </c>
      <c r="F62" s="8">
        <v>665</v>
      </c>
      <c r="G62" s="8">
        <v>599</v>
      </c>
      <c r="H62" s="8">
        <v>646</v>
      </c>
      <c r="I62" s="8">
        <v>775</v>
      </c>
      <c r="J62" s="8">
        <v>725</v>
      </c>
      <c r="K62" s="8">
        <v>643</v>
      </c>
      <c r="L62" s="8">
        <v>788</v>
      </c>
      <c r="M62" s="8">
        <v>801</v>
      </c>
      <c r="N62" s="8">
        <v>715</v>
      </c>
    </row>
    <row r="63" spans="1:16" ht="12.75" x14ac:dyDescent="0.2">
      <c r="A63" s="61" t="s">
        <v>510</v>
      </c>
      <c r="B63" s="60">
        <f t="shared" ref="B63:N63" si="14">B64+B65+B66</f>
        <v>19189</v>
      </c>
      <c r="C63" s="60">
        <f t="shared" si="14"/>
        <v>1317</v>
      </c>
      <c r="D63" s="60">
        <f t="shared" si="14"/>
        <v>1362</v>
      </c>
      <c r="E63" s="60">
        <f t="shared" si="14"/>
        <v>1735</v>
      </c>
      <c r="F63" s="60">
        <f t="shared" si="14"/>
        <v>1729</v>
      </c>
      <c r="G63" s="60">
        <f t="shared" si="14"/>
        <v>1818</v>
      </c>
      <c r="H63" s="60">
        <f t="shared" si="14"/>
        <v>1535</v>
      </c>
      <c r="I63" s="60">
        <f t="shared" si="14"/>
        <v>1583</v>
      </c>
      <c r="J63" s="60">
        <f t="shared" si="14"/>
        <v>1786</v>
      </c>
      <c r="K63" s="60">
        <f t="shared" si="14"/>
        <v>1459</v>
      </c>
      <c r="L63" s="60">
        <f t="shared" si="14"/>
        <v>1787</v>
      </c>
      <c r="M63" s="60">
        <f t="shared" si="14"/>
        <v>1562</v>
      </c>
      <c r="N63" s="60">
        <f t="shared" si="14"/>
        <v>1516</v>
      </c>
      <c r="P63" s="41"/>
    </row>
    <row r="64" spans="1:16" ht="12.75" x14ac:dyDescent="0.2">
      <c r="A64" s="62" t="s">
        <v>667</v>
      </c>
      <c r="B64" s="7">
        <f>SUM(C64:N64)</f>
        <v>1</v>
      </c>
      <c r="C64" s="8">
        <v>0</v>
      </c>
      <c r="D64" s="8">
        <v>1</v>
      </c>
      <c r="E64" s="8">
        <v>0</v>
      </c>
      <c r="F64" s="8">
        <v>0</v>
      </c>
      <c r="G64" s="8">
        <v>0</v>
      </c>
      <c r="H64" s="8">
        <v>0</v>
      </c>
      <c r="I64" s="8">
        <v>0</v>
      </c>
      <c r="J64" s="8">
        <v>0</v>
      </c>
      <c r="K64" s="8">
        <v>0</v>
      </c>
      <c r="L64" s="8">
        <v>0</v>
      </c>
      <c r="M64" s="8">
        <v>0</v>
      </c>
      <c r="N64" s="8">
        <v>0</v>
      </c>
    </row>
    <row r="65" spans="1:16" ht="12.75" x14ac:dyDescent="0.2">
      <c r="A65" s="62" t="s">
        <v>538</v>
      </c>
      <c r="B65" s="7">
        <f>SUM(C65:N65)</f>
        <v>14358</v>
      </c>
      <c r="C65" s="8">
        <v>974</v>
      </c>
      <c r="D65" s="8">
        <v>1080</v>
      </c>
      <c r="E65" s="8">
        <v>1366</v>
      </c>
      <c r="F65" s="8">
        <v>1243</v>
      </c>
      <c r="G65" s="8">
        <v>1401</v>
      </c>
      <c r="H65" s="8">
        <v>1145</v>
      </c>
      <c r="I65" s="8">
        <v>1157</v>
      </c>
      <c r="J65" s="8">
        <v>1373</v>
      </c>
      <c r="K65" s="8">
        <v>1131</v>
      </c>
      <c r="L65" s="8">
        <v>1400</v>
      </c>
      <c r="M65" s="8">
        <v>1122</v>
      </c>
      <c r="N65" s="8">
        <v>966</v>
      </c>
    </row>
    <row r="66" spans="1:16" ht="12.75" x14ac:dyDescent="0.2">
      <c r="A66" s="62" t="s">
        <v>539</v>
      </c>
      <c r="B66" s="7">
        <f>SUM(C66:N66)</f>
        <v>4830</v>
      </c>
      <c r="C66" s="8">
        <v>343</v>
      </c>
      <c r="D66" s="8">
        <v>281</v>
      </c>
      <c r="E66" s="8">
        <v>369</v>
      </c>
      <c r="F66" s="8">
        <v>486</v>
      </c>
      <c r="G66" s="8">
        <v>417</v>
      </c>
      <c r="H66" s="8">
        <v>390</v>
      </c>
      <c r="I66" s="8">
        <v>426</v>
      </c>
      <c r="J66" s="8">
        <v>413</v>
      </c>
      <c r="K66" s="8">
        <v>328</v>
      </c>
      <c r="L66" s="8">
        <v>387</v>
      </c>
      <c r="M66" s="8">
        <v>440</v>
      </c>
      <c r="N66" s="8">
        <v>550</v>
      </c>
    </row>
    <row r="67" spans="1:16" ht="12.75" x14ac:dyDescent="0.2">
      <c r="A67" s="61" t="s">
        <v>511</v>
      </c>
      <c r="B67" s="60">
        <f t="shared" ref="B67:N67" si="15">B68+B69+B70</f>
        <v>8889</v>
      </c>
      <c r="C67" s="60">
        <f t="shared" si="15"/>
        <v>778</v>
      </c>
      <c r="D67" s="60">
        <f t="shared" si="15"/>
        <v>702</v>
      </c>
      <c r="E67" s="60">
        <f t="shared" si="15"/>
        <v>649</v>
      </c>
      <c r="F67" s="60">
        <f t="shared" si="15"/>
        <v>731</v>
      </c>
      <c r="G67" s="60">
        <f t="shared" si="15"/>
        <v>632</v>
      </c>
      <c r="H67" s="60">
        <f t="shared" si="15"/>
        <v>538</v>
      </c>
      <c r="I67" s="60">
        <f t="shared" si="15"/>
        <v>984</v>
      </c>
      <c r="J67" s="60">
        <f t="shared" si="15"/>
        <v>785</v>
      </c>
      <c r="K67" s="60">
        <f t="shared" si="15"/>
        <v>660</v>
      </c>
      <c r="L67" s="60">
        <f t="shared" si="15"/>
        <v>877</v>
      </c>
      <c r="M67" s="60">
        <f t="shared" si="15"/>
        <v>770</v>
      </c>
      <c r="N67" s="60">
        <f t="shared" si="15"/>
        <v>783</v>
      </c>
      <c r="P67" s="41"/>
    </row>
    <row r="68" spans="1:16" ht="12.75" x14ac:dyDescent="0.2">
      <c r="A68" s="62" t="s">
        <v>661</v>
      </c>
      <c r="B68" s="7">
        <f>SUM(C68:N68)</f>
        <v>5</v>
      </c>
      <c r="C68" s="8">
        <v>0</v>
      </c>
      <c r="D68" s="8">
        <v>0</v>
      </c>
      <c r="E68" s="8">
        <v>0</v>
      </c>
      <c r="F68" s="8">
        <v>0</v>
      </c>
      <c r="G68" s="8">
        <v>0</v>
      </c>
      <c r="H68" s="8">
        <v>1</v>
      </c>
      <c r="I68" s="8">
        <v>1</v>
      </c>
      <c r="J68" s="8">
        <v>0</v>
      </c>
      <c r="K68" s="8">
        <v>0</v>
      </c>
      <c r="L68" s="8">
        <v>0</v>
      </c>
      <c r="M68" s="8">
        <v>1</v>
      </c>
      <c r="N68" s="8">
        <v>2</v>
      </c>
    </row>
    <row r="69" spans="1:16" ht="12.75" x14ac:dyDescent="0.2">
      <c r="A69" s="62" t="s">
        <v>540</v>
      </c>
      <c r="B69" s="7">
        <f>SUM(C69:N69)</f>
        <v>8003</v>
      </c>
      <c r="C69" s="8">
        <v>691</v>
      </c>
      <c r="D69" s="8">
        <v>649</v>
      </c>
      <c r="E69" s="8">
        <v>593</v>
      </c>
      <c r="F69" s="8">
        <v>658</v>
      </c>
      <c r="G69" s="8">
        <v>550</v>
      </c>
      <c r="H69" s="8">
        <v>487</v>
      </c>
      <c r="I69" s="8">
        <v>918</v>
      </c>
      <c r="J69" s="8">
        <v>702</v>
      </c>
      <c r="K69" s="8">
        <v>578</v>
      </c>
      <c r="L69" s="8">
        <v>780</v>
      </c>
      <c r="M69" s="8">
        <v>705</v>
      </c>
      <c r="N69" s="8">
        <v>692</v>
      </c>
    </row>
    <row r="70" spans="1:16" ht="12.75" x14ac:dyDescent="0.2">
      <c r="A70" s="62" t="s">
        <v>541</v>
      </c>
      <c r="B70" s="7">
        <f>SUM(C70:N70)</f>
        <v>881</v>
      </c>
      <c r="C70" s="8">
        <v>87</v>
      </c>
      <c r="D70" s="8">
        <v>53</v>
      </c>
      <c r="E70" s="8">
        <v>56</v>
      </c>
      <c r="F70" s="8">
        <v>73</v>
      </c>
      <c r="G70" s="8">
        <v>82</v>
      </c>
      <c r="H70" s="8">
        <v>50</v>
      </c>
      <c r="I70" s="8">
        <v>65</v>
      </c>
      <c r="J70" s="8">
        <v>83</v>
      </c>
      <c r="K70" s="8">
        <v>82</v>
      </c>
      <c r="L70" s="8">
        <v>97</v>
      </c>
      <c r="M70" s="8">
        <v>64</v>
      </c>
      <c r="N70" s="8">
        <v>89</v>
      </c>
    </row>
    <row r="71" spans="1:16" ht="12.75" x14ac:dyDescent="0.2">
      <c r="A71" s="61" t="s">
        <v>512</v>
      </c>
      <c r="B71" s="60">
        <f t="shared" ref="B71:N71" si="16">B72+B73+B74+B75</f>
        <v>17083</v>
      </c>
      <c r="C71" s="60">
        <f t="shared" si="16"/>
        <v>1243</v>
      </c>
      <c r="D71" s="60">
        <f t="shared" si="16"/>
        <v>1343</v>
      </c>
      <c r="E71" s="60">
        <f t="shared" si="16"/>
        <v>1400</v>
      </c>
      <c r="F71" s="60">
        <f t="shared" si="16"/>
        <v>1285</v>
      </c>
      <c r="G71" s="60">
        <f t="shared" si="16"/>
        <v>1501</v>
      </c>
      <c r="H71" s="60">
        <f t="shared" si="16"/>
        <v>1265</v>
      </c>
      <c r="I71" s="60">
        <f t="shared" si="16"/>
        <v>1411</v>
      </c>
      <c r="J71" s="60">
        <f t="shared" si="16"/>
        <v>1625</v>
      </c>
      <c r="K71" s="60">
        <f t="shared" si="16"/>
        <v>1278</v>
      </c>
      <c r="L71" s="60">
        <f t="shared" si="16"/>
        <v>1928</v>
      </c>
      <c r="M71" s="60">
        <f t="shared" si="16"/>
        <v>1431</v>
      </c>
      <c r="N71" s="60">
        <f t="shared" si="16"/>
        <v>1373</v>
      </c>
      <c r="P71" s="41"/>
    </row>
    <row r="72" spans="1:16" ht="12.75" x14ac:dyDescent="0.2">
      <c r="A72" s="62" t="s">
        <v>662</v>
      </c>
      <c r="B72" s="7">
        <f>SUM(C72:N72)</f>
        <v>1</v>
      </c>
      <c r="C72" s="8">
        <v>0</v>
      </c>
      <c r="D72" s="8">
        <v>0</v>
      </c>
      <c r="E72" s="8">
        <v>1</v>
      </c>
      <c r="F72" s="8">
        <v>0</v>
      </c>
      <c r="G72" s="8">
        <v>0</v>
      </c>
      <c r="H72" s="8">
        <v>0</v>
      </c>
      <c r="I72" s="8">
        <v>0</v>
      </c>
      <c r="J72" s="8">
        <v>0</v>
      </c>
      <c r="K72" s="8">
        <v>0</v>
      </c>
      <c r="L72" s="8">
        <v>0</v>
      </c>
      <c r="M72" s="8">
        <v>0</v>
      </c>
      <c r="N72" s="8">
        <v>0</v>
      </c>
    </row>
    <row r="73" spans="1:16" ht="12.75" x14ac:dyDescent="0.2">
      <c r="A73" s="62" t="s">
        <v>542</v>
      </c>
      <c r="B73" s="7">
        <f>SUM(C73:N73)</f>
        <v>8171</v>
      </c>
      <c r="C73" s="8">
        <v>606</v>
      </c>
      <c r="D73" s="8">
        <v>646</v>
      </c>
      <c r="E73" s="8">
        <v>657</v>
      </c>
      <c r="F73" s="8">
        <v>612</v>
      </c>
      <c r="G73" s="8">
        <v>768</v>
      </c>
      <c r="H73" s="8">
        <v>609</v>
      </c>
      <c r="I73" s="8">
        <v>640</v>
      </c>
      <c r="J73" s="8">
        <v>711</v>
      </c>
      <c r="K73" s="8">
        <v>538</v>
      </c>
      <c r="L73" s="8">
        <v>898</v>
      </c>
      <c r="M73" s="8">
        <v>723</v>
      </c>
      <c r="N73" s="8">
        <v>763</v>
      </c>
    </row>
    <row r="74" spans="1:16" ht="12.75" x14ac:dyDescent="0.2">
      <c r="A74" s="62" t="s">
        <v>543</v>
      </c>
      <c r="B74" s="7">
        <f>SUM(C74:N74)</f>
        <v>3629</v>
      </c>
      <c r="C74" s="8">
        <v>235</v>
      </c>
      <c r="D74" s="8">
        <v>261</v>
      </c>
      <c r="E74" s="8">
        <v>358</v>
      </c>
      <c r="F74" s="8">
        <v>265</v>
      </c>
      <c r="G74" s="8">
        <v>282</v>
      </c>
      <c r="H74" s="8">
        <v>295</v>
      </c>
      <c r="I74" s="8">
        <v>291</v>
      </c>
      <c r="J74" s="8">
        <v>429</v>
      </c>
      <c r="K74" s="8">
        <v>254</v>
      </c>
      <c r="L74" s="8">
        <v>425</v>
      </c>
      <c r="M74" s="8">
        <v>289</v>
      </c>
      <c r="N74" s="8">
        <v>245</v>
      </c>
    </row>
    <row r="75" spans="1:16" ht="12.75" x14ac:dyDescent="0.2">
      <c r="A75" s="62" t="s">
        <v>544</v>
      </c>
      <c r="B75" s="7">
        <f>SUM(C75:N75)</f>
        <v>5282</v>
      </c>
      <c r="C75" s="8">
        <v>402</v>
      </c>
      <c r="D75" s="8">
        <v>436</v>
      </c>
      <c r="E75" s="8">
        <v>384</v>
      </c>
      <c r="F75" s="8">
        <v>408</v>
      </c>
      <c r="G75" s="8">
        <v>451</v>
      </c>
      <c r="H75" s="8">
        <v>361</v>
      </c>
      <c r="I75" s="8">
        <v>480</v>
      </c>
      <c r="J75" s="8">
        <v>485</v>
      </c>
      <c r="K75" s="8">
        <v>486</v>
      </c>
      <c r="L75" s="8">
        <v>605</v>
      </c>
      <c r="M75" s="8">
        <v>419</v>
      </c>
      <c r="N75" s="8">
        <v>365</v>
      </c>
    </row>
    <row r="76" spans="1:16" ht="12.75" x14ac:dyDescent="0.2">
      <c r="A76" s="61" t="s">
        <v>696</v>
      </c>
      <c r="B76" s="60">
        <f t="shared" ref="B76:N76" si="17">B77+B78+B79</f>
        <v>2817</v>
      </c>
      <c r="C76" s="60">
        <f t="shared" si="17"/>
        <v>269</v>
      </c>
      <c r="D76" s="60">
        <f t="shared" si="17"/>
        <v>217</v>
      </c>
      <c r="E76" s="60">
        <f t="shared" si="17"/>
        <v>197</v>
      </c>
      <c r="F76" s="60">
        <f t="shared" si="17"/>
        <v>263</v>
      </c>
      <c r="G76" s="60">
        <f t="shared" si="17"/>
        <v>272</v>
      </c>
      <c r="H76" s="60">
        <f t="shared" si="17"/>
        <v>237</v>
      </c>
      <c r="I76" s="60">
        <f t="shared" si="17"/>
        <v>209</v>
      </c>
      <c r="J76" s="60">
        <f t="shared" si="17"/>
        <v>267</v>
      </c>
      <c r="K76" s="60">
        <f t="shared" si="17"/>
        <v>156</v>
      </c>
      <c r="L76" s="60">
        <f t="shared" si="17"/>
        <v>262</v>
      </c>
      <c r="M76" s="60">
        <f t="shared" si="17"/>
        <v>228</v>
      </c>
      <c r="N76" s="60">
        <f t="shared" si="17"/>
        <v>240</v>
      </c>
      <c r="P76" s="41"/>
    </row>
    <row r="77" spans="1:16" ht="14.25" customHeight="1" x14ac:dyDescent="0.2">
      <c r="A77" s="62" t="s">
        <v>663</v>
      </c>
      <c r="B77" s="7">
        <f>SUM(C77:N77)</f>
        <v>1</v>
      </c>
      <c r="C77" s="8">
        <v>0</v>
      </c>
      <c r="D77" s="8">
        <v>0</v>
      </c>
      <c r="E77" s="8">
        <v>0</v>
      </c>
      <c r="F77" s="8">
        <v>0</v>
      </c>
      <c r="G77" s="8">
        <v>0</v>
      </c>
      <c r="H77" s="8">
        <v>0</v>
      </c>
      <c r="I77" s="8">
        <v>0</v>
      </c>
      <c r="J77" s="8">
        <v>0</v>
      </c>
      <c r="K77" s="8">
        <v>0</v>
      </c>
      <c r="L77" s="8">
        <v>0</v>
      </c>
      <c r="M77" s="8">
        <v>1</v>
      </c>
      <c r="N77" s="8">
        <v>0</v>
      </c>
    </row>
    <row r="78" spans="1:16" ht="12.75" x14ac:dyDescent="0.2">
      <c r="A78" s="62" t="s">
        <v>545</v>
      </c>
      <c r="B78" s="7">
        <f>SUM(C78:N78)</f>
        <v>2115</v>
      </c>
      <c r="C78" s="8">
        <v>202</v>
      </c>
      <c r="D78" s="8">
        <v>165</v>
      </c>
      <c r="E78" s="8">
        <v>150</v>
      </c>
      <c r="F78" s="8">
        <v>199</v>
      </c>
      <c r="G78" s="8">
        <v>223</v>
      </c>
      <c r="H78" s="8">
        <v>183</v>
      </c>
      <c r="I78" s="8">
        <v>156</v>
      </c>
      <c r="J78" s="8">
        <v>181</v>
      </c>
      <c r="K78" s="8">
        <v>97</v>
      </c>
      <c r="L78" s="8">
        <v>203</v>
      </c>
      <c r="M78" s="8">
        <v>186</v>
      </c>
      <c r="N78" s="8">
        <v>170</v>
      </c>
    </row>
    <row r="79" spans="1:16" ht="12.75" x14ac:dyDescent="0.2">
      <c r="A79" s="62" t="s">
        <v>546</v>
      </c>
      <c r="B79" s="7">
        <f>SUM(C79:N79)</f>
        <v>701</v>
      </c>
      <c r="C79" s="8">
        <v>67</v>
      </c>
      <c r="D79" s="8">
        <v>52</v>
      </c>
      <c r="E79" s="8">
        <v>47</v>
      </c>
      <c r="F79" s="8">
        <v>64</v>
      </c>
      <c r="G79" s="8">
        <v>49</v>
      </c>
      <c r="H79" s="8">
        <v>54</v>
      </c>
      <c r="I79" s="8">
        <v>53</v>
      </c>
      <c r="J79" s="8">
        <v>86</v>
      </c>
      <c r="K79" s="8">
        <v>59</v>
      </c>
      <c r="L79" s="8">
        <v>59</v>
      </c>
      <c r="M79" s="8">
        <v>41</v>
      </c>
      <c r="N79" s="8">
        <v>70</v>
      </c>
    </row>
    <row r="80" spans="1:16" ht="16.5" customHeight="1" x14ac:dyDescent="0.2">
      <c r="A80" s="61" t="s">
        <v>739</v>
      </c>
      <c r="B80" s="60">
        <f t="shared" ref="B80:N80" si="18">+B81+B82+B83</f>
        <v>3403</v>
      </c>
      <c r="C80" s="60">
        <f t="shared" si="18"/>
        <v>395</v>
      </c>
      <c r="D80" s="60">
        <f t="shared" si="18"/>
        <v>240</v>
      </c>
      <c r="E80" s="60">
        <f t="shared" si="18"/>
        <v>259</v>
      </c>
      <c r="F80" s="60">
        <f t="shared" si="18"/>
        <v>317</v>
      </c>
      <c r="G80" s="60">
        <f t="shared" si="18"/>
        <v>320</v>
      </c>
      <c r="H80" s="60">
        <f t="shared" si="18"/>
        <v>244</v>
      </c>
      <c r="I80" s="60">
        <f t="shared" si="18"/>
        <v>288</v>
      </c>
      <c r="J80" s="60">
        <f t="shared" si="18"/>
        <v>325</v>
      </c>
      <c r="K80" s="60">
        <f t="shared" si="18"/>
        <v>237</v>
      </c>
      <c r="L80" s="60">
        <f t="shared" si="18"/>
        <v>297</v>
      </c>
      <c r="M80" s="60">
        <f t="shared" si="18"/>
        <v>232</v>
      </c>
      <c r="N80" s="60">
        <f t="shared" si="18"/>
        <v>249</v>
      </c>
      <c r="P80" s="41"/>
    </row>
    <row r="81" spans="1:16" ht="12.75" x14ac:dyDescent="0.2">
      <c r="A81" s="63" t="s">
        <v>664</v>
      </c>
      <c r="B81" s="7">
        <f>SUM(C81:N81)</f>
        <v>10</v>
      </c>
      <c r="C81" s="8">
        <v>1</v>
      </c>
      <c r="D81" s="8">
        <v>0</v>
      </c>
      <c r="E81" s="8">
        <v>0</v>
      </c>
      <c r="F81" s="8">
        <v>2</v>
      </c>
      <c r="G81" s="8">
        <v>0</v>
      </c>
      <c r="H81" s="8">
        <v>2</v>
      </c>
      <c r="I81" s="8">
        <v>1</v>
      </c>
      <c r="J81" s="8">
        <v>1</v>
      </c>
      <c r="K81" s="8">
        <v>0</v>
      </c>
      <c r="L81" s="8">
        <v>2</v>
      </c>
      <c r="M81" s="8">
        <v>0</v>
      </c>
      <c r="N81" s="8">
        <v>1</v>
      </c>
    </row>
    <row r="82" spans="1:16" ht="12.75" x14ac:dyDescent="0.2">
      <c r="A82" s="63" t="s">
        <v>547</v>
      </c>
      <c r="B82" s="7">
        <f>SUM(C82:N82)</f>
        <v>2966</v>
      </c>
      <c r="C82" s="8">
        <v>361</v>
      </c>
      <c r="D82" s="8">
        <v>211</v>
      </c>
      <c r="E82" s="8">
        <v>230</v>
      </c>
      <c r="F82" s="8">
        <v>280</v>
      </c>
      <c r="G82" s="8">
        <v>283</v>
      </c>
      <c r="H82" s="8">
        <v>204</v>
      </c>
      <c r="I82" s="8">
        <v>268</v>
      </c>
      <c r="J82" s="8">
        <v>274</v>
      </c>
      <c r="K82" s="8">
        <v>198</v>
      </c>
      <c r="L82" s="8">
        <v>252</v>
      </c>
      <c r="M82" s="8">
        <v>206</v>
      </c>
      <c r="N82" s="8">
        <v>199</v>
      </c>
    </row>
    <row r="83" spans="1:16" ht="12.75" x14ac:dyDescent="0.2">
      <c r="A83" s="64" t="s">
        <v>548</v>
      </c>
      <c r="B83" s="65">
        <f>SUM(C83:N83)</f>
        <v>427</v>
      </c>
      <c r="C83" s="9">
        <v>33</v>
      </c>
      <c r="D83" s="9">
        <v>29</v>
      </c>
      <c r="E83" s="9">
        <v>29</v>
      </c>
      <c r="F83" s="9">
        <v>35</v>
      </c>
      <c r="G83" s="9">
        <v>37</v>
      </c>
      <c r="H83" s="9">
        <v>38</v>
      </c>
      <c r="I83" s="9">
        <v>19</v>
      </c>
      <c r="J83" s="9">
        <v>50</v>
      </c>
      <c r="K83" s="9">
        <v>39</v>
      </c>
      <c r="L83" s="9">
        <v>43</v>
      </c>
      <c r="M83" s="9">
        <v>26</v>
      </c>
      <c r="N83" s="9">
        <v>49</v>
      </c>
    </row>
    <row r="84" spans="1:16" ht="15.95" customHeight="1" x14ac:dyDescent="0.2">
      <c r="A84" s="137" t="s">
        <v>206</v>
      </c>
      <c r="B84" s="136"/>
      <c r="C84" s="11"/>
      <c r="D84" s="11"/>
      <c r="E84" s="11"/>
      <c r="F84" s="11"/>
      <c r="G84" s="11"/>
      <c r="H84" s="11"/>
      <c r="I84" s="11"/>
      <c r="J84" s="11"/>
      <c r="K84" s="11"/>
      <c r="L84" s="11"/>
      <c r="M84" s="3"/>
      <c r="N84" s="3"/>
    </row>
    <row r="85" spans="1:16" ht="56.25" customHeight="1" x14ac:dyDescent="0.2">
      <c r="A85" s="810" t="s">
        <v>982</v>
      </c>
      <c r="B85" s="811"/>
      <c r="C85" s="811"/>
      <c r="D85" s="811"/>
      <c r="E85" s="811"/>
      <c r="F85" s="811"/>
      <c r="G85" s="811"/>
      <c r="H85" s="811"/>
      <c r="I85" s="811"/>
      <c r="J85" s="811"/>
      <c r="K85" s="811"/>
      <c r="L85" s="811"/>
      <c r="M85" s="811"/>
      <c r="N85" s="811"/>
      <c r="O85" s="26"/>
      <c r="P85" s="26"/>
    </row>
    <row r="86" spans="1:16" ht="12.75" customHeight="1" x14ac:dyDescent="0.2">
      <c r="A86" s="140" t="s">
        <v>740</v>
      </c>
      <c r="B86" s="6"/>
      <c r="C86" s="11"/>
      <c r="D86" s="11"/>
      <c r="E86" s="11"/>
      <c r="F86" s="11"/>
      <c r="G86" s="11"/>
      <c r="H86" s="11"/>
      <c r="I86" s="11"/>
      <c r="J86" s="11"/>
      <c r="K86" s="11"/>
      <c r="L86" s="3"/>
      <c r="M86" s="3"/>
      <c r="N86" s="3"/>
    </row>
  </sheetData>
  <mergeCells count="1">
    <mergeCell ref="A85:N85"/>
  </mergeCells>
  <phoneticPr fontId="0" type="noConversion"/>
  <pageMargins left="0.25" right="0.25" top="0.75" bottom="0.75" header="0.3" footer="0.3"/>
  <pageSetup scale="53" fitToHeight="2" orientation="portrait" verticalDpi="599" r:id="rId1"/>
  <headerFooter>
    <oddFooter>&amp;A&amp;RPágina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80"/>
  <sheetViews>
    <sheetView showGridLines="0" topLeftCell="A10" zoomScaleNormal="100" zoomScaleSheetLayoutView="100" workbookViewId="0">
      <selection activeCell="L55" sqref="L55"/>
    </sheetView>
  </sheetViews>
  <sheetFormatPr baseColWidth="10" defaultRowHeight="10.5" x14ac:dyDescent="0.15"/>
  <cols>
    <col min="1" max="1" width="11.42578125" style="27"/>
    <col min="2" max="2" width="13.42578125" style="27" customWidth="1"/>
    <col min="3" max="3" width="13.140625" style="27" customWidth="1"/>
    <col min="4" max="4" width="11.42578125" style="27"/>
    <col min="5" max="5" width="12.5703125" style="27" bestFit="1" customWidth="1"/>
    <col min="6" max="6" width="11.42578125" style="27"/>
    <col min="7" max="7" width="4.7109375" style="27" customWidth="1"/>
    <col min="8" max="8" width="8.7109375" style="27" customWidth="1"/>
    <col min="9" max="9" width="22.7109375" style="29" customWidth="1"/>
    <col min="10" max="10" width="11.42578125" style="27"/>
    <col min="11" max="11" width="14.85546875" style="27" customWidth="1"/>
    <col min="12" max="12" width="19.7109375" style="27" customWidth="1"/>
    <col min="13" max="16384" width="11.42578125" style="27"/>
  </cols>
  <sheetData>
    <row r="1" spans="1:9" ht="19.5" customHeight="1" x14ac:dyDescent="0.15">
      <c r="A1" s="38" t="s">
        <v>900</v>
      </c>
      <c r="B1" s="38"/>
      <c r="C1" s="38"/>
      <c r="D1" s="38"/>
      <c r="E1" s="38"/>
      <c r="F1" s="38"/>
      <c r="G1" s="33"/>
      <c r="I1" s="27"/>
    </row>
    <row r="2" spans="1:9" ht="21" x14ac:dyDescent="0.15">
      <c r="A2" s="355" t="s">
        <v>324</v>
      </c>
      <c r="B2" s="355" t="s">
        <v>416</v>
      </c>
    </row>
    <row r="3" spans="1:9" x14ac:dyDescent="0.15">
      <c r="A3" s="352" t="s">
        <v>170</v>
      </c>
      <c r="B3" s="447">
        <f>SUM(B5:B16)</f>
        <v>307670</v>
      </c>
    </row>
    <row r="4" spans="1:9" x14ac:dyDescent="0.15">
      <c r="A4" s="352" t="s">
        <v>881</v>
      </c>
      <c r="B4" s="488">
        <f>AVERAGE(B5:B16)</f>
        <v>25639.166666666668</v>
      </c>
    </row>
    <row r="5" spans="1:9" ht="10.5" customHeight="1" x14ac:dyDescent="0.15">
      <c r="A5" s="354" t="s">
        <v>194</v>
      </c>
      <c r="B5" s="353">
        <v>24322</v>
      </c>
    </row>
    <row r="6" spans="1:9" x14ac:dyDescent="0.15">
      <c r="A6" s="354" t="s">
        <v>195</v>
      </c>
      <c r="B6" s="353">
        <v>23305</v>
      </c>
      <c r="I6" s="220">
        <v>25639.166666666668</v>
      </c>
    </row>
    <row r="7" spans="1:9" x14ac:dyDescent="0.15">
      <c r="A7" s="354" t="s">
        <v>196</v>
      </c>
      <c r="B7" s="353">
        <v>25643</v>
      </c>
      <c r="I7" s="220">
        <v>25639.166666666668</v>
      </c>
    </row>
    <row r="8" spans="1:9" x14ac:dyDescent="0.15">
      <c r="A8" s="354" t="s">
        <v>197</v>
      </c>
      <c r="B8" s="353">
        <v>26495</v>
      </c>
      <c r="I8" s="220">
        <f>AVERAGE(B5:B16)</f>
        <v>25639.166666666668</v>
      </c>
    </row>
    <row r="9" spans="1:9" x14ac:dyDescent="0.15">
      <c r="A9" s="354" t="s">
        <v>198</v>
      </c>
      <c r="B9" s="353">
        <v>26588</v>
      </c>
      <c r="I9" s="220">
        <v>25639.166666666668</v>
      </c>
    </row>
    <row r="10" spans="1:9" x14ac:dyDescent="0.15">
      <c r="A10" s="354" t="s">
        <v>199</v>
      </c>
      <c r="B10" s="353">
        <v>22888</v>
      </c>
      <c r="I10" s="220">
        <v>25639.166666666668</v>
      </c>
    </row>
    <row r="11" spans="1:9" x14ac:dyDescent="0.15">
      <c r="A11" s="354" t="s">
        <v>200</v>
      </c>
      <c r="B11" s="353">
        <v>26512</v>
      </c>
      <c r="I11" s="220">
        <v>25639.166666666668</v>
      </c>
    </row>
    <row r="12" spans="1:9" x14ac:dyDescent="0.15">
      <c r="A12" s="354" t="s">
        <v>201</v>
      </c>
      <c r="B12" s="353">
        <v>27919</v>
      </c>
      <c r="I12" s="220">
        <v>25639.166666666668</v>
      </c>
    </row>
    <row r="13" spans="1:9" x14ac:dyDescent="0.15">
      <c r="A13" s="354" t="s">
        <v>202</v>
      </c>
      <c r="B13" s="353">
        <v>22815</v>
      </c>
      <c r="I13" s="220">
        <v>25639.166666666668</v>
      </c>
    </row>
    <row r="14" spans="1:9" x14ac:dyDescent="0.15">
      <c r="A14" s="354" t="s">
        <v>203</v>
      </c>
      <c r="B14" s="353">
        <v>30389</v>
      </c>
      <c r="I14" s="220">
        <v>25639.166666666668</v>
      </c>
    </row>
    <row r="15" spans="1:9" x14ac:dyDescent="0.15">
      <c r="A15" s="354" t="s">
        <v>204</v>
      </c>
      <c r="B15" s="353">
        <v>25274</v>
      </c>
      <c r="I15" s="220">
        <v>25639.166666666668</v>
      </c>
    </row>
    <row r="16" spans="1:9" x14ac:dyDescent="0.15">
      <c r="A16" s="354" t="s">
        <v>205</v>
      </c>
      <c r="B16" s="353">
        <v>25520</v>
      </c>
      <c r="I16" s="220">
        <v>25639.166666666668</v>
      </c>
    </row>
    <row r="17" spans="1:13" x14ac:dyDescent="0.15">
      <c r="A17" s="326" t="s">
        <v>842</v>
      </c>
      <c r="H17" s="36"/>
      <c r="I17" s="36"/>
    </row>
    <row r="19" spans="1:13" x14ac:dyDescent="0.15">
      <c r="I19" s="27"/>
      <c r="J19" s="35"/>
      <c r="K19" s="35"/>
      <c r="L19" s="35"/>
      <c r="M19" s="35"/>
    </row>
    <row r="20" spans="1:13" x14ac:dyDescent="0.15">
      <c r="E20" s="351"/>
      <c r="J20" s="35"/>
      <c r="K20" s="350"/>
      <c r="L20" s="350"/>
      <c r="M20" s="350"/>
    </row>
    <row r="21" spans="1:13" x14ac:dyDescent="0.15">
      <c r="J21" s="35"/>
      <c r="K21" s="35"/>
      <c r="L21" s="348"/>
      <c r="M21" s="347"/>
    </row>
    <row r="22" spans="1:13" x14ac:dyDescent="0.15">
      <c r="E22" s="349"/>
      <c r="J22" s="35"/>
      <c r="K22" s="35"/>
      <c r="L22" s="348"/>
      <c r="M22" s="347"/>
    </row>
    <row r="23" spans="1:13" x14ac:dyDescent="0.15">
      <c r="J23" s="35"/>
      <c r="K23" s="35"/>
      <c r="L23" s="348"/>
      <c r="M23" s="347"/>
    </row>
    <row r="24" spans="1:13" x14ac:dyDescent="0.15">
      <c r="J24" s="35"/>
      <c r="K24" s="35"/>
      <c r="L24" s="348"/>
      <c r="M24" s="347"/>
    </row>
    <row r="25" spans="1:13" x14ac:dyDescent="0.15">
      <c r="J25" s="35"/>
      <c r="K25" s="35"/>
      <c r="L25" s="348"/>
      <c r="M25" s="347"/>
    </row>
    <row r="26" spans="1:13" x14ac:dyDescent="0.15">
      <c r="J26" s="35"/>
      <c r="K26" s="35"/>
      <c r="L26" s="348"/>
      <c r="M26" s="347"/>
    </row>
    <row r="27" spans="1:13" x14ac:dyDescent="0.15">
      <c r="J27" s="35"/>
      <c r="K27" s="35"/>
      <c r="L27" s="348"/>
      <c r="M27" s="347"/>
    </row>
    <row r="28" spans="1:13" x14ac:dyDescent="0.15">
      <c r="J28" s="35"/>
      <c r="K28" s="35"/>
      <c r="L28" s="348"/>
      <c r="M28" s="347"/>
    </row>
    <row r="29" spans="1:13" x14ac:dyDescent="0.15">
      <c r="J29" s="35"/>
      <c r="K29" s="345"/>
      <c r="L29" s="346"/>
      <c r="M29" s="345"/>
    </row>
    <row r="30" spans="1:13" x14ac:dyDescent="0.15">
      <c r="I30" s="27"/>
      <c r="J30" s="35"/>
      <c r="K30" s="35"/>
      <c r="L30" s="35"/>
      <c r="M30" s="34"/>
    </row>
    <row r="31" spans="1:13" x14ac:dyDescent="0.15">
      <c r="I31" s="27"/>
      <c r="J31" s="35"/>
      <c r="K31" s="35"/>
      <c r="L31" s="35"/>
      <c r="M31" s="34"/>
    </row>
    <row r="32" spans="1:13" x14ac:dyDescent="0.15">
      <c r="I32" s="27"/>
      <c r="J32" s="35"/>
      <c r="K32" s="35"/>
      <c r="L32" s="35"/>
      <c r="M32" s="34"/>
    </row>
    <row r="34" spans="1:13" x14ac:dyDescent="0.15">
      <c r="I34" s="27"/>
      <c r="K34" s="32"/>
      <c r="L34" s="32"/>
      <c r="M34" s="32"/>
    </row>
    <row r="35" spans="1:13" x14ac:dyDescent="0.15">
      <c r="I35" s="27"/>
    </row>
    <row r="36" spans="1:13" x14ac:dyDescent="0.15">
      <c r="I36" s="27"/>
    </row>
    <row r="37" spans="1:13" x14ac:dyDescent="0.15">
      <c r="I37" s="27"/>
    </row>
    <row r="38" spans="1:13" x14ac:dyDescent="0.15">
      <c r="I38" s="27"/>
    </row>
    <row r="39" spans="1:13" x14ac:dyDescent="0.15">
      <c r="I39" s="27"/>
    </row>
    <row r="40" spans="1:13" x14ac:dyDescent="0.15">
      <c r="I40" s="27"/>
    </row>
    <row r="41" spans="1:13" x14ac:dyDescent="0.15">
      <c r="I41" s="27"/>
    </row>
    <row r="42" spans="1:13" x14ac:dyDescent="0.15">
      <c r="A42" s="326"/>
      <c r="I42" s="27"/>
    </row>
    <row r="43" spans="1:13" x14ac:dyDescent="0.15">
      <c r="I43" s="27"/>
    </row>
    <row r="46" spans="1:13" x14ac:dyDescent="0.15">
      <c r="A46" s="452" t="s">
        <v>842</v>
      </c>
    </row>
    <row r="47" spans="1:13" x14ac:dyDescent="0.15">
      <c r="A47" s="83" t="s">
        <v>1036</v>
      </c>
      <c r="B47" s="83"/>
      <c r="C47" s="83"/>
      <c r="D47" s="83"/>
      <c r="E47" s="83"/>
      <c r="F47" s="83"/>
      <c r="G47" s="83"/>
      <c r="H47" s="83"/>
      <c r="I47" s="83"/>
      <c r="J47" s="456"/>
      <c r="K47" s="456"/>
      <c r="L47" s="456"/>
      <c r="M47" s="456"/>
    </row>
    <row r="48" spans="1:13" x14ac:dyDescent="0.15">
      <c r="A48" s="83" t="s">
        <v>1037</v>
      </c>
      <c r="B48" s="83"/>
      <c r="C48" s="83"/>
      <c r="D48" s="83"/>
      <c r="E48" s="83"/>
      <c r="F48" s="83"/>
      <c r="G48" s="83"/>
      <c r="H48" s="83"/>
      <c r="I48" s="83"/>
    </row>
    <row r="51" spans="3:3" x14ac:dyDescent="0.15">
      <c r="C51" s="83"/>
    </row>
    <row r="76" spans="9:9" x14ac:dyDescent="0.15">
      <c r="I76" s="27"/>
    </row>
    <row r="77" spans="9:9" x14ac:dyDescent="0.15">
      <c r="I77" s="27"/>
    </row>
    <row r="78" spans="9:9" x14ac:dyDescent="0.15">
      <c r="I78" s="27"/>
    </row>
    <row r="79" spans="9:9" x14ac:dyDescent="0.15">
      <c r="I79" s="27"/>
    </row>
    <row r="80" spans="9:9" x14ac:dyDescent="0.15">
      <c r="I80" s="27"/>
    </row>
  </sheetData>
  <pageMargins left="0.23622047244094491" right="0.23622047244094491" top="0.74803149606299213" bottom="0.74803149606299213" header="0.31496062992125984" footer="0.31496062992125984"/>
  <pageSetup scale="95" orientation="portrait" r:id="rId1"/>
  <headerFooter>
    <oddFooter>&amp;A&amp;RPágina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pageSetUpPr fitToPage="1"/>
  </sheetPr>
  <dimension ref="A1:K406"/>
  <sheetViews>
    <sheetView showGridLines="0" view="pageBreakPreview" zoomScale="80" zoomScaleNormal="90" zoomScaleSheetLayoutView="80" zoomScalePageLayoutView="80" workbookViewId="0">
      <pane ySplit="2" topLeftCell="A3" activePane="bottomLeft" state="frozen"/>
      <selection pane="bottomLeft" activeCell="B388" sqref="B388"/>
    </sheetView>
  </sheetViews>
  <sheetFormatPr baseColWidth="10" defaultRowHeight="15" customHeight="1" x14ac:dyDescent="0.2"/>
  <cols>
    <col min="1" max="1" width="7.7109375" style="52" customWidth="1"/>
    <col min="2" max="2" width="56" style="728" customWidth="1"/>
    <col min="3" max="3" width="14.7109375" style="52" customWidth="1"/>
    <col min="4" max="10" width="12.28515625" style="52" bestFit="1" customWidth="1"/>
    <col min="11" max="11" width="15.42578125" style="52" customWidth="1"/>
    <col min="12" max="16384" width="11.42578125" style="52"/>
  </cols>
  <sheetData>
    <row r="1" spans="1:11" ht="14.25" customHeight="1" x14ac:dyDescent="0.2">
      <c r="A1" s="700" t="s">
        <v>901</v>
      </c>
      <c r="B1" s="701"/>
      <c r="C1" s="702"/>
      <c r="D1" s="702"/>
      <c r="E1" s="702"/>
      <c r="F1" s="702"/>
      <c r="G1" s="702"/>
      <c r="H1" s="702"/>
      <c r="I1" s="702"/>
      <c r="J1" s="702"/>
      <c r="K1" s="702"/>
    </row>
    <row r="2" spans="1:11" ht="15" customHeight="1" x14ac:dyDescent="0.2">
      <c r="A2" s="703" t="s">
        <v>327</v>
      </c>
      <c r="B2" s="704" t="s">
        <v>756</v>
      </c>
      <c r="C2" s="704" t="s">
        <v>264</v>
      </c>
      <c r="D2" s="704" t="s">
        <v>207</v>
      </c>
      <c r="E2" s="704" t="s">
        <v>208</v>
      </c>
      <c r="F2" s="704" t="s">
        <v>209</v>
      </c>
      <c r="G2" s="704" t="s">
        <v>210</v>
      </c>
      <c r="H2" s="704" t="s">
        <v>211</v>
      </c>
      <c r="I2" s="704" t="s">
        <v>212</v>
      </c>
      <c r="J2" s="704" t="s">
        <v>213</v>
      </c>
      <c r="K2" s="704" t="s">
        <v>411</v>
      </c>
    </row>
    <row r="3" spans="1:11" ht="11.25" customHeight="1" x14ac:dyDescent="0.2">
      <c r="A3" s="705" t="s">
        <v>170</v>
      </c>
      <c r="B3" s="706"/>
      <c r="C3" s="707">
        <f t="shared" ref="C3:K3" si="0">C4+C196+C376</f>
        <v>307670</v>
      </c>
      <c r="D3" s="707">
        <f t="shared" si="0"/>
        <v>15765</v>
      </c>
      <c r="E3" s="707">
        <f t="shared" si="0"/>
        <v>15286</v>
      </c>
      <c r="F3" s="707">
        <f t="shared" si="0"/>
        <v>15525</v>
      </c>
      <c r="G3" s="707">
        <f t="shared" si="0"/>
        <v>15156</v>
      </c>
      <c r="H3" s="707">
        <f t="shared" si="0"/>
        <v>15801</v>
      </c>
      <c r="I3" s="707">
        <f t="shared" si="0"/>
        <v>13793</v>
      </c>
      <c r="J3" s="707">
        <f t="shared" si="0"/>
        <v>13593</v>
      </c>
      <c r="K3" s="707">
        <f t="shared" si="0"/>
        <v>202751</v>
      </c>
    </row>
    <row r="4" spans="1:11" ht="12.75" x14ac:dyDescent="0.2">
      <c r="A4" s="708"/>
      <c r="B4" s="709" t="s">
        <v>500</v>
      </c>
      <c r="C4" s="710">
        <f>C5+C7+C28+C40+C60+C84+C112+C136+C183+C189</f>
        <v>257235</v>
      </c>
      <c r="D4" s="710">
        <f t="shared" ref="D4:K4" si="1">D5+D7+D28+D40+D60+D84+D112+D136+D183+D189</f>
        <v>13902</v>
      </c>
      <c r="E4" s="710">
        <f>E5+E7+E28+E40+E60+E84+E112+E136+E183+E189</f>
        <v>13630</v>
      </c>
      <c r="F4" s="710">
        <f t="shared" si="1"/>
        <v>13767</v>
      </c>
      <c r="G4" s="710">
        <f t="shared" si="1"/>
        <v>13504</v>
      </c>
      <c r="H4" s="710">
        <f t="shared" si="1"/>
        <v>14177</v>
      </c>
      <c r="I4" s="710">
        <f t="shared" si="1"/>
        <v>12474</v>
      </c>
      <c r="J4" s="710">
        <f t="shared" si="1"/>
        <v>12409</v>
      </c>
      <c r="K4" s="710">
        <f t="shared" si="1"/>
        <v>163372</v>
      </c>
    </row>
    <row r="5" spans="1:11" ht="21" x14ac:dyDescent="0.2">
      <c r="A5" s="50"/>
      <c r="B5" s="288" t="s">
        <v>278</v>
      </c>
      <c r="C5" s="711">
        <f>C6</f>
        <v>48</v>
      </c>
      <c r="D5" s="711">
        <f t="shared" ref="D5:K5" si="2">D6</f>
        <v>4</v>
      </c>
      <c r="E5" s="711">
        <f t="shared" si="2"/>
        <v>1</v>
      </c>
      <c r="F5" s="711">
        <f t="shared" si="2"/>
        <v>1</v>
      </c>
      <c r="G5" s="711">
        <f t="shared" si="2"/>
        <v>0</v>
      </c>
      <c r="H5" s="711">
        <f t="shared" si="2"/>
        <v>0</v>
      </c>
      <c r="I5" s="711">
        <f t="shared" si="2"/>
        <v>1</v>
      </c>
      <c r="J5" s="711">
        <f t="shared" si="2"/>
        <v>1</v>
      </c>
      <c r="K5" s="711">
        <f t="shared" si="2"/>
        <v>40</v>
      </c>
    </row>
    <row r="6" spans="1:11" ht="12.75" x14ac:dyDescent="0.2">
      <c r="A6" s="51">
        <v>101</v>
      </c>
      <c r="B6" s="289" t="s">
        <v>147</v>
      </c>
      <c r="C6" s="712">
        <f>D6+E6+F6+G6+H6+I6+J6+K6</f>
        <v>48</v>
      </c>
      <c r="D6" s="713">
        <v>4</v>
      </c>
      <c r="E6" s="713">
        <v>1</v>
      </c>
      <c r="F6" s="713">
        <v>1</v>
      </c>
      <c r="G6" s="713">
        <v>0</v>
      </c>
      <c r="H6" s="713">
        <v>0</v>
      </c>
      <c r="I6" s="713">
        <v>1</v>
      </c>
      <c r="J6" s="713">
        <v>1</v>
      </c>
      <c r="K6" s="713">
        <v>40</v>
      </c>
    </row>
    <row r="7" spans="1:11" ht="21" x14ac:dyDescent="0.2">
      <c r="A7" s="50"/>
      <c r="B7" s="288" t="s">
        <v>323</v>
      </c>
      <c r="C7" s="711">
        <f>SUM(C8:C27)</f>
        <v>4407</v>
      </c>
      <c r="D7" s="711">
        <f t="shared" ref="D7:K7" si="3">SUM(D8:D27)</f>
        <v>141</v>
      </c>
      <c r="E7" s="711">
        <f t="shared" si="3"/>
        <v>136</v>
      </c>
      <c r="F7" s="711">
        <f t="shared" si="3"/>
        <v>134</v>
      </c>
      <c r="G7" s="711">
        <f t="shared" si="3"/>
        <v>127</v>
      </c>
      <c r="H7" s="711">
        <f t="shared" si="3"/>
        <v>127</v>
      </c>
      <c r="I7" s="711">
        <f t="shared" si="3"/>
        <v>137</v>
      </c>
      <c r="J7" s="711">
        <f t="shared" si="3"/>
        <v>126</v>
      </c>
      <c r="K7" s="711">
        <f t="shared" si="3"/>
        <v>3479</v>
      </c>
    </row>
    <row r="8" spans="1:11" ht="12.75" x14ac:dyDescent="0.2">
      <c r="A8" s="51">
        <v>202</v>
      </c>
      <c r="B8" s="289" t="s">
        <v>108</v>
      </c>
      <c r="C8" s="712">
        <f>D8+E8+F8+G8+H8+I8+J8+K8</f>
        <v>891</v>
      </c>
      <c r="D8" s="713">
        <v>18</v>
      </c>
      <c r="E8" s="713">
        <v>13</v>
      </c>
      <c r="F8" s="713">
        <v>14</v>
      </c>
      <c r="G8" s="713">
        <v>14</v>
      </c>
      <c r="H8" s="713">
        <v>10</v>
      </c>
      <c r="I8" s="713">
        <v>11</v>
      </c>
      <c r="J8" s="713">
        <v>14</v>
      </c>
      <c r="K8" s="713">
        <v>797</v>
      </c>
    </row>
    <row r="9" spans="1:11" ht="12.75" x14ac:dyDescent="0.2">
      <c r="A9" s="51">
        <v>203</v>
      </c>
      <c r="B9" s="289" t="s">
        <v>70</v>
      </c>
      <c r="C9" s="712">
        <f t="shared" ref="C9:C27" si="4">D9+E9+F9+G9+H9+I9+J9+K9</f>
        <v>149</v>
      </c>
      <c r="D9" s="713">
        <v>5</v>
      </c>
      <c r="E9" s="713">
        <v>4</v>
      </c>
      <c r="F9" s="713">
        <v>4</v>
      </c>
      <c r="G9" s="713">
        <v>5</v>
      </c>
      <c r="H9" s="713">
        <v>6</v>
      </c>
      <c r="I9" s="713">
        <v>2</v>
      </c>
      <c r="J9" s="713">
        <v>2</v>
      </c>
      <c r="K9" s="713">
        <v>121</v>
      </c>
    </row>
    <row r="10" spans="1:11" ht="12.75" x14ac:dyDescent="0.2">
      <c r="A10" s="51">
        <v>204</v>
      </c>
      <c r="B10" s="289" t="s">
        <v>71</v>
      </c>
      <c r="C10" s="712">
        <f t="shared" si="4"/>
        <v>646</v>
      </c>
      <c r="D10" s="713">
        <v>42</v>
      </c>
      <c r="E10" s="713">
        <v>35</v>
      </c>
      <c r="F10" s="713">
        <v>44</v>
      </c>
      <c r="G10" s="713">
        <v>41</v>
      </c>
      <c r="H10" s="713">
        <v>33</v>
      </c>
      <c r="I10" s="713">
        <v>48</v>
      </c>
      <c r="J10" s="713">
        <v>41</v>
      </c>
      <c r="K10" s="713">
        <v>362</v>
      </c>
    </row>
    <row r="11" spans="1:11" ht="12.75" x14ac:dyDescent="0.2">
      <c r="A11" s="51">
        <v>205</v>
      </c>
      <c r="B11" s="289" t="s">
        <v>349</v>
      </c>
      <c r="C11" s="712">
        <f t="shared" si="4"/>
        <v>25</v>
      </c>
      <c r="D11" s="713">
        <v>0</v>
      </c>
      <c r="E11" s="713">
        <v>1</v>
      </c>
      <c r="F11" s="713">
        <v>0</v>
      </c>
      <c r="G11" s="713">
        <v>1</v>
      </c>
      <c r="H11" s="713">
        <v>1</v>
      </c>
      <c r="I11" s="713">
        <v>0</v>
      </c>
      <c r="J11" s="713">
        <v>0</v>
      </c>
      <c r="K11" s="713">
        <v>22</v>
      </c>
    </row>
    <row r="12" spans="1:11" ht="12.75" x14ac:dyDescent="0.2">
      <c r="A12" s="51">
        <v>207</v>
      </c>
      <c r="B12" s="289" t="s">
        <v>279</v>
      </c>
      <c r="C12" s="712">
        <f t="shared" si="4"/>
        <v>251</v>
      </c>
      <c r="D12" s="713">
        <v>1</v>
      </c>
      <c r="E12" s="713">
        <v>4</v>
      </c>
      <c r="F12" s="713">
        <v>0</v>
      </c>
      <c r="G12" s="713">
        <v>2</v>
      </c>
      <c r="H12" s="713">
        <v>3</v>
      </c>
      <c r="I12" s="713">
        <v>0</v>
      </c>
      <c r="J12" s="713">
        <v>2</v>
      </c>
      <c r="K12" s="713">
        <v>239</v>
      </c>
    </row>
    <row r="13" spans="1:11" ht="12.75" x14ac:dyDescent="0.2">
      <c r="A13" s="51">
        <v>210</v>
      </c>
      <c r="B13" s="289" t="s">
        <v>109</v>
      </c>
      <c r="C13" s="712">
        <f t="shared" si="4"/>
        <v>11</v>
      </c>
      <c r="D13" s="713">
        <v>0</v>
      </c>
      <c r="E13" s="713">
        <v>0</v>
      </c>
      <c r="F13" s="713">
        <v>0</v>
      </c>
      <c r="G13" s="713">
        <v>2</v>
      </c>
      <c r="H13" s="713">
        <v>1</v>
      </c>
      <c r="I13" s="713">
        <v>0</v>
      </c>
      <c r="J13" s="713">
        <v>0</v>
      </c>
      <c r="K13" s="713">
        <v>8</v>
      </c>
    </row>
    <row r="14" spans="1:11" ht="12.75" x14ac:dyDescent="0.2">
      <c r="A14" s="51">
        <v>216</v>
      </c>
      <c r="B14" s="289" t="s">
        <v>331</v>
      </c>
      <c r="C14" s="712">
        <f t="shared" si="4"/>
        <v>677</v>
      </c>
      <c r="D14" s="713">
        <v>36</v>
      </c>
      <c r="E14" s="713">
        <v>36</v>
      </c>
      <c r="F14" s="713">
        <v>34</v>
      </c>
      <c r="G14" s="713">
        <v>27</v>
      </c>
      <c r="H14" s="713">
        <v>37</v>
      </c>
      <c r="I14" s="713">
        <v>38</v>
      </c>
      <c r="J14" s="713">
        <v>29</v>
      </c>
      <c r="K14" s="713">
        <v>440</v>
      </c>
    </row>
    <row r="15" spans="1:11" ht="12.75" x14ac:dyDescent="0.2">
      <c r="A15" s="53">
        <v>221</v>
      </c>
      <c r="B15" s="289" t="s">
        <v>185</v>
      </c>
      <c r="C15" s="712">
        <f t="shared" si="4"/>
        <v>320</v>
      </c>
      <c r="D15" s="713">
        <v>7</v>
      </c>
      <c r="E15" s="713">
        <v>4</v>
      </c>
      <c r="F15" s="713">
        <v>4</v>
      </c>
      <c r="G15" s="713">
        <v>6</v>
      </c>
      <c r="H15" s="713">
        <v>8</v>
      </c>
      <c r="I15" s="713">
        <v>7</v>
      </c>
      <c r="J15" s="713">
        <v>5</v>
      </c>
      <c r="K15" s="713">
        <v>279</v>
      </c>
    </row>
    <row r="16" spans="1:11" ht="12.75" x14ac:dyDescent="0.2">
      <c r="A16" s="53">
        <v>222</v>
      </c>
      <c r="B16" s="289" t="s">
        <v>72</v>
      </c>
      <c r="C16" s="712">
        <f t="shared" si="4"/>
        <v>9</v>
      </c>
      <c r="D16" s="713">
        <v>0</v>
      </c>
      <c r="E16" s="713">
        <v>0</v>
      </c>
      <c r="F16" s="713">
        <v>0</v>
      </c>
      <c r="G16" s="713">
        <v>0</v>
      </c>
      <c r="H16" s="713">
        <v>1</v>
      </c>
      <c r="I16" s="713">
        <v>0</v>
      </c>
      <c r="J16" s="713">
        <v>1</v>
      </c>
      <c r="K16" s="713">
        <v>7</v>
      </c>
    </row>
    <row r="17" spans="1:11" ht="12.75" x14ac:dyDescent="0.2">
      <c r="A17" s="53">
        <v>223</v>
      </c>
      <c r="B17" s="289" t="s">
        <v>480</v>
      </c>
      <c r="C17" s="712">
        <f t="shared" si="4"/>
        <v>2</v>
      </c>
      <c r="D17" s="713">
        <v>1</v>
      </c>
      <c r="E17" s="713">
        <v>0</v>
      </c>
      <c r="F17" s="713">
        <v>0</v>
      </c>
      <c r="G17" s="713">
        <v>0</v>
      </c>
      <c r="H17" s="713">
        <v>0</v>
      </c>
      <c r="I17" s="713">
        <v>0</v>
      </c>
      <c r="J17" s="713">
        <v>0</v>
      </c>
      <c r="K17" s="713">
        <v>1</v>
      </c>
    </row>
    <row r="18" spans="1:11" ht="12.75" x14ac:dyDescent="0.2">
      <c r="A18" s="53">
        <v>224</v>
      </c>
      <c r="B18" s="714" t="s">
        <v>668</v>
      </c>
      <c r="C18" s="712">
        <f t="shared" si="4"/>
        <v>4</v>
      </c>
      <c r="D18" s="713">
        <v>0</v>
      </c>
      <c r="E18" s="713">
        <v>0</v>
      </c>
      <c r="F18" s="713">
        <v>0</v>
      </c>
      <c r="G18" s="713">
        <v>0</v>
      </c>
      <c r="H18" s="713">
        <v>0</v>
      </c>
      <c r="I18" s="713">
        <v>0</v>
      </c>
      <c r="J18" s="713">
        <v>0</v>
      </c>
      <c r="K18" s="713">
        <v>4</v>
      </c>
    </row>
    <row r="19" spans="1:11" ht="11.25" customHeight="1" x14ac:dyDescent="0.2">
      <c r="A19" s="53">
        <v>225</v>
      </c>
      <c r="B19" s="714" t="s">
        <v>669</v>
      </c>
      <c r="C19" s="712">
        <f t="shared" si="4"/>
        <v>81</v>
      </c>
      <c r="D19" s="713">
        <v>6</v>
      </c>
      <c r="E19" s="713">
        <v>2</v>
      </c>
      <c r="F19" s="713">
        <v>3</v>
      </c>
      <c r="G19" s="713">
        <v>3</v>
      </c>
      <c r="H19" s="713">
        <v>1</v>
      </c>
      <c r="I19" s="713">
        <v>1</v>
      </c>
      <c r="J19" s="713">
        <v>0</v>
      </c>
      <c r="K19" s="713">
        <v>65</v>
      </c>
    </row>
    <row r="20" spans="1:11" ht="12.75" x14ac:dyDescent="0.2">
      <c r="A20" s="54">
        <v>227</v>
      </c>
      <c r="B20" s="290" t="s">
        <v>377</v>
      </c>
      <c r="C20" s="712">
        <f t="shared" si="4"/>
        <v>230</v>
      </c>
      <c r="D20" s="713">
        <v>1</v>
      </c>
      <c r="E20" s="713">
        <v>4</v>
      </c>
      <c r="F20" s="713">
        <v>1</v>
      </c>
      <c r="G20" s="713">
        <v>1</v>
      </c>
      <c r="H20" s="713">
        <v>0</v>
      </c>
      <c r="I20" s="713">
        <v>0</v>
      </c>
      <c r="J20" s="713">
        <v>2</v>
      </c>
      <c r="K20" s="713">
        <v>221</v>
      </c>
    </row>
    <row r="21" spans="1:11" ht="12.75" x14ac:dyDescent="0.2">
      <c r="A21" s="54">
        <v>228</v>
      </c>
      <c r="B21" s="290" t="s">
        <v>382</v>
      </c>
      <c r="C21" s="712">
        <f t="shared" si="4"/>
        <v>16</v>
      </c>
      <c r="D21" s="713">
        <v>2</v>
      </c>
      <c r="E21" s="713">
        <v>2</v>
      </c>
      <c r="F21" s="713">
        <v>1</v>
      </c>
      <c r="G21" s="713">
        <v>1</v>
      </c>
      <c r="H21" s="713">
        <v>0</v>
      </c>
      <c r="I21" s="713">
        <v>2</v>
      </c>
      <c r="J21" s="713">
        <v>0</v>
      </c>
      <c r="K21" s="713">
        <v>8</v>
      </c>
    </row>
    <row r="22" spans="1:11" ht="12.75" x14ac:dyDescent="0.2">
      <c r="A22" s="54">
        <v>229</v>
      </c>
      <c r="B22" s="714" t="s">
        <v>671</v>
      </c>
      <c r="C22" s="712">
        <f t="shared" si="4"/>
        <v>8</v>
      </c>
      <c r="D22" s="713">
        <v>0</v>
      </c>
      <c r="E22" s="713">
        <v>1</v>
      </c>
      <c r="F22" s="713">
        <v>0</v>
      </c>
      <c r="G22" s="713">
        <v>1</v>
      </c>
      <c r="H22" s="713">
        <v>1</v>
      </c>
      <c r="I22" s="713">
        <v>0</v>
      </c>
      <c r="J22" s="713">
        <v>0</v>
      </c>
      <c r="K22" s="713">
        <v>5</v>
      </c>
    </row>
    <row r="23" spans="1:11" ht="12.75" x14ac:dyDescent="0.2">
      <c r="A23" s="54">
        <v>231</v>
      </c>
      <c r="B23" s="290" t="s">
        <v>378</v>
      </c>
      <c r="C23" s="712">
        <f t="shared" si="4"/>
        <v>772</v>
      </c>
      <c r="D23" s="713">
        <v>18</v>
      </c>
      <c r="E23" s="713">
        <v>29</v>
      </c>
      <c r="F23" s="713">
        <v>28</v>
      </c>
      <c r="G23" s="713">
        <v>21</v>
      </c>
      <c r="H23" s="713">
        <v>22</v>
      </c>
      <c r="I23" s="713">
        <v>27</v>
      </c>
      <c r="J23" s="713">
        <v>27</v>
      </c>
      <c r="K23" s="713">
        <v>600</v>
      </c>
    </row>
    <row r="24" spans="1:11" ht="12.75" x14ac:dyDescent="0.2">
      <c r="A24" s="54">
        <v>232</v>
      </c>
      <c r="B24" s="290" t="s">
        <v>481</v>
      </c>
      <c r="C24" s="712">
        <f t="shared" si="4"/>
        <v>7</v>
      </c>
      <c r="D24" s="713">
        <v>0</v>
      </c>
      <c r="E24" s="713">
        <v>0</v>
      </c>
      <c r="F24" s="713">
        <v>0</v>
      </c>
      <c r="G24" s="713">
        <v>0</v>
      </c>
      <c r="H24" s="713">
        <v>0</v>
      </c>
      <c r="I24" s="713">
        <v>0</v>
      </c>
      <c r="J24" s="713">
        <v>0</v>
      </c>
      <c r="K24" s="713">
        <v>7</v>
      </c>
    </row>
    <row r="25" spans="1:11" ht="12.75" x14ac:dyDescent="0.2">
      <c r="A25" s="54">
        <v>233</v>
      </c>
      <c r="B25" s="714" t="s">
        <v>621</v>
      </c>
      <c r="C25" s="712">
        <f t="shared" si="4"/>
        <v>5</v>
      </c>
      <c r="D25" s="713">
        <v>0</v>
      </c>
      <c r="E25" s="713">
        <v>0</v>
      </c>
      <c r="F25" s="713">
        <v>0</v>
      </c>
      <c r="G25" s="713">
        <v>0</v>
      </c>
      <c r="H25" s="713">
        <v>0</v>
      </c>
      <c r="I25" s="713">
        <v>0</v>
      </c>
      <c r="J25" s="713">
        <v>0</v>
      </c>
      <c r="K25" s="713">
        <v>5</v>
      </c>
    </row>
    <row r="26" spans="1:11" ht="12.75" x14ac:dyDescent="0.2">
      <c r="A26" s="54">
        <v>234</v>
      </c>
      <c r="B26" s="290" t="s">
        <v>409</v>
      </c>
      <c r="C26" s="712">
        <f t="shared" si="4"/>
        <v>20</v>
      </c>
      <c r="D26" s="713">
        <v>1</v>
      </c>
      <c r="E26" s="713">
        <v>0</v>
      </c>
      <c r="F26" s="713">
        <v>0</v>
      </c>
      <c r="G26" s="713">
        <v>1</v>
      </c>
      <c r="H26" s="713">
        <v>0</v>
      </c>
      <c r="I26" s="713">
        <v>0</v>
      </c>
      <c r="J26" s="713">
        <v>1</v>
      </c>
      <c r="K26" s="713">
        <v>17</v>
      </c>
    </row>
    <row r="27" spans="1:11" ht="13.5" customHeight="1" x14ac:dyDescent="0.2">
      <c r="A27" s="51">
        <v>299</v>
      </c>
      <c r="B27" s="289" t="s">
        <v>332</v>
      </c>
      <c r="C27" s="712">
        <f t="shared" si="4"/>
        <v>283</v>
      </c>
      <c r="D27" s="713">
        <v>3</v>
      </c>
      <c r="E27" s="713">
        <v>1</v>
      </c>
      <c r="F27" s="713">
        <v>1</v>
      </c>
      <c r="G27" s="713">
        <v>1</v>
      </c>
      <c r="H27" s="713">
        <v>3</v>
      </c>
      <c r="I27" s="713">
        <v>1</v>
      </c>
      <c r="J27" s="713">
        <v>2</v>
      </c>
      <c r="K27" s="713">
        <v>271</v>
      </c>
    </row>
    <row r="28" spans="1:11" ht="25.5" customHeight="1" x14ac:dyDescent="0.2">
      <c r="A28" s="50"/>
      <c r="B28" s="288" t="s">
        <v>325</v>
      </c>
      <c r="C28" s="711">
        <f>SUM(C29:C39)</f>
        <v>8174</v>
      </c>
      <c r="D28" s="711">
        <f t="shared" ref="D28:K28" si="5">SUM(D29:D39)</f>
        <v>204</v>
      </c>
      <c r="E28" s="711">
        <f t="shared" si="5"/>
        <v>200</v>
      </c>
      <c r="F28" s="711">
        <f t="shared" si="5"/>
        <v>215</v>
      </c>
      <c r="G28" s="711">
        <f t="shared" si="5"/>
        <v>258</v>
      </c>
      <c r="H28" s="711">
        <f t="shared" si="5"/>
        <v>214</v>
      </c>
      <c r="I28" s="711">
        <f t="shared" si="5"/>
        <v>88</v>
      </c>
      <c r="J28" s="711">
        <f t="shared" si="5"/>
        <v>81</v>
      </c>
      <c r="K28" s="711">
        <f t="shared" si="5"/>
        <v>6914</v>
      </c>
    </row>
    <row r="29" spans="1:11" ht="12.75" x14ac:dyDescent="0.2">
      <c r="A29" s="51">
        <v>301</v>
      </c>
      <c r="B29" s="289" t="s">
        <v>175</v>
      </c>
      <c r="C29" s="712">
        <f>D29+E29+F29+G29+H29+I29+J29+K29</f>
        <v>30</v>
      </c>
      <c r="D29" s="713">
        <v>3</v>
      </c>
      <c r="E29" s="713">
        <v>2</v>
      </c>
      <c r="F29" s="713">
        <v>0</v>
      </c>
      <c r="G29" s="713">
        <v>2</v>
      </c>
      <c r="H29" s="713">
        <v>2</v>
      </c>
      <c r="I29" s="713">
        <v>3</v>
      </c>
      <c r="J29" s="713">
        <v>1</v>
      </c>
      <c r="K29" s="713">
        <v>17</v>
      </c>
    </row>
    <row r="30" spans="1:11" ht="12.75" x14ac:dyDescent="0.2">
      <c r="A30" s="51">
        <v>302</v>
      </c>
      <c r="B30" s="289" t="s">
        <v>160</v>
      </c>
      <c r="C30" s="712">
        <f t="shared" ref="C30:C39" si="6">D30+E30+F30+G30+H30+I30+J30+K30</f>
        <v>2272</v>
      </c>
      <c r="D30" s="713">
        <v>37</v>
      </c>
      <c r="E30" s="713">
        <v>44</v>
      </c>
      <c r="F30" s="713">
        <v>38</v>
      </c>
      <c r="G30" s="713">
        <v>50</v>
      </c>
      <c r="H30" s="713">
        <v>48</v>
      </c>
      <c r="I30" s="713">
        <v>17</v>
      </c>
      <c r="J30" s="713">
        <v>14</v>
      </c>
      <c r="K30" s="713">
        <v>2024</v>
      </c>
    </row>
    <row r="31" spans="1:11" ht="12.75" x14ac:dyDescent="0.2">
      <c r="A31" s="51">
        <v>303</v>
      </c>
      <c r="B31" s="289" t="s">
        <v>161</v>
      </c>
      <c r="C31" s="712">
        <f t="shared" si="6"/>
        <v>3708</v>
      </c>
      <c r="D31" s="713">
        <v>94</v>
      </c>
      <c r="E31" s="713">
        <v>98</v>
      </c>
      <c r="F31" s="713">
        <v>100</v>
      </c>
      <c r="G31" s="713">
        <v>119</v>
      </c>
      <c r="H31" s="713">
        <v>89</v>
      </c>
      <c r="I31" s="713">
        <v>31</v>
      </c>
      <c r="J31" s="713">
        <v>35</v>
      </c>
      <c r="K31" s="713">
        <v>3142</v>
      </c>
    </row>
    <row r="32" spans="1:11" ht="13.5" customHeight="1" x14ac:dyDescent="0.2">
      <c r="A32" s="51">
        <v>304</v>
      </c>
      <c r="B32" s="289" t="s">
        <v>159</v>
      </c>
      <c r="C32" s="712">
        <f t="shared" si="6"/>
        <v>1</v>
      </c>
      <c r="D32" s="713">
        <v>0</v>
      </c>
      <c r="E32" s="713">
        <v>0</v>
      </c>
      <c r="F32" s="713">
        <v>0</v>
      </c>
      <c r="G32" s="713">
        <v>0</v>
      </c>
      <c r="H32" s="713">
        <v>0</v>
      </c>
      <c r="I32" s="713">
        <v>0</v>
      </c>
      <c r="J32" s="713">
        <v>0</v>
      </c>
      <c r="K32" s="713">
        <v>1</v>
      </c>
    </row>
    <row r="33" spans="1:11" ht="12.75" x14ac:dyDescent="0.2">
      <c r="A33" s="51">
        <v>306</v>
      </c>
      <c r="B33" s="289" t="s">
        <v>280</v>
      </c>
      <c r="C33" s="712">
        <f t="shared" si="6"/>
        <v>151</v>
      </c>
      <c r="D33" s="713">
        <v>0</v>
      </c>
      <c r="E33" s="713">
        <v>0</v>
      </c>
      <c r="F33" s="713">
        <v>4</v>
      </c>
      <c r="G33" s="713">
        <v>3</v>
      </c>
      <c r="H33" s="713">
        <v>2</v>
      </c>
      <c r="I33" s="713">
        <v>1</v>
      </c>
      <c r="J33" s="713">
        <v>0</v>
      </c>
      <c r="K33" s="713">
        <v>141</v>
      </c>
    </row>
    <row r="34" spans="1:11" ht="21" x14ac:dyDescent="0.2">
      <c r="A34" s="51">
        <v>307</v>
      </c>
      <c r="B34" s="289" t="s">
        <v>281</v>
      </c>
      <c r="C34" s="712">
        <f t="shared" si="6"/>
        <v>35</v>
      </c>
      <c r="D34" s="713">
        <v>0</v>
      </c>
      <c r="E34" s="713">
        <v>0</v>
      </c>
      <c r="F34" s="713">
        <v>0</v>
      </c>
      <c r="G34" s="713">
        <v>2</v>
      </c>
      <c r="H34" s="713">
        <v>0</v>
      </c>
      <c r="I34" s="713">
        <v>0</v>
      </c>
      <c r="J34" s="713">
        <v>1</v>
      </c>
      <c r="K34" s="713">
        <v>32</v>
      </c>
    </row>
    <row r="35" spans="1:11" ht="12.75" x14ac:dyDescent="0.2">
      <c r="A35" s="51">
        <v>308</v>
      </c>
      <c r="B35" s="289" t="s">
        <v>162</v>
      </c>
      <c r="C35" s="712">
        <f t="shared" si="6"/>
        <v>206</v>
      </c>
      <c r="D35" s="713">
        <v>5</v>
      </c>
      <c r="E35" s="713">
        <v>1</v>
      </c>
      <c r="F35" s="713">
        <v>6</v>
      </c>
      <c r="G35" s="713">
        <v>4</v>
      </c>
      <c r="H35" s="713">
        <v>5</v>
      </c>
      <c r="I35" s="713">
        <v>3</v>
      </c>
      <c r="J35" s="713">
        <v>2</v>
      </c>
      <c r="K35" s="713">
        <v>180</v>
      </c>
    </row>
    <row r="36" spans="1:11" ht="12.75" x14ac:dyDescent="0.2">
      <c r="A36" s="51">
        <v>309</v>
      </c>
      <c r="B36" s="289" t="s">
        <v>73</v>
      </c>
      <c r="C36" s="712">
        <f t="shared" si="6"/>
        <v>1661</v>
      </c>
      <c r="D36" s="713">
        <v>64</v>
      </c>
      <c r="E36" s="713">
        <v>54</v>
      </c>
      <c r="F36" s="713">
        <v>66</v>
      </c>
      <c r="G36" s="713">
        <v>70</v>
      </c>
      <c r="H36" s="713">
        <v>68</v>
      </c>
      <c r="I36" s="713">
        <v>32</v>
      </c>
      <c r="J36" s="713">
        <v>27</v>
      </c>
      <c r="K36" s="713">
        <v>1280</v>
      </c>
    </row>
    <row r="37" spans="1:11" ht="12.75" x14ac:dyDescent="0.2">
      <c r="A37" s="51">
        <v>310</v>
      </c>
      <c r="B37" s="289" t="s">
        <v>282</v>
      </c>
      <c r="C37" s="712">
        <f t="shared" si="6"/>
        <v>7</v>
      </c>
      <c r="D37" s="713">
        <v>0</v>
      </c>
      <c r="E37" s="713">
        <v>0</v>
      </c>
      <c r="F37" s="713">
        <v>0</v>
      </c>
      <c r="G37" s="713">
        <v>0</v>
      </c>
      <c r="H37" s="713">
        <v>0</v>
      </c>
      <c r="I37" s="713">
        <v>1</v>
      </c>
      <c r="J37" s="713">
        <v>0</v>
      </c>
      <c r="K37" s="713">
        <v>6</v>
      </c>
    </row>
    <row r="38" spans="1:11" ht="12.75" x14ac:dyDescent="0.2">
      <c r="A38" s="53">
        <v>311</v>
      </c>
      <c r="B38" s="289" t="s">
        <v>180</v>
      </c>
      <c r="C38" s="712">
        <f t="shared" si="6"/>
        <v>58</v>
      </c>
      <c r="D38" s="713">
        <v>1</v>
      </c>
      <c r="E38" s="713">
        <v>1</v>
      </c>
      <c r="F38" s="713">
        <v>1</v>
      </c>
      <c r="G38" s="713">
        <v>4</v>
      </c>
      <c r="H38" s="713">
        <v>0</v>
      </c>
      <c r="I38" s="713">
        <v>0</v>
      </c>
      <c r="J38" s="713">
        <v>0</v>
      </c>
      <c r="K38" s="713">
        <v>51</v>
      </c>
    </row>
    <row r="39" spans="1:11" ht="21" x14ac:dyDescent="0.2">
      <c r="A39" s="51">
        <v>399</v>
      </c>
      <c r="B39" s="289" t="s">
        <v>333</v>
      </c>
      <c r="C39" s="712">
        <f t="shared" si="6"/>
        <v>45</v>
      </c>
      <c r="D39" s="713">
        <v>0</v>
      </c>
      <c r="E39" s="713">
        <v>0</v>
      </c>
      <c r="F39" s="713">
        <v>0</v>
      </c>
      <c r="G39" s="713">
        <v>4</v>
      </c>
      <c r="H39" s="713">
        <v>0</v>
      </c>
      <c r="I39" s="713">
        <v>0</v>
      </c>
      <c r="J39" s="713">
        <v>1</v>
      </c>
      <c r="K39" s="713">
        <v>40</v>
      </c>
    </row>
    <row r="40" spans="1:11" ht="21" x14ac:dyDescent="0.2">
      <c r="A40" s="50"/>
      <c r="B40" s="288" t="s">
        <v>283</v>
      </c>
      <c r="C40" s="711">
        <f>SUM(C41:C59)</f>
        <v>1583</v>
      </c>
      <c r="D40" s="711">
        <f t="shared" ref="D40:K40" si="7">SUM(D41:D59)</f>
        <v>21</v>
      </c>
      <c r="E40" s="711">
        <f t="shared" si="7"/>
        <v>19</v>
      </c>
      <c r="F40" s="711">
        <f t="shared" si="7"/>
        <v>31</v>
      </c>
      <c r="G40" s="711">
        <f t="shared" si="7"/>
        <v>20</v>
      </c>
      <c r="H40" s="711">
        <f t="shared" si="7"/>
        <v>24</v>
      </c>
      <c r="I40" s="711">
        <f t="shared" si="7"/>
        <v>13</v>
      </c>
      <c r="J40" s="711">
        <f t="shared" si="7"/>
        <v>14</v>
      </c>
      <c r="K40" s="711">
        <f t="shared" si="7"/>
        <v>1441</v>
      </c>
    </row>
    <row r="41" spans="1:11" ht="12.75" x14ac:dyDescent="0.2">
      <c r="A41" s="54">
        <v>402</v>
      </c>
      <c r="B41" s="290" t="s">
        <v>379</v>
      </c>
      <c r="C41" s="712">
        <f>D41+E41+F41+G41+H41+I41+J41+K41</f>
        <v>7</v>
      </c>
      <c r="D41" s="713">
        <v>0</v>
      </c>
      <c r="E41" s="713">
        <v>0</v>
      </c>
      <c r="F41" s="713">
        <v>0</v>
      </c>
      <c r="G41" s="713">
        <v>0</v>
      </c>
      <c r="H41" s="713">
        <v>0</v>
      </c>
      <c r="I41" s="713">
        <v>0</v>
      </c>
      <c r="J41" s="713">
        <v>0</v>
      </c>
      <c r="K41" s="713">
        <v>7</v>
      </c>
    </row>
    <row r="42" spans="1:11" ht="12.75" x14ac:dyDescent="0.2">
      <c r="A42" s="51">
        <v>404</v>
      </c>
      <c r="B42" s="289" t="s">
        <v>268</v>
      </c>
      <c r="C42" s="712">
        <f t="shared" ref="C42:C59" si="8">D42+E42+F42+G42+H42+I42+J42+K42</f>
        <v>40</v>
      </c>
      <c r="D42" s="713">
        <v>1</v>
      </c>
      <c r="E42" s="713">
        <v>0</v>
      </c>
      <c r="F42" s="713">
        <v>0</v>
      </c>
      <c r="G42" s="713">
        <v>1</v>
      </c>
      <c r="H42" s="713">
        <v>0</v>
      </c>
      <c r="I42" s="713">
        <v>0</v>
      </c>
      <c r="J42" s="713">
        <v>0</v>
      </c>
      <c r="K42" s="713">
        <v>38</v>
      </c>
    </row>
    <row r="43" spans="1:11" ht="12.75" x14ac:dyDescent="0.2">
      <c r="A43" s="51">
        <v>405</v>
      </c>
      <c r="B43" s="289" t="s">
        <v>269</v>
      </c>
      <c r="C43" s="712">
        <f t="shared" si="8"/>
        <v>62</v>
      </c>
      <c r="D43" s="713">
        <v>0</v>
      </c>
      <c r="E43" s="713">
        <v>1</v>
      </c>
      <c r="F43" s="713">
        <v>0</v>
      </c>
      <c r="G43" s="713">
        <v>0</v>
      </c>
      <c r="H43" s="713">
        <v>1</v>
      </c>
      <c r="I43" s="713">
        <v>1</v>
      </c>
      <c r="J43" s="713">
        <v>0</v>
      </c>
      <c r="K43" s="713">
        <v>59</v>
      </c>
    </row>
    <row r="44" spans="1:11" ht="12.75" x14ac:dyDescent="0.2">
      <c r="A44" s="51">
        <v>406</v>
      </c>
      <c r="B44" s="289" t="s">
        <v>74</v>
      </c>
      <c r="C44" s="712">
        <f t="shared" si="8"/>
        <v>264</v>
      </c>
      <c r="D44" s="713">
        <v>2</v>
      </c>
      <c r="E44" s="713">
        <v>1</v>
      </c>
      <c r="F44" s="713">
        <v>1</v>
      </c>
      <c r="G44" s="713">
        <v>2</v>
      </c>
      <c r="H44" s="713">
        <v>2</v>
      </c>
      <c r="I44" s="713">
        <v>0</v>
      </c>
      <c r="J44" s="713">
        <v>1</v>
      </c>
      <c r="K44" s="713">
        <v>255</v>
      </c>
    </row>
    <row r="45" spans="1:11" ht="12.75" x14ac:dyDescent="0.2">
      <c r="A45" s="51">
        <v>408</v>
      </c>
      <c r="B45" s="289" t="s">
        <v>110</v>
      </c>
      <c r="C45" s="712">
        <f t="shared" si="8"/>
        <v>6</v>
      </c>
      <c r="D45" s="713">
        <v>0</v>
      </c>
      <c r="E45" s="713">
        <v>0</v>
      </c>
      <c r="F45" s="713">
        <v>0</v>
      </c>
      <c r="G45" s="713">
        <v>0</v>
      </c>
      <c r="H45" s="713">
        <v>0</v>
      </c>
      <c r="I45" s="713">
        <v>0</v>
      </c>
      <c r="J45" s="713">
        <v>0</v>
      </c>
      <c r="K45" s="713">
        <v>6</v>
      </c>
    </row>
    <row r="46" spans="1:11" ht="12.75" x14ac:dyDescent="0.2">
      <c r="A46" s="51">
        <v>409</v>
      </c>
      <c r="B46" s="289" t="s">
        <v>75</v>
      </c>
      <c r="C46" s="712">
        <f t="shared" si="8"/>
        <v>23</v>
      </c>
      <c r="D46" s="713">
        <v>0</v>
      </c>
      <c r="E46" s="713">
        <v>0</v>
      </c>
      <c r="F46" s="713">
        <v>0</v>
      </c>
      <c r="G46" s="713">
        <v>0</v>
      </c>
      <c r="H46" s="713">
        <v>0</v>
      </c>
      <c r="I46" s="713">
        <v>0</v>
      </c>
      <c r="J46" s="713">
        <v>0</v>
      </c>
      <c r="K46" s="713">
        <v>23</v>
      </c>
    </row>
    <row r="47" spans="1:11" ht="12.75" x14ac:dyDescent="0.2">
      <c r="A47" s="51">
        <v>410</v>
      </c>
      <c r="B47" s="289" t="s">
        <v>482</v>
      </c>
      <c r="C47" s="712">
        <f t="shared" si="8"/>
        <v>249</v>
      </c>
      <c r="D47" s="713">
        <v>4</v>
      </c>
      <c r="E47" s="713">
        <v>2</v>
      </c>
      <c r="F47" s="713">
        <v>4</v>
      </c>
      <c r="G47" s="713">
        <v>3</v>
      </c>
      <c r="H47" s="713">
        <v>3</v>
      </c>
      <c r="I47" s="713">
        <v>2</v>
      </c>
      <c r="J47" s="713">
        <v>0</v>
      </c>
      <c r="K47" s="713">
        <v>231</v>
      </c>
    </row>
    <row r="48" spans="1:11" ht="12.75" x14ac:dyDescent="0.2">
      <c r="A48" s="51">
        <v>411</v>
      </c>
      <c r="B48" s="714" t="s">
        <v>670</v>
      </c>
      <c r="C48" s="712">
        <f t="shared" si="8"/>
        <v>5</v>
      </c>
      <c r="D48" s="713">
        <v>0</v>
      </c>
      <c r="E48" s="713">
        <v>0</v>
      </c>
      <c r="F48" s="713">
        <v>0</v>
      </c>
      <c r="G48" s="713">
        <v>1</v>
      </c>
      <c r="H48" s="713">
        <v>0</v>
      </c>
      <c r="I48" s="713">
        <v>0</v>
      </c>
      <c r="J48" s="713">
        <v>0</v>
      </c>
      <c r="K48" s="713">
        <v>4</v>
      </c>
    </row>
    <row r="49" spans="1:11" ht="12.75" x14ac:dyDescent="0.2">
      <c r="A49" s="51">
        <v>413</v>
      </c>
      <c r="B49" s="289" t="s">
        <v>112</v>
      </c>
      <c r="C49" s="712">
        <f t="shared" si="8"/>
        <v>1</v>
      </c>
      <c r="D49" s="713">
        <v>0</v>
      </c>
      <c r="E49" s="713">
        <v>0</v>
      </c>
      <c r="F49" s="713">
        <v>0</v>
      </c>
      <c r="G49" s="713">
        <v>0</v>
      </c>
      <c r="H49" s="713">
        <v>0</v>
      </c>
      <c r="I49" s="713">
        <v>0</v>
      </c>
      <c r="J49" s="713">
        <v>0</v>
      </c>
      <c r="K49" s="713">
        <v>1</v>
      </c>
    </row>
    <row r="50" spans="1:11" ht="12.75" x14ac:dyDescent="0.2">
      <c r="A50" s="51">
        <v>415</v>
      </c>
      <c r="B50" s="289" t="s">
        <v>113</v>
      </c>
      <c r="C50" s="712">
        <f t="shared" si="8"/>
        <v>31</v>
      </c>
      <c r="D50" s="713">
        <v>0</v>
      </c>
      <c r="E50" s="713">
        <v>0</v>
      </c>
      <c r="F50" s="713">
        <v>0</v>
      </c>
      <c r="G50" s="713">
        <v>0</v>
      </c>
      <c r="H50" s="713">
        <v>0</v>
      </c>
      <c r="I50" s="713">
        <v>0</v>
      </c>
      <c r="J50" s="713">
        <v>0</v>
      </c>
      <c r="K50" s="713">
        <v>31</v>
      </c>
    </row>
    <row r="51" spans="1:11" ht="12.75" x14ac:dyDescent="0.2">
      <c r="A51" s="51">
        <v>416</v>
      </c>
      <c r="B51" s="289" t="s">
        <v>89</v>
      </c>
      <c r="C51" s="712">
        <f t="shared" si="8"/>
        <v>7</v>
      </c>
      <c r="D51" s="713">
        <v>0</v>
      </c>
      <c r="E51" s="713">
        <v>0</v>
      </c>
      <c r="F51" s="713">
        <v>0</v>
      </c>
      <c r="G51" s="713">
        <v>0</v>
      </c>
      <c r="H51" s="713">
        <v>0</v>
      </c>
      <c r="I51" s="713">
        <v>0</v>
      </c>
      <c r="J51" s="713">
        <v>1</v>
      </c>
      <c r="K51" s="713">
        <v>6</v>
      </c>
    </row>
    <row r="52" spans="1:11" ht="12.75" x14ac:dyDescent="0.2">
      <c r="A52" s="53">
        <v>417</v>
      </c>
      <c r="B52" s="289" t="s">
        <v>284</v>
      </c>
      <c r="C52" s="712">
        <f t="shared" si="8"/>
        <v>2</v>
      </c>
      <c r="D52" s="713">
        <v>0</v>
      </c>
      <c r="E52" s="713">
        <v>0</v>
      </c>
      <c r="F52" s="713">
        <v>0</v>
      </c>
      <c r="G52" s="713">
        <v>0</v>
      </c>
      <c r="H52" s="713">
        <v>0</v>
      </c>
      <c r="I52" s="713">
        <v>0</v>
      </c>
      <c r="J52" s="713">
        <v>0</v>
      </c>
      <c r="K52" s="713">
        <v>2</v>
      </c>
    </row>
    <row r="53" spans="1:11" ht="12.75" x14ac:dyDescent="0.2">
      <c r="A53" s="53">
        <v>418</v>
      </c>
      <c r="B53" s="289" t="s">
        <v>285</v>
      </c>
      <c r="C53" s="712">
        <f t="shared" si="8"/>
        <v>4</v>
      </c>
      <c r="D53" s="713">
        <v>0</v>
      </c>
      <c r="E53" s="713">
        <v>0</v>
      </c>
      <c r="F53" s="713">
        <v>0</v>
      </c>
      <c r="G53" s="713">
        <v>0</v>
      </c>
      <c r="H53" s="713">
        <v>0</v>
      </c>
      <c r="I53" s="713">
        <v>0</v>
      </c>
      <c r="J53" s="713">
        <v>0</v>
      </c>
      <c r="K53" s="713">
        <v>4</v>
      </c>
    </row>
    <row r="54" spans="1:11" ht="12.75" x14ac:dyDescent="0.2">
      <c r="A54" s="53">
        <v>419</v>
      </c>
      <c r="B54" s="289" t="s">
        <v>479</v>
      </c>
      <c r="C54" s="712">
        <f t="shared" si="8"/>
        <v>407</v>
      </c>
      <c r="D54" s="713">
        <v>2</v>
      </c>
      <c r="E54" s="713">
        <v>3</v>
      </c>
      <c r="F54" s="713">
        <v>3</v>
      </c>
      <c r="G54" s="713">
        <v>2</v>
      </c>
      <c r="H54" s="713">
        <v>0</v>
      </c>
      <c r="I54" s="713">
        <v>0</v>
      </c>
      <c r="J54" s="713">
        <v>1</v>
      </c>
      <c r="K54" s="713">
        <v>396</v>
      </c>
    </row>
    <row r="55" spans="1:11" ht="12.75" x14ac:dyDescent="0.2">
      <c r="A55" s="51">
        <v>420</v>
      </c>
      <c r="B55" s="289" t="s">
        <v>186</v>
      </c>
      <c r="C55" s="712">
        <f t="shared" si="8"/>
        <v>348</v>
      </c>
      <c r="D55" s="713">
        <v>6</v>
      </c>
      <c r="E55" s="713">
        <v>8</v>
      </c>
      <c r="F55" s="713">
        <v>14</v>
      </c>
      <c r="G55" s="713">
        <v>8</v>
      </c>
      <c r="H55" s="713">
        <v>14</v>
      </c>
      <c r="I55" s="713">
        <v>9</v>
      </c>
      <c r="J55" s="713">
        <v>7</v>
      </c>
      <c r="K55" s="713">
        <v>282</v>
      </c>
    </row>
    <row r="56" spans="1:11" ht="12.75" x14ac:dyDescent="0.2">
      <c r="A56" s="51">
        <v>421</v>
      </c>
      <c r="B56" s="289" t="s">
        <v>286</v>
      </c>
      <c r="C56" s="712">
        <f t="shared" si="8"/>
        <v>60</v>
      </c>
      <c r="D56" s="713">
        <v>4</v>
      </c>
      <c r="E56" s="713">
        <v>2</v>
      </c>
      <c r="F56" s="713">
        <v>5</v>
      </c>
      <c r="G56" s="713">
        <v>3</v>
      </c>
      <c r="H56" s="713">
        <v>4</v>
      </c>
      <c r="I56" s="713">
        <v>1</v>
      </c>
      <c r="J56" s="713">
        <v>1</v>
      </c>
      <c r="K56" s="713">
        <v>40</v>
      </c>
    </row>
    <row r="57" spans="1:11" ht="12.75" x14ac:dyDescent="0.2">
      <c r="A57" s="54">
        <v>422</v>
      </c>
      <c r="B57" s="714" t="s">
        <v>583</v>
      </c>
      <c r="C57" s="712">
        <f t="shared" si="8"/>
        <v>4</v>
      </c>
      <c r="D57" s="713">
        <v>0</v>
      </c>
      <c r="E57" s="713">
        <v>0</v>
      </c>
      <c r="F57" s="713">
        <v>0</v>
      </c>
      <c r="G57" s="713">
        <v>0</v>
      </c>
      <c r="H57" s="713">
        <v>0</v>
      </c>
      <c r="I57" s="713">
        <v>0</v>
      </c>
      <c r="J57" s="713">
        <v>0</v>
      </c>
      <c r="K57" s="713">
        <v>4</v>
      </c>
    </row>
    <row r="58" spans="1:11" ht="12.75" x14ac:dyDescent="0.2">
      <c r="A58" s="53">
        <v>423</v>
      </c>
      <c r="B58" s="289" t="s">
        <v>359</v>
      </c>
      <c r="C58" s="712">
        <f t="shared" si="8"/>
        <v>1</v>
      </c>
      <c r="D58" s="713">
        <v>0</v>
      </c>
      <c r="E58" s="713">
        <v>0</v>
      </c>
      <c r="F58" s="713">
        <v>0</v>
      </c>
      <c r="G58" s="713">
        <v>0</v>
      </c>
      <c r="H58" s="713">
        <v>0</v>
      </c>
      <c r="I58" s="713">
        <v>0</v>
      </c>
      <c r="J58" s="713">
        <v>0</v>
      </c>
      <c r="K58" s="713">
        <v>1</v>
      </c>
    </row>
    <row r="59" spans="1:11" ht="21" x14ac:dyDescent="0.2">
      <c r="A59" s="51">
        <v>499</v>
      </c>
      <c r="B59" s="289" t="s">
        <v>270</v>
      </c>
      <c r="C59" s="712">
        <f t="shared" si="8"/>
        <v>62</v>
      </c>
      <c r="D59" s="713">
        <v>2</v>
      </c>
      <c r="E59" s="713">
        <v>2</v>
      </c>
      <c r="F59" s="713">
        <v>4</v>
      </c>
      <c r="G59" s="713">
        <v>0</v>
      </c>
      <c r="H59" s="713">
        <v>0</v>
      </c>
      <c r="I59" s="713">
        <v>0</v>
      </c>
      <c r="J59" s="713">
        <v>3</v>
      </c>
      <c r="K59" s="713">
        <v>51</v>
      </c>
    </row>
    <row r="60" spans="1:11" ht="21" x14ac:dyDescent="0.2">
      <c r="A60" s="50"/>
      <c r="B60" s="478" t="s">
        <v>584</v>
      </c>
      <c r="C60" s="711">
        <f>SUM(C61:C83)</f>
        <v>28649</v>
      </c>
      <c r="D60" s="711">
        <f t="shared" ref="D60:K60" si="9">SUM(D61:D83)</f>
        <v>2019</v>
      </c>
      <c r="E60" s="711">
        <f t="shared" si="9"/>
        <v>1984</v>
      </c>
      <c r="F60" s="711">
        <f t="shared" si="9"/>
        <v>2033</v>
      </c>
      <c r="G60" s="711">
        <f t="shared" si="9"/>
        <v>1844</v>
      </c>
      <c r="H60" s="711">
        <f t="shared" si="9"/>
        <v>1877</v>
      </c>
      <c r="I60" s="711">
        <f t="shared" si="9"/>
        <v>1723</v>
      </c>
      <c r="J60" s="711">
        <f t="shared" si="9"/>
        <v>2035</v>
      </c>
      <c r="K60" s="711">
        <f t="shared" si="9"/>
        <v>15134</v>
      </c>
    </row>
    <row r="61" spans="1:11" ht="12.75" x14ac:dyDescent="0.2">
      <c r="A61" s="51">
        <v>501</v>
      </c>
      <c r="B61" s="289" t="s">
        <v>287</v>
      </c>
      <c r="C61" s="712">
        <f>D61+E61+F61+G61+H61+I61+J61+K61</f>
        <v>28</v>
      </c>
      <c r="D61" s="713">
        <v>1</v>
      </c>
      <c r="E61" s="713">
        <v>2</v>
      </c>
      <c r="F61" s="713">
        <v>2</v>
      </c>
      <c r="G61" s="713">
        <v>4</v>
      </c>
      <c r="H61" s="713">
        <v>0</v>
      </c>
      <c r="I61" s="713">
        <v>1</v>
      </c>
      <c r="J61" s="713">
        <v>1</v>
      </c>
      <c r="K61" s="713">
        <v>17</v>
      </c>
    </row>
    <row r="62" spans="1:11" ht="12.75" x14ac:dyDescent="0.2">
      <c r="A62" s="51">
        <v>502</v>
      </c>
      <c r="B62" s="289" t="s">
        <v>163</v>
      </c>
      <c r="C62" s="712">
        <f t="shared" ref="C62:C83" si="10">D62+E62+F62+G62+H62+I62+J62+K62</f>
        <v>142</v>
      </c>
      <c r="D62" s="713">
        <v>2</v>
      </c>
      <c r="E62" s="713">
        <v>2</v>
      </c>
      <c r="F62" s="713">
        <v>1</v>
      </c>
      <c r="G62" s="713">
        <v>2</v>
      </c>
      <c r="H62" s="713">
        <v>4</v>
      </c>
      <c r="I62" s="713">
        <v>2</v>
      </c>
      <c r="J62" s="713">
        <v>2</v>
      </c>
      <c r="K62" s="713">
        <v>127</v>
      </c>
    </row>
    <row r="63" spans="1:11" ht="12.75" x14ac:dyDescent="0.2">
      <c r="A63" s="51">
        <v>503</v>
      </c>
      <c r="B63" s="289" t="s">
        <v>114</v>
      </c>
      <c r="C63" s="712">
        <f t="shared" si="10"/>
        <v>47</v>
      </c>
      <c r="D63" s="713">
        <v>0</v>
      </c>
      <c r="E63" s="713">
        <v>2</v>
      </c>
      <c r="F63" s="713">
        <v>3</v>
      </c>
      <c r="G63" s="713">
        <v>0</v>
      </c>
      <c r="H63" s="713">
        <v>0</v>
      </c>
      <c r="I63" s="713">
        <v>0</v>
      </c>
      <c r="J63" s="713">
        <v>1</v>
      </c>
      <c r="K63" s="713">
        <v>41</v>
      </c>
    </row>
    <row r="64" spans="1:11" ht="12.75" x14ac:dyDescent="0.2">
      <c r="A64" s="51">
        <v>505</v>
      </c>
      <c r="B64" s="289" t="s">
        <v>288</v>
      </c>
      <c r="C64" s="712">
        <f t="shared" si="10"/>
        <v>19</v>
      </c>
      <c r="D64" s="713">
        <v>0</v>
      </c>
      <c r="E64" s="713">
        <v>1</v>
      </c>
      <c r="F64" s="713">
        <v>1</v>
      </c>
      <c r="G64" s="713">
        <v>1</v>
      </c>
      <c r="H64" s="713">
        <v>0</v>
      </c>
      <c r="I64" s="713">
        <v>0</v>
      </c>
      <c r="J64" s="713">
        <v>0</v>
      </c>
      <c r="K64" s="713">
        <v>16</v>
      </c>
    </row>
    <row r="65" spans="1:11" ht="12.75" x14ac:dyDescent="0.2">
      <c r="A65" s="51">
        <v>506</v>
      </c>
      <c r="B65" s="289" t="s">
        <v>289</v>
      </c>
      <c r="C65" s="712">
        <f t="shared" si="10"/>
        <v>4</v>
      </c>
      <c r="D65" s="713">
        <v>0</v>
      </c>
      <c r="E65" s="713">
        <v>0</v>
      </c>
      <c r="F65" s="713">
        <v>0</v>
      </c>
      <c r="G65" s="713">
        <v>0</v>
      </c>
      <c r="H65" s="713">
        <v>0</v>
      </c>
      <c r="I65" s="713">
        <v>0</v>
      </c>
      <c r="J65" s="713">
        <v>0</v>
      </c>
      <c r="K65" s="713">
        <v>4</v>
      </c>
    </row>
    <row r="66" spans="1:11" ht="21" customHeight="1" x14ac:dyDescent="0.2">
      <c r="A66" s="51">
        <v>508</v>
      </c>
      <c r="B66" s="289" t="s">
        <v>981</v>
      </c>
      <c r="C66" s="712">
        <f t="shared" si="10"/>
        <v>25</v>
      </c>
      <c r="D66" s="713">
        <v>0</v>
      </c>
      <c r="E66" s="713">
        <v>0</v>
      </c>
      <c r="F66" s="713">
        <v>1</v>
      </c>
      <c r="G66" s="713">
        <v>2</v>
      </c>
      <c r="H66" s="713">
        <v>2</v>
      </c>
      <c r="I66" s="713">
        <v>0</v>
      </c>
      <c r="J66" s="713">
        <v>0</v>
      </c>
      <c r="K66" s="713">
        <v>20</v>
      </c>
    </row>
    <row r="67" spans="1:11" ht="12.75" x14ac:dyDescent="0.2">
      <c r="A67" s="51">
        <v>509</v>
      </c>
      <c r="B67" s="714" t="s">
        <v>585</v>
      </c>
      <c r="C67" s="712">
        <f t="shared" si="10"/>
        <v>1510</v>
      </c>
      <c r="D67" s="713">
        <v>47</v>
      </c>
      <c r="E67" s="713">
        <v>52</v>
      </c>
      <c r="F67" s="713">
        <v>60</v>
      </c>
      <c r="G67" s="713">
        <v>52</v>
      </c>
      <c r="H67" s="713">
        <v>52</v>
      </c>
      <c r="I67" s="713">
        <v>48</v>
      </c>
      <c r="J67" s="713">
        <v>38</v>
      </c>
      <c r="K67" s="713">
        <v>1161</v>
      </c>
    </row>
    <row r="68" spans="1:11" ht="12.75" x14ac:dyDescent="0.2">
      <c r="A68" s="53">
        <v>510</v>
      </c>
      <c r="B68" s="289" t="s">
        <v>76</v>
      </c>
      <c r="C68" s="712">
        <f t="shared" si="10"/>
        <v>13</v>
      </c>
      <c r="D68" s="713">
        <v>0</v>
      </c>
      <c r="E68" s="713">
        <v>0</v>
      </c>
      <c r="F68" s="713">
        <v>0</v>
      </c>
      <c r="G68" s="713">
        <v>0</v>
      </c>
      <c r="H68" s="713">
        <v>0</v>
      </c>
      <c r="I68" s="713">
        <v>0</v>
      </c>
      <c r="J68" s="713">
        <v>0</v>
      </c>
      <c r="K68" s="713">
        <v>13</v>
      </c>
    </row>
    <row r="69" spans="1:11" ht="12.75" x14ac:dyDescent="0.2">
      <c r="A69" s="53">
        <v>512</v>
      </c>
      <c r="B69" s="289" t="s">
        <v>187</v>
      </c>
      <c r="C69" s="712">
        <f t="shared" si="10"/>
        <v>5</v>
      </c>
      <c r="D69" s="713">
        <v>0</v>
      </c>
      <c r="E69" s="713">
        <v>1</v>
      </c>
      <c r="F69" s="713">
        <v>1</v>
      </c>
      <c r="G69" s="713">
        <v>0</v>
      </c>
      <c r="H69" s="713">
        <v>0</v>
      </c>
      <c r="I69" s="713">
        <v>1</v>
      </c>
      <c r="J69" s="713">
        <v>0</v>
      </c>
      <c r="K69" s="713">
        <v>2</v>
      </c>
    </row>
    <row r="70" spans="1:11" ht="12.75" x14ac:dyDescent="0.2">
      <c r="A70" s="53">
        <v>514</v>
      </c>
      <c r="B70" s="289" t="s">
        <v>164</v>
      </c>
      <c r="C70" s="712">
        <f t="shared" si="10"/>
        <v>31</v>
      </c>
      <c r="D70" s="713">
        <v>0</v>
      </c>
      <c r="E70" s="713">
        <v>0</v>
      </c>
      <c r="F70" s="713">
        <v>1</v>
      </c>
      <c r="G70" s="713">
        <v>1</v>
      </c>
      <c r="H70" s="713">
        <v>0</v>
      </c>
      <c r="I70" s="713">
        <v>0</v>
      </c>
      <c r="J70" s="713">
        <v>0</v>
      </c>
      <c r="K70" s="713">
        <v>29</v>
      </c>
    </row>
    <row r="71" spans="1:11" ht="12.75" x14ac:dyDescent="0.2">
      <c r="A71" s="53">
        <v>515</v>
      </c>
      <c r="B71" s="289" t="s">
        <v>116</v>
      </c>
      <c r="C71" s="712">
        <f t="shared" si="10"/>
        <v>128</v>
      </c>
      <c r="D71" s="713">
        <v>6</v>
      </c>
      <c r="E71" s="713">
        <v>15</v>
      </c>
      <c r="F71" s="713">
        <v>8</v>
      </c>
      <c r="G71" s="713">
        <v>6</v>
      </c>
      <c r="H71" s="713">
        <v>6</v>
      </c>
      <c r="I71" s="713">
        <v>9</v>
      </c>
      <c r="J71" s="713">
        <v>8</v>
      </c>
      <c r="K71" s="713">
        <v>70</v>
      </c>
    </row>
    <row r="72" spans="1:11" ht="12.75" customHeight="1" x14ac:dyDescent="0.2">
      <c r="A72" s="53">
        <v>516</v>
      </c>
      <c r="B72" s="289" t="s">
        <v>341</v>
      </c>
      <c r="C72" s="712">
        <f t="shared" si="10"/>
        <v>7</v>
      </c>
      <c r="D72" s="713">
        <v>0</v>
      </c>
      <c r="E72" s="713">
        <v>0</v>
      </c>
      <c r="F72" s="713">
        <v>1</v>
      </c>
      <c r="G72" s="713">
        <v>0</v>
      </c>
      <c r="H72" s="713">
        <v>1</v>
      </c>
      <c r="I72" s="713">
        <v>0</v>
      </c>
      <c r="J72" s="713">
        <v>0</v>
      </c>
      <c r="K72" s="713">
        <v>5</v>
      </c>
    </row>
    <row r="73" spans="1:11" ht="12.75" x14ac:dyDescent="0.2">
      <c r="A73" s="53">
        <v>518</v>
      </c>
      <c r="B73" s="289" t="s">
        <v>290</v>
      </c>
      <c r="C73" s="712">
        <f t="shared" si="10"/>
        <v>44</v>
      </c>
      <c r="D73" s="713">
        <v>3</v>
      </c>
      <c r="E73" s="713">
        <v>2</v>
      </c>
      <c r="F73" s="713">
        <v>6</v>
      </c>
      <c r="G73" s="713">
        <v>1</v>
      </c>
      <c r="H73" s="713">
        <v>0</v>
      </c>
      <c r="I73" s="713">
        <v>0</v>
      </c>
      <c r="J73" s="713">
        <v>3</v>
      </c>
      <c r="K73" s="713">
        <v>29</v>
      </c>
    </row>
    <row r="74" spans="1:11" ht="12.75" customHeight="1" x14ac:dyDescent="0.2">
      <c r="A74" s="53">
        <v>519</v>
      </c>
      <c r="B74" s="289" t="s">
        <v>188</v>
      </c>
      <c r="C74" s="712">
        <f t="shared" si="10"/>
        <v>9</v>
      </c>
      <c r="D74" s="713">
        <v>0</v>
      </c>
      <c r="E74" s="713">
        <v>0</v>
      </c>
      <c r="F74" s="713">
        <v>1</v>
      </c>
      <c r="G74" s="713">
        <v>2</v>
      </c>
      <c r="H74" s="713">
        <v>0</v>
      </c>
      <c r="I74" s="713">
        <v>1</v>
      </c>
      <c r="J74" s="713">
        <v>0</v>
      </c>
      <c r="K74" s="713">
        <v>5</v>
      </c>
    </row>
    <row r="75" spans="1:11" ht="21" x14ac:dyDescent="0.2">
      <c r="A75" s="53">
        <v>520</v>
      </c>
      <c r="B75" s="289" t="s">
        <v>446</v>
      </c>
      <c r="C75" s="712">
        <f t="shared" si="10"/>
        <v>7</v>
      </c>
      <c r="D75" s="713">
        <v>0</v>
      </c>
      <c r="E75" s="713">
        <v>0</v>
      </c>
      <c r="F75" s="713">
        <v>0</v>
      </c>
      <c r="G75" s="713">
        <v>0</v>
      </c>
      <c r="H75" s="713">
        <v>0</v>
      </c>
      <c r="I75" s="713">
        <v>1</v>
      </c>
      <c r="J75" s="713">
        <v>1</v>
      </c>
      <c r="K75" s="713">
        <v>5</v>
      </c>
    </row>
    <row r="76" spans="1:11" ht="24" customHeight="1" x14ac:dyDescent="0.2">
      <c r="A76" s="53">
        <v>522</v>
      </c>
      <c r="B76" s="289" t="s">
        <v>354</v>
      </c>
      <c r="C76" s="712">
        <f t="shared" si="10"/>
        <v>2</v>
      </c>
      <c r="D76" s="713">
        <v>0</v>
      </c>
      <c r="E76" s="713">
        <v>0</v>
      </c>
      <c r="F76" s="713">
        <v>2</v>
      </c>
      <c r="G76" s="713">
        <v>0</v>
      </c>
      <c r="H76" s="713">
        <v>0</v>
      </c>
      <c r="I76" s="713">
        <v>0</v>
      </c>
      <c r="J76" s="713">
        <v>0</v>
      </c>
      <c r="K76" s="713">
        <v>0</v>
      </c>
    </row>
    <row r="77" spans="1:11" ht="15.75" customHeight="1" x14ac:dyDescent="0.2">
      <c r="A77" s="51">
        <v>523</v>
      </c>
      <c r="B77" s="289" t="s">
        <v>355</v>
      </c>
      <c r="C77" s="712">
        <f t="shared" si="10"/>
        <v>9</v>
      </c>
      <c r="D77" s="713">
        <v>0</v>
      </c>
      <c r="E77" s="713">
        <v>0</v>
      </c>
      <c r="F77" s="713">
        <v>0</v>
      </c>
      <c r="G77" s="713">
        <v>0</v>
      </c>
      <c r="H77" s="713">
        <v>1</v>
      </c>
      <c r="I77" s="713">
        <v>1</v>
      </c>
      <c r="J77" s="713">
        <v>0</v>
      </c>
      <c r="K77" s="713">
        <v>7</v>
      </c>
    </row>
    <row r="78" spans="1:11" ht="12.75" x14ac:dyDescent="0.2">
      <c r="A78" s="51">
        <v>524</v>
      </c>
      <c r="B78" s="289" t="s">
        <v>64</v>
      </c>
      <c r="C78" s="712">
        <f t="shared" si="10"/>
        <v>25098</v>
      </c>
      <c r="D78" s="713">
        <v>1856</v>
      </c>
      <c r="E78" s="713">
        <v>1803</v>
      </c>
      <c r="F78" s="713">
        <v>1854</v>
      </c>
      <c r="G78" s="713">
        <v>1679</v>
      </c>
      <c r="H78" s="713">
        <v>1711</v>
      </c>
      <c r="I78" s="713">
        <v>1560</v>
      </c>
      <c r="J78" s="713">
        <v>1867</v>
      </c>
      <c r="K78" s="713">
        <v>12768</v>
      </c>
    </row>
    <row r="79" spans="1:11" ht="12.75" x14ac:dyDescent="0.2">
      <c r="A79" s="51">
        <v>525</v>
      </c>
      <c r="B79" s="289" t="s">
        <v>65</v>
      </c>
      <c r="C79" s="712">
        <f t="shared" si="10"/>
        <v>1478</v>
      </c>
      <c r="D79" s="713">
        <v>102</v>
      </c>
      <c r="E79" s="713">
        <v>104</v>
      </c>
      <c r="F79" s="713">
        <v>91</v>
      </c>
      <c r="G79" s="713">
        <v>92</v>
      </c>
      <c r="H79" s="713">
        <v>99</v>
      </c>
      <c r="I79" s="713">
        <v>99</v>
      </c>
      <c r="J79" s="713">
        <v>113</v>
      </c>
      <c r="K79" s="713">
        <v>778</v>
      </c>
    </row>
    <row r="80" spans="1:11" ht="12.75" x14ac:dyDescent="0.2">
      <c r="A80" s="53">
        <v>526</v>
      </c>
      <c r="B80" s="714" t="s">
        <v>586</v>
      </c>
      <c r="C80" s="712">
        <f t="shared" si="10"/>
        <v>29</v>
      </c>
      <c r="D80" s="713">
        <v>1</v>
      </c>
      <c r="E80" s="713">
        <v>0</v>
      </c>
      <c r="F80" s="713">
        <v>0</v>
      </c>
      <c r="G80" s="713">
        <v>2</v>
      </c>
      <c r="H80" s="713">
        <v>1</v>
      </c>
      <c r="I80" s="713">
        <v>0</v>
      </c>
      <c r="J80" s="713">
        <v>0</v>
      </c>
      <c r="K80" s="713">
        <v>25</v>
      </c>
    </row>
    <row r="81" spans="1:11" ht="12.75" x14ac:dyDescent="0.2">
      <c r="A81" s="53">
        <v>527</v>
      </c>
      <c r="B81" s="714" t="s">
        <v>587</v>
      </c>
      <c r="C81" s="712">
        <f t="shared" si="10"/>
        <v>8</v>
      </c>
      <c r="D81" s="713">
        <v>0</v>
      </c>
      <c r="E81" s="713">
        <v>0</v>
      </c>
      <c r="F81" s="713">
        <v>0</v>
      </c>
      <c r="G81" s="713">
        <v>0</v>
      </c>
      <c r="H81" s="713">
        <v>0</v>
      </c>
      <c r="I81" s="713">
        <v>0</v>
      </c>
      <c r="J81" s="713">
        <v>0</v>
      </c>
      <c r="K81" s="713">
        <v>8</v>
      </c>
    </row>
    <row r="82" spans="1:11" ht="12.75" customHeight="1" x14ac:dyDescent="0.2">
      <c r="A82" s="54">
        <v>550</v>
      </c>
      <c r="B82" s="290" t="s">
        <v>381</v>
      </c>
      <c r="C82" s="712">
        <f t="shared" si="10"/>
        <v>1</v>
      </c>
      <c r="D82" s="713">
        <v>0</v>
      </c>
      <c r="E82" s="713">
        <v>0</v>
      </c>
      <c r="F82" s="713">
        <v>0</v>
      </c>
      <c r="G82" s="713">
        <v>0</v>
      </c>
      <c r="H82" s="713">
        <v>0</v>
      </c>
      <c r="I82" s="713">
        <v>0</v>
      </c>
      <c r="J82" s="713">
        <v>0</v>
      </c>
      <c r="K82" s="713">
        <v>1</v>
      </c>
    </row>
    <row r="83" spans="1:11" ht="21" x14ac:dyDescent="0.2">
      <c r="A83" s="51">
        <v>599</v>
      </c>
      <c r="B83" s="289" t="s">
        <v>448</v>
      </c>
      <c r="C83" s="712">
        <f t="shared" si="10"/>
        <v>5</v>
      </c>
      <c r="D83" s="713">
        <v>1</v>
      </c>
      <c r="E83" s="713">
        <v>0</v>
      </c>
      <c r="F83" s="713">
        <v>0</v>
      </c>
      <c r="G83" s="713">
        <v>0</v>
      </c>
      <c r="H83" s="713">
        <v>0</v>
      </c>
      <c r="I83" s="713">
        <v>0</v>
      </c>
      <c r="J83" s="713">
        <v>1</v>
      </c>
      <c r="K83" s="713">
        <v>3</v>
      </c>
    </row>
    <row r="84" spans="1:11" ht="36" customHeight="1" x14ac:dyDescent="0.2">
      <c r="A84" s="50"/>
      <c r="B84" s="478" t="s">
        <v>588</v>
      </c>
      <c r="C84" s="711">
        <f>SUM(C85:C111)</f>
        <v>21900</v>
      </c>
      <c r="D84" s="711">
        <f t="shared" ref="D84:K84" si="11">SUM(D85:D111)</f>
        <v>846</v>
      </c>
      <c r="E84" s="711">
        <f t="shared" si="11"/>
        <v>771</v>
      </c>
      <c r="F84" s="711">
        <f t="shared" si="11"/>
        <v>758</v>
      </c>
      <c r="G84" s="711">
        <f t="shared" si="11"/>
        <v>806</v>
      </c>
      <c r="H84" s="711">
        <f t="shared" si="11"/>
        <v>805</v>
      </c>
      <c r="I84" s="711">
        <f t="shared" si="11"/>
        <v>593</v>
      </c>
      <c r="J84" s="711">
        <f t="shared" si="11"/>
        <v>668</v>
      </c>
      <c r="K84" s="711">
        <f t="shared" si="11"/>
        <v>16653</v>
      </c>
    </row>
    <row r="85" spans="1:11" ht="12.75" x14ac:dyDescent="0.2">
      <c r="A85" s="51">
        <v>602</v>
      </c>
      <c r="B85" s="289" t="s">
        <v>117</v>
      </c>
      <c r="C85" s="712">
        <f>D85+E85+F85+G85+H85+I85+J85+K85</f>
        <v>15</v>
      </c>
      <c r="D85" s="713">
        <v>2</v>
      </c>
      <c r="E85" s="713">
        <v>0</v>
      </c>
      <c r="F85" s="713">
        <v>1</v>
      </c>
      <c r="G85" s="713">
        <v>0</v>
      </c>
      <c r="H85" s="713">
        <v>0</v>
      </c>
      <c r="I85" s="713">
        <v>0</v>
      </c>
      <c r="J85" s="713">
        <v>0</v>
      </c>
      <c r="K85" s="713">
        <v>12</v>
      </c>
    </row>
    <row r="86" spans="1:11" ht="12.75" x14ac:dyDescent="0.2">
      <c r="A86" s="51">
        <v>603</v>
      </c>
      <c r="B86" s="289" t="s">
        <v>77</v>
      </c>
      <c r="C86" s="712">
        <f t="shared" ref="C86:C111" si="12">D86+E86+F86+G86+H86+I86+J86+K86</f>
        <v>58</v>
      </c>
      <c r="D86" s="713">
        <v>6</v>
      </c>
      <c r="E86" s="713">
        <v>0</v>
      </c>
      <c r="F86" s="713">
        <v>3</v>
      </c>
      <c r="G86" s="713">
        <v>5</v>
      </c>
      <c r="H86" s="713">
        <v>1</v>
      </c>
      <c r="I86" s="713">
        <v>1</v>
      </c>
      <c r="J86" s="713">
        <v>3</v>
      </c>
      <c r="K86" s="713">
        <v>39</v>
      </c>
    </row>
    <row r="87" spans="1:11" ht="12.75" x14ac:dyDescent="0.2">
      <c r="A87" s="51">
        <v>604</v>
      </c>
      <c r="B87" s="289" t="s">
        <v>78</v>
      </c>
      <c r="C87" s="712">
        <f t="shared" si="12"/>
        <v>29</v>
      </c>
      <c r="D87" s="713">
        <v>0</v>
      </c>
      <c r="E87" s="713">
        <v>1</v>
      </c>
      <c r="F87" s="713">
        <v>0</v>
      </c>
      <c r="G87" s="713">
        <v>0</v>
      </c>
      <c r="H87" s="713">
        <v>0</v>
      </c>
      <c r="I87" s="713">
        <v>0</v>
      </c>
      <c r="J87" s="713">
        <v>0</v>
      </c>
      <c r="K87" s="713">
        <v>28</v>
      </c>
    </row>
    <row r="88" spans="1:11" ht="12.75" x14ac:dyDescent="0.2">
      <c r="A88" s="51">
        <v>605</v>
      </c>
      <c r="B88" s="289" t="s">
        <v>118</v>
      </c>
      <c r="C88" s="712">
        <f t="shared" si="12"/>
        <v>44</v>
      </c>
      <c r="D88" s="713">
        <v>1</v>
      </c>
      <c r="E88" s="713">
        <v>0</v>
      </c>
      <c r="F88" s="713">
        <v>2</v>
      </c>
      <c r="G88" s="713">
        <v>2</v>
      </c>
      <c r="H88" s="713">
        <v>1</v>
      </c>
      <c r="I88" s="713">
        <v>3</v>
      </c>
      <c r="J88" s="713">
        <v>2</v>
      </c>
      <c r="K88" s="713">
        <v>33</v>
      </c>
    </row>
    <row r="89" spans="1:11" ht="12.75" x14ac:dyDescent="0.2">
      <c r="A89" s="51">
        <v>608</v>
      </c>
      <c r="B89" s="289" t="s">
        <v>119</v>
      </c>
      <c r="C89" s="712">
        <f t="shared" si="12"/>
        <v>388</v>
      </c>
      <c r="D89" s="713">
        <v>13</v>
      </c>
      <c r="E89" s="713">
        <v>7</v>
      </c>
      <c r="F89" s="713">
        <v>10</v>
      </c>
      <c r="G89" s="713">
        <v>7</v>
      </c>
      <c r="H89" s="713">
        <v>5</v>
      </c>
      <c r="I89" s="713">
        <v>8</v>
      </c>
      <c r="J89" s="713">
        <v>5</v>
      </c>
      <c r="K89" s="713">
        <v>333</v>
      </c>
    </row>
    <row r="90" spans="1:11" ht="12.75" x14ac:dyDescent="0.2">
      <c r="A90" s="53">
        <v>609</v>
      </c>
      <c r="B90" s="289" t="s">
        <v>120</v>
      </c>
      <c r="C90" s="712">
        <f t="shared" si="12"/>
        <v>14</v>
      </c>
      <c r="D90" s="713">
        <v>1</v>
      </c>
      <c r="E90" s="713">
        <v>1</v>
      </c>
      <c r="F90" s="713">
        <v>1</v>
      </c>
      <c r="G90" s="713">
        <v>0</v>
      </c>
      <c r="H90" s="713">
        <v>0</v>
      </c>
      <c r="I90" s="713">
        <v>1</v>
      </c>
      <c r="J90" s="713">
        <v>0</v>
      </c>
      <c r="K90" s="713">
        <v>10</v>
      </c>
    </row>
    <row r="91" spans="1:11" ht="12.75" x14ac:dyDescent="0.2">
      <c r="A91" s="53">
        <v>610</v>
      </c>
      <c r="B91" s="289" t="s">
        <v>90</v>
      </c>
      <c r="C91" s="712">
        <f t="shared" si="12"/>
        <v>147</v>
      </c>
      <c r="D91" s="713">
        <v>7</v>
      </c>
      <c r="E91" s="713">
        <v>3</v>
      </c>
      <c r="F91" s="713">
        <v>5</v>
      </c>
      <c r="G91" s="713">
        <v>9</v>
      </c>
      <c r="H91" s="713">
        <v>2</v>
      </c>
      <c r="I91" s="713">
        <v>0</v>
      </c>
      <c r="J91" s="713">
        <v>1</v>
      </c>
      <c r="K91" s="713">
        <v>120</v>
      </c>
    </row>
    <row r="92" spans="1:11" ht="12.75" x14ac:dyDescent="0.2">
      <c r="A92" s="53">
        <v>611</v>
      </c>
      <c r="B92" s="289" t="s">
        <v>79</v>
      </c>
      <c r="C92" s="712">
        <f t="shared" si="12"/>
        <v>3</v>
      </c>
      <c r="D92" s="713">
        <v>0</v>
      </c>
      <c r="E92" s="713">
        <v>0</v>
      </c>
      <c r="F92" s="713">
        <v>0</v>
      </c>
      <c r="G92" s="713">
        <v>0</v>
      </c>
      <c r="H92" s="713">
        <v>0</v>
      </c>
      <c r="I92" s="713">
        <v>0</v>
      </c>
      <c r="J92" s="713">
        <v>0</v>
      </c>
      <c r="K92" s="713">
        <v>3</v>
      </c>
    </row>
    <row r="93" spans="1:11" ht="12.75" x14ac:dyDescent="0.2">
      <c r="A93" s="53">
        <v>615</v>
      </c>
      <c r="B93" s="289" t="s">
        <v>91</v>
      </c>
      <c r="C93" s="712">
        <f t="shared" si="12"/>
        <v>146</v>
      </c>
      <c r="D93" s="713">
        <v>7</v>
      </c>
      <c r="E93" s="713">
        <v>8</v>
      </c>
      <c r="F93" s="713">
        <v>6</v>
      </c>
      <c r="G93" s="713">
        <v>9</v>
      </c>
      <c r="H93" s="713">
        <v>9</v>
      </c>
      <c r="I93" s="713">
        <v>3</v>
      </c>
      <c r="J93" s="713">
        <v>4</v>
      </c>
      <c r="K93" s="713">
        <v>100</v>
      </c>
    </row>
    <row r="94" spans="1:11" ht="12.75" x14ac:dyDescent="0.2">
      <c r="A94" s="53">
        <v>617</v>
      </c>
      <c r="B94" s="289" t="s">
        <v>121</v>
      </c>
      <c r="C94" s="712">
        <f t="shared" si="12"/>
        <v>19</v>
      </c>
      <c r="D94" s="713">
        <v>2</v>
      </c>
      <c r="E94" s="713">
        <v>0</v>
      </c>
      <c r="F94" s="713">
        <v>1</v>
      </c>
      <c r="G94" s="713">
        <v>0</v>
      </c>
      <c r="H94" s="713">
        <v>1</v>
      </c>
      <c r="I94" s="713">
        <v>0</v>
      </c>
      <c r="J94" s="713">
        <v>0</v>
      </c>
      <c r="K94" s="713">
        <v>15</v>
      </c>
    </row>
    <row r="95" spans="1:11" ht="21" x14ac:dyDescent="0.2">
      <c r="A95" s="53">
        <v>619</v>
      </c>
      <c r="B95" s="714" t="s">
        <v>589</v>
      </c>
      <c r="C95" s="712">
        <f t="shared" si="12"/>
        <v>1026</v>
      </c>
      <c r="D95" s="713">
        <v>40</v>
      </c>
      <c r="E95" s="713">
        <v>44</v>
      </c>
      <c r="F95" s="713">
        <v>35</v>
      </c>
      <c r="G95" s="713">
        <v>39</v>
      </c>
      <c r="H95" s="713">
        <v>47</v>
      </c>
      <c r="I95" s="713">
        <v>38</v>
      </c>
      <c r="J95" s="713">
        <v>24</v>
      </c>
      <c r="K95" s="713">
        <v>759</v>
      </c>
    </row>
    <row r="96" spans="1:11" ht="12.75" x14ac:dyDescent="0.2">
      <c r="A96" s="53">
        <v>620</v>
      </c>
      <c r="B96" s="714" t="s">
        <v>590</v>
      </c>
      <c r="C96" s="712">
        <f t="shared" si="12"/>
        <v>2426</v>
      </c>
      <c r="D96" s="713">
        <v>70</v>
      </c>
      <c r="E96" s="713">
        <v>75</v>
      </c>
      <c r="F96" s="713">
        <v>75</v>
      </c>
      <c r="G96" s="713">
        <v>87</v>
      </c>
      <c r="H96" s="713">
        <v>55</v>
      </c>
      <c r="I96" s="713">
        <v>41</v>
      </c>
      <c r="J96" s="713">
        <v>44</v>
      </c>
      <c r="K96" s="713">
        <v>1979</v>
      </c>
    </row>
    <row r="97" spans="1:11" ht="12.75" x14ac:dyDescent="0.2">
      <c r="A97" s="53">
        <v>621</v>
      </c>
      <c r="B97" s="289" t="s">
        <v>122</v>
      </c>
      <c r="C97" s="712">
        <f t="shared" si="12"/>
        <v>2206</v>
      </c>
      <c r="D97" s="713">
        <v>71</v>
      </c>
      <c r="E97" s="713">
        <v>73</v>
      </c>
      <c r="F97" s="713">
        <v>76</v>
      </c>
      <c r="G97" s="713">
        <v>87</v>
      </c>
      <c r="H97" s="713">
        <v>73</v>
      </c>
      <c r="I97" s="713">
        <v>50</v>
      </c>
      <c r="J97" s="713">
        <v>53</v>
      </c>
      <c r="K97" s="713">
        <v>1723</v>
      </c>
    </row>
    <row r="98" spans="1:11" ht="12.75" x14ac:dyDescent="0.2">
      <c r="A98" s="53">
        <v>623</v>
      </c>
      <c r="B98" s="714" t="s">
        <v>591</v>
      </c>
      <c r="C98" s="712">
        <f t="shared" si="12"/>
        <v>7829</v>
      </c>
      <c r="D98" s="713">
        <v>286</v>
      </c>
      <c r="E98" s="713">
        <v>271</v>
      </c>
      <c r="F98" s="713">
        <v>261</v>
      </c>
      <c r="G98" s="713">
        <v>282</v>
      </c>
      <c r="H98" s="713">
        <v>312</v>
      </c>
      <c r="I98" s="713">
        <v>156</v>
      </c>
      <c r="J98" s="713">
        <v>227</v>
      </c>
      <c r="K98" s="713">
        <v>6034</v>
      </c>
    </row>
    <row r="99" spans="1:11" ht="12.75" x14ac:dyDescent="0.2">
      <c r="A99" s="53">
        <v>624</v>
      </c>
      <c r="B99" s="714" t="s">
        <v>592</v>
      </c>
      <c r="C99" s="712">
        <f t="shared" si="12"/>
        <v>82</v>
      </c>
      <c r="D99" s="713">
        <v>7</v>
      </c>
      <c r="E99" s="713">
        <v>8</v>
      </c>
      <c r="F99" s="713">
        <v>1</v>
      </c>
      <c r="G99" s="713">
        <v>4</v>
      </c>
      <c r="H99" s="713">
        <v>5</v>
      </c>
      <c r="I99" s="713">
        <v>4</v>
      </c>
      <c r="J99" s="713">
        <v>8</v>
      </c>
      <c r="K99" s="713">
        <v>45</v>
      </c>
    </row>
    <row r="100" spans="1:11" ht="12.75" x14ac:dyDescent="0.2">
      <c r="A100" s="53">
        <v>625</v>
      </c>
      <c r="B100" s="289" t="s">
        <v>124</v>
      </c>
      <c r="C100" s="712">
        <f t="shared" si="12"/>
        <v>79</v>
      </c>
      <c r="D100" s="713">
        <v>6</v>
      </c>
      <c r="E100" s="713">
        <v>3</v>
      </c>
      <c r="F100" s="713">
        <v>3</v>
      </c>
      <c r="G100" s="713">
        <v>5</v>
      </c>
      <c r="H100" s="713">
        <v>5</v>
      </c>
      <c r="I100" s="713">
        <v>7</v>
      </c>
      <c r="J100" s="713">
        <v>6</v>
      </c>
      <c r="K100" s="713">
        <v>44</v>
      </c>
    </row>
    <row r="101" spans="1:11" ht="12.75" x14ac:dyDescent="0.2">
      <c r="A101" s="53">
        <v>628</v>
      </c>
      <c r="B101" s="289" t="s">
        <v>80</v>
      </c>
      <c r="C101" s="712">
        <f t="shared" si="12"/>
        <v>17</v>
      </c>
      <c r="D101" s="713">
        <v>0</v>
      </c>
      <c r="E101" s="713">
        <v>0</v>
      </c>
      <c r="F101" s="713">
        <v>0</v>
      </c>
      <c r="G101" s="713">
        <v>0</v>
      </c>
      <c r="H101" s="713">
        <v>5</v>
      </c>
      <c r="I101" s="713">
        <v>3</v>
      </c>
      <c r="J101" s="713">
        <v>0</v>
      </c>
      <c r="K101" s="713">
        <v>9</v>
      </c>
    </row>
    <row r="102" spans="1:11" ht="15" customHeight="1" x14ac:dyDescent="0.2">
      <c r="A102" s="53">
        <v>629</v>
      </c>
      <c r="B102" s="289" t="s">
        <v>273</v>
      </c>
      <c r="C102" s="712">
        <f t="shared" si="12"/>
        <v>230</v>
      </c>
      <c r="D102" s="713">
        <v>8</v>
      </c>
      <c r="E102" s="713">
        <v>6</v>
      </c>
      <c r="F102" s="713">
        <v>13</v>
      </c>
      <c r="G102" s="713">
        <v>4</v>
      </c>
      <c r="H102" s="713">
        <v>4</v>
      </c>
      <c r="I102" s="713">
        <v>4</v>
      </c>
      <c r="J102" s="713">
        <v>3</v>
      </c>
      <c r="K102" s="713">
        <v>188</v>
      </c>
    </row>
    <row r="103" spans="1:11" ht="21" x14ac:dyDescent="0.2">
      <c r="A103" s="53">
        <v>630</v>
      </c>
      <c r="B103" s="289" t="s">
        <v>292</v>
      </c>
      <c r="C103" s="712">
        <f t="shared" si="12"/>
        <v>13</v>
      </c>
      <c r="D103" s="713">
        <v>0</v>
      </c>
      <c r="E103" s="713">
        <v>2</v>
      </c>
      <c r="F103" s="713">
        <v>1</v>
      </c>
      <c r="G103" s="713">
        <v>0</v>
      </c>
      <c r="H103" s="713">
        <v>0</v>
      </c>
      <c r="I103" s="713">
        <v>0</v>
      </c>
      <c r="J103" s="713">
        <v>0</v>
      </c>
      <c r="K103" s="713">
        <v>10</v>
      </c>
    </row>
    <row r="104" spans="1:11" ht="14.25" customHeight="1" x14ac:dyDescent="0.2">
      <c r="A104" s="53">
        <v>631</v>
      </c>
      <c r="B104" s="289" t="s">
        <v>81</v>
      </c>
      <c r="C104" s="712">
        <f t="shared" si="12"/>
        <v>580</v>
      </c>
      <c r="D104" s="713">
        <v>7</v>
      </c>
      <c r="E104" s="713">
        <v>14</v>
      </c>
      <c r="F104" s="713">
        <v>15</v>
      </c>
      <c r="G104" s="713">
        <v>8</v>
      </c>
      <c r="H104" s="713">
        <v>10</v>
      </c>
      <c r="I104" s="713">
        <v>7</v>
      </c>
      <c r="J104" s="713">
        <v>13</v>
      </c>
      <c r="K104" s="713">
        <v>506</v>
      </c>
    </row>
    <row r="105" spans="1:11" ht="12.75" x14ac:dyDescent="0.2">
      <c r="A105" s="53">
        <v>632</v>
      </c>
      <c r="B105" s="289" t="s">
        <v>82</v>
      </c>
      <c r="C105" s="712">
        <f t="shared" si="12"/>
        <v>23</v>
      </c>
      <c r="D105" s="713">
        <v>1</v>
      </c>
      <c r="E105" s="713">
        <v>2</v>
      </c>
      <c r="F105" s="713">
        <v>0</v>
      </c>
      <c r="G105" s="713">
        <v>2</v>
      </c>
      <c r="H105" s="713">
        <v>0</v>
      </c>
      <c r="I105" s="713">
        <v>0</v>
      </c>
      <c r="J105" s="713">
        <v>0</v>
      </c>
      <c r="K105" s="713">
        <v>18</v>
      </c>
    </row>
    <row r="106" spans="1:11" ht="21" x14ac:dyDescent="0.2">
      <c r="A106" s="51">
        <v>633</v>
      </c>
      <c r="B106" s="289" t="s">
        <v>293</v>
      </c>
      <c r="C106" s="712">
        <f t="shared" si="12"/>
        <v>44</v>
      </c>
      <c r="D106" s="713">
        <v>0</v>
      </c>
      <c r="E106" s="713">
        <v>1</v>
      </c>
      <c r="F106" s="713">
        <v>0</v>
      </c>
      <c r="G106" s="713">
        <v>2</v>
      </c>
      <c r="H106" s="713">
        <v>2</v>
      </c>
      <c r="I106" s="713">
        <v>3</v>
      </c>
      <c r="J106" s="713">
        <v>1</v>
      </c>
      <c r="K106" s="713">
        <v>35</v>
      </c>
    </row>
    <row r="107" spans="1:11" ht="22.5" customHeight="1" x14ac:dyDescent="0.2">
      <c r="A107" s="51">
        <v>634</v>
      </c>
      <c r="B107" s="289" t="s">
        <v>294</v>
      </c>
      <c r="C107" s="712">
        <f t="shared" si="12"/>
        <v>784</v>
      </c>
      <c r="D107" s="713">
        <v>51</v>
      </c>
      <c r="E107" s="713">
        <v>35</v>
      </c>
      <c r="F107" s="713">
        <v>35</v>
      </c>
      <c r="G107" s="713">
        <v>28</v>
      </c>
      <c r="H107" s="713">
        <v>37</v>
      </c>
      <c r="I107" s="713">
        <v>16</v>
      </c>
      <c r="J107" s="713">
        <v>25</v>
      </c>
      <c r="K107" s="713">
        <v>557</v>
      </c>
    </row>
    <row r="108" spans="1:11" ht="12.75" customHeight="1" x14ac:dyDescent="0.2">
      <c r="A108" s="51">
        <v>635</v>
      </c>
      <c r="B108" s="289" t="s">
        <v>169</v>
      </c>
      <c r="C108" s="712">
        <f t="shared" si="12"/>
        <v>2784</v>
      </c>
      <c r="D108" s="713">
        <v>124</v>
      </c>
      <c r="E108" s="713">
        <v>104</v>
      </c>
      <c r="F108" s="713">
        <v>115</v>
      </c>
      <c r="G108" s="713">
        <v>109</v>
      </c>
      <c r="H108" s="713">
        <v>112</v>
      </c>
      <c r="I108" s="713">
        <v>89</v>
      </c>
      <c r="J108" s="713">
        <v>101</v>
      </c>
      <c r="K108" s="713">
        <v>2030</v>
      </c>
    </row>
    <row r="109" spans="1:11" ht="12.75" x14ac:dyDescent="0.2">
      <c r="A109" s="51">
        <v>636</v>
      </c>
      <c r="B109" s="714" t="s">
        <v>593</v>
      </c>
      <c r="C109" s="712">
        <f t="shared" si="12"/>
        <v>1</v>
      </c>
      <c r="D109" s="713">
        <v>0</v>
      </c>
      <c r="E109" s="713">
        <v>0</v>
      </c>
      <c r="F109" s="713">
        <v>1</v>
      </c>
      <c r="G109" s="713">
        <v>0</v>
      </c>
      <c r="H109" s="713">
        <v>0</v>
      </c>
      <c r="I109" s="713">
        <v>0</v>
      </c>
      <c r="J109" s="713">
        <v>0</v>
      </c>
      <c r="K109" s="713">
        <v>0</v>
      </c>
    </row>
    <row r="110" spans="1:11" ht="12.75" x14ac:dyDescent="0.2">
      <c r="A110" s="51">
        <v>637</v>
      </c>
      <c r="B110" s="289" t="s">
        <v>83</v>
      </c>
      <c r="C110" s="712">
        <f t="shared" si="12"/>
        <v>2752</v>
      </c>
      <c r="D110" s="713">
        <v>124</v>
      </c>
      <c r="E110" s="713">
        <v>107</v>
      </c>
      <c r="F110" s="713">
        <v>94</v>
      </c>
      <c r="G110" s="713">
        <v>114</v>
      </c>
      <c r="H110" s="713">
        <v>114</v>
      </c>
      <c r="I110" s="713">
        <v>154</v>
      </c>
      <c r="J110" s="713">
        <v>143</v>
      </c>
      <c r="K110" s="713">
        <v>1902</v>
      </c>
    </row>
    <row r="111" spans="1:11" ht="21" x14ac:dyDescent="0.2">
      <c r="A111" s="51">
        <v>699</v>
      </c>
      <c r="B111" s="289" t="s">
        <v>295</v>
      </c>
      <c r="C111" s="712">
        <f t="shared" si="12"/>
        <v>161</v>
      </c>
      <c r="D111" s="713">
        <v>12</v>
      </c>
      <c r="E111" s="713">
        <v>6</v>
      </c>
      <c r="F111" s="713">
        <v>4</v>
      </c>
      <c r="G111" s="713">
        <v>3</v>
      </c>
      <c r="H111" s="713">
        <v>5</v>
      </c>
      <c r="I111" s="713">
        <v>5</v>
      </c>
      <c r="J111" s="713">
        <v>5</v>
      </c>
      <c r="K111" s="713">
        <v>121</v>
      </c>
    </row>
    <row r="112" spans="1:11" ht="12.75" x14ac:dyDescent="0.2">
      <c r="A112" s="50"/>
      <c r="B112" s="288" t="s">
        <v>296</v>
      </c>
      <c r="C112" s="711">
        <f>SUM(C113:C135)</f>
        <v>28010</v>
      </c>
      <c r="D112" s="711">
        <f t="shared" ref="D112:K112" si="13">SUM(D113:D135)</f>
        <v>1700</v>
      </c>
      <c r="E112" s="711">
        <f t="shared" si="13"/>
        <v>1543</v>
      </c>
      <c r="F112" s="711">
        <f t="shared" si="13"/>
        <v>1470</v>
      </c>
      <c r="G112" s="711">
        <f t="shared" si="13"/>
        <v>1472</v>
      </c>
      <c r="H112" s="711">
        <f t="shared" si="13"/>
        <v>1595</v>
      </c>
      <c r="I112" s="711">
        <f t="shared" si="13"/>
        <v>1937</v>
      </c>
      <c r="J112" s="711">
        <f t="shared" si="13"/>
        <v>2275</v>
      </c>
      <c r="K112" s="711">
        <f t="shared" si="13"/>
        <v>16018</v>
      </c>
    </row>
    <row r="113" spans="1:11" ht="12.75" x14ac:dyDescent="0.2">
      <c r="A113" s="51">
        <v>701</v>
      </c>
      <c r="B113" s="289" t="s">
        <v>125</v>
      </c>
      <c r="C113" s="712">
        <f>D113+E113+F113+G113+H113+I113+J113+K113</f>
        <v>58</v>
      </c>
      <c r="D113" s="713">
        <v>1</v>
      </c>
      <c r="E113" s="713">
        <v>1</v>
      </c>
      <c r="F113" s="713">
        <v>2</v>
      </c>
      <c r="G113" s="713">
        <v>3</v>
      </c>
      <c r="H113" s="713">
        <v>4</v>
      </c>
      <c r="I113" s="713">
        <v>6</v>
      </c>
      <c r="J113" s="713">
        <v>2</v>
      </c>
      <c r="K113" s="713">
        <v>39</v>
      </c>
    </row>
    <row r="114" spans="1:11" ht="12.75" x14ac:dyDescent="0.2">
      <c r="A114" s="51">
        <v>702</v>
      </c>
      <c r="B114" s="289" t="s">
        <v>126</v>
      </c>
      <c r="C114" s="712">
        <f t="shared" ref="C114:C135" si="14">D114+E114+F114+G114+H114+I114+J114+K114</f>
        <v>2914</v>
      </c>
      <c r="D114" s="713">
        <v>96</v>
      </c>
      <c r="E114" s="713">
        <v>76</v>
      </c>
      <c r="F114" s="713">
        <v>90</v>
      </c>
      <c r="G114" s="713">
        <v>75</v>
      </c>
      <c r="H114" s="713">
        <v>89</v>
      </c>
      <c r="I114" s="713">
        <v>110</v>
      </c>
      <c r="J114" s="713">
        <v>170</v>
      </c>
      <c r="K114" s="713">
        <v>2208</v>
      </c>
    </row>
    <row r="115" spans="1:11" ht="12.75" x14ac:dyDescent="0.2">
      <c r="A115" s="51">
        <v>703</v>
      </c>
      <c r="B115" s="289" t="s">
        <v>127</v>
      </c>
      <c r="C115" s="712">
        <f t="shared" si="14"/>
        <v>223</v>
      </c>
      <c r="D115" s="713">
        <v>4</v>
      </c>
      <c r="E115" s="713">
        <v>3</v>
      </c>
      <c r="F115" s="713">
        <v>3</v>
      </c>
      <c r="G115" s="713">
        <v>3</v>
      </c>
      <c r="H115" s="713">
        <v>2</v>
      </c>
      <c r="I115" s="713">
        <v>6</v>
      </c>
      <c r="J115" s="713">
        <v>3</v>
      </c>
      <c r="K115" s="713">
        <v>199</v>
      </c>
    </row>
    <row r="116" spans="1:11" ht="12.75" x14ac:dyDescent="0.2">
      <c r="A116" s="51">
        <v>705</v>
      </c>
      <c r="B116" s="289" t="s">
        <v>128</v>
      </c>
      <c r="C116" s="712">
        <f t="shared" si="14"/>
        <v>27</v>
      </c>
      <c r="D116" s="713">
        <v>2</v>
      </c>
      <c r="E116" s="713">
        <v>0</v>
      </c>
      <c r="F116" s="713">
        <v>4</v>
      </c>
      <c r="G116" s="713">
        <v>0</v>
      </c>
      <c r="H116" s="713">
        <v>2</v>
      </c>
      <c r="I116" s="713">
        <v>2</v>
      </c>
      <c r="J116" s="713">
        <v>3</v>
      </c>
      <c r="K116" s="713">
        <v>14</v>
      </c>
    </row>
    <row r="117" spans="1:11" ht="12.75" x14ac:dyDescent="0.2">
      <c r="A117" s="51">
        <v>706</v>
      </c>
      <c r="B117" s="289" t="s">
        <v>129</v>
      </c>
      <c r="C117" s="712">
        <f t="shared" si="14"/>
        <v>7</v>
      </c>
      <c r="D117" s="713">
        <v>0</v>
      </c>
      <c r="E117" s="713">
        <v>1</v>
      </c>
      <c r="F117" s="713">
        <v>0</v>
      </c>
      <c r="G117" s="713">
        <v>0</v>
      </c>
      <c r="H117" s="713">
        <v>1</v>
      </c>
      <c r="I117" s="713">
        <v>0</v>
      </c>
      <c r="J117" s="713">
        <v>0</v>
      </c>
      <c r="K117" s="713">
        <v>5</v>
      </c>
    </row>
    <row r="118" spans="1:11" ht="12.75" x14ac:dyDescent="0.2">
      <c r="A118" s="53">
        <v>707</v>
      </c>
      <c r="B118" s="289" t="s">
        <v>130</v>
      </c>
      <c r="C118" s="712">
        <f t="shared" si="14"/>
        <v>20</v>
      </c>
      <c r="D118" s="713">
        <v>2</v>
      </c>
      <c r="E118" s="713">
        <v>0</v>
      </c>
      <c r="F118" s="713">
        <v>1</v>
      </c>
      <c r="G118" s="713">
        <v>0</v>
      </c>
      <c r="H118" s="713">
        <v>0</v>
      </c>
      <c r="I118" s="713">
        <v>0</v>
      </c>
      <c r="J118" s="713">
        <v>0</v>
      </c>
      <c r="K118" s="713">
        <v>17</v>
      </c>
    </row>
    <row r="119" spans="1:11" ht="12.75" x14ac:dyDescent="0.2">
      <c r="A119" s="51">
        <v>709</v>
      </c>
      <c r="B119" s="289" t="s">
        <v>131</v>
      </c>
      <c r="C119" s="712">
        <f t="shared" si="14"/>
        <v>4510</v>
      </c>
      <c r="D119" s="713">
        <v>255</v>
      </c>
      <c r="E119" s="713">
        <v>244</v>
      </c>
      <c r="F119" s="713">
        <v>199</v>
      </c>
      <c r="G119" s="713">
        <v>234</v>
      </c>
      <c r="H119" s="713">
        <v>264</v>
      </c>
      <c r="I119" s="713">
        <v>419</v>
      </c>
      <c r="J119" s="713">
        <v>487</v>
      </c>
      <c r="K119" s="713">
        <v>2408</v>
      </c>
    </row>
    <row r="120" spans="1:11" ht="12.75" x14ac:dyDescent="0.2">
      <c r="A120" s="51">
        <v>710</v>
      </c>
      <c r="B120" s="289" t="s">
        <v>132</v>
      </c>
      <c r="C120" s="712">
        <f t="shared" si="14"/>
        <v>9781</v>
      </c>
      <c r="D120" s="713">
        <v>725</v>
      </c>
      <c r="E120" s="713">
        <v>625</v>
      </c>
      <c r="F120" s="713">
        <v>559</v>
      </c>
      <c r="G120" s="713">
        <v>557</v>
      </c>
      <c r="H120" s="713">
        <v>593</v>
      </c>
      <c r="I120" s="713">
        <v>794</v>
      </c>
      <c r="J120" s="713">
        <v>952</v>
      </c>
      <c r="K120" s="713">
        <v>4976</v>
      </c>
    </row>
    <row r="121" spans="1:11" ht="12.75" x14ac:dyDescent="0.2">
      <c r="A121" s="51">
        <v>715</v>
      </c>
      <c r="B121" s="289" t="s">
        <v>297</v>
      </c>
      <c r="C121" s="712">
        <f t="shared" si="14"/>
        <v>15</v>
      </c>
      <c r="D121" s="713">
        <v>0</v>
      </c>
      <c r="E121" s="713">
        <v>0</v>
      </c>
      <c r="F121" s="713">
        <v>1</v>
      </c>
      <c r="G121" s="713">
        <v>0</v>
      </c>
      <c r="H121" s="713">
        <v>0</v>
      </c>
      <c r="I121" s="713">
        <v>0</v>
      </c>
      <c r="J121" s="713">
        <v>0</v>
      </c>
      <c r="K121" s="713">
        <v>14</v>
      </c>
    </row>
    <row r="122" spans="1:11" ht="12.75" x14ac:dyDescent="0.2">
      <c r="A122" s="51">
        <v>716</v>
      </c>
      <c r="B122" s="289" t="s">
        <v>298</v>
      </c>
      <c r="C122" s="712">
        <f t="shared" si="14"/>
        <v>14</v>
      </c>
      <c r="D122" s="713">
        <v>0</v>
      </c>
      <c r="E122" s="713">
        <v>0</v>
      </c>
      <c r="F122" s="713">
        <v>0</v>
      </c>
      <c r="G122" s="713">
        <v>1</v>
      </c>
      <c r="H122" s="713">
        <v>0</v>
      </c>
      <c r="I122" s="713">
        <v>0</v>
      </c>
      <c r="J122" s="713">
        <v>0</v>
      </c>
      <c r="K122" s="713">
        <v>13</v>
      </c>
    </row>
    <row r="123" spans="1:11" ht="12.75" x14ac:dyDescent="0.2">
      <c r="A123" s="51">
        <v>717</v>
      </c>
      <c r="B123" s="289" t="s">
        <v>84</v>
      </c>
      <c r="C123" s="712">
        <f t="shared" si="14"/>
        <v>100</v>
      </c>
      <c r="D123" s="713">
        <v>5</v>
      </c>
      <c r="E123" s="713">
        <v>4</v>
      </c>
      <c r="F123" s="713">
        <v>4</v>
      </c>
      <c r="G123" s="713">
        <v>6</v>
      </c>
      <c r="H123" s="713">
        <v>7</v>
      </c>
      <c r="I123" s="713">
        <v>6</v>
      </c>
      <c r="J123" s="713">
        <v>8</v>
      </c>
      <c r="K123" s="713">
        <v>60</v>
      </c>
    </row>
    <row r="124" spans="1:11" ht="12.75" x14ac:dyDescent="0.2">
      <c r="A124" s="53">
        <v>720</v>
      </c>
      <c r="B124" s="289" t="s">
        <v>178</v>
      </c>
      <c r="C124" s="712">
        <f t="shared" si="14"/>
        <v>113</v>
      </c>
      <c r="D124" s="713">
        <v>7</v>
      </c>
      <c r="E124" s="713">
        <v>7</v>
      </c>
      <c r="F124" s="713">
        <v>11</v>
      </c>
      <c r="G124" s="713">
        <v>5</v>
      </c>
      <c r="H124" s="713">
        <v>1</v>
      </c>
      <c r="I124" s="713">
        <v>4</v>
      </c>
      <c r="J124" s="713">
        <v>9</v>
      </c>
      <c r="K124" s="713">
        <v>69</v>
      </c>
    </row>
    <row r="125" spans="1:11" ht="12.75" x14ac:dyDescent="0.2">
      <c r="A125" s="53">
        <v>721</v>
      </c>
      <c r="B125" s="714" t="s">
        <v>594</v>
      </c>
      <c r="C125" s="712">
        <f t="shared" si="14"/>
        <v>133</v>
      </c>
      <c r="D125" s="713">
        <v>1</v>
      </c>
      <c r="E125" s="713">
        <v>2</v>
      </c>
      <c r="F125" s="713">
        <v>3</v>
      </c>
      <c r="G125" s="713">
        <v>1</v>
      </c>
      <c r="H125" s="713">
        <v>2</v>
      </c>
      <c r="I125" s="713">
        <v>0</v>
      </c>
      <c r="J125" s="713">
        <v>0</v>
      </c>
      <c r="K125" s="713">
        <v>124</v>
      </c>
    </row>
    <row r="126" spans="1:11" ht="12.75" x14ac:dyDescent="0.2">
      <c r="A126" s="53">
        <v>723</v>
      </c>
      <c r="B126" s="289" t="s">
        <v>0</v>
      </c>
      <c r="C126" s="712">
        <f t="shared" si="14"/>
        <v>47</v>
      </c>
      <c r="D126" s="713">
        <v>2</v>
      </c>
      <c r="E126" s="713">
        <v>0</v>
      </c>
      <c r="F126" s="713">
        <v>1</v>
      </c>
      <c r="G126" s="713">
        <v>0</v>
      </c>
      <c r="H126" s="713">
        <v>1</v>
      </c>
      <c r="I126" s="713">
        <v>1</v>
      </c>
      <c r="J126" s="713">
        <v>0</v>
      </c>
      <c r="K126" s="713">
        <v>42</v>
      </c>
    </row>
    <row r="127" spans="1:11" ht="12.75" x14ac:dyDescent="0.2">
      <c r="A127" s="53">
        <v>724</v>
      </c>
      <c r="B127" s="289" t="s">
        <v>1</v>
      </c>
      <c r="C127" s="712">
        <f t="shared" si="14"/>
        <v>7</v>
      </c>
      <c r="D127" s="713">
        <v>0</v>
      </c>
      <c r="E127" s="713">
        <v>0</v>
      </c>
      <c r="F127" s="713">
        <v>0</v>
      </c>
      <c r="G127" s="713">
        <v>0</v>
      </c>
      <c r="H127" s="713">
        <v>0</v>
      </c>
      <c r="I127" s="713">
        <v>0</v>
      </c>
      <c r="J127" s="713">
        <v>0</v>
      </c>
      <c r="K127" s="713">
        <v>7</v>
      </c>
    </row>
    <row r="128" spans="1:11" ht="15" customHeight="1" x14ac:dyDescent="0.2">
      <c r="A128" s="53">
        <v>725</v>
      </c>
      <c r="B128" s="289" t="s">
        <v>2</v>
      </c>
      <c r="C128" s="712">
        <f t="shared" si="14"/>
        <v>6</v>
      </c>
      <c r="D128" s="713">
        <v>0</v>
      </c>
      <c r="E128" s="713">
        <v>0</v>
      </c>
      <c r="F128" s="713">
        <v>0</v>
      </c>
      <c r="G128" s="713">
        <v>0</v>
      </c>
      <c r="H128" s="713">
        <v>0</v>
      </c>
      <c r="I128" s="713">
        <v>0</v>
      </c>
      <c r="J128" s="713">
        <v>0</v>
      </c>
      <c r="K128" s="713">
        <v>6</v>
      </c>
    </row>
    <row r="129" spans="1:11" ht="21" x14ac:dyDescent="0.2">
      <c r="A129" s="53">
        <v>726</v>
      </c>
      <c r="B129" s="289" t="s">
        <v>3</v>
      </c>
      <c r="C129" s="712">
        <f t="shared" si="14"/>
        <v>14</v>
      </c>
      <c r="D129" s="713">
        <v>1</v>
      </c>
      <c r="E129" s="713">
        <v>0</v>
      </c>
      <c r="F129" s="713">
        <v>0</v>
      </c>
      <c r="G129" s="713">
        <v>0</v>
      </c>
      <c r="H129" s="713">
        <v>0</v>
      </c>
      <c r="I129" s="713">
        <v>0</v>
      </c>
      <c r="J129" s="713">
        <v>0</v>
      </c>
      <c r="K129" s="713">
        <v>13</v>
      </c>
    </row>
    <row r="130" spans="1:11" ht="21" x14ac:dyDescent="0.2">
      <c r="A130" s="53">
        <v>727</v>
      </c>
      <c r="B130" s="289" t="s">
        <v>4</v>
      </c>
      <c r="C130" s="712">
        <f t="shared" si="14"/>
        <v>37</v>
      </c>
      <c r="D130" s="713">
        <v>0</v>
      </c>
      <c r="E130" s="713">
        <v>0</v>
      </c>
      <c r="F130" s="713">
        <v>0</v>
      </c>
      <c r="G130" s="713">
        <v>1</v>
      </c>
      <c r="H130" s="713">
        <v>0</v>
      </c>
      <c r="I130" s="713">
        <v>0</v>
      </c>
      <c r="J130" s="713">
        <v>0</v>
      </c>
      <c r="K130" s="713">
        <v>36</v>
      </c>
    </row>
    <row r="131" spans="1:11" ht="12.75" x14ac:dyDescent="0.2">
      <c r="A131" s="54">
        <v>763</v>
      </c>
      <c r="B131" s="290" t="s">
        <v>383</v>
      </c>
      <c r="C131" s="712">
        <f t="shared" si="14"/>
        <v>1243</v>
      </c>
      <c r="D131" s="713">
        <v>48</v>
      </c>
      <c r="E131" s="713">
        <v>49</v>
      </c>
      <c r="F131" s="713">
        <v>53</v>
      </c>
      <c r="G131" s="713">
        <v>53</v>
      </c>
      <c r="H131" s="713">
        <v>35</v>
      </c>
      <c r="I131" s="713">
        <v>15</v>
      </c>
      <c r="J131" s="713">
        <v>28</v>
      </c>
      <c r="K131" s="713">
        <v>962</v>
      </c>
    </row>
    <row r="132" spans="1:11" ht="12.75" x14ac:dyDescent="0.2">
      <c r="A132" s="54">
        <v>764</v>
      </c>
      <c r="B132" s="290" t="s">
        <v>384</v>
      </c>
      <c r="C132" s="712">
        <f t="shared" si="14"/>
        <v>232</v>
      </c>
      <c r="D132" s="713">
        <v>4</v>
      </c>
      <c r="E132" s="713">
        <v>13</v>
      </c>
      <c r="F132" s="713">
        <v>8</v>
      </c>
      <c r="G132" s="713">
        <v>8</v>
      </c>
      <c r="H132" s="713">
        <v>10</v>
      </c>
      <c r="I132" s="713">
        <v>1</v>
      </c>
      <c r="J132" s="713">
        <v>5</v>
      </c>
      <c r="K132" s="713">
        <v>183</v>
      </c>
    </row>
    <row r="133" spans="1:11" ht="12.75" x14ac:dyDescent="0.2">
      <c r="A133" s="54">
        <v>765</v>
      </c>
      <c r="B133" s="290" t="s">
        <v>461</v>
      </c>
      <c r="C133" s="712">
        <f t="shared" si="14"/>
        <v>114</v>
      </c>
      <c r="D133" s="713">
        <v>6</v>
      </c>
      <c r="E133" s="713">
        <v>8</v>
      </c>
      <c r="F133" s="713">
        <v>3</v>
      </c>
      <c r="G133" s="713">
        <v>3</v>
      </c>
      <c r="H133" s="713">
        <v>1</v>
      </c>
      <c r="I133" s="713">
        <v>1</v>
      </c>
      <c r="J133" s="713">
        <v>3</v>
      </c>
      <c r="K133" s="713">
        <v>89</v>
      </c>
    </row>
    <row r="134" spans="1:11" ht="12.75" x14ac:dyDescent="0.2">
      <c r="A134" s="51">
        <v>799</v>
      </c>
      <c r="B134" s="289" t="s">
        <v>189</v>
      </c>
      <c r="C134" s="712">
        <f t="shared" si="14"/>
        <v>458</v>
      </c>
      <c r="D134" s="713">
        <v>20</v>
      </c>
      <c r="E134" s="713">
        <v>21</v>
      </c>
      <c r="F134" s="713">
        <v>26</v>
      </c>
      <c r="G134" s="713">
        <v>24</v>
      </c>
      <c r="H134" s="713">
        <v>37</v>
      </c>
      <c r="I134" s="713">
        <v>30</v>
      </c>
      <c r="J134" s="713">
        <v>22</v>
      </c>
      <c r="K134" s="713">
        <v>278</v>
      </c>
    </row>
    <row r="135" spans="1:11" ht="12.75" x14ac:dyDescent="0.2">
      <c r="A135" s="53">
        <v>13001</v>
      </c>
      <c r="B135" s="289" t="s">
        <v>133</v>
      </c>
      <c r="C135" s="712">
        <f t="shared" si="14"/>
        <v>7937</v>
      </c>
      <c r="D135" s="713">
        <v>521</v>
      </c>
      <c r="E135" s="713">
        <v>489</v>
      </c>
      <c r="F135" s="713">
        <v>502</v>
      </c>
      <c r="G135" s="713">
        <v>498</v>
      </c>
      <c r="H135" s="713">
        <v>546</v>
      </c>
      <c r="I135" s="713">
        <v>542</v>
      </c>
      <c r="J135" s="713">
        <v>583</v>
      </c>
      <c r="K135" s="713">
        <v>4256</v>
      </c>
    </row>
    <row r="136" spans="1:11" ht="12.75" x14ac:dyDescent="0.2">
      <c r="A136" s="50"/>
      <c r="B136" s="288" t="s">
        <v>299</v>
      </c>
      <c r="C136" s="711">
        <f>SUM(C137:C182)</f>
        <v>128970</v>
      </c>
      <c r="D136" s="711">
        <f t="shared" ref="D136:K136" si="15">SUM(D137:D182)</f>
        <v>6899</v>
      </c>
      <c r="E136" s="711">
        <f t="shared" si="15"/>
        <v>6968</v>
      </c>
      <c r="F136" s="711">
        <f t="shared" si="15"/>
        <v>7199</v>
      </c>
      <c r="G136" s="711">
        <f t="shared" si="15"/>
        <v>7147</v>
      </c>
      <c r="H136" s="711">
        <f t="shared" si="15"/>
        <v>7494</v>
      </c>
      <c r="I136" s="711">
        <f t="shared" si="15"/>
        <v>6139</v>
      </c>
      <c r="J136" s="711">
        <f t="shared" si="15"/>
        <v>5363</v>
      </c>
      <c r="K136" s="711">
        <f t="shared" si="15"/>
        <v>81761</v>
      </c>
    </row>
    <row r="137" spans="1:11" ht="12.75" x14ac:dyDescent="0.2">
      <c r="A137" s="51">
        <v>802</v>
      </c>
      <c r="B137" s="289" t="s">
        <v>85</v>
      </c>
      <c r="C137" s="712">
        <f>D137+E137+F137+G137+H137+I137+J137+K137</f>
        <v>12272</v>
      </c>
      <c r="D137" s="713">
        <v>868</v>
      </c>
      <c r="E137" s="713">
        <v>934</v>
      </c>
      <c r="F137" s="713">
        <v>963</v>
      </c>
      <c r="G137" s="713">
        <v>914</v>
      </c>
      <c r="H137" s="713">
        <v>935</v>
      </c>
      <c r="I137" s="713">
        <v>856</v>
      </c>
      <c r="J137" s="713">
        <v>765</v>
      </c>
      <c r="K137" s="713">
        <v>6037</v>
      </c>
    </row>
    <row r="138" spans="1:11" ht="12.75" x14ac:dyDescent="0.2">
      <c r="A138" s="51">
        <v>803</v>
      </c>
      <c r="B138" s="289" t="s">
        <v>134</v>
      </c>
      <c r="C138" s="712">
        <f t="shared" ref="C138:C182" si="16">D138+E138+F138+G138+H138+I138+J138+K138</f>
        <v>7083</v>
      </c>
      <c r="D138" s="713">
        <v>508</v>
      </c>
      <c r="E138" s="713">
        <v>461</v>
      </c>
      <c r="F138" s="713">
        <v>536</v>
      </c>
      <c r="G138" s="713">
        <v>471</v>
      </c>
      <c r="H138" s="713">
        <v>506</v>
      </c>
      <c r="I138" s="713">
        <v>510</v>
      </c>
      <c r="J138" s="713">
        <v>481</v>
      </c>
      <c r="K138" s="713">
        <v>3610</v>
      </c>
    </row>
    <row r="139" spans="1:11" ht="12.75" x14ac:dyDescent="0.2">
      <c r="A139" s="51">
        <v>804</v>
      </c>
      <c r="B139" s="289" t="s">
        <v>135</v>
      </c>
      <c r="C139" s="712">
        <f t="shared" si="16"/>
        <v>3312</v>
      </c>
      <c r="D139" s="713">
        <v>198</v>
      </c>
      <c r="E139" s="713">
        <v>231</v>
      </c>
      <c r="F139" s="713">
        <v>223</v>
      </c>
      <c r="G139" s="713">
        <v>236</v>
      </c>
      <c r="H139" s="713">
        <v>206</v>
      </c>
      <c r="I139" s="713">
        <v>136</v>
      </c>
      <c r="J139" s="713">
        <v>147</v>
      </c>
      <c r="K139" s="713">
        <v>1935</v>
      </c>
    </row>
    <row r="140" spans="1:11" ht="12.75" x14ac:dyDescent="0.2">
      <c r="A140" s="51">
        <v>806</v>
      </c>
      <c r="B140" s="289" t="s">
        <v>86</v>
      </c>
      <c r="C140" s="712">
        <f t="shared" si="16"/>
        <v>166</v>
      </c>
      <c r="D140" s="713">
        <v>4</v>
      </c>
      <c r="E140" s="713">
        <v>3</v>
      </c>
      <c r="F140" s="713">
        <v>4</v>
      </c>
      <c r="G140" s="713">
        <v>4</v>
      </c>
      <c r="H140" s="713">
        <v>3</v>
      </c>
      <c r="I140" s="713">
        <v>3</v>
      </c>
      <c r="J140" s="713">
        <v>5</v>
      </c>
      <c r="K140" s="713">
        <v>140</v>
      </c>
    </row>
    <row r="141" spans="1:11" ht="21" x14ac:dyDescent="0.2">
      <c r="A141" s="51">
        <v>808</v>
      </c>
      <c r="B141" s="289" t="s">
        <v>300</v>
      </c>
      <c r="C141" s="712">
        <f t="shared" si="16"/>
        <v>5662</v>
      </c>
      <c r="D141" s="713">
        <v>297</v>
      </c>
      <c r="E141" s="713">
        <v>383</v>
      </c>
      <c r="F141" s="713">
        <v>374</v>
      </c>
      <c r="G141" s="713">
        <v>339</v>
      </c>
      <c r="H141" s="713">
        <v>343</v>
      </c>
      <c r="I141" s="713">
        <v>254</v>
      </c>
      <c r="J141" s="713">
        <v>175</v>
      </c>
      <c r="K141" s="713">
        <v>3497</v>
      </c>
    </row>
    <row r="142" spans="1:11" ht="12.75" x14ac:dyDescent="0.2">
      <c r="A142" s="51">
        <v>809</v>
      </c>
      <c r="B142" s="289" t="s">
        <v>274</v>
      </c>
      <c r="C142" s="712">
        <f t="shared" si="16"/>
        <v>17661</v>
      </c>
      <c r="D142" s="713">
        <v>1023</v>
      </c>
      <c r="E142" s="713">
        <v>1048</v>
      </c>
      <c r="F142" s="713">
        <v>1131</v>
      </c>
      <c r="G142" s="713">
        <v>1123</v>
      </c>
      <c r="H142" s="713">
        <v>1225</v>
      </c>
      <c r="I142" s="713">
        <v>1060</v>
      </c>
      <c r="J142" s="713">
        <v>934</v>
      </c>
      <c r="K142" s="713">
        <v>10117</v>
      </c>
    </row>
    <row r="143" spans="1:11" ht="12.75" x14ac:dyDescent="0.2">
      <c r="A143" s="51">
        <v>810</v>
      </c>
      <c r="B143" s="289" t="s">
        <v>136</v>
      </c>
      <c r="C143" s="712">
        <f t="shared" si="16"/>
        <v>13517</v>
      </c>
      <c r="D143" s="713">
        <v>790</v>
      </c>
      <c r="E143" s="713">
        <v>648</v>
      </c>
      <c r="F143" s="713">
        <v>656</v>
      </c>
      <c r="G143" s="713">
        <v>698</v>
      </c>
      <c r="H143" s="713">
        <v>677</v>
      </c>
      <c r="I143" s="713">
        <v>547</v>
      </c>
      <c r="J143" s="713">
        <v>578</v>
      </c>
      <c r="K143" s="713">
        <v>8923</v>
      </c>
    </row>
    <row r="144" spans="1:11" ht="12.75" x14ac:dyDescent="0.2">
      <c r="A144" s="53">
        <v>811</v>
      </c>
      <c r="B144" s="289" t="s">
        <v>137</v>
      </c>
      <c r="C144" s="712">
        <f t="shared" si="16"/>
        <v>1084</v>
      </c>
      <c r="D144" s="713">
        <v>58</v>
      </c>
      <c r="E144" s="713">
        <v>84</v>
      </c>
      <c r="F144" s="713">
        <v>71</v>
      </c>
      <c r="G144" s="713">
        <v>78</v>
      </c>
      <c r="H144" s="713">
        <v>86</v>
      </c>
      <c r="I144" s="713">
        <v>66</v>
      </c>
      <c r="J144" s="713">
        <v>78</v>
      </c>
      <c r="K144" s="713">
        <v>563</v>
      </c>
    </row>
    <row r="145" spans="1:11" ht="12.75" x14ac:dyDescent="0.2">
      <c r="A145" s="53">
        <v>812</v>
      </c>
      <c r="B145" s="289" t="s">
        <v>151</v>
      </c>
      <c r="C145" s="712">
        <f t="shared" si="16"/>
        <v>1536</v>
      </c>
      <c r="D145" s="713">
        <v>102</v>
      </c>
      <c r="E145" s="713">
        <v>105</v>
      </c>
      <c r="F145" s="713">
        <v>73</v>
      </c>
      <c r="G145" s="713">
        <v>104</v>
      </c>
      <c r="H145" s="713">
        <v>83</v>
      </c>
      <c r="I145" s="713">
        <v>84</v>
      </c>
      <c r="J145" s="713">
        <v>58</v>
      </c>
      <c r="K145" s="713">
        <v>927</v>
      </c>
    </row>
    <row r="146" spans="1:11" ht="12.75" x14ac:dyDescent="0.2">
      <c r="A146" s="53">
        <v>814</v>
      </c>
      <c r="B146" s="289" t="s">
        <v>87</v>
      </c>
      <c r="C146" s="712">
        <f t="shared" si="16"/>
        <v>78</v>
      </c>
      <c r="D146" s="713">
        <v>4</v>
      </c>
      <c r="E146" s="713">
        <v>3</v>
      </c>
      <c r="F146" s="713">
        <v>3</v>
      </c>
      <c r="G146" s="713">
        <v>3</v>
      </c>
      <c r="H146" s="713">
        <v>9</v>
      </c>
      <c r="I146" s="713">
        <v>6</v>
      </c>
      <c r="J146" s="713">
        <v>6</v>
      </c>
      <c r="K146" s="713">
        <v>44</v>
      </c>
    </row>
    <row r="147" spans="1:11" ht="12.75" x14ac:dyDescent="0.2">
      <c r="A147" s="53">
        <v>815</v>
      </c>
      <c r="B147" s="289" t="s">
        <v>138</v>
      </c>
      <c r="C147" s="712">
        <f t="shared" si="16"/>
        <v>12</v>
      </c>
      <c r="D147" s="713">
        <v>0</v>
      </c>
      <c r="E147" s="713">
        <v>0</v>
      </c>
      <c r="F147" s="713">
        <v>0</v>
      </c>
      <c r="G147" s="713">
        <v>0</v>
      </c>
      <c r="H147" s="713">
        <v>0</v>
      </c>
      <c r="I147" s="713">
        <v>0</v>
      </c>
      <c r="J147" s="713">
        <v>0</v>
      </c>
      <c r="K147" s="713">
        <v>12</v>
      </c>
    </row>
    <row r="148" spans="1:11" ht="12.75" x14ac:dyDescent="0.2">
      <c r="A148" s="53">
        <v>816</v>
      </c>
      <c r="B148" s="289" t="s">
        <v>248</v>
      </c>
      <c r="C148" s="712">
        <f t="shared" si="16"/>
        <v>22099</v>
      </c>
      <c r="D148" s="713">
        <v>669</v>
      </c>
      <c r="E148" s="713">
        <v>750</v>
      </c>
      <c r="F148" s="713">
        <v>727</v>
      </c>
      <c r="G148" s="713">
        <v>716</v>
      </c>
      <c r="H148" s="713">
        <v>809</v>
      </c>
      <c r="I148" s="713">
        <v>439</v>
      </c>
      <c r="J148" s="713">
        <v>269</v>
      </c>
      <c r="K148" s="713">
        <v>17720</v>
      </c>
    </row>
    <row r="149" spans="1:11" ht="12.75" x14ac:dyDescent="0.2">
      <c r="A149" s="53">
        <v>817</v>
      </c>
      <c r="B149" s="289" t="s">
        <v>139</v>
      </c>
      <c r="C149" s="712">
        <f t="shared" si="16"/>
        <v>99</v>
      </c>
      <c r="D149" s="713">
        <v>2</v>
      </c>
      <c r="E149" s="713">
        <v>4</v>
      </c>
      <c r="F149" s="713">
        <v>2</v>
      </c>
      <c r="G149" s="713">
        <v>4</v>
      </c>
      <c r="H149" s="713">
        <v>0</v>
      </c>
      <c r="I149" s="713">
        <v>0</v>
      </c>
      <c r="J149" s="713">
        <v>0</v>
      </c>
      <c r="K149" s="713">
        <v>87</v>
      </c>
    </row>
    <row r="150" spans="1:11" ht="12.75" x14ac:dyDescent="0.2">
      <c r="A150" s="53">
        <v>821</v>
      </c>
      <c r="B150" s="289" t="s">
        <v>342</v>
      </c>
      <c r="C150" s="712">
        <f t="shared" si="16"/>
        <v>897</v>
      </c>
      <c r="D150" s="713">
        <v>25</v>
      </c>
      <c r="E150" s="713">
        <v>32</v>
      </c>
      <c r="F150" s="713">
        <v>26</v>
      </c>
      <c r="G150" s="713">
        <v>19</v>
      </c>
      <c r="H150" s="713">
        <v>33</v>
      </c>
      <c r="I150" s="713">
        <v>16</v>
      </c>
      <c r="J150" s="713">
        <v>21</v>
      </c>
      <c r="K150" s="713">
        <v>725</v>
      </c>
    </row>
    <row r="151" spans="1:11" ht="12.75" x14ac:dyDescent="0.2">
      <c r="A151" s="53">
        <v>824</v>
      </c>
      <c r="B151" s="289" t="s">
        <v>140</v>
      </c>
      <c r="C151" s="712">
        <f t="shared" si="16"/>
        <v>27</v>
      </c>
      <c r="D151" s="713">
        <v>0</v>
      </c>
      <c r="E151" s="713">
        <v>0</v>
      </c>
      <c r="F151" s="713">
        <v>1</v>
      </c>
      <c r="G151" s="713">
        <v>0</v>
      </c>
      <c r="H151" s="713">
        <v>0</v>
      </c>
      <c r="I151" s="713">
        <v>0</v>
      </c>
      <c r="J151" s="713">
        <v>0</v>
      </c>
      <c r="K151" s="713">
        <v>26</v>
      </c>
    </row>
    <row r="152" spans="1:11" ht="12.75" x14ac:dyDescent="0.2">
      <c r="A152" s="53">
        <v>825</v>
      </c>
      <c r="B152" s="714" t="s">
        <v>595</v>
      </c>
      <c r="C152" s="712">
        <f t="shared" si="16"/>
        <v>52</v>
      </c>
      <c r="D152" s="713">
        <v>3</v>
      </c>
      <c r="E152" s="713">
        <v>10</v>
      </c>
      <c r="F152" s="713">
        <v>8</v>
      </c>
      <c r="G152" s="713">
        <v>5</v>
      </c>
      <c r="H152" s="713">
        <v>12</v>
      </c>
      <c r="I152" s="713">
        <v>2</v>
      </c>
      <c r="J152" s="713">
        <v>0</v>
      </c>
      <c r="K152" s="713">
        <v>12</v>
      </c>
    </row>
    <row r="153" spans="1:11" ht="12.75" x14ac:dyDescent="0.2">
      <c r="A153" s="53">
        <v>826</v>
      </c>
      <c r="B153" s="289" t="s">
        <v>301</v>
      </c>
      <c r="C153" s="712">
        <f t="shared" si="16"/>
        <v>1883</v>
      </c>
      <c r="D153" s="713">
        <v>82</v>
      </c>
      <c r="E153" s="713">
        <v>78</v>
      </c>
      <c r="F153" s="713">
        <v>66</v>
      </c>
      <c r="G153" s="713">
        <v>83</v>
      </c>
      <c r="H153" s="713">
        <v>102</v>
      </c>
      <c r="I153" s="713">
        <v>58</v>
      </c>
      <c r="J153" s="713">
        <v>49</v>
      </c>
      <c r="K153" s="713">
        <v>1365</v>
      </c>
    </row>
    <row r="154" spans="1:11" ht="12.75" x14ac:dyDescent="0.2">
      <c r="A154" s="53">
        <v>827</v>
      </c>
      <c r="B154" s="289" t="s">
        <v>141</v>
      </c>
      <c r="C154" s="712">
        <f t="shared" si="16"/>
        <v>215</v>
      </c>
      <c r="D154" s="713">
        <v>20</v>
      </c>
      <c r="E154" s="713">
        <v>4</v>
      </c>
      <c r="F154" s="713">
        <v>2</v>
      </c>
      <c r="G154" s="713">
        <v>6</v>
      </c>
      <c r="H154" s="713">
        <v>9</v>
      </c>
      <c r="I154" s="713">
        <v>19</v>
      </c>
      <c r="J154" s="713">
        <v>16</v>
      </c>
      <c r="K154" s="713">
        <v>139</v>
      </c>
    </row>
    <row r="155" spans="1:11" ht="12.75" x14ac:dyDescent="0.2">
      <c r="A155" s="53">
        <v>828</v>
      </c>
      <c r="B155" s="289" t="s">
        <v>142</v>
      </c>
      <c r="C155" s="712">
        <f t="shared" si="16"/>
        <v>104</v>
      </c>
      <c r="D155" s="713">
        <v>4</v>
      </c>
      <c r="E155" s="713">
        <v>5</v>
      </c>
      <c r="F155" s="713">
        <v>3</v>
      </c>
      <c r="G155" s="713">
        <v>5</v>
      </c>
      <c r="H155" s="713">
        <v>5</v>
      </c>
      <c r="I155" s="713">
        <v>8</v>
      </c>
      <c r="J155" s="713">
        <v>11</v>
      </c>
      <c r="K155" s="713">
        <v>63</v>
      </c>
    </row>
    <row r="156" spans="1:11" ht="14.25" customHeight="1" x14ac:dyDescent="0.2">
      <c r="A156" s="53">
        <v>829</v>
      </c>
      <c r="B156" s="289" t="s">
        <v>165</v>
      </c>
      <c r="C156" s="712">
        <f t="shared" si="16"/>
        <v>3</v>
      </c>
      <c r="D156" s="713">
        <v>0</v>
      </c>
      <c r="E156" s="713">
        <v>1</v>
      </c>
      <c r="F156" s="713">
        <v>0</v>
      </c>
      <c r="G156" s="713">
        <v>0</v>
      </c>
      <c r="H156" s="713">
        <v>0</v>
      </c>
      <c r="I156" s="713">
        <v>0</v>
      </c>
      <c r="J156" s="713">
        <v>0</v>
      </c>
      <c r="K156" s="713">
        <v>2</v>
      </c>
    </row>
    <row r="157" spans="1:11" ht="12.75" x14ac:dyDescent="0.2">
      <c r="A157" s="53">
        <v>831</v>
      </c>
      <c r="B157" s="289" t="s">
        <v>92</v>
      </c>
      <c r="C157" s="712">
        <f t="shared" si="16"/>
        <v>2598</v>
      </c>
      <c r="D157" s="713">
        <v>209</v>
      </c>
      <c r="E157" s="713">
        <v>223</v>
      </c>
      <c r="F157" s="713">
        <v>234</v>
      </c>
      <c r="G157" s="713">
        <v>221</v>
      </c>
      <c r="H157" s="713">
        <v>236</v>
      </c>
      <c r="I157" s="713">
        <v>219</v>
      </c>
      <c r="J157" s="713">
        <v>211</v>
      </c>
      <c r="K157" s="713">
        <v>1045</v>
      </c>
    </row>
    <row r="158" spans="1:11" ht="12.75" customHeight="1" x14ac:dyDescent="0.2">
      <c r="A158" s="53">
        <v>832</v>
      </c>
      <c r="B158" s="715" t="s">
        <v>247</v>
      </c>
      <c r="C158" s="712">
        <f>D158+E158+F158+G158+H158+I158+J158+K158</f>
        <v>36</v>
      </c>
      <c r="D158" s="713">
        <v>5</v>
      </c>
      <c r="E158" s="713">
        <v>3</v>
      </c>
      <c r="F158" s="713">
        <v>1</v>
      </c>
      <c r="G158" s="713">
        <v>1</v>
      </c>
      <c r="H158" s="713">
        <v>4</v>
      </c>
      <c r="I158" s="713">
        <v>1</v>
      </c>
      <c r="J158" s="713">
        <v>1</v>
      </c>
      <c r="K158" s="713">
        <v>20</v>
      </c>
    </row>
    <row r="159" spans="1:11" ht="12.75" x14ac:dyDescent="0.2">
      <c r="A159" s="53">
        <v>833</v>
      </c>
      <c r="B159" s="289" t="s">
        <v>143</v>
      </c>
      <c r="C159" s="712">
        <f t="shared" si="16"/>
        <v>120</v>
      </c>
      <c r="D159" s="713">
        <v>3</v>
      </c>
      <c r="E159" s="713">
        <v>8</v>
      </c>
      <c r="F159" s="713">
        <v>5</v>
      </c>
      <c r="G159" s="713">
        <v>5</v>
      </c>
      <c r="H159" s="713">
        <v>8</v>
      </c>
      <c r="I159" s="713">
        <v>4</v>
      </c>
      <c r="J159" s="713">
        <v>7</v>
      </c>
      <c r="K159" s="713">
        <v>80</v>
      </c>
    </row>
    <row r="160" spans="1:11" ht="12.75" x14ac:dyDescent="0.2">
      <c r="A160" s="53">
        <v>834</v>
      </c>
      <c r="B160" s="289" t="s">
        <v>302</v>
      </c>
      <c r="C160" s="712">
        <f t="shared" si="16"/>
        <v>715</v>
      </c>
      <c r="D160" s="713">
        <v>45</v>
      </c>
      <c r="E160" s="713">
        <v>38</v>
      </c>
      <c r="F160" s="713">
        <v>44</v>
      </c>
      <c r="G160" s="713">
        <v>44</v>
      </c>
      <c r="H160" s="713">
        <v>36</v>
      </c>
      <c r="I160" s="713">
        <v>27</v>
      </c>
      <c r="J160" s="713">
        <v>23</v>
      </c>
      <c r="K160" s="713">
        <v>458</v>
      </c>
    </row>
    <row r="161" spans="1:11" ht="12.75" x14ac:dyDescent="0.2">
      <c r="A161" s="53">
        <v>836</v>
      </c>
      <c r="B161" s="289" t="s">
        <v>144</v>
      </c>
      <c r="C161" s="712">
        <f t="shared" si="16"/>
        <v>338</v>
      </c>
      <c r="D161" s="713">
        <v>10</v>
      </c>
      <c r="E161" s="713">
        <v>15</v>
      </c>
      <c r="F161" s="713">
        <v>18</v>
      </c>
      <c r="G161" s="713">
        <v>12</v>
      </c>
      <c r="H161" s="713">
        <v>10</v>
      </c>
      <c r="I161" s="713">
        <v>7</v>
      </c>
      <c r="J161" s="713">
        <v>6</v>
      </c>
      <c r="K161" s="713">
        <v>260</v>
      </c>
    </row>
    <row r="162" spans="1:11" ht="12.75" x14ac:dyDescent="0.2">
      <c r="A162" s="53">
        <v>838</v>
      </c>
      <c r="B162" s="289" t="s">
        <v>145</v>
      </c>
      <c r="C162" s="712">
        <f t="shared" si="16"/>
        <v>331</v>
      </c>
      <c r="D162" s="713">
        <v>31</v>
      </c>
      <c r="E162" s="713">
        <v>23</v>
      </c>
      <c r="F162" s="713">
        <v>32</v>
      </c>
      <c r="G162" s="713">
        <v>28</v>
      </c>
      <c r="H162" s="713">
        <v>16</v>
      </c>
      <c r="I162" s="713">
        <v>23</v>
      </c>
      <c r="J162" s="713">
        <v>21</v>
      </c>
      <c r="K162" s="713">
        <v>157</v>
      </c>
    </row>
    <row r="163" spans="1:11" ht="12.75" x14ac:dyDescent="0.2">
      <c r="A163" s="53">
        <v>839</v>
      </c>
      <c r="B163" s="289" t="s">
        <v>148</v>
      </c>
      <c r="C163" s="712">
        <f t="shared" si="16"/>
        <v>91</v>
      </c>
      <c r="D163" s="713">
        <v>1</v>
      </c>
      <c r="E163" s="713">
        <v>2</v>
      </c>
      <c r="F163" s="713">
        <v>2</v>
      </c>
      <c r="G163" s="713">
        <v>0</v>
      </c>
      <c r="H163" s="713">
        <v>1</v>
      </c>
      <c r="I163" s="713">
        <v>1</v>
      </c>
      <c r="J163" s="713">
        <v>0</v>
      </c>
      <c r="K163" s="713">
        <v>84</v>
      </c>
    </row>
    <row r="164" spans="1:11" ht="12.75" x14ac:dyDescent="0.2">
      <c r="A164" s="53">
        <v>840</v>
      </c>
      <c r="B164" s="289" t="s">
        <v>149</v>
      </c>
      <c r="C164" s="712">
        <f t="shared" si="16"/>
        <v>4901</v>
      </c>
      <c r="D164" s="713">
        <v>336</v>
      </c>
      <c r="E164" s="713">
        <v>300</v>
      </c>
      <c r="F164" s="713">
        <v>327</v>
      </c>
      <c r="G164" s="713">
        <v>288</v>
      </c>
      <c r="H164" s="713">
        <v>335</v>
      </c>
      <c r="I164" s="713">
        <v>369</v>
      </c>
      <c r="J164" s="713">
        <v>365</v>
      </c>
      <c r="K164" s="713">
        <v>2581</v>
      </c>
    </row>
    <row r="165" spans="1:11" ht="12.75" x14ac:dyDescent="0.2">
      <c r="A165" s="53">
        <v>841</v>
      </c>
      <c r="B165" s="289" t="s">
        <v>150</v>
      </c>
      <c r="C165" s="712">
        <f t="shared" si="16"/>
        <v>192</v>
      </c>
      <c r="D165" s="713">
        <v>13</v>
      </c>
      <c r="E165" s="713">
        <v>15</v>
      </c>
      <c r="F165" s="713">
        <v>13</v>
      </c>
      <c r="G165" s="713">
        <v>11</v>
      </c>
      <c r="H165" s="713">
        <v>18</v>
      </c>
      <c r="I165" s="713">
        <v>12</v>
      </c>
      <c r="J165" s="713">
        <v>16</v>
      </c>
      <c r="K165" s="713">
        <v>94</v>
      </c>
    </row>
    <row r="166" spans="1:11" ht="12.75" x14ac:dyDescent="0.2">
      <c r="A166" s="53">
        <v>845</v>
      </c>
      <c r="B166" s="289" t="s">
        <v>47</v>
      </c>
      <c r="C166" s="712">
        <f t="shared" si="16"/>
        <v>53</v>
      </c>
      <c r="D166" s="713">
        <v>0</v>
      </c>
      <c r="E166" s="713">
        <v>0</v>
      </c>
      <c r="F166" s="713">
        <v>0</v>
      </c>
      <c r="G166" s="713">
        <v>0</v>
      </c>
      <c r="H166" s="713">
        <v>0</v>
      </c>
      <c r="I166" s="713">
        <v>0</v>
      </c>
      <c r="J166" s="713">
        <v>0</v>
      </c>
      <c r="K166" s="713">
        <v>53</v>
      </c>
    </row>
    <row r="167" spans="1:11" ht="12.75" x14ac:dyDescent="0.2">
      <c r="A167" s="53">
        <v>846</v>
      </c>
      <c r="B167" s="289" t="s">
        <v>93</v>
      </c>
      <c r="C167" s="712">
        <f t="shared" si="16"/>
        <v>6907</v>
      </c>
      <c r="D167" s="713">
        <v>312</v>
      </c>
      <c r="E167" s="713">
        <v>329</v>
      </c>
      <c r="F167" s="713">
        <v>346</v>
      </c>
      <c r="G167" s="713">
        <v>356</v>
      </c>
      <c r="H167" s="713">
        <v>376</v>
      </c>
      <c r="I167" s="713">
        <v>317</v>
      </c>
      <c r="J167" s="713">
        <v>248</v>
      </c>
      <c r="K167" s="713">
        <v>4623</v>
      </c>
    </row>
    <row r="168" spans="1:11" ht="12.75" x14ac:dyDescent="0.2">
      <c r="A168" s="51">
        <v>847</v>
      </c>
      <c r="B168" s="289" t="s">
        <v>94</v>
      </c>
      <c r="C168" s="712">
        <f t="shared" si="16"/>
        <v>10371</v>
      </c>
      <c r="D168" s="713">
        <v>542</v>
      </c>
      <c r="E168" s="713">
        <v>508</v>
      </c>
      <c r="F168" s="713">
        <v>533</v>
      </c>
      <c r="G168" s="713">
        <v>557</v>
      </c>
      <c r="H168" s="713">
        <v>636</v>
      </c>
      <c r="I168" s="713">
        <v>470</v>
      </c>
      <c r="J168" s="713">
        <v>379</v>
      </c>
      <c r="K168" s="713">
        <v>6746</v>
      </c>
    </row>
    <row r="169" spans="1:11" ht="12.75" x14ac:dyDescent="0.2">
      <c r="A169" s="55">
        <v>848</v>
      </c>
      <c r="B169" s="289" t="s">
        <v>303</v>
      </c>
      <c r="C169" s="712">
        <f t="shared" si="16"/>
        <v>4518</v>
      </c>
      <c r="D169" s="713">
        <v>264</v>
      </c>
      <c r="E169" s="713">
        <v>263</v>
      </c>
      <c r="F169" s="713">
        <v>297</v>
      </c>
      <c r="G169" s="713">
        <v>311</v>
      </c>
      <c r="H169" s="713">
        <v>311</v>
      </c>
      <c r="I169" s="713">
        <v>256</v>
      </c>
      <c r="J169" s="713">
        <v>174</v>
      </c>
      <c r="K169" s="713">
        <v>2642</v>
      </c>
    </row>
    <row r="170" spans="1:11" ht="12.75" customHeight="1" x14ac:dyDescent="0.2">
      <c r="A170" s="55">
        <v>849</v>
      </c>
      <c r="B170" s="289" t="s">
        <v>166</v>
      </c>
      <c r="C170" s="712">
        <f t="shared" si="16"/>
        <v>205</v>
      </c>
      <c r="D170" s="713">
        <v>10</v>
      </c>
      <c r="E170" s="713">
        <v>25</v>
      </c>
      <c r="F170" s="713">
        <v>10</v>
      </c>
      <c r="G170" s="713">
        <v>8</v>
      </c>
      <c r="H170" s="713">
        <v>19</v>
      </c>
      <c r="I170" s="713">
        <v>7</v>
      </c>
      <c r="J170" s="713">
        <v>2</v>
      </c>
      <c r="K170" s="713">
        <v>124</v>
      </c>
    </row>
    <row r="171" spans="1:11" ht="12.75" x14ac:dyDescent="0.2">
      <c r="A171" s="51">
        <v>851</v>
      </c>
      <c r="B171" s="289" t="s">
        <v>53</v>
      </c>
      <c r="C171" s="712">
        <f t="shared" si="16"/>
        <v>251</v>
      </c>
      <c r="D171" s="713">
        <v>18</v>
      </c>
      <c r="E171" s="713">
        <v>22</v>
      </c>
      <c r="F171" s="713">
        <v>21</v>
      </c>
      <c r="G171" s="713">
        <v>32</v>
      </c>
      <c r="H171" s="713">
        <v>22</v>
      </c>
      <c r="I171" s="713">
        <v>13</v>
      </c>
      <c r="J171" s="713">
        <v>25</v>
      </c>
      <c r="K171" s="713">
        <v>98</v>
      </c>
    </row>
    <row r="172" spans="1:11" ht="12.75" x14ac:dyDescent="0.2">
      <c r="A172" s="55">
        <v>852</v>
      </c>
      <c r="B172" s="289" t="s">
        <v>95</v>
      </c>
      <c r="C172" s="712">
        <f t="shared" si="16"/>
        <v>136</v>
      </c>
      <c r="D172" s="713">
        <v>0</v>
      </c>
      <c r="E172" s="713">
        <v>1</v>
      </c>
      <c r="F172" s="713">
        <v>3</v>
      </c>
      <c r="G172" s="713">
        <v>0</v>
      </c>
      <c r="H172" s="713">
        <v>1</v>
      </c>
      <c r="I172" s="713">
        <v>0</v>
      </c>
      <c r="J172" s="713">
        <v>0</v>
      </c>
      <c r="K172" s="713">
        <v>131</v>
      </c>
    </row>
    <row r="173" spans="1:11" ht="14.25" customHeight="1" x14ac:dyDescent="0.2">
      <c r="A173" s="55">
        <v>853</v>
      </c>
      <c r="B173" s="289" t="s">
        <v>66</v>
      </c>
      <c r="C173" s="712">
        <f t="shared" si="16"/>
        <v>288</v>
      </c>
      <c r="D173" s="713">
        <v>17</v>
      </c>
      <c r="E173" s="713">
        <v>14</v>
      </c>
      <c r="F173" s="713">
        <v>27</v>
      </c>
      <c r="G173" s="713">
        <v>22</v>
      </c>
      <c r="H173" s="713">
        <v>8</v>
      </c>
      <c r="I173" s="713">
        <v>11</v>
      </c>
      <c r="J173" s="713">
        <v>8</v>
      </c>
      <c r="K173" s="713">
        <v>181</v>
      </c>
    </row>
    <row r="174" spans="1:11" ht="12.75" x14ac:dyDescent="0.2">
      <c r="A174" s="51">
        <v>854</v>
      </c>
      <c r="B174" s="289" t="s">
        <v>49</v>
      </c>
      <c r="C174" s="712">
        <f t="shared" si="16"/>
        <v>264</v>
      </c>
      <c r="D174" s="713">
        <v>26</v>
      </c>
      <c r="E174" s="713">
        <v>13</v>
      </c>
      <c r="F174" s="713">
        <v>11</v>
      </c>
      <c r="G174" s="713">
        <v>14</v>
      </c>
      <c r="H174" s="713">
        <v>16</v>
      </c>
      <c r="I174" s="713">
        <v>16</v>
      </c>
      <c r="J174" s="713">
        <v>20</v>
      </c>
      <c r="K174" s="713">
        <v>148</v>
      </c>
    </row>
    <row r="175" spans="1:11" ht="12.75" x14ac:dyDescent="0.2">
      <c r="A175" s="51">
        <v>855</v>
      </c>
      <c r="B175" s="289" t="s">
        <v>50</v>
      </c>
      <c r="C175" s="712">
        <f t="shared" si="16"/>
        <v>797</v>
      </c>
      <c r="D175" s="713">
        <v>56</v>
      </c>
      <c r="E175" s="713">
        <v>56</v>
      </c>
      <c r="F175" s="713">
        <v>43</v>
      </c>
      <c r="G175" s="713">
        <v>67</v>
      </c>
      <c r="H175" s="713">
        <v>45</v>
      </c>
      <c r="I175" s="713">
        <v>64</v>
      </c>
      <c r="J175" s="713">
        <v>75</v>
      </c>
      <c r="K175" s="713">
        <v>391</v>
      </c>
    </row>
    <row r="176" spans="1:11" ht="12.75" x14ac:dyDescent="0.2">
      <c r="A176" s="51">
        <v>856</v>
      </c>
      <c r="B176" s="289" t="s">
        <v>304</v>
      </c>
      <c r="C176" s="712">
        <f t="shared" si="16"/>
        <v>7543</v>
      </c>
      <c r="D176" s="713">
        <v>321</v>
      </c>
      <c r="E176" s="713">
        <v>300</v>
      </c>
      <c r="F176" s="713">
        <v>324</v>
      </c>
      <c r="G176" s="713">
        <v>330</v>
      </c>
      <c r="H176" s="713">
        <v>324</v>
      </c>
      <c r="I176" s="713">
        <v>227</v>
      </c>
      <c r="J176" s="713">
        <v>167</v>
      </c>
      <c r="K176" s="713">
        <v>5550</v>
      </c>
    </row>
    <row r="177" spans="1:11" ht="12.75" x14ac:dyDescent="0.2">
      <c r="A177" s="51">
        <v>857</v>
      </c>
      <c r="B177" s="289" t="s">
        <v>305</v>
      </c>
      <c r="C177" s="712">
        <f t="shared" si="16"/>
        <v>78</v>
      </c>
      <c r="D177" s="713">
        <v>0</v>
      </c>
      <c r="E177" s="713">
        <v>1</v>
      </c>
      <c r="F177" s="713">
        <v>0</v>
      </c>
      <c r="G177" s="713">
        <v>1</v>
      </c>
      <c r="H177" s="713">
        <v>1</v>
      </c>
      <c r="I177" s="713">
        <v>1</v>
      </c>
      <c r="J177" s="713">
        <v>0</v>
      </c>
      <c r="K177" s="713">
        <v>74</v>
      </c>
    </row>
    <row r="178" spans="1:11" ht="12.75" x14ac:dyDescent="0.2">
      <c r="A178" s="53">
        <v>858</v>
      </c>
      <c r="B178" s="289" t="s">
        <v>181</v>
      </c>
      <c r="C178" s="712">
        <f t="shared" si="16"/>
        <v>18</v>
      </c>
      <c r="D178" s="713">
        <v>0</v>
      </c>
      <c r="E178" s="713">
        <v>1</v>
      </c>
      <c r="F178" s="713">
        <v>2</v>
      </c>
      <c r="G178" s="713">
        <v>0</v>
      </c>
      <c r="H178" s="713">
        <v>1</v>
      </c>
      <c r="I178" s="713">
        <v>0</v>
      </c>
      <c r="J178" s="713">
        <v>0</v>
      </c>
      <c r="K178" s="713">
        <v>14</v>
      </c>
    </row>
    <row r="179" spans="1:11" ht="24" customHeight="1" x14ac:dyDescent="0.2">
      <c r="A179" s="54">
        <v>859</v>
      </c>
      <c r="B179" s="290" t="s">
        <v>385</v>
      </c>
      <c r="C179" s="712">
        <f t="shared" si="16"/>
        <v>11</v>
      </c>
      <c r="D179" s="713">
        <v>0</v>
      </c>
      <c r="E179" s="713">
        <v>0</v>
      </c>
      <c r="F179" s="713">
        <v>0</v>
      </c>
      <c r="G179" s="713">
        <v>0</v>
      </c>
      <c r="H179" s="713">
        <v>0</v>
      </c>
      <c r="I179" s="713">
        <v>0</v>
      </c>
      <c r="J179" s="713">
        <v>0</v>
      </c>
      <c r="K179" s="713">
        <v>11</v>
      </c>
    </row>
    <row r="180" spans="1:11" ht="12.75" x14ac:dyDescent="0.2">
      <c r="A180" s="54">
        <v>861</v>
      </c>
      <c r="B180" s="714" t="s">
        <v>596</v>
      </c>
      <c r="C180" s="712">
        <f t="shared" si="16"/>
        <v>39</v>
      </c>
      <c r="D180" s="713">
        <v>0</v>
      </c>
      <c r="E180" s="713">
        <v>3</v>
      </c>
      <c r="F180" s="713">
        <v>1</v>
      </c>
      <c r="G180" s="713">
        <v>1</v>
      </c>
      <c r="H180" s="713">
        <v>1</v>
      </c>
      <c r="I180" s="713">
        <v>3</v>
      </c>
      <c r="J180" s="713">
        <v>1</v>
      </c>
      <c r="K180" s="713">
        <v>29</v>
      </c>
    </row>
    <row r="181" spans="1:11" ht="12.75" x14ac:dyDescent="0.2">
      <c r="A181" s="54">
        <v>862</v>
      </c>
      <c r="B181" s="714" t="s">
        <v>672</v>
      </c>
      <c r="C181" s="712">
        <f t="shared" si="16"/>
        <v>29</v>
      </c>
      <c r="D181" s="713">
        <v>0</v>
      </c>
      <c r="E181" s="713">
        <v>0</v>
      </c>
      <c r="F181" s="713">
        <v>2</v>
      </c>
      <c r="G181" s="713">
        <v>3</v>
      </c>
      <c r="H181" s="713">
        <v>0</v>
      </c>
      <c r="I181" s="713">
        <v>0</v>
      </c>
      <c r="J181" s="713">
        <v>2</v>
      </c>
      <c r="K181" s="713">
        <v>22</v>
      </c>
    </row>
    <row r="182" spans="1:11" ht="12.75" x14ac:dyDescent="0.2">
      <c r="A182" s="51">
        <v>899</v>
      </c>
      <c r="B182" s="289" t="s">
        <v>190</v>
      </c>
      <c r="C182" s="712">
        <f t="shared" si="16"/>
        <v>378</v>
      </c>
      <c r="D182" s="713">
        <v>23</v>
      </c>
      <c r="E182" s="713">
        <v>21</v>
      </c>
      <c r="F182" s="713">
        <v>34</v>
      </c>
      <c r="G182" s="713">
        <v>27</v>
      </c>
      <c r="H182" s="713">
        <v>26</v>
      </c>
      <c r="I182" s="713">
        <v>27</v>
      </c>
      <c r="J182" s="713">
        <v>19</v>
      </c>
      <c r="K182" s="713">
        <v>201</v>
      </c>
    </row>
    <row r="183" spans="1:11" ht="12.75" x14ac:dyDescent="0.2">
      <c r="A183" s="56"/>
      <c r="B183" s="288" t="s">
        <v>214</v>
      </c>
      <c r="C183" s="711">
        <f>C184+C185+C186+C187+C188</f>
        <v>2451</v>
      </c>
      <c r="D183" s="711">
        <f t="shared" ref="D183:K183" si="17">D184+D185+D186+D187+D188</f>
        <v>127</v>
      </c>
      <c r="E183" s="711">
        <f t="shared" si="17"/>
        <v>126</v>
      </c>
      <c r="F183" s="711">
        <f t="shared" si="17"/>
        <v>115</v>
      </c>
      <c r="G183" s="711">
        <f t="shared" si="17"/>
        <v>150</v>
      </c>
      <c r="H183" s="711">
        <f t="shared" si="17"/>
        <v>136</v>
      </c>
      <c r="I183" s="711">
        <f t="shared" si="17"/>
        <v>117</v>
      </c>
      <c r="J183" s="711">
        <f t="shared" si="17"/>
        <v>120</v>
      </c>
      <c r="K183" s="711">
        <f t="shared" si="17"/>
        <v>1560</v>
      </c>
    </row>
    <row r="184" spans="1:11" ht="12.75" x14ac:dyDescent="0.2">
      <c r="A184" s="51">
        <v>901</v>
      </c>
      <c r="B184" s="289" t="s">
        <v>96</v>
      </c>
      <c r="C184" s="712">
        <f>D184+E184+F184+G184+H184+I184+J184+K184</f>
        <v>1540</v>
      </c>
      <c r="D184" s="713">
        <v>94</v>
      </c>
      <c r="E184" s="713">
        <v>93</v>
      </c>
      <c r="F184" s="713">
        <v>88</v>
      </c>
      <c r="G184" s="713">
        <v>111</v>
      </c>
      <c r="H184" s="713">
        <v>107</v>
      </c>
      <c r="I184" s="713">
        <v>89</v>
      </c>
      <c r="J184" s="713">
        <v>88</v>
      </c>
      <c r="K184" s="713">
        <v>870</v>
      </c>
    </row>
    <row r="185" spans="1:11" ht="12.75" x14ac:dyDescent="0.2">
      <c r="A185" s="51">
        <v>905</v>
      </c>
      <c r="B185" s="289" t="s">
        <v>97</v>
      </c>
      <c r="C185" s="712">
        <f>D185+E185+F185+G185+H185+I185+J185+K185</f>
        <v>339</v>
      </c>
      <c r="D185" s="713">
        <v>16</v>
      </c>
      <c r="E185" s="713">
        <v>11</v>
      </c>
      <c r="F185" s="713">
        <v>8</v>
      </c>
      <c r="G185" s="713">
        <v>16</v>
      </c>
      <c r="H185" s="713">
        <v>18</v>
      </c>
      <c r="I185" s="713">
        <v>13</v>
      </c>
      <c r="J185" s="713">
        <v>16</v>
      </c>
      <c r="K185" s="713">
        <v>241</v>
      </c>
    </row>
    <row r="186" spans="1:11" ht="14.25" customHeight="1" x14ac:dyDescent="0.2">
      <c r="A186" s="51">
        <v>910</v>
      </c>
      <c r="B186" s="289" t="s">
        <v>337</v>
      </c>
      <c r="C186" s="712">
        <f>D186+E186+F186+G186+H186+I186+J186+K186</f>
        <v>260</v>
      </c>
      <c r="D186" s="713">
        <v>7</v>
      </c>
      <c r="E186" s="713">
        <v>10</v>
      </c>
      <c r="F186" s="713">
        <v>11</v>
      </c>
      <c r="G186" s="713">
        <v>11</v>
      </c>
      <c r="H186" s="713">
        <v>4</v>
      </c>
      <c r="I186" s="713">
        <v>5</v>
      </c>
      <c r="J186" s="713">
        <v>8</v>
      </c>
      <c r="K186" s="713">
        <v>204</v>
      </c>
    </row>
    <row r="187" spans="1:11" ht="12" customHeight="1" x14ac:dyDescent="0.2">
      <c r="A187" s="51">
        <v>911</v>
      </c>
      <c r="B187" s="289" t="s">
        <v>338</v>
      </c>
      <c r="C187" s="712">
        <f>D187+E187+F187+G187+H187+I187+J187+K187</f>
        <v>250</v>
      </c>
      <c r="D187" s="713">
        <v>5</v>
      </c>
      <c r="E187" s="713">
        <v>9</v>
      </c>
      <c r="F187" s="713">
        <v>5</v>
      </c>
      <c r="G187" s="713">
        <v>11</v>
      </c>
      <c r="H187" s="713">
        <v>7</v>
      </c>
      <c r="I187" s="713">
        <v>8</v>
      </c>
      <c r="J187" s="713">
        <v>4</v>
      </c>
      <c r="K187" s="713">
        <v>201</v>
      </c>
    </row>
    <row r="188" spans="1:11" ht="12.75" x14ac:dyDescent="0.2">
      <c r="A188" s="51">
        <v>999</v>
      </c>
      <c r="B188" s="289" t="s">
        <v>191</v>
      </c>
      <c r="C188" s="712">
        <f>D188+E188+F188+G188+H188+I188+J188+K188</f>
        <v>62</v>
      </c>
      <c r="D188" s="713">
        <v>5</v>
      </c>
      <c r="E188" s="713">
        <v>3</v>
      </c>
      <c r="F188" s="713">
        <v>3</v>
      </c>
      <c r="G188" s="713">
        <v>1</v>
      </c>
      <c r="H188" s="713">
        <v>0</v>
      </c>
      <c r="I188" s="713">
        <v>2</v>
      </c>
      <c r="J188" s="713">
        <v>4</v>
      </c>
      <c r="K188" s="713">
        <v>44</v>
      </c>
    </row>
    <row r="189" spans="1:11" ht="12.75" x14ac:dyDescent="0.2">
      <c r="A189" s="50"/>
      <c r="B189" s="288" t="s">
        <v>146</v>
      </c>
      <c r="C189" s="711">
        <f>C190+C191+C192+C193+C194+C195</f>
        <v>33043</v>
      </c>
      <c r="D189" s="711">
        <f t="shared" ref="D189:K189" si="18">D190+D191+D192+D193+D194+D195</f>
        <v>1941</v>
      </c>
      <c r="E189" s="711">
        <f t="shared" si="18"/>
        <v>1882</v>
      </c>
      <c r="F189" s="711">
        <f t="shared" si="18"/>
        <v>1811</v>
      </c>
      <c r="G189" s="711">
        <f t="shared" si="18"/>
        <v>1680</v>
      </c>
      <c r="H189" s="711">
        <f t="shared" si="18"/>
        <v>1905</v>
      </c>
      <c r="I189" s="711">
        <f t="shared" si="18"/>
        <v>1726</v>
      </c>
      <c r="J189" s="711">
        <f t="shared" si="18"/>
        <v>1726</v>
      </c>
      <c r="K189" s="711">
        <f t="shared" si="18"/>
        <v>20372</v>
      </c>
    </row>
    <row r="190" spans="1:11" ht="12.75" x14ac:dyDescent="0.2">
      <c r="A190" s="51">
        <v>1001</v>
      </c>
      <c r="B190" s="289" t="s">
        <v>98</v>
      </c>
      <c r="C190" s="712">
        <f t="shared" ref="C190:C195" si="19">D190+E190+F190+G190+H190+I190+J190+K190</f>
        <v>7237</v>
      </c>
      <c r="D190" s="713">
        <v>675</v>
      </c>
      <c r="E190" s="713">
        <v>645</v>
      </c>
      <c r="F190" s="713">
        <v>622</v>
      </c>
      <c r="G190" s="713">
        <v>564</v>
      </c>
      <c r="H190" s="713">
        <v>744</v>
      </c>
      <c r="I190" s="713">
        <v>614</v>
      </c>
      <c r="J190" s="713">
        <v>510</v>
      </c>
      <c r="K190" s="713">
        <v>2863</v>
      </c>
    </row>
    <row r="191" spans="1:11" ht="12.75" x14ac:dyDescent="0.2">
      <c r="A191" s="51">
        <v>1002</v>
      </c>
      <c r="B191" s="289" t="s">
        <v>99</v>
      </c>
      <c r="C191" s="712">
        <f t="shared" si="19"/>
        <v>7809</v>
      </c>
      <c r="D191" s="713">
        <v>619</v>
      </c>
      <c r="E191" s="713">
        <v>604</v>
      </c>
      <c r="F191" s="713">
        <v>604</v>
      </c>
      <c r="G191" s="713">
        <v>523</v>
      </c>
      <c r="H191" s="713">
        <v>505</v>
      </c>
      <c r="I191" s="713">
        <v>578</v>
      </c>
      <c r="J191" s="713">
        <v>680</v>
      </c>
      <c r="K191" s="713">
        <v>3696</v>
      </c>
    </row>
    <row r="192" spans="1:11" ht="12.75" x14ac:dyDescent="0.2">
      <c r="A192" s="51">
        <v>1006</v>
      </c>
      <c r="B192" s="289" t="s">
        <v>152</v>
      </c>
      <c r="C192" s="712">
        <f t="shared" si="19"/>
        <v>121</v>
      </c>
      <c r="D192" s="713">
        <v>13</v>
      </c>
      <c r="E192" s="713">
        <v>16</v>
      </c>
      <c r="F192" s="713">
        <v>10</v>
      </c>
      <c r="G192" s="713">
        <v>6</v>
      </c>
      <c r="H192" s="713">
        <v>10</v>
      </c>
      <c r="I192" s="713">
        <v>4</v>
      </c>
      <c r="J192" s="713">
        <v>4</v>
      </c>
      <c r="K192" s="713">
        <v>58</v>
      </c>
    </row>
    <row r="193" spans="1:11" ht="12.75" x14ac:dyDescent="0.2">
      <c r="A193" s="51">
        <v>1014</v>
      </c>
      <c r="B193" s="289" t="s">
        <v>100</v>
      </c>
      <c r="C193" s="712">
        <f t="shared" si="19"/>
        <v>2775</v>
      </c>
      <c r="D193" s="713">
        <v>273</v>
      </c>
      <c r="E193" s="713">
        <v>263</v>
      </c>
      <c r="F193" s="713">
        <v>243</v>
      </c>
      <c r="G193" s="713">
        <v>226</v>
      </c>
      <c r="H193" s="713">
        <v>292</v>
      </c>
      <c r="I193" s="713">
        <v>230</v>
      </c>
      <c r="J193" s="713">
        <v>185</v>
      </c>
      <c r="K193" s="713">
        <v>1063</v>
      </c>
    </row>
    <row r="194" spans="1:11" ht="12.75" x14ac:dyDescent="0.2">
      <c r="A194" s="51">
        <v>1018</v>
      </c>
      <c r="B194" s="289" t="s">
        <v>63</v>
      </c>
      <c r="C194" s="712">
        <f t="shared" si="19"/>
        <v>423</v>
      </c>
      <c r="D194" s="713">
        <v>31</v>
      </c>
      <c r="E194" s="713">
        <v>36</v>
      </c>
      <c r="F194" s="713">
        <v>36</v>
      </c>
      <c r="G194" s="713">
        <v>32</v>
      </c>
      <c r="H194" s="713">
        <v>45</v>
      </c>
      <c r="I194" s="713">
        <v>31</v>
      </c>
      <c r="J194" s="713">
        <v>26</v>
      </c>
      <c r="K194" s="713">
        <v>186</v>
      </c>
    </row>
    <row r="195" spans="1:11" ht="12.75" x14ac:dyDescent="0.2">
      <c r="A195" s="51">
        <v>1099</v>
      </c>
      <c r="B195" s="289" t="s">
        <v>410</v>
      </c>
      <c r="C195" s="712">
        <f t="shared" si="19"/>
        <v>14678</v>
      </c>
      <c r="D195" s="713">
        <v>330</v>
      </c>
      <c r="E195" s="713">
        <v>318</v>
      </c>
      <c r="F195" s="713">
        <v>296</v>
      </c>
      <c r="G195" s="713">
        <v>329</v>
      </c>
      <c r="H195" s="713">
        <v>309</v>
      </c>
      <c r="I195" s="713">
        <v>269</v>
      </c>
      <c r="J195" s="713">
        <v>321</v>
      </c>
      <c r="K195" s="713">
        <v>12506</v>
      </c>
    </row>
    <row r="196" spans="1:11" ht="12.75" x14ac:dyDescent="0.2">
      <c r="A196" s="716"/>
      <c r="B196" s="709" t="s">
        <v>582</v>
      </c>
      <c r="C196" s="717">
        <f>C197+C200+C204+C210+C217+C230+C233+C238+C249+C254+C257+C280+C338+C344+C349+C351+C370+C373</f>
        <v>49829</v>
      </c>
      <c r="D196" s="717">
        <f t="shared" ref="D196:K196" si="20">D197+D200+D204+D210+D217+D230+D233+D238+D249+D254+D257+D280+D338+D344+D349+D351+D370+D373</f>
        <v>1851</v>
      </c>
      <c r="E196" s="717">
        <f t="shared" si="20"/>
        <v>1643</v>
      </c>
      <c r="F196" s="717">
        <f t="shared" si="20"/>
        <v>1748</v>
      </c>
      <c r="G196" s="717">
        <f t="shared" si="20"/>
        <v>1638</v>
      </c>
      <c r="H196" s="717">
        <f t="shared" si="20"/>
        <v>1615</v>
      </c>
      <c r="I196" s="717">
        <f t="shared" si="20"/>
        <v>1315</v>
      </c>
      <c r="J196" s="717">
        <f t="shared" si="20"/>
        <v>1179</v>
      </c>
      <c r="K196" s="717">
        <f t="shared" si="20"/>
        <v>38840</v>
      </c>
    </row>
    <row r="197" spans="1:11" ht="12.75" x14ac:dyDescent="0.2">
      <c r="A197" s="50"/>
      <c r="B197" s="288" t="s">
        <v>215</v>
      </c>
      <c r="C197" s="711">
        <f>C198+C199</f>
        <v>1346</v>
      </c>
      <c r="D197" s="711">
        <f t="shared" ref="D197:K197" si="21">D198+D199</f>
        <v>24</v>
      </c>
      <c r="E197" s="711">
        <f t="shared" si="21"/>
        <v>22</v>
      </c>
      <c r="F197" s="711">
        <f t="shared" si="21"/>
        <v>16</v>
      </c>
      <c r="G197" s="711">
        <f t="shared" si="21"/>
        <v>22</v>
      </c>
      <c r="H197" s="711">
        <f t="shared" si="21"/>
        <v>22</v>
      </c>
      <c r="I197" s="711">
        <f t="shared" si="21"/>
        <v>10</v>
      </c>
      <c r="J197" s="711">
        <f t="shared" si="21"/>
        <v>10</v>
      </c>
      <c r="K197" s="711">
        <f t="shared" si="21"/>
        <v>1220</v>
      </c>
    </row>
    <row r="198" spans="1:11" ht="12.75" x14ac:dyDescent="0.2">
      <c r="A198" s="55">
        <v>2002</v>
      </c>
      <c r="B198" s="289" t="s">
        <v>101</v>
      </c>
      <c r="C198" s="712">
        <f>D198+E198+F198+G198+H198+I198+J198+K198</f>
        <v>1114</v>
      </c>
      <c r="D198" s="713">
        <v>20</v>
      </c>
      <c r="E198" s="713">
        <v>20</v>
      </c>
      <c r="F198" s="713">
        <v>13</v>
      </c>
      <c r="G198" s="713">
        <v>18</v>
      </c>
      <c r="H198" s="713">
        <v>18</v>
      </c>
      <c r="I198" s="713">
        <v>9</v>
      </c>
      <c r="J198" s="713">
        <v>7</v>
      </c>
      <c r="K198" s="713">
        <v>1009</v>
      </c>
    </row>
    <row r="199" spans="1:11" ht="12.75" x14ac:dyDescent="0.2">
      <c r="A199" s="55">
        <v>2003</v>
      </c>
      <c r="B199" s="289" t="s">
        <v>246</v>
      </c>
      <c r="C199" s="712">
        <f>D199+E199+F199+G199+H199+I199+J199+K199</f>
        <v>232</v>
      </c>
      <c r="D199" s="713">
        <v>4</v>
      </c>
      <c r="E199" s="713">
        <v>2</v>
      </c>
      <c r="F199" s="713">
        <v>3</v>
      </c>
      <c r="G199" s="713">
        <v>4</v>
      </c>
      <c r="H199" s="713">
        <v>4</v>
      </c>
      <c r="I199" s="713">
        <v>1</v>
      </c>
      <c r="J199" s="713">
        <v>3</v>
      </c>
      <c r="K199" s="713">
        <v>211</v>
      </c>
    </row>
    <row r="200" spans="1:11" ht="12.75" x14ac:dyDescent="0.2">
      <c r="A200" s="50"/>
      <c r="B200" s="288" t="s">
        <v>350</v>
      </c>
      <c r="C200" s="711">
        <f>C201+C202+C203</f>
        <v>102</v>
      </c>
      <c r="D200" s="711">
        <f t="shared" ref="D200:K200" si="22">D201+D202+D203</f>
        <v>3</v>
      </c>
      <c r="E200" s="711">
        <f t="shared" si="22"/>
        <v>5</v>
      </c>
      <c r="F200" s="711">
        <f t="shared" si="22"/>
        <v>2</v>
      </c>
      <c r="G200" s="711">
        <f t="shared" si="22"/>
        <v>4</v>
      </c>
      <c r="H200" s="711">
        <f t="shared" si="22"/>
        <v>3</v>
      </c>
      <c r="I200" s="711">
        <f t="shared" si="22"/>
        <v>1</v>
      </c>
      <c r="J200" s="711">
        <f t="shared" si="22"/>
        <v>2</v>
      </c>
      <c r="K200" s="711">
        <f t="shared" si="22"/>
        <v>82</v>
      </c>
    </row>
    <row r="201" spans="1:11" ht="12.75" x14ac:dyDescent="0.2">
      <c r="A201" s="51">
        <v>3001</v>
      </c>
      <c r="B201" s="289" t="s">
        <v>102</v>
      </c>
      <c r="C201" s="712">
        <f>D201+E201+F201+G201+H201+I201+J201+K201</f>
        <v>31</v>
      </c>
      <c r="D201" s="713">
        <v>0</v>
      </c>
      <c r="E201" s="713">
        <v>1</v>
      </c>
      <c r="F201" s="713">
        <v>0</v>
      </c>
      <c r="G201" s="713">
        <v>0</v>
      </c>
      <c r="H201" s="713">
        <v>1</v>
      </c>
      <c r="I201" s="713">
        <v>0</v>
      </c>
      <c r="J201" s="713">
        <v>0</v>
      </c>
      <c r="K201" s="713">
        <v>29</v>
      </c>
    </row>
    <row r="202" spans="1:11" ht="21" x14ac:dyDescent="0.2">
      <c r="A202" s="51">
        <v>3002</v>
      </c>
      <c r="B202" s="714" t="s">
        <v>597</v>
      </c>
      <c r="C202" s="712">
        <f>D202+E202+F202+G202+H202+I202+J202+K202</f>
        <v>1</v>
      </c>
      <c r="D202" s="713">
        <v>0</v>
      </c>
      <c r="E202" s="713">
        <v>0</v>
      </c>
      <c r="F202" s="713">
        <v>0</v>
      </c>
      <c r="G202" s="713">
        <v>0</v>
      </c>
      <c r="H202" s="713">
        <v>0</v>
      </c>
      <c r="I202" s="713">
        <v>1</v>
      </c>
      <c r="J202" s="713">
        <v>0</v>
      </c>
      <c r="K202" s="713">
        <v>0</v>
      </c>
    </row>
    <row r="203" spans="1:11" ht="12.75" x14ac:dyDescent="0.2">
      <c r="A203" s="51">
        <v>3099</v>
      </c>
      <c r="B203" s="289" t="s">
        <v>483</v>
      </c>
      <c r="C203" s="712">
        <f>D203+E203+F203+G203+H203+I203+J203+K203</f>
        <v>70</v>
      </c>
      <c r="D203" s="713">
        <v>3</v>
      </c>
      <c r="E203" s="713">
        <v>4</v>
      </c>
      <c r="F203" s="713">
        <v>2</v>
      </c>
      <c r="G203" s="713">
        <v>4</v>
      </c>
      <c r="H203" s="713">
        <v>2</v>
      </c>
      <c r="I203" s="713">
        <v>0</v>
      </c>
      <c r="J203" s="713">
        <v>2</v>
      </c>
      <c r="K203" s="713">
        <v>53</v>
      </c>
    </row>
    <row r="204" spans="1:11" ht="12.75" x14ac:dyDescent="0.2">
      <c r="A204" s="56"/>
      <c r="B204" s="288" t="s">
        <v>171</v>
      </c>
      <c r="C204" s="711">
        <f>C205+C206+C207+C208+C209</f>
        <v>1140</v>
      </c>
      <c r="D204" s="711">
        <f t="shared" ref="D204:K204" si="23">D205+D206+D207+D208+D209</f>
        <v>33</v>
      </c>
      <c r="E204" s="711">
        <f t="shared" si="23"/>
        <v>50</v>
      </c>
      <c r="F204" s="711">
        <f t="shared" si="23"/>
        <v>43</v>
      </c>
      <c r="G204" s="711">
        <f t="shared" si="23"/>
        <v>36</v>
      </c>
      <c r="H204" s="711">
        <f t="shared" si="23"/>
        <v>35</v>
      </c>
      <c r="I204" s="711">
        <f t="shared" si="23"/>
        <v>15</v>
      </c>
      <c r="J204" s="711">
        <f t="shared" si="23"/>
        <v>4</v>
      </c>
      <c r="K204" s="711">
        <f t="shared" si="23"/>
        <v>924</v>
      </c>
    </row>
    <row r="205" spans="1:11" ht="12.75" x14ac:dyDescent="0.2">
      <c r="A205" s="55">
        <v>4003</v>
      </c>
      <c r="B205" s="714" t="s">
        <v>598</v>
      </c>
      <c r="C205" s="712">
        <f>D205+E205+F205+G205+H205+I205+J205+K205</f>
        <v>352</v>
      </c>
      <c r="D205" s="713">
        <v>3</v>
      </c>
      <c r="E205" s="713">
        <v>3</v>
      </c>
      <c r="F205" s="713">
        <v>1</v>
      </c>
      <c r="G205" s="713">
        <v>1</v>
      </c>
      <c r="H205" s="713">
        <v>4</v>
      </c>
      <c r="I205" s="713">
        <v>0</v>
      </c>
      <c r="J205" s="713">
        <v>0</v>
      </c>
      <c r="K205" s="713">
        <v>340</v>
      </c>
    </row>
    <row r="206" spans="1:11" ht="12.75" x14ac:dyDescent="0.2">
      <c r="A206" s="55">
        <v>4004</v>
      </c>
      <c r="B206" s="714" t="s">
        <v>622</v>
      </c>
      <c r="C206" s="712">
        <f>D206+E206+F206+G206+H206+I206+J206+K206</f>
        <v>60</v>
      </c>
      <c r="D206" s="713">
        <v>0</v>
      </c>
      <c r="E206" s="713">
        <v>0</v>
      </c>
      <c r="F206" s="713">
        <v>0</v>
      </c>
      <c r="G206" s="713">
        <v>0</v>
      </c>
      <c r="H206" s="713">
        <v>0</v>
      </c>
      <c r="I206" s="713">
        <v>0</v>
      </c>
      <c r="J206" s="713">
        <v>0</v>
      </c>
      <c r="K206" s="713">
        <v>60</v>
      </c>
    </row>
    <row r="207" spans="1:11" ht="12.75" x14ac:dyDescent="0.2">
      <c r="A207" s="55">
        <v>4005</v>
      </c>
      <c r="B207" s="714" t="s">
        <v>599</v>
      </c>
      <c r="C207" s="712">
        <f>D207+E207+F207+G207+H207+I207+J207+K207</f>
        <v>110</v>
      </c>
      <c r="D207" s="713">
        <v>1</v>
      </c>
      <c r="E207" s="713">
        <v>1</v>
      </c>
      <c r="F207" s="713">
        <v>1</v>
      </c>
      <c r="G207" s="713">
        <v>0</v>
      </c>
      <c r="H207" s="713">
        <v>0</v>
      </c>
      <c r="I207" s="713">
        <v>1</v>
      </c>
      <c r="J207" s="713">
        <v>0</v>
      </c>
      <c r="K207" s="713">
        <v>106</v>
      </c>
    </row>
    <row r="208" spans="1:11" ht="13.5" customHeight="1" x14ac:dyDescent="0.2">
      <c r="A208" s="55">
        <v>4006</v>
      </c>
      <c r="B208" s="714" t="s">
        <v>600</v>
      </c>
      <c r="C208" s="712">
        <f>D208+E208+F208+G208+H208+I208+J208+K208</f>
        <v>4</v>
      </c>
      <c r="D208" s="713">
        <v>0</v>
      </c>
      <c r="E208" s="713">
        <v>0</v>
      </c>
      <c r="F208" s="713">
        <v>0</v>
      </c>
      <c r="G208" s="713">
        <v>0</v>
      </c>
      <c r="H208" s="713">
        <v>0</v>
      </c>
      <c r="I208" s="713">
        <v>0</v>
      </c>
      <c r="J208" s="713">
        <v>0</v>
      </c>
      <c r="K208" s="713">
        <v>4</v>
      </c>
    </row>
    <row r="209" spans="1:11" ht="15.75" customHeight="1" x14ac:dyDescent="0.2">
      <c r="A209" s="51">
        <v>4099</v>
      </c>
      <c r="B209" s="289" t="s">
        <v>425</v>
      </c>
      <c r="C209" s="712">
        <f>D209+E209+F209+G209+H209+I209+J209+K209</f>
        <v>614</v>
      </c>
      <c r="D209" s="713">
        <v>29</v>
      </c>
      <c r="E209" s="713">
        <v>46</v>
      </c>
      <c r="F209" s="713">
        <v>41</v>
      </c>
      <c r="G209" s="713">
        <v>35</v>
      </c>
      <c r="H209" s="713">
        <v>31</v>
      </c>
      <c r="I209" s="713">
        <v>14</v>
      </c>
      <c r="J209" s="713">
        <v>4</v>
      </c>
      <c r="K209" s="713">
        <v>414</v>
      </c>
    </row>
    <row r="210" spans="1:11" ht="12.75" x14ac:dyDescent="0.2">
      <c r="A210" s="50"/>
      <c r="B210" s="288" t="s">
        <v>351</v>
      </c>
      <c r="C210" s="711">
        <f>C211+C212+C213+C214+C215+C216</f>
        <v>319</v>
      </c>
      <c r="D210" s="711">
        <f t="shared" ref="D210:K210" si="24">D211+D212+D213+D214+D215+D216</f>
        <v>2</v>
      </c>
      <c r="E210" s="711">
        <f t="shared" si="24"/>
        <v>0</v>
      </c>
      <c r="F210" s="711">
        <f t="shared" si="24"/>
        <v>2</v>
      </c>
      <c r="G210" s="711">
        <f t="shared" si="24"/>
        <v>0</v>
      </c>
      <c r="H210" s="711">
        <f t="shared" si="24"/>
        <v>2</v>
      </c>
      <c r="I210" s="711">
        <f t="shared" si="24"/>
        <v>0</v>
      </c>
      <c r="J210" s="711">
        <f t="shared" si="24"/>
        <v>1</v>
      </c>
      <c r="K210" s="711">
        <f t="shared" si="24"/>
        <v>312</v>
      </c>
    </row>
    <row r="211" spans="1:11" ht="12.75" x14ac:dyDescent="0.2">
      <c r="A211" s="51">
        <v>5001</v>
      </c>
      <c r="B211" s="289" t="s">
        <v>456</v>
      </c>
      <c r="C211" s="712">
        <f t="shared" ref="C211:C216" si="25">D211+E211+F211+G211+H211+I211+J211+K211</f>
        <v>216</v>
      </c>
      <c r="D211" s="713">
        <v>1</v>
      </c>
      <c r="E211" s="713">
        <v>0</v>
      </c>
      <c r="F211" s="713">
        <v>2</v>
      </c>
      <c r="G211" s="713">
        <v>0</v>
      </c>
      <c r="H211" s="713">
        <v>2</v>
      </c>
      <c r="I211" s="713">
        <v>0</v>
      </c>
      <c r="J211" s="713">
        <v>0</v>
      </c>
      <c r="K211" s="713">
        <v>211</v>
      </c>
    </row>
    <row r="212" spans="1:11" ht="12.75" x14ac:dyDescent="0.2">
      <c r="A212" s="51">
        <v>5002</v>
      </c>
      <c r="B212" s="289" t="s">
        <v>103</v>
      </c>
      <c r="C212" s="712">
        <f t="shared" si="25"/>
        <v>11</v>
      </c>
      <c r="D212" s="713">
        <v>0</v>
      </c>
      <c r="E212" s="713">
        <v>0</v>
      </c>
      <c r="F212" s="713">
        <v>0</v>
      </c>
      <c r="G212" s="713">
        <v>0</v>
      </c>
      <c r="H212" s="713">
        <v>0</v>
      </c>
      <c r="I212" s="713">
        <v>0</v>
      </c>
      <c r="J212" s="713">
        <v>1</v>
      </c>
      <c r="K212" s="713">
        <v>10</v>
      </c>
    </row>
    <row r="213" spans="1:11" ht="12.75" x14ac:dyDescent="0.2">
      <c r="A213" s="51">
        <v>5003</v>
      </c>
      <c r="B213" s="289" t="s">
        <v>7</v>
      </c>
      <c r="C213" s="712">
        <f t="shared" si="25"/>
        <v>54</v>
      </c>
      <c r="D213" s="713">
        <v>1</v>
      </c>
      <c r="E213" s="713">
        <v>0</v>
      </c>
      <c r="F213" s="713">
        <v>0</v>
      </c>
      <c r="G213" s="713">
        <v>0</v>
      </c>
      <c r="H213" s="713">
        <v>0</v>
      </c>
      <c r="I213" s="713">
        <v>0</v>
      </c>
      <c r="J213" s="713">
        <v>0</v>
      </c>
      <c r="K213" s="713">
        <v>53</v>
      </c>
    </row>
    <row r="214" spans="1:11" ht="12.75" x14ac:dyDescent="0.2">
      <c r="A214" s="53">
        <v>5004</v>
      </c>
      <c r="B214" s="289" t="s">
        <v>8</v>
      </c>
      <c r="C214" s="712">
        <f t="shared" si="25"/>
        <v>9</v>
      </c>
      <c r="D214" s="713">
        <v>0</v>
      </c>
      <c r="E214" s="713">
        <v>0</v>
      </c>
      <c r="F214" s="713">
        <v>0</v>
      </c>
      <c r="G214" s="713">
        <v>0</v>
      </c>
      <c r="H214" s="713">
        <v>0</v>
      </c>
      <c r="I214" s="713">
        <v>0</v>
      </c>
      <c r="J214" s="713">
        <v>0</v>
      </c>
      <c r="K214" s="713">
        <v>9</v>
      </c>
    </row>
    <row r="215" spans="1:11" ht="12.75" x14ac:dyDescent="0.2">
      <c r="A215" s="55">
        <v>5005</v>
      </c>
      <c r="B215" s="289" t="s">
        <v>9</v>
      </c>
      <c r="C215" s="712">
        <f t="shared" si="25"/>
        <v>10</v>
      </c>
      <c r="D215" s="713">
        <v>0</v>
      </c>
      <c r="E215" s="713">
        <v>0</v>
      </c>
      <c r="F215" s="713">
        <v>0</v>
      </c>
      <c r="G215" s="713">
        <v>0</v>
      </c>
      <c r="H215" s="713">
        <v>0</v>
      </c>
      <c r="I215" s="713">
        <v>0</v>
      </c>
      <c r="J215" s="713">
        <v>0</v>
      </c>
      <c r="K215" s="713">
        <v>10</v>
      </c>
    </row>
    <row r="216" spans="1:11" ht="12.75" x14ac:dyDescent="0.2">
      <c r="A216" s="53">
        <v>5099</v>
      </c>
      <c r="B216" s="289" t="s">
        <v>184</v>
      </c>
      <c r="C216" s="712">
        <f t="shared" si="25"/>
        <v>19</v>
      </c>
      <c r="D216" s="713">
        <v>0</v>
      </c>
      <c r="E216" s="713">
        <v>0</v>
      </c>
      <c r="F216" s="713">
        <v>0</v>
      </c>
      <c r="G216" s="713">
        <v>0</v>
      </c>
      <c r="H216" s="713">
        <v>0</v>
      </c>
      <c r="I216" s="713">
        <v>0</v>
      </c>
      <c r="J216" s="713">
        <v>0</v>
      </c>
      <c r="K216" s="713">
        <v>19</v>
      </c>
    </row>
    <row r="217" spans="1:11" ht="21" x14ac:dyDescent="0.2">
      <c r="A217" s="50"/>
      <c r="B217" s="288" t="s">
        <v>343</v>
      </c>
      <c r="C217" s="711">
        <f>SUM(C218:C229)</f>
        <v>15785</v>
      </c>
      <c r="D217" s="711">
        <f t="shared" ref="D217:K217" si="26">SUM(D218:D229)</f>
        <v>277</v>
      </c>
      <c r="E217" s="711">
        <f t="shared" si="26"/>
        <v>288</v>
      </c>
      <c r="F217" s="711">
        <f t="shared" si="26"/>
        <v>339</v>
      </c>
      <c r="G217" s="711">
        <f t="shared" si="26"/>
        <v>308</v>
      </c>
      <c r="H217" s="711">
        <f t="shared" si="26"/>
        <v>228</v>
      </c>
      <c r="I217" s="711">
        <f t="shared" si="26"/>
        <v>80</v>
      </c>
      <c r="J217" s="711">
        <f t="shared" si="26"/>
        <v>75</v>
      </c>
      <c r="K217" s="711">
        <f t="shared" si="26"/>
        <v>14190</v>
      </c>
    </row>
    <row r="218" spans="1:11" ht="12.75" x14ac:dyDescent="0.2">
      <c r="A218" s="55">
        <v>7001</v>
      </c>
      <c r="B218" s="289" t="s">
        <v>276</v>
      </c>
      <c r="C218" s="712">
        <f>D218+E218+F218+G218+H218+I218+J218+K218</f>
        <v>3</v>
      </c>
      <c r="D218" s="713">
        <v>0</v>
      </c>
      <c r="E218" s="713">
        <v>0</v>
      </c>
      <c r="F218" s="713">
        <v>0</v>
      </c>
      <c r="G218" s="713">
        <v>1</v>
      </c>
      <c r="H218" s="713">
        <v>0</v>
      </c>
      <c r="I218" s="713">
        <v>0</v>
      </c>
      <c r="J218" s="713">
        <v>0</v>
      </c>
      <c r="K218" s="713">
        <v>2</v>
      </c>
    </row>
    <row r="219" spans="1:11" ht="21" x14ac:dyDescent="0.2">
      <c r="A219" s="51">
        <v>7006</v>
      </c>
      <c r="B219" s="289" t="s">
        <v>306</v>
      </c>
      <c r="C219" s="712">
        <f t="shared" ref="C219:C228" si="27">D219+E219+F219+G219+H219+I219+J219+K219</f>
        <v>459</v>
      </c>
      <c r="D219" s="713">
        <v>7</v>
      </c>
      <c r="E219" s="713">
        <v>15</v>
      </c>
      <c r="F219" s="713">
        <v>19</v>
      </c>
      <c r="G219" s="713">
        <v>13</v>
      </c>
      <c r="H219" s="713">
        <v>11</v>
      </c>
      <c r="I219" s="713">
        <v>7</v>
      </c>
      <c r="J219" s="713">
        <v>4</v>
      </c>
      <c r="K219" s="713">
        <v>383</v>
      </c>
    </row>
    <row r="220" spans="1:11" ht="12.75" x14ac:dyDescent="0.2">
      <c r="A220" s="51">
        <v>7007</v>
      </c>
      <c r="B220" s="289" t="s">
        <v>104</v>
      </c>
      <c r="C220" s="712">
        <f t="shared" si="27"/>
        <v>6639</v>
      </c>
      <c r="D220" s="713">
        <v>102</v>
      </c>
      <c r="E220" s="713">
        <v>86</v>
      </c>
      <c r="F220" s="713">
        <v>89</v>
      </c>
      <c r="G220" s="713">
        <v>93</v>
      </c>
      <c r="H220" s="713">
        <v>58</v>
      </c>
      <c r="I220" s="713">
        <v>16</v>
      </c>
      <c r="J220" s="713">
        <v>28</v>
      </c>
      <c r="K220" s="713">
        <v>6167</v>
      </c>
    </row>
    <row r="221" spans="1:11" ht="12.75" x14ac:dyDescent="0.2">
      <c r="A221" s="53">
        <v>7014</v>
      </c>
      <c r="B221" s="289" t="s">
        <v>426</v>
      </c>
      <c r="C221" s="712">
        <f t="shared" si="27"/>
        <v>11</v>
      </c>
      <c r="D221" s="713">
        <v>0</v>
      </c>
      <c r="E221" s="713">
        <v>0</v>
      </c>
      <c r="F221" s="713">
        <v>1</v>
      </c>
      <c r="G221" s="713">
        <v>0</v>
      </c>
      <c r="H221" s="713">
        <v>0</v>
      </c>
      <c r="I221" s="713">
        <v>0</v>
      </c>
      <c r="J221" s="713">
        <v>0</v>
      </c>
      <c r="K221" s="713">
        <v>10</v>
      </c>
    </row>
    <row r="222" spans="1:11" ht="12.75" x14ac:dyDescent="0.2">
      <c r="A222" s="55">
        <v>7031</v>
      </c>
      <c r="B222" s="289" t="s">
        <v>54</v>
      </c>
      <c r="C222" s="712">
        <f t="shared" si="27"/>
        <v>3</v>
      </c>
      <c r="D222" s="713">
        <v>0</v>
      </c>
      <c r="E222" s="713">
        <v>0</v>
      </c>
      <c r="F222" s="713">
        <v>0</v>
      </c>
      <c r="G222" s="713">
        <v>0</v>
      </c>
      <c r="H222" s="713">
        <v>0</v>
      </c>
      <c r="I222" s="713">
        <v>0</v>
      </c>
      <c r="J222" s="713">
        <v>0</v>
      </c>
      <c r="K222" s="713">
        <v>3</v>
      </c>
    </row>
    <row r="223" spans="1:11" ht="12.75" x14ac:dyDescent="0.2">
      <c r="A223" s="51">
        <v>7032</v>
      </c>
      <c r="B223" s="289" t="s">
        <v>55</v>
      </c>
      <c r="C223" s="712">
        <f t="shared" si="27"/>
        <v>1</v>
      </c>
      <c r="D223" s="713">
        <v>0</v>
      </c>
      <c r="E223" s="713">
        <v>0</v>
      </c>
      <c r="F223" s="713">
        <v>0</v>
      </c>
      <c r="G223" s="713">
        <v>0</v>
      </c>
      <c r="H223" s="713">
        <v>0</v>
      </c>
      <c r="I223" s="713">
        <v>0</v>
      </c>
      <c r="J223" s="713">
        <v>0</v>
      </c>
      <c r="K223" s="713">
        <v>1</v>
      </c>
    </row>
    <row r="224" spans="1:11" ht="21" x14ac:dyDescent="0.2">
      <c r="A224" s="53">
        <v>7033</v>
      </c>
      <c r="B224" s="289" t="s">
        <v>10</v>
      </c>
      <c r="C224" s="712">
        <f t="shared" si="27"/>
        <v>6</v>
      </c>
      <c r="D224" s="713">
        <v>1</v>
      </c>
      <c r="E224" s="713">
        <v>0</v>
      </c>
      <c r="F224" s="713">
        <v>0</v>
      </c>
      <c r="G224" s="713">
        <v>0</v>
      </c>
      <c r="H224" s="713">
        <v>1</v>
      </c>
      <c r="I224" s="713">
        <v>0</v>
      </c>
      <c r="J224" s="713">
        <v>0</v>
      </c>
      <c r="K224" s="713">
        <v>4</v>
      </c>
    </row>
    <row r="225" spans="1:11" ht="12.75" x14ac:dyDescent="0.2">
      <c r="A225" s="53">
        <v>7037</v>
      </c>
      <c r="B225" s="714" t="s">
        <v>601</v>
      </c>
      <c r="C225" s="712">
        <f t="shared" si="27"/>
        <v>7928</v>
      </c>
      <c r="D225" s="713">
        <v>146</v>
      </c>
      <c r="E225" s="713">
        <v>155</v>
      </c>
      <c r="F225" s="713">
        <v>189</v>
      </c>
      <c r="G225" s="713">
        <v>171</v>
      </c>
      <c r="H225" s="713">
        <v>134</v>
      </c>
      <c r="I225" s="713">
        <v>44</v>
      </c>
      <c r="J225" s="713">
        <v>38</v>
      </c>
      <c r="K225" s="713">
        <v>7051</v>
      </c>
    </row>
    <row r="226" spans="1:11" ht="12.75" x14ac:dyDescent="0.2">
      <c r="A226" s="51">
        <v>7042</v>
      </c>
      <c r="B226" s="289" t="s">
        <v>307</v>
      </c>
      <c r="C226" s="712">
        <f t="shared" si="27"/>
        <v>3</v>
      </c>
      <c r="D226" s="713">
        <v>0</v>
      </c>
      <c r="E226" s="713">
        <v>0</v>
      </c>
      <c r="F226" s="713">
        <v>0</v>
      </c>
      <c r="G226" s="713">
        <v>0</v>
      </c>
      <c r="H226" s="713">
        <v>0</v>
      </c>
      <c r="I226" s="713">
        <v>1</v>
      </c>
      <c r="J226" s="713">
        <v>0</v>
      </c>
      <c r="K226" s="713">
        <v>2</v>
      </c>
    </row>
    <row r="227" spans="1:11" ht="12.75" x14ac:dyDescent="0.2">
      <c r="A227" s="51">
        <v>7043</v>
      </c>
      <c r="B227" s="289" t="s">
        <v>308</v>
      </c>
      <c r="C227" s="712">
        <f t="shared" si="27"/>
        <v>5</v>
      </c>
      <c r="D227" s="713">
        <v>0</v>
      </c>
      <c r="E227" s="713">
        <v>0</v>
      </c>
      <c r="F227" s="713">
        <v>0</v>
      </c>
      <c r="G227" s="713">
        <v>0</v>
      </c>
      <c r="H227" s="713">
        <v>0</v>
      </c>
      <c r="I227" s="713">
        <v>0</v>
      </c>
      <c r="J227" s="713">
        <v>0</v>
      </c>
      <c r="K227" s="713">
        <v>5</v>
      </c>
    </row>
    <row r="228" spans="1:11" ht="12.75" x14ac:dyDescent="0.2">
      <c r="A228" s="53">
        <v>7044</v>
      </c>
      <c r="B228" s="289" t="s">
        <v>12</v>
      </c>
      <c r="C228" s="712">
        <f t="shared" si="27"/>
        <v>32</v>
      </c>
      <c r="D228" s="713">
        <v>0</v>
      </c>
      <c r="E228" s="713">
        <v>2</v>
      </c>
      <c r="F228" s="713">
        <v>1</v>
      </c>
      <c r="G228" s="713">
        <v>1</v>
      </c>
      <c r="H228" s="713">
        <v>4</v>
      </c>
      <c r="I228" s="713">
        <v>0</v>
      </c>
      <c r="J228" s="713">
        <v>0</v>
      </c>
      <c r="K228" s="713">
        <v>24</v>
      </c>
    </row>
    <row r="229" spans="1:11" ht="12.75" x14ac:dyDescent="0.2">
      <c r="A229" s="51">
        <v>7099</v>
      </c>
      <c r="B229" s="289" t="s">
        <v>427</v>
      </c>
      <c r="C229" s="712">
        <v>695</v>
      </c>
      <c r="D229" s="713">
        <v>21</v>
      </c>
      <c r="E229" s="713">
        <v>30</v>
      </c>
      <c r="F229" s="713">
        <v>40</v>
      </c>
      <c r="G229" s="713">
        <v>29</v>
      </c>
      <c r="H229" s="713">
        <v>20</v>
      </c>
      <c r="I229" s="713">
        <v>12</v>
      </c>
      <c r="J229" s="713">
        <v>5</v>
      </c>
      <c r="K229" s="713">
        <v>538</v>
      </c>
    </row>
    <row r="230" spans="1:11" ht="21" x14ac:dyDescent="0.2">
      <c r="A230" s="50"/>
      <c r="B230" s="288" t="s">
        <v>216</v>
      </c>
      <c r="C230" s="711">
        <f>C231+C232</f>
        <v>429</v>
      </c>
      <c r="D230" s="711">
        <f t="shared" ref="D230:K230" si="28">D231+D232</f>
        <v>0</v>
      </c>
      <c r="E230" s="711">
        <f t="shared" si="28"/>
        <v>1</v>
      </c>
      <c r="F230" s="711">
        <f t="shared" si="28"/>
        <v>0</v>
      </c>
      <c r="G230" s="711">
        <f t="shared" si="28"/>
        <v>1</v>
      </c>
      <c r="H230" s="711">
        <f t="shared" si="28"/>
        <v>2</v>
      </c>
      <c r="I230" s="711">
        <f t="shared" si="28"/>
        <v>0</v>
      </c>
      <c r="J230" s="711">
        <f t="shared" si="28"/>
        <v>1</v>
      </c>
      <c r="K230" s="711">
        <f t="shared" si="28"/>
        <v>424</v>
      </c>
    </row>
    <row r="231" spans="1:11" ht="12.75" x14ac:dyDescent="0.2">
      <c r="A231" s="53">
        <v>8002</v>
      </c>
      <c r="B231" s="289" t="s">
        <v>105</v>
      </c>
      <c r="C231" s="712">
        <f>D231+E231+F231+G231+H231+I231+J231+K231</f>
        <v>18</v>
      </c>
      <c r="D231" s="713">
        <v>0</v>
      </c>
      <c r="E231" s="713">
        <v>0</v>
      </c>
      <c r="F231" s="713">
        <v>0</v>
      </c>
      <c r="G231" s="713">
        <v>0</v>
      </c>
      <c r="H231" s="713">
        <v>0</v>
      </c>
      <c r="I231" s="713">
        <v>0</v>
      </c>
      <c r="J231" s="713">
        <v>0</v>
      </c>
      <c r="K231" s="713">
        <v>18</v>
      </c>
    </row>
    <row r="232" spans="1:11" ht="11.25" customHeight="1" x14ac:dyDescent="0.2">
      <c r="A232" s="53">
        <v>8003</v>
      </c>
      <c r="B232" s="289" t="s">
        <v>428</v>
      </c>
      <c r="C232" s="712">
        <f>D232+E232+F232+G232+H232+I232+J232+K232</f>
        <v>411</v>
      </c>
      <c r="D232" s="713">
        <v>0</v>
      </c>
      <c r="E232" s="713">
        <v>1</v>
      </c>
      <c r="F232" s="713">
        <v>0</v>
      </c>
      <c r="G232" s="713">
        <v>1</v>
      </c>
      <c r="H232" s="713">
        <v>2</v>
      </c>
      <c r="I232" s="713">
        <v>0</v>
      </c>
      <c r="J232" s="713">
        <v>1</v>
      </c>
      <c r="K232" s="713">
        <v>406</v>
      </c>
    </row>
    <row r="233" spans="1:11" ht="12.75" x14ac:dyDescent="0.2">
      <c r="A233" s="51"/>
      <c r="B233" s="288" t="s">
        <v>177</v>
      </c>
      <c r="C233" s="711">
        <f>C234+C235+C236+C237</f>
        <v>260</v>
      </c>
      <c r="D233" s="711">
        <f t="shared" ref="D233:K233" si="29">D234+D235+D236+D237</f>
        <v>5</v>
      </c>
      <c r="E233" s="711">
        <f t="shared" si="29"/>
        <v>2</v>
      </c>
      <c r="F233" s="711">
        <f t="shared" si="29"/>
        <v>1</v>
      </c>
      <c r="G233" s="711">
        <f t="shared" si="29"/>
        <v>0</v>
      </c>
      <c r="H233" s="711">
        <f t="shared" si="29"/>
        <v>7</v>
      </c>
      <c r="I233" s="711">
        <f t="shared" si="29"/>
        <v>2</v>
      </c>
      <c r="J233" s="711">
        <f t="shared" si="29"/>
        <v>1</v>
      </c>
      <c r="K233" s="711">
        <f t="shared" si="29"/>
        <v>242</v>
      </c>
    </row>
    <row r="234" spans="1:11" ht="13.5" customHeight="1" x14ac:dyDescent="0.2">
      <c r="A234" s="51">
        <v>9002</v>
      </c>
      <c r="B234" s="289" t="s">
        <v>450</v>
      </c>
      <c r="C234" s="712">
        <f>D234+E234+F234+G234+H234+I234+J234+K234</f>
        <v>9</v>
      </c>
      <c r="D234" s="713">
        <v>0</v>
      </c>
      <c r="E234" s="713">
        <v>0</v>
      </c>
      <c r="F234" s="713">
        <v>1</v>
      </c>
      <c r="G234" s="713">
        <v>0</v>
      </c>
      <c r="H234" s="713">
        <v>1</v>
      </c>
      <c r="I234" s="713">
        <v>0</v>
      </c>
      <c r="J234" s="713">
        <v>0</v>
      </c>
      <c r="K234" s="713">
        <v>7</v>
      </c>
    </row>
    <row r="235" spans="1:11" ht="13.5" customHeight="1" x14ac:dyDescent="0.2">
      <c r="A235" s="51">
        <v>9003</v>
      </c>
      <c r="B235" s="289" t="s">
        <v>429</v>
      </c>
      <c r="C235" s="712">
        <f>D235+E235+F235+G235+H235+I235+J235+K235</f>
        <v>8</v>
      </c>
      <c r="D235" s="713">
        <v>0</v>
      </c>
      <c r="E235" s="713">
        <v>0</v>
      </c>
      <c r="F235" s="713">
        <v>0</v>
      </c>
      <c r="G235" s="713">
        <v>0</v>
      </c>
      <c r="H235" s="713">
        <v>2</v>
      </c>
      <c r="I235" s="713">
        <v>2</v>
      </c>
      <c r="J235" s="713">
        <v>0</v>
      </c>
      <c r="K235" s="713">
        <v>4</v>
      </c>
    </row>
    <row r="236" spans="1:11" ht="21" x14ac:dyDescent="0.2">
      <c r="A236" s="51">
        <v>9004</v>
      </c>
      <c r="B236" s="289" t="s">
        <v>430</v>
      </c>
      <c r="C236" s="712">
        <f>D236+E236+F236+G236+H236+I236+J236+K236</f>
        <v>2</v>
      </c>
      <c r="D236" s="713">
        <v>0</v>
      </c>
      <c r="E236" s="713">
        <v>0</v>
      </c>
      <c r="F236" s="713">
        <v>0</v>
      </c>
      <c r="G236" s="713">
        <v>0</v>
      </c>
      <c r="H236" s="713">
        <v>0</v>
      </c>
      <c r="I236" s="713">
        <v>0</v>
      </c>
      <c r="J236" s="713">
        <v>0</v>
      </c>
      <c r="K236" s="713">
        <v>2</v>
      </c>
    </row>
    <row r="237" spans="1:11" ht="15.75" customHeight="1" x14ac:dyDescent="0.2">
      <c r="A237" s="53">
        <v>9099</v>
      </c>
      <c r="B237" s="289" t="s">
        <v>431</v>
      </c>
      <c r="C237" s="712">
        <f>D237+E237+F237+G237+H237+I237+J237+K237</f>
        <v>241</v>
      </c>
      <c r="D237" s="713">
        <v>5</v>
      </c>
      <c r="E237" s="713">
        <v>2</v>
      </c>
      <c r="F237" s="713">
        <v>0</v>
      </c>
      <c r="G237" s="713">
        <v>0</v>
      </c>
      <c r="H237" s="713">
        <v>4</v>
      </c>
      <c r="I237" s="713">
        <v>0</v>
      </c>
      <c r="J237" s="713">
        <v>1</v>
      </c>
      <c r="K237" s="713">
        <v>229</v>
      </c>
    </row>
    <row r="238" spans="1:11" ht="12.75" x14ac:dyDescent="0.2">
      <c r="A238" s="50"/>
      <c r="B238" s="288" t="s">
        <v>176</v>
      </c>
      <c r="C238" s="711">
        <f>SUM(C239:C248)</f>
        <v>996</v>
      </c>
      <c r="D238" s="711">
        <f t="shared" ref="D238:K238" si="30">SUM(D239:D248)</f>
        <v>37</v>
      </c>
      <c r="E238" s="711">
        <f t="shared" si="30"/>
        <v>25</v>
      </c>
      <c r="F238" s="711">
        <f t="shared" si="30"/>
        <v>27</v>
      </c>
      <c r="G238" s="711">
        <f t="shared" si="30"/>
        <v>25</v>
      </c>
      <c r="H238" s="711">
        <f t="shared" si="30"/>
        <v>22</v>
      </c>
      <c r="I238" s="711">
        <f t="shared" si="30"/>
        <v>18</v>
      </c>
      <c r="J238" s="711">
        <f t="shared" si="30"/>
        <v>14</v>
      </c>
      <c r="K238" s="711">
        <f t="shared" si="30"/>
        <v>828</v>
      </c>
    </row>
    <row r="239" spans="1:11" ht="12.75" x14ac:dyDescent="0.2">
      <c r="A239" s="51">
        <v>10001</v>
      </c>
      <c r="B239" s="714" t="s">
        <v>602</v>
      </c>
      <c r="C239" s="712">
        <f>D239+E239+F239+G239+H239+I239+J239+K239</f>
        <v>409</v>
      </c>
      <c r="D239" s="713">
        <v>12</v>
      </c>
      <c r="E239" s="713">
        <v>10</v>
      </c>
      <c r="F239" s="713">
        <v>16</v>
      </c>
      <c r="G239" s="713">
        <v>13</v>
      </c>
      <c r="H239" s="713">
        <v>15</v>
      </c>
      <c r="I239" s="713">
        <v>7</v>
      </c>
      <c r="J239" s="713">
        <v>5</v>
      </c>
      <c r="K239" s="713">
        <v>331</v>
      </c>
    </row>
    <row r="240" spans="1:11" ht="12.75" x14ac:dyDescent="0.2">
      <c r="A240" s="51">
        <v>10008</v>
      </c>
      <c r="B240" s="714" t="s">
        <v>603</v>
      </c>
      <c r="C240" s="712">
        <f t="shared" ref="C240:C248" si="31">D240+E240+F240+G240+H240+I240+J240+K240</f>
        <v>77</v>
      </c>
      <c r="D240" s="713">
        <v>3</v>
      </c>
      <c r="E240" s="713">
        <v>2</v>
      </c>
      <c r="F240" s="713">
        <v>2</v>
      </c>
      <c r="G240" s="713">
        <v>2</v>
      </c>
      <c r="H240" s="713">
        <v>1</v>
      </c>
      <c r="I240" s="713">
        <v>1</v>
      </c>
      <c r="J240" s="713">
        <v>3</v>
      </c>
      <c r="K240" s="713">
        <v>63</v>
      </c>
    </row>
    <row r="241" spans="1:11" ht="12.75" x14ac:dyDescent="0.2">
      <c r="A241" s="51">
        <v>10009</v>
      </c>
      <c r="B241" s="289" t="s">
        <v>14</v>
      </c>
      <c r="C241" s="712">
        <f t="shared" si="31"/>
        <v>107</v>
      </c>
      <c r="D241" s="713">
        <v>6</v>
      </c>
      <c r="E241" s="713">
        <v>5</v>
      </c>
      <c r="F241" s="713">
        <v>1</v>
      </c>
      <c r="G241" s="713">
        <v>3</v>
      </c>
      <c r="H241" s="713">
        <v>1</v>
      </c>
      <c r="I241" s="713">
        <v>1</v>
      </c>
      <c r="J241" s="713">
        <v>1</v>
      </c>
      <c r="K241" s="713">
        <v>89</v>
      </c>
    </row>
    <row r="242" spans="1:11" ht="12.75" x14ac:dyDescent="0.2">
      <c r="A242" s="51">
        <v>10010</v>
      </c>
      <c r="B242" s="714" t="s">
        <v>604</v>
      </c>
      <c r="C242" s="712">
        <f t="shared" si="31"/>
        <v>51</v>
      </c>
      <c r="D242" s="713">
        <v>1</v>
      </c>
      <c r="E242" s="713">
        <v>0</v>
      </c>
      <c r="F242" s="713">
        <v>0</v>
      </c>
      <c r="G242" s="713">
        <v>0</v>
      </c>
      <c r="H242" s="713">
        <v>1</v>
      </c>
      <c r="I242" s="713">
        <v>0</v>
      </c>
      <c r="J242" s="713">
        <v>0</v>
      </c>
      <c r="K242" s="713">
        <v>49</v>
      </c>
    </row>
    <row r="243" spans="1:11" ht="12" customHeight="1" x14ac:dyDescent="0.2">
      <c r="A243" s="53">
        <v>10011</v>
      </c>
      <c r="B243" s="289" t="s">
        <v>15</v>
      </c>
      <c r="C243" s="712">
        <f t="shared" si="31"/>
        <v>52</v>
      </c>
      <c r="D243" s="713">
        <v>2</v>
      </c>
      <c r="E243" s="713">
        <v>2</v>
      </c>
      <c r="F243" s="713">
        <v>2</v>
      </c>
      <c r="G243" s="713">
        <v>4</v>
      </c>
      <c r="H243" s="713">
        <v>0</v>
      </c>
      <c r="I243" s="713">
        <v>1</v>
      </c>
      <c r="J243" s="713">
        <v>0</v>
      </c>
      <c r="K243" s="713">
        <v>41</v>
      </c>
    </row>
    <row r="244" spans="1:11" ht="12.75" customHeight="1" x14ac:dyDescent="0.2">
      <c r="A244" s="51">
        <v>10013</v>
      </c>
      <c r="B244" s="289" t="s">
        <v>388</v>
      </c>
      <c r="C244" s="712">
        <f t="shared" si="31"/>
        <v>7</v>
      </c>
      <c r="D244" s="713">
        <v>0</v>
      </c>
      <c r="E244" s="713">
        <v>0</v>
      </c>
      <c r="F244" s="713">
        <v>0</v>
      </c>
      <c r="G244" s="713">
        <v>0</v>
      </c>
      <c r="H244" s="713">
        <v>0</v>
      </c>
      <c r="I244" s="713">
        <v>0</v>
      </c>
      <c r="J244" s="713">
        <v>0</v>
      </c>
      <c r="K244" s="713">
        <v>7</v>
      </c>
    </row>
    <row r="245" spans="1:11" ht="12.75" x14ac:dyDescent="0.2">
      <c r="A245" s="51">
        <v>10015</v>
      </c>
      <c r="B245" s="289" t="s">
        <v>389</v>
      </c>
      <c r="C245" s="712">
        <f t="shared" si="31"/>
        <v>12</v>
      </c>
      <c r="D245" s="713">
        <v>1</v>
      </c>
      <c r="E245" s="713">
        <v>1</v>
      </c>
      <c r="F245" s="713">
        <v>0</v>
      </c>
      <c r="G245" s="713">
        <v>0</v>
      </c>
      <c r="H245" s="713">
        <v>0</v>
      </c>
      <c r="I245" s="713">
        <v>0</v>
      </c>
      <c r="J245" s="713">
        <v>0</v>
      </c>
      <c r="K245" s="713">
        <v>10</v>
      </c>
    </row>
    <row r="246" spans="1:11" ht="12.75" x14ac:dyDescent="0.2">
      <c r="A246" s="53">
        <v>10016</v>
      </c>
      <c r="B246" s="289" t="s">
        <v>983</v>
      </c>
      <c r="C246" s="712">
        <f t="shared" si="31"/>
        <v>44</v>
      </c>
      <c r="D246" s="713">
        <v>5</v>
      </c>
      <c r="E246" s="713">
        <v>1</v>
      </c>
      <c r="F246" s="713">
        <v>1</v>
      </c>
      <c r="G246" s="713">
        <v>1</v>
      </c>
      <c r="H246" s="713">
        <v>2</v>
      </c>
      <c r="I246" s="713">
        <v>5</v>
      </c>
      <c r="J246" s="713">
        <v>1</v>
      </c>
      <c r="K246" s="713">
        <v>28</v>
      </c>
    </row>
    <row r="247" spans="1:11" ht="12" customHeight="1" x14ac:dyDescent="0.2">
      <c r="A247" s="53">
        <v>10017</v>
      </c>
      <c r="B247" s="289" t="s">
        <v>18</v>
      </c>
      <c r="C247" s="712">
        <f t="shared" si="31"/>
        <v>2</v>
      </c>
      <c r="D247" s="713">
        <v>0</v>
      </c>
      <c r="E247" s="713">
        <v>0</v>
      </c>
      <c r="F247" s="713">
        <v>0</v>
      </c>
      <c r="G247" s="713">
        <v>0</v>
      </c>
      <c r="H247" s="713">
        <v>0</v>
      </c>
      <c r="I247" s="713">
        <v>0</v>
      </c>
      <c r="J247" s="713">
        <v>0</v>
      </c>
      <c r="K247" s="713">
        <v>2</v>
      </c>
    </row>
    <row r="248" spans="1:11" ht="12.75" x14ac:dyDescent="0.2">
      <c r="A248" s="51">
        <v>10099</v>
      </c>
      <c r="B248" s="289" t="s">
        <v>432</v>
      </c>
      <c r="C248" s="712">
        <f t="shared" si="31"/>
        <v>235</v>
      </c>
      <c r="D248" s="713">
        <v>7</v>
      </c>
      <c r="E248" s="713">
        <v>4</v>
      </c>
      <c r="F248" s="713">
        <v>5</v>
      </c>
      <c r="G248" s="713">
        <v>2</v>
      </c>
      <c r="H248" s="713">
        <v>2</v>
      </c>
      <c r="I248" s="713">
        <v>3</v>
      </c>
      <c r="J248" s="713">
        <v>4</v>
      </c>
      <c r="K248" s="713">
        <v>208</v>
      </c>
    </row>
    <row r="249" spans="1:11" ht="21" x14ac:dyDescent="0.2">
      <c r="A249" s="50"/>
      <c r="B249" s="288" t="s">
        <v>309</v>
      </c>
      <c r="C249" s="711">
        <f>C250+C251+C252+C253</f>
        <v>129</v>
      </c>
      <c r="D249" s="711">
        <f t="shared" ref="D249:K249" si="32">D250+D251+D252+D253</f>
        <v>7</v>
      </c>
      <c r="E249" s="711">
        <f t="shared" si="32"/>
        <v>5</v>
      </c>
      <c r="F249" s="711">
        <f t="shared" si="32"/>
        <v>6</v>
      </c>
      <c r="G249" s="711">
        <f t="shared" si="32"/>
        <v>7</v>
      </c>
      <c r="H249" s="711">
        <f t="shared" si="32"/>
        <v>3</v>
      </c>
      <c r="I249" s="711">
        <f t="shared" si="32"/>
        <v>4</v>
      </c>
      <c r="J249" s="711">
        <f t="shared" si="32"/>
        <v>2</v>
      </c>
      <c r="K249" s="711">
        <f t="shared" si="32"/>
        <v>95</v>
      </c>
    </row>
    <row r="250" spans="1:11" ht="13.5" customHeight="1" x14ac:dyDescent="0.2">
      <c r="A250" s="51">
        <v>11001</v>
      </c>
      <c r="B250" s="289" t="s">
        <v>271</v>
      </c>
      <c r="C250" s="712">
        <f>D250+E250+F250+G250+H250+I250+J250+K250</f>
        <v>34</v>
      </c>
      <c r="D250" s="713">
        <v>4</v>
      </c>
      <c r="E250" s="713">
        <v>1</v>
      </c>
      <c r="F250" s="713">
        <v>1</v>
      </c>
      <c r="G250" s="713">
        <v>0</v>
      </c>
      <c r="H250" s="713">
        <v>0</v>
      </c>
      <c r="I250" s="713">
        <v>2</v>
      </c>
      <c r="J250" s="713">
        <v>0</v>
      </c>
      <c r="K250" s="713">
        <v>26</v>
      </c>
    </row>
    <row r="251" spans="1:11" ht="21" x14ac:dyDescent="0.2">
      <c r="A251" s="51">
        <v>11004</v>
      </c>
      <c r="B251" s="289" t="s">
        <v>275</v>
      </c>
      <c r="C251" s="712">
        <f>D251+E251+F251+G251+H251+I251+J251+K251</f>
        <v>77</v>
      </c>
      <c r="D251" s="713">
        <v>2</v>
      </c>
      <c r="E251" s="713">
        <v>3</v>
      </c>
      <c r="F251" s="713">
        <v>3</v>
      </c>
      <c r="G251" s="713">
        <v>6</v>
      </c>
      <c r="H251" s="713">
        <v>2</v>
      </c>
      <c r="I251" s="713">
        <v>2</v>
      </c>
      <c r="J251" s="713">
        <v>1</v>
      </c>
      <c r="K251" s="713">
        <v>58</v>
      </c>
    </row>
    <row r="252" spans="1:11" ht="11.25" customHeight="1" x14ac:dyDescent="0.2">
      <c r="A252" s="51">
        <v>11005</v>
      </c>
      <c r="B252" s="289" t="s">
        <v>67</v>
      </c>
      <c r="C252" s="712">
        <f>D252+E252+F252+G252+H252+I252+J252+K252</f>
        <v>13</v>
      </c>
      <c r="D252" s="713">
        <v>1</v>
      </c>
      <c r="E252" s="713">
        <v>1</v>
      </c>
      <c r="F252" s="713">
        <v>1</v>
      </c>
      <c r="G252" s="713">
        <v>1</v>
      </c>
      <c r="H252" s="713">
        <v>1</v>
      </c>
      <c r="I252" s="713">
        <v>0</v>
      </c>
      <c r="J252" s="713">
        <v>1</v>
      </c>
      <c r="K252" s="713">
        <v>7</v>
      </c>
    </row>
    <row r="253" spans="1:11" ht="12.75" x14ac:dyDescent="0.2">
      <c r="A253" s="51">
        <v>11099</v>
      </c>
      <c r="B253" s="289" t="s">
        <v>459</v>
      </c>
      <c r="C253" s="712">
        <f>D253+E253+F253+G253+H253+I253+J253+K253</f>
        <v>5</v>
      </c>
      <c r="D253" s="713">
        <v>0</v>
      </c>
      <c r="E253" s="713">
        <v>0</v>
      </c>
      <c r="F253" s="713">
        <v>1</v>
      </c>
      <c r="G253" s="713">
        <v>0</v>
      </c>
      <c r="H253" s="713">
        <v>0</v>
      </c>
      <c r="I253" s="713">
        <v>0</v>
      </c>
      <c r="J253" s="713">
        <v>0</v>
      </c>
      <c r="K253" s="713">
        <v>4</v>
      </c>
    </row>
    <row r="254" spans="1:11" ht="12.75" customHeight="1" x14ac:dyDescent="0.2">
      <c r="A254" s="50"/>
      <c r="B254" s="718" t="s">
        <v>310</v>
      </c>
      <c r="C254" s="711">
        <f>C255+C256</f>
        <v>102</v>
      </c>
      <c r="D254" s="711">
        <f t="shared" ref="D254:K254" si="33">D255+D256</f>
        <v>7</v>
      </c>
      <c r="E254" s="711">
        <f t="shared" si="33"/>
        <v>4</v>
      </c>
      <c r="F254" s="711">
        <f t="shared" si="33"/>
        <v>8</v>
      </c>
      <c r="G254" s="711">
        <f t="shared" si="33"/>
        <v>5</v>
      </c>
      <c r="H254" s="711">
        <f t="shared" si="33"/>
        <v>5</v>
      </c>
      <c r="I254" s="711">
        <f t="shared" si="33"/>
        <v>4</v>
      </c>
      <c r="J254" s="711">
        <f t="shared" si="33"/>
        <v>0</v>
      </c>
      <c r="K254" s="711">
        <f t="shared" si="33"/>
        <v>69</v>
      </c>
    </row>
    <row r="255" spans="1:11" ht="11.25" customHeight="1" x14ac:dyDescent="0.2">
      <c r="A255" s="51">
        <v>11102</v>
      </c>
      <c r="B255" s="289" t="s">
        <v>478</v>
      </c>
      <c r="C255" s="712">
        <f>D255+E255+F255+G255+H255+I255+J255+K255</f>
        <v>37</v>
      </c>
      <c r="D255" s="713">
        <v>1</v>
      </c>
      <c r="E255" s="713">
        <v>1</v>
      </c>
      <c r="F255" s="713">
        <v>3</v>
      </c>
      <c r="G255" s="713">
        <v>3</v>
      </c>
      <c r="H255" s="713">
        <v>4</v>
      </c>
      <c r="I255" s="713">
        <v>1</v>
      </c>
      <c r="J255" s="713">
        <v>0</v>
      </c>
      <c r="K255" s="713">
        <v>24</v>
      </c>
    </row>
    <row r="256" spans="1:11" ht="12.75" x14ac:dyDescent="0.2">
      <c r="A256" s="51">
        <v>11103</v>
      </c>
      <c r="B256" s="714" t="s">
        <v>605</v>
      </c>
      <c r="C256" s="712">
        <f>D256+E256+F256+G256+H256+I256+J256+K256</f>
        <v>65</v>
      </c>
      <c r="D256" s="713">
        <v>6</v>
      </c>
      <c r="E256" s="713">
        <v>3</v>
      </c>
      <c r="F256" s="713">
        <v>5</v>
      </c>
      <c r="G256" s="713">
        <v>2</v>
      </c>
      <c r="H256" s="713">
        <v>1</v>
      </c>
      <c r="I256" s="713">
        <v>3</v>
      </c>
      <c r="J256" s="713">
        <v>0</v>
      </c>
      <c r="K256" s="713">
        <v>45</v>
      </c>
    </row>
    <row r="257" spans="1:11" ht="12.75" x14ac:dyDescent="0.2">
      <c r="A257" s="50"/>
      <c r="B257" s="288" t="s">
        <v>19</v>
      </c>
      <c r="C257" s="711">
        <f>SUM(C258:C279)</f>
        <v>1666</v>
      </c>
      <c r="D257" s="711">
        <f t="shared" ref="D257:K257" si="34">SUM(D258:D279)</f>
        <v>67</v>
      </c>
      <c r="E257" s="711">
        <f t="shared" si="34"/>
        <v>70</v>
      </c>
      <c r="F257" s="711">
        <f t="shared" si="34"/>
        <v>83</v>
      </c>
      <c r="G257" s="711">
        <f t="shared" si="34"/>
        <v>75</v>
      </c>
      <c r="H257" s="711">
        <f t="shared" si="34"/>
        <v>86</v>
      </c>
      <c r="I257" s="711">
        <f t="shared" si="34"/>
        <v>110</v>
      </c>
      <c r="J257" s="711">
        <f t="shared" si="34"/>
        <v>122</v>
      </c>
      <c r="K257" s="711">
        <f t="shared" si="34"/>
        <v>1053</v>
      </c>
    </row>
    <row r="258" spans="1:11" ht="12.75" x14ac:dyDescent="0.2">
      <c r="A258" s="51">
        <v>12071</v>
      </c>
      <c r="B258" s="289" t="s">
        <v>56</v>
      </c>
      <c r="C258" s="712">
        <f>D258+E258+F258+G258+H258+I258+J258+K258</f>
        <v>4</v>
      </c>
      <c r="D258" s="713">
        <v>0</v>
      </c>
      <c r="E258" s="713">
        <v>0</v>
      </c>
      <c r="F258" s="713">
        <v>1</v>
      </c>
      <c r="G258" s="713">
        <v>0</v>
      </c>
      <c r="H258" s="713">
        <v>0</v>
      </c>
      <c r="I258" s="713">
        <v>0</v>
      </c>
      <c r="J258" s="713">
        <v>0</v>
      </c>
      <c r="K258" s="713">
        <v>3</v>
      </c>
    </row>
    <row r="259" spans="1:11" ht="12.75" x14ac:dyDescent="0.2">
      <c r="A259" s="51">
        <v>12072</v>
      </c>
      <c r="B259" s="714" t="s">
        <v>606</v>
      </c>
      <c r="C259" s="712">
        <f t="shared" ref="C259:C279" si="35">D259+E259+F259+G259+H259+I259+J259+K259</f>
        <v>263</v>
      </c>
      <c r="D259" s="713">
        <v>6</v>
      </c>
      <c r="E259" s="713">
        <v>8</v>
      </c>
      <c r="F259" s="713">
        <v>7</v>
      </c>
      <c r="G259" s="713">
        <v>5</v>
      </c>
      <c r="H259" s="713">
        <v>8</v>
      </c>
      <c r="I259" s="713">
        <v>8</v>
      </c>
      <c r="J259" s="713">
        <v>4</v>
      </c>
      <c r="K259" s="713">
        <v>217</v>
      </c>
    </row>
    <row r="260" spans="1:11" ht="12.75" x14ac:dyDescent="0.2">
      <c r="A260" s="51">
        <v>12073</v>
      </c>
      <c r="B260" s="289" t="s">
        <v>245</v>
      </c>
      <c r="C260" s="712">
        <f t="shared" si="35"/>
        <v>238</v>
      </c>
      <c r="D260" s="713">
        <v>11</v>
      </c>
      <c r="E260" s="713">
        <v>15</v>
      </c>
      <c r="F260" s="713">
        <v>12</v>
      </c>
      <c r="G260" s="713">
        <v>17</v>
      </c>
      <c r="H260" s="713">
        <v>9</v>
      </c>
      <c r="I260" s="713">
        <v>19</v>
      </c>
      <c r="J260" s="713">
        <v>22</v>
      </c>
      <c r="K260" s="713">
        <v>133</v>
      </c>
    </row>
    <row r="261" spans="1:11" ht="12.75" x14ac:dyDescent="0.2">
      <c r="A261" s="51">
        <v>12074</v>
      </c>
      <c r="B261" s="289" t="s">
        <v>154</v>
      </c>
      <c r="C261" s="712">
        <f t="shared" si="35"/>
        <v>107</v>
      </c>
      <c r="D261" s="713">
        <v>7</v>
      </c>
      <c r="E261" s="713">
        <v>6</v>
      </c>
      <c r="F261" s="713">
        <v>6</v>
      </c>
      <c r="G261" s="713">
        <v>6</v>
      </c>
      <c r="H261" s="713">
        <v>9</v>
      </c>
      <c r="I261" s="713">
        <v>1</v>
      </c>
      <c r="J261" s="713">
        <v>3</v>
      </c>
      <c r="K261" s="713">
        <v>69</v>
      </c>
    </row>
    <row r="262" spans="1:11" ht="12.75" x14ac:dyDescent="0.2">
      <c r="A262" s="51">
        <v>12077</v>
      </c>
      <c r="B262" s="289" t="s">
        <v>51</v>
      </c>
      <c r="C262" s="712">
        <f t="shared" si="35"/>
        <v>45</v>
      </c>
      <c r="D262" s="713">
        <v>2</v>
      </c>
      <c r="E262" s="713">
        <v>6</v>
      </c>
      <c r="F262" s="713">
        <v>3</v>
      </c>
      <c r="G262" s="713">
        <v>2</v>
      </c>
      <c r="H262" s="713">
        <v>4</v>
      </c>
      <c r="I262" s="713">
        <v>6</v>
      </c>
      <c r="J262" s="713">
        <v>2</v>
      </c>
      <c r="K262" s="713">
        <v>20</v>
      </c>
    </row>
    <row r="263" spans="1:11" ht="15" customHeight="1" x14ac:dyDescent="0.2">
      <c r="A263" s="51">
        <v>12078</v>
      </c>
      <c r="B263" s="289" t="s">
        <v>192</v>
      </c>
      <c r="C263" s="712">
        <f t="shared" si="35"/>
        <v>121</v>
      </c>
      <c r="D263" s="713">
        <v>9</v>
      </c>
      <c r="E263" s="713">
        <v>6</v>
      </c>
      <c r="F263" s="713">
        <v>4</v>
      </c>
      <c r="G263" s="713">
        <v>11</v>
      </c>
      <c r="H263" s="713">
        <v>3</v>
      </c>
      <c r="I263" s="713">
        <v>9</v>
      </c>
      <c r="J263" s="713">
        <v>14</v>
      </c>
      <c r="K263" s="713">
        <v>65</v>
      </c>
    </row>
    <row r="264" spans="1:11" ht="18.75" customHeight="1" x14ac:dyDescent="0.2">
      <c r="A264" s="51">
        <v>12079</v>
      </c>
      <c r="B264" s="289" t="s">
        <v>61</v>
      </c>
      <c r="C264" s="712">
        <f t="shared" si="35"/>
        <v>9</v>
      </c>
      <c r="D264" s="713">
        <v>0</v>
      </c>
      <c r="E264" s="713">
        <v>0</v>
      </c>
      <c r="F264" s="713">
        <v>0</v>
      </c>
      <c r="G264" s="713">
        <v>0</v>
      </c>
      <c r="H264" s="713">
        <v>0</v>
      </c>
      <c r="I264" s="713">
        <v>1</v>
      </c>
      <c r="J264" s="713">
        <v>0</v>
      </c>
      <c r="K264" s="713">
        <v>8</v>
      </c>
    </row>
    <row r="265" spans="1:11" ht="13.5" customHeight="1" x14ac:dyDescent="0.2">
      <c r="A265" s="51">
        <v>12080</v>
      </c>
      <c r="B265" s="289" t="s">
        <v>62</v>
      </c>
      <c r="C265" s="712">
        <f t="shared" si="35"/>
        <v>17</v>
      </c>
      <c r="D265" s="713">
        <v>0</v>
      </c>
      <c r="E265" s="713">
        <v>2</v>
      </c>
      <c r="F265" s="713">
        <v>3</v>
      </c>
      <c r="G265" s="713">
        <v>0</v>
      </c>
      <c r="H265" s="713">
        <v>2</v>
      </c>
      <c r="I265" s="713">
        <v>1</v>
      </c>
      <c r="J265" s="713">
        <v>1</v>
      </c>
      <c r="K265" s="713">
        <v>8</v>
      </c>
    </row>
    <row r="266" spans="1:11" ht="12.75" x14ac:dyDescent="0.2">
      <c r="A266" s="54">
        <v>12185</v>
      </c>
      <c r="B266" s="290" t="s">
        <v>390</v>
      </c>
      <c r="C266" s="712">
        <f t="shared" si="35"/>
        <v>5</v>
      </c>
      <c r="D266" s="713">
        <v>0</v>
      </c>
      <c r="E266" s="713">
        <v>0</v>
      </c>
      <c r="F266" s="713">
        <v>0</v>
      </c>
      <c r="G266" s="713">
        <v>0</v>
      </c>
      <c r="H266" s="713">
        <v>0</v>
      </c>
      <c r="I266" s="713">
        <v>2</v>
      </c>
      <c r="J266" s="713">
        <v>1</v>
      </c>
      <c r="K266" s="713">
        <v>2</v>
      </c>
    </row>
    <row r="267" spans="1:11" ht="12.75" x14ac:dyDescent="0.2">
      <c r="A267" s="57">
        <v>14004</v>
      </c>
      <c r="B267" s="289" t="s">
        <v>21</v>
      </c>
      <c r="C267" s="712">
        <f t="shared" si="35"/>
        <v>13</v>
      </c>
      <c r="D267" s="713">
        <v>2</v>
      </c>
      <c r="E267" s="713">
        <v>0</v>
      </c>
      <c r="F267" s="713">
        <v>3</v>
      </c>
      <c r="G267" s="713">
        <v>0</v>
      </c>
      <c r="H267" s="713">
        <v>3</v>
      </c>
      <c r="I267" s="713">
        <v>0</v>
      </c>
      <c r="J267" s="713">
        <v>1</v>
      </c>
      <c r="K267" s="713">
        <v>4</v>
      </c>
    </row>
    <row r="268" spans="1:11" ht="12.75" x14ac:dyDescent="0.2">
      <c r="A268" s="53">
        <v>14005</v>
      </c>
      <c r="B268" s="289" t="s">
        <v>22</v>
      </c>
      <c r="C268" s="712">
        <f t="shared" si="35"/>
        <v>1</v>
      </c>
      <c r="D268" s="713">
        <v>0</v>
      </c>
      <c r="E268" s="713">
        <v>0</v>
      </c>
      <c r="F268" s="713">
        <v>0</v>
      </c>
      <c r="G268" s="713">
        <v>0</v>
      </c>
      <c r="H268" s="713">
        <v>0</v>
      </c>
      <c r="I268" s="713">
        <v>0</v>
      </c>
      <c r="J268" s="713">
        <v>0</v>
      </c>
      <c r="K268" s="713">
        <v>1</v>
      </c>
    </row>
    <row r="269" spans="1:11" ht="12.75" x14ac:dyDescent="0.2">
      <c r="A269" s="53">
        <v>14006</v>
      </c>
      <c r="B269" s="289" t="s">
        <v>23</v>
      </c>
      <c r="C269" s="712">
        <f t="shared" si="35"/>
        <v>35</v>
      </c>
      <c r="D269" s="713">
        <v>0</v>
      </c>
      <c r="E269" s="713">
        <v>0</v>
      </c>
      <c r="F269" s="713">
        <v>4</v>
      </c>
      <c r="G269" s="713">
        <v>2</v>
      </c>
      <c r="H269" s="713">
        <v>1</v>
      </c>
      <c r="I269" s="713">
        <v>6</v>
      </c>
      <c r="J269" s="713">
        <v>2</v>
      </c>
      <c r="K269" s="713">
        <v>20</v>
      </c>
    </row>
    <row r="270" spans="1:11" ht="21" x14ac:dyDescent="0.2">
      <c r="A270" s="53">
        <v>14007</v>
      </c>
      <c r="B270" s="289" t="s">
        <v>24</v>
      </c>
      <c r="C270" s="712">
        <f t="shared" si="35"/>
        <v>16</v>
      </c>
      <c r="D270" s="713">
        <v>0</v>
      </c>
      <c r="E270" s="713">
        <v>1</v>
      </c>
      <c r="F270" s="713">
        <v>1</v>
      </c>
      <c r="G270" s="713">
        <v>0</v>
      </c>
      <c r="H270" s="713">
        <v>2</v>
      </c>
      <c r="I270" s="713">
        <v>1</v>
      </c>
      <c r="J270" s="713">
        <v>2</v>
      </c>
      <c r="K270" s="713">
        <v>9</v>
      </c>
    </row>
    <row r="271" spans="1:11" ht="15" customHeight="1" x14ac:dyDescent="0.2">
      <c r="A271" s="54">
        <v>14008</v>
      </c>
      <c r="B271" s="290" t="s">
        <v>391</v>
      </c>
      <c r="C271" s="712">
        <f t="shared" si="35"/>
        <v>42</v>
      </c>
      <c r="D271" s="713">
        <v>1</v>
      </c>
      <c r="E271" s="713">
        <v>1</v>
      </c>
      <c r="F271" s="713">
        <v>2</v>
      </c>
      <c r="G271" s="713">
        <v>4</v>
      </c>
      <c r="H271" s="713">
        <v>3</v>
      </c>
      <c r="I271" s="713">
        <v>7</v>
      </c>
      <c r="J271" s="713">
        <v>6</v>
      </c>
      <c r="K271" s="713">
        <v>18</v>
      </c>
    </row>
    <row r="272" spans="1:11" ht="12.75" customHeight="1" x14ac:dyDescent="0.2">
      <c r="A272" s="53">
        <v>14009</v>
      </c>
      <c r="B272" s="289" t="s">
        <v>25</v>
      </c>
      <c r="C272" s="712">
        <f t="shared" si="35"/>
        <v>23</v>
      </c>
      <c r="D272" s="713">
        <v>0</v>
      </c>
      <c r="E272" s="713">
        <v>1</v>
      </c>
      <c r="F272" s="713">
        <v>0</v>
      </c>
      <c r="G272" s="713">
        <v>1</v>
      </c>
      <c r="H272" s="713">
        <v>0</v>
      </c>
      <c r="I272" s="713">
        <v>3</v>
      </c>
      <c r="J272" s="713">
        <v>3</v>
      </c>
      <c r="K272" s="713">
        <v>15</v>
      </c>
    </row>
    <row r="273" spans="1:11" ht="12.75" x14ac:dyDescent="0.2">
      <c r="A273" s="53">
        <v>14020</v>
      </c>
      <c r="B273" s="289" t="s">
        <v>434</v>
      </c>
      <c r="C273" s="712">
        <f t="shared" si="35"/>
        <v>48</v>
      </c>
      <c r="D273" s="713">
        <v>3</v>
      </c>
      <c r="E273" s="713">
        <v>4</v>
      </c>
      <c r="F273" s="713">
        <v>3</v>
      </c>
      <c r="G273" s="713">
        <v>2</v>
      </c>
      <c r="H273" s="713">
        <v>2</v>
      </c>
      <c r="I273" s="713">
        <v>1</v>
      </c>
      <c r="J273" s="713">
        <v>5</v>
      </c>
      <c r="K273" s="713">
        <v>28</v>
      </c>
    </row>
    <row r="274" spans="1:11" ht="13.5" customHeight="1" x14ac:dyDescent="0.2">
      <c r="A274" s="53">
        <v>14021</v>
      </c>
      <c r="B274" s="289" t="s">
        <v>451</v>
      </c>
      <c r="C274" s="712">
        <f t="shared" si="35"/>
        <v>8</v>
      </c>
      <c r="D274" s="713">
        <v>0</v>
      </c>
      <c r="E274" s="713">
        <v>0</v>
      </c>
      <c r="F274" s="713">
        <v>2</v>
      </c>
      <c r="G274" s="713">
        <v>0</v>
      </c>
      <c r="H274" s="713">
        <v>0</v>
      </c>
      <c r="I274" s="713">
        <v>2</v>
      </c>
      <c r="J274" s="713">
        <v>1</v>
      </c>
      <c r="K274" s="713">
        <v>3</v>
      </c>
    </row>
    <row r="275" spans="1:11" ht="12.75" x14ac:dyDescent="0.2">
      <c r="A275" s="53">
        <v>14022</v>
      </c>
      <c r="B275" s="289" t="s">
        <v>484</v>
      </c>
      <c r="C275" s="712">
        <f t="shared" si="35"/>
        <v>7</v>
      </c>
      <c r="D275" s="713">
        <v>0</v>
      </c>
      <c r="E275" s="713">
        <v>2</v>
      </c>
      <c r="F275" s="713">
        <v>1</v>
      </c>
      <c r="G275" s="713">
        <v>0</v>
      </c>
      <c r="H275" s="713">
        <v>0</v>
      </c>
      <c r="I275" s="713">
        <v>0</v>
      </c>
      <c r="J275" s="713">
        <v>0</v>
      </c>
      <c r="K275" s="713">
        <v>4</v>
      </c>
    </row>
    <row r="276" spans="1:11" ht="12.75" customHeight="1" x14ac:dyDescent="0.2">
      <c r="A276" s="53">
        <v>14052</v>
      </c>
      <c r="B276" s="289" t="s">
        <v>182</v>
      </c>
      <c r="C276" s="712">
        <f t="shared" si="35"/>
        <v>324</v>
      </c>
      <c r="D276" s="713">
        <v>19</v>
      </c>
      <c r="E276" s="713">
        <v>10</v>
      </c>
      <c r="F276" s="713">
        <v>19</v>
      </c>
      <c r="G276" s="713">
        <v>10</v>
      </c>
      <c r="H276" s="713">
        <v>22</v>
      </c>
      <c r="I276" s="713">
        <v>35</v>
      </c>
      <c r="J276" s="713">
        <v>50</v>
      </c>
      <c r="K276" s="713">
        <v>159</v>
      </c>
    </row>
    <row r="277" spans="1:11" ht="21" x14ac:dyDescent="0.2">
      <c r="A277" s="53">
        <v>14056</v>
      </c>
      <c r="B277" s="289" t="s">
        <v>193</v>
      </c>
      <c r="C277" s="712">
        <f t="shared" si="35"/>
        <v>16</v>
      </c>
      <c r="D277" s="713">
        <v>2</v>
      </c>
      <c r="E277" s="713">
        <v>0</v>
      </c>
      <c r="F277" s="713">
        <v>1</v>
      </c>
      <c r="G277" s="713">
        <v>2</v>
      </c>
      <c r="H277" s="713">
        <v>1</v>
      </c>
      <c r="I277" s="713">
        <v>2</v>
      </c>
      <c r="J277" s="713">
        <v>1</v>
      </c>
      <c r="K277" s="713">
        <v>7</v>
      </c>
    </row>
    <row r="278" spans="1:11" ht="12" customHeight="1" x14ac:dyDescent="0.2">
      <c r="A278" s="57">
        <v>14057</v>
      </c>
      <c r="B278" s="289" t="s">
        <v>26</v>
      </c>
      <c r="C278" s="712">
        <f t="shared" si="35"/>
        <v>67</v>
      </c>
      <c r="D278" s="713">
        <v>0</v>
      </c>
      <c r="E278" s="713">
        <v>1</v>
      </c>
      <c r="F278" s="713">
        <v>1</v>
      </c>
      <c r="G278" s="713">
        <v>1</v>
      </c>
      <c r="H278" s="713">
        <v>1</v>
      </c>
      <c r="I278" s="713">
        <v>1</v>
      </c>
      <c r="J278" s="713">
        <v>0</v>
      </c>
      <c r="K278" s="713">
        <v>62</v>
      </c>
    </row>
    <row r="279" spans="1:11" ht="12.75" x14ac:dyDescent="0.2">
      <c r="A279" s="53">
        <v>14060</v>
      </c>
      <c r="B279" s="289" t="s">
        <v>435</v>
      </c>
      <c r="C279" s="712">
        <f t="shared" si="35"/>
        <v>257</v>
      </c>
      <c r="D279" s="713">
        <v>5</v>
      </c>
      <c r="E279" s="713">
        <v>7</v>
      </c>
      <c r="F279" s="713">
        <v>10</v>
      </c>
      <c r="G279" s="713">
        <v>12</v>
      </c>
      <c r="H279" s="713">
        <v>16</v>
      </c>
      <c r="I279" s="713">
        <v>5</v>
      </c>
      <c r="J279" s="713">
        <v>4</v>
      </c>
      <c r="K279" s="713">
        <v>198</v>
      </c>
    </row>
    <row r="280" spans="1:11" ht="12.75" x14ac:dyDescent="0.2">
      <c r="A280" s="51"/>
      <c r="B280" s="288" t="s">
        <v>153</v>
      </c>
      <c r="C280" s="711">
        <f>SUM(C281:C337)</f>
        <v>16482</v>
      </c>
      <c r="D280" s="711">
        <f t="shared" ref="D280:K280" si="36">SUM(D281:D337)</f>
        <v>805</v>
      </c>
      <c r="E280" s="711">
        <f t="shared" si="36"/>
        <v>693</v>
      </c>
      <c r="F280" s="711">
        <f t="shared" si="36"/>
        <v>704</v>
      </c>
      <c r="G280" s="711">
        <f t="shared" si="36"/>
        <v>679</v>
      </c>
      <c r="H280" s="711">
        <f t="shared" si="36"/>
        <v>736</v>
      </c>
      <c r="I280" s="711">
        <f t="shared" si="36"/>
        <v>580</v>
      </c>
      <c r="J280" s="711">
        <f t="shared" si="36"/>
        <v>396</v>
      </c>
      <c r="K280" s="711">
        <f t="shared" si="36"/>
        <v>11889</v>
      </c>
    </row>
    <row r="281" spans="1:11" ht="12.75" x14ac:dyDescent="0.2">
      <c r="A281" s="53">
        <v>12010</v>
      </c>
      <c r="B281" s="289" t="s">
        <v>436</v>
      </c>
      <c r="C281" s="712">
        <f>D281+E281+F281+G281+H281+I281+J281+K281</f>
        <v>11</v>
      </c>
      <c r="D281" s="713">
        <v>0</v>
      </c>
      <c r="E281" s="713">
        <v>4</v>
      </c>
      <c r="F281" s="713">
        <v>1</v>
      </c>
      <c r="G281" s="713">
        <v>0</v>
      </c>
      <c r="H281" s="713">
        <v>0</v>
      </c>
      <c r="I281" s="713">
        <v>1</v>
      </c>
      <c r="J281" s="713">
        <v>0</v>
      </c>
      <c r="K281" s="713">
        <v>5</v>
      </c>
    </row>
    <row r="282" spans="1:11" ht="12.75" x14ac:dyDescent="0.2">
      <c r="A282" s="53">
        <v>12021</v>
      </c>
      <c r="B282" s="714" t="s">
        <v>623</v>
      </c>
      <c r="C282" s="712">
        <f t="shared" ref="C282:C337" si="37">D282+E282+F282+G282+H282+I282+J282+K282</f>
        <v>18</v>
      </c>
      <c r="D282" s="713">
        <v>0</v>
      </c>
      <c r="E282" s="713">
        <v>0</v>
      </c>
      <c r="F282" s="713">
        <v>0</v>
      </c>
      <c r="G282" s="713">
        <v>1</v>
      </c>
      <c r="H282" s="713">
        <v>0</v>
      </c>
      <c r="I282" s="713">
        <v>2</v>
      </c>
      <c r="J282" s="713">
        <v>0</v>
      </c>
      <c r="K282" s="713">
        <v>15</v>
      </c>
    </row>
    <row r="283" spans="1:11" ht="12.75" x14ac:dyDescent="0.2">
      <c r="A283" s="53">
        <v>12022</v>
      </c>
      <c r="B283" s="714" t="s">
        <v>624</v>
      </c>
      <c r="C283" s="712">
        <f t="shared" si="37"/>
        <v>51</v>
      </c>
      <c r="D283" s="713">
        <v>2</v>
      </c>
      <c r="E283" s="713">
        <v>0</v>
      </c>
      <c r="F283" s="713">
        <v>4</v>
      </c>
      <c r="G283" s="713">
        <v>3</v>
      </c>
      <c r="H283" s="713">
        <v>0</v>
      </c>
      <c r="I283" s="713">
        <v>0</v>
      </c>
      <c r="J283" s="713">
        <v>0</v>
      </c>
      <c r="K283" s="713">
        <v>42</v>
      </c>
    </row>
    <row r="284" spans="1:11" ht="12.75" x14ac:dyDescent="0.2">
      <c r="A284" s="53">
        <v>12031</v>
      </c>
      <c r="B284" s="289" t="s">
        <v>311</v>
      </c>
      <c r="C284" s="712">
        <f t="shared" si="37"/>
        <v>88</v>
      </c>
      <c r="D284" s="713">
        <v>4</v>
      </c>
      <c r="E284" s="713">
        <v>2</v>
      </c>
      <c r="F284" s="713">
        <v>2</v>
      </c>
      <c r="G284" s="713">
        <v>5</v>
      </c>
      <c r="H284" s="713">
        <v>1</v>
      </c>
      <c r="I284" s="713">
        <v>3</v>
      </c>
      <c r="J284" s="713">
        <v>1</v>
      </c>
      <c r="K284" s="713">
        <v>70</v>
      </c>
    </row>
    <row r="285" spans="1:11" ht="12.75" x14ac:dyDescent="0.2">
      <c r="A285" s="53">
        <v>12032</v>
      </c>
      <c r="B285" s="289" t="s">
        <v>348</v>
      </c>
      <c r="C285" s="712">
        <f t="shared" si="37"/>
        <v>6</v>
      </c>
      <c r="D285" s="713">
        <v>1</v>
      </c>
      <c r="E285" s="713">
        <v>0</v>
      </c>
      <c r="F285" s="713">
        <v>0</v>
      </c>
      <c r="G285" s="713">
        <v>0</v>
      </c>
      <c r="H285" s="713">
        <v>0</v>
      </c>
      <c r="I285" s="713">
        <v>0</v>
      </c>
      <c r="J285" s="713">
        <v>2</v>
      </c>
      <c r="K285" s="713">
        <v>3</v>
      </c>
    </row>
    <row r="286" spans="1:11" ht="12.75" x14ac:dyDescent="0.2">
      <c r="A286" s="53">
        <v>12051</v>
      </c>
      <c r="B286" s="289" t="s">
        <v>27</v>
      </c>
      <c r="C286" s="712">
        <f t="shared" si="37"/>
        <v>682</v>
      </c>
      <c r="D286" s="713">
        <v>8</v>
      </c>
      <c r="E286" s="713">
        <v>6</v>
      </c>
      <c r="F286" s="713">
        <v>11</v>
      </c>
      <c r="G286" s="713">
        <v>10</v>
      </c>
      <c r="H286" s="713">
        <v>3</v>
      </c>
      <c r="I286" s="713">
        <v>5</v>
      </c>
      <c r="J286" s="713">
        <v>3</v>
      </c>
      <c r="K286" s="713">
        <v>636</v>
      </c>
    </row>
    <row r="287" spans="1:11" ht="12.75" x14ac:dyDescent="0.2">
      <c r="A287" s="53">
        <v>12052</v>
      </c>
      <c r="B287" s="289" t="s">
        <v>28</v>
      </c>
      <c r="C287" s="712">
        <f t="shared" si="37"/>
        <v>108</v>
      </c>
      <c r="D287" s="713">
        <v>1</v>
      </c>
      <c r="E287" s="713">
        <v>1</v>
      </c>
      <c r="F287" s="713">
        <v>1</v>
      </c>
      <c r="G287" s="713">
        <v>4</v>
      </c>
      <c r="H287" s="713">
        <v>1</v>
      </c>
      <c r="I287" s="713">
        <v>0</v>
      </c>
      <c r="J287" s="713">
        <v>0</v>
      </c>
      <c r="K287" s="713">
        <v>100</v>
      </c>
    </row>
    <row r="288" spans="1:11" ht="12.75" customHeight="1" x14ac:dyDescent="0.2">
      <c r="A288" s="53">
        <v>12053</v>
      </c>
      <c r="B288" s="289" t="s">
        <v>29</v>
      </c>
      <c r="C288" s="712">
        <f t="shared" si="37"/>
        <v>11</v>
      </c>
      <c r="D288" s="713">
        <v>0</v>
      </c>
      <c r="E288" s="713">
        <v>0</v>
      </c>
      <c r="F288" s="713">
        <v>0</v>
      </c>
      <c r="G288" s="713">
        <v>1</v>
      </c>
      <c r="H288" s="713">
        <v>1</v>
      </c>
      <c r="I288" s="713">
        <v>0</v>
      </c>
      <c r="J288" s="713">
        <v>0</v>
      </c>
      <c r="K288" s="713">
        <v>9</v>
      </c>
    </row>
    <row r="289" spans="1:11" ht="12.75" x14ac:dyDescent="0.2">
      <c r="A289" s="53">
        <v>12054</v>
      </c>
      <c r="B289" s="289" t="s">
        <v>30</v>
      </c>
      <c r="C289" s="712">
        <f t="shared" si="37"/>
        <v>27</v>
      </c>
      <c r="D289" s="713">
        <v>2</v>
      </c>
      <c r="E289" s="713">
        <v>0</v>
      </c>
      <c r="F289" s="713">
        <v>1</v>
      </c>
      <c r="G289" s="713">
        <v>0</v>
      </c>
      <c r="H289" s="713">
        <v>2</v>
      </c>
      <c r="I289" s="713">
        <v>2</v>
      </c>
      <c r="J289" s="713">
        <v>0</v>
      </c>
      <c r="K289" s="713">
        <v>20</v>
      </c>
    </row>
    <row r="290" spans="1:11" ht="12.75" x14ac:dyDescent="0.2">
      <c r="A290" s="54">
        <v>12055</v>
      </c>
      <c r="B290" s="290" t="s">
        <v>392</v>
      </c>
      <c r="C290" s="712">
        <f t="shared" si="37"/>
        <v>13</v>
      </c>
      <c r="D290" s="713">
        <v>0</v>
      </c>
      <c r="E290" s="713">
        <v>0</v>
      </c>
      <c r="F290" s="713">
        <v>1</v>
      </c>
      <c r="G290" s="713">
        <v>1</v>
      </c>
      <c r="H290" s="713">
        <v>0</v>
      </c>
      <c r="I290" s="713">
        <v>0</v>
      </c>
      <c r="J290" s="713">
        <v>0</v>
      </c>
      <c r="K290" s="713">
        <v>11</v>
      </c>
    </row>
    <row r="291" spans="1:11" ht="12.75" x14ac:dyDescent="0.2">
      <c r="A291" s="53">
        <v>12081</v>
      </c>
      <c r="B291" s="289" t="s">
        <v>365</v>
      </c>
      <c r="C291" s="712">
        <f t="shared" si="37"/>
        <v>103</v>
      </c>
      <c r="D291" s="713">
        <v>6</v>
      </c>
      <c r="E291" s="713">
        <v>2</v>
      </c>
      <c r="F291" s="713">
        <v>11</v>
      </c>
      <c r="G291" s="713">
        <v>9</v>
      </c>
      <c r="H291" s="713">
        <v>9</v>
      </c>
      <c r="I291" s="713">
        <v>6</v>
      </c>
      <c r="J291" s="713">
        <v>7</v>
      </c>
      <c r="K291" s="713">
        <v>53</v>
      </c>
    </row>
    <row r="292" spans="1:11" ht="12.75" x14ac:dyDescent="0.2">
      <c r="A292" s="53">
        <v>12082</v>
      </c>
      <c r="B292" s="289" t="s">
        <v>356</v>
      </c>
      <c r="C292" s="712">
        <f t="shared" si="37"/>
        <v>56</v>
      </c>
      <c r="D292" s="713">
        <v>3</v>
      </c>
      <c r="E292" s="713">
        <v>5</v>
      </c>
      <c r="F292" s="713">
        <v>4</v>
      </c>
      <c r="G292" s="713">
        <v>3</v>
      </c>
      <c r="H292" s="713">
        <v>6</v>
      </c>
      <c r="I292" s="713">
        <v>5</v>
      </c>
      <c r="J292" s="713">
        <v>7</v>
      </c>
      <c r="K292" s="713">
        <v>23</v>
      </c>
    </row>
    <row r="293" spans="1:11" ht="21" x14ac:dyDescent="0.2">
      <c r="A293" s="53">
        <v>12087</v>
      </c>
      <c r="B293" s="289" t="s">
        <v>31</v>
      </c>
      <c r="C293" s="712">
        <f t="shared" si="37"/>
        <v>1</v>
      </c>
      <c r="D293" s="713">
        <v>0</v>
      </c>
      <c r="E293" s="713">
        <v>0</v>
      </c>
      <c r="F293" s="713">
        <v>0</v>
      </c>
      <c r="G293" s="713">
        <v>0</v>
      </c>
      <c r="H293" s="713">
        <v>0</v>
      </c>
      <c r="I293" s="713">
        <v>0</v>
      </c>
      <c r="J293" s="713">
        <v>0</v>
      </c>
      <c r="K293" s="713">
        <v>1</v>
      </c>
    </row>
    <row r="294" spans="1:11" ht="20.25" customHeight="1" x14ac:dyDescent="0.2">
      <c r="A294" s="53">
        <v>12088</v>
      </c>
      <c r="B294" s="289" t="s">
        <v>357</v>
      </c>
      <c r="C294" s="712">
        <f t="shared" si="37"/>
        <v>1</v>
      </c>
      <c r="D294" s="713">
        <v>0</v>
      </c>
      <c r="E294" s="713">
        <v>0</v>
      </c>
      <c r="F294" s="713">
        <v>0</v>
      </c>
      <c r="G294" s="713">
        <v>0</v>
      </c>
      <c r="H294" s="713">
        <v>0</v>
      </c>
      <c r="I294" s="713">
        <v>0</v>
      </c>
      <c r="J294" s="713">
        <v>0</v>
      </c>
      <c r="K294" s="713">
        <v>1</v>
      </c>
    </row>
    <row r="295" spans="1:11" ht="12.75" x14ac:dyDescent="0.2">
      <c r="A295" s="53">
        <v>12089</v>
      </c>
      <c r="B295" s="289" t="s">
        <v>476</v>
      </c>
      <c r="C295" s="712">
        <f t="shared" si="37"/>
        <v>48</v>
      </c>
      <c r="D295" s="713">
        <v>3</v>
      </c>
      <c r="E295" s="713">
        <v>1</v>
      </c>
      <c r="F295" s="713">
        <v>0</v>
      </c>
      <c r="G295" s="713">
        <v>0</v>
      </c>
      <c r="H295" s="713">
        <v>1</v>
      </c>
      <c r="I295" s="713">
        <v>0</v>
      </c>
      <c r="J295" s="713">
        <v>1</v>
      </c>
      <c r="K295" s="713">
        <v>42</v>
      </c>
    </row>
    <row r="296" spans="1:11" ht="13.5" customHeight="1" x14ac:dyDescent="0.2">
      <c r="A296" s="53">
        <v>12090</v>
      </c>
      <c r="B296" s="289" t="s">
        <v>438</v>
      </c>
      <c r="C296" s="712">
        <f t="shared" si="37"/>
        <v>3</v>
      </c>
      <c r="D296" s="713">
        <v>0</v>
      </c>
      <c r="E296" s="713">
        <v>0</v>
      </c>
      <c r="F296" s="713">
        <v>0</v>
      </c>
      <c r="G296" s="713">
        <v>0</v>
      </c>
      <c r="H296" s="713">
        <v>0</v>
      </c>
      <c r="I296" s="713">
        <v>0</v>
      </c>
      <c r="J296" s="713">
        <v>0</v>
      </c>
      <c r="K296" s="713">
        <v>3</v>
      </c>
    </row>
    <row r="297" spans="1:11" ht="21" x14ac:dyDescent="0.2">
      <c r="A297" s="53">
        <v>12121</v>
      </c>
      <c r="B297" s="714" t="s">
        <v>607</v>
      </c>
      <c r="C297" s="712">
        <f t="shared" si="37"/>
        <v>2</v>
      </c>
      <c r="D297" s="713">
        <v>0</v>
      </c>
      <c r="E297" s="713">
        <v>0</v>
      </c>
      <c r="F297" s="713">
        <v>0</v>
      </c>
      <c r="G297" s="713">
        <v>0</v>
      </c>
      <c r="H297" s="713">
        <v>0</v>
      </c>
      <c r="I297" s="713">
        <v>0</v>
      </c>
      <c r="J297" s="713">
        <v>0</v>
      </c>
      <c r="K297" s="713">
        <v>2</v>
      </c>
    </row>
    <row r="298" spans="1:11" ht="14.25" customHeight="1" x14ac:dyDescent="0.2">
      <c r="A298" s="53">
        <v>12122</v>
      </c>
      <c r="B298" s="289" t="s">
        <v>244</v>
      </c>
      <c r="C298" s="712">
        <f t="shared" si="37"/>
        <v>52</v>
      </c>
      <c r="D298" s="713">
        <v>1</v>
      </c>
      <c r="E298" s="713">
        <v>0</v>
      </c>
      <c r="F298" s="713">
        <v>0</v>
      </c>
      <c r="G298" s="713">
        <v>0</v>
      </c>
      <c r="H298" s="713">
        <v>0</v>
      </c>
      <c r="I298" s="713">
        <v>1</v>
      </c>
      <c r="J298" s="713">
        <v>0</v>
      </c>
      <c r="K298" s="713">
        <v>50</v>
      </c>
    </row>
    <row r="299" spans="1:11" ht="12.75" x14ac:dyDescent="0.2">
      <c r="A299" s="53">
        <v>12123</v>
      </c>
      <c r="B299" s="289" t="s">
        <v>179</v>
      </c>
      <c r="C299" s="712">
        <f t="shared" si="37"/>
        <v>5</v>
      </c>
      <c r="D299" s="713">
        <v>0</v>
      </c>
      <c r="E299" s="713">
        <v>0</v>
      </c>
      <c r="F299" s="713">
        <v>0</v>
      </c>
      <c r="G299" s="713">
        <v>0</v>
      </c>
      <c r="H299" s="713">
        <v>0</v>
      </c>
      <c r="I299" s="713">
        <v>0</v>
      </c>
      <c r="J299" s="713">
        <v>0</v>
      </c>
      <c r="K299" s="713">
        <v>5</v>
      </c>
    </row>
    <row r="300" spans="1:11" ht="12.75" x14ac:dyDescent="0.2">
      <c r="A300" s="53">
        <v>12125</v>
      </c>
      <c r="B300" s="289" t="s">
        <v>33</v>
      </c>
      <c r="C300" s="712">
        <f t="shared" si="37"/>
        <v>14</v>
      </c>
      <c r="D300" s="713">
        <v>0</v>
      </c>
      <c r="E300" s="713">
        <v>0</v>
      </c>
      <c r="F300" s="713">
        <v>2</v>
      </c>
      <c r="G300" s="713">
        <v>0</v>
      </c>
      <c r="H300" s="713">
        <v>0</v>
      </c>
      <c r="I300" s="713">
        <v>0</v>
      </c>
      <c r="J300" s="713">
        <v>1</v>
      </c>
      <c r="K300" s="713">
        <v>11</v>
      </c>
    </row>
    <row r="301" spans="1:11" ht="12.75" x14ac:dyDescent="0.2">
      <c r="A301" s="51">
        <v>12130</v>
      </c>
      <c r="B301" s="289" t="s">
        <v>155</v>
      </c>
      <c r="C301" s="712">
        <f t="shared" si="37"/>
        <v>43</v>
      </c>
      <c r="D301" s="713">
        <v>0</v>
      </c>
      <c r="E301" s="713">
        <v>0</v>
      </c>
      <c r="F301" s="713">
        <v>1</v>
      </c>
      <c r="G301" s="713">
        <v>0</v>
      </c>
      <c r="H301" s="713">
        <v>0</v>
      </c>
      <c r="I301" s="713">
        <v>0</v>
      </c>
      <c r="J301" s="713">
        <v>0</v>
      </c>
      <c r="K301" s="713">
        <v>42</v>
      </c>
    </row>
    <row r="302" spans="1:11" ht="12.75" x14ac:dyDescent="0.2">
      <c r="A302" s="54">
        <v>12131</v>
      </c>
      <c r="B302" s="290" t="s">
        <v>393</v>
      </c>
      <c r="C302" s="712">
        <f t="shared" si="37"/>
        <v>1</v>
      </c>
      <c r="D302" s="713">
        <v>0</v>
      </c>
      <c r="E302" s="713">
        <v>0</v>
      </c>
      <c r="F302" s="713">
        <v>0</v>
      </c>
      <c r="G302" s="713">
        <v>0</v>
      </c>
      <c r="H302" s="713">
        <v>0</v>
      </c>
      <c r="I302" s="713">
        <v>0</v>
      </c>
      <c r="J302" s="713">
        <v>1</v>
      </c>
      <c r="K302" s="713">
        <v>0</v>
      </c>
    </row>
    <row r="303" spans="1:11" ht="12.75" x14ac:dyDescent="0.2">
      <c r="A303" s="51">
        <v>12132</v>
      </c>
      <c r="B303" s="289" t="s">
        <v>439</v>
      </c>
      <c r="C303" s="712">
        <f t="shared" si="37"/>
        <v>70</v>
      </c>
      <c r="D303" s="713">
        <v>1</v>
      </c>
      <c r="E303" s="713">
        <v>4</v>
      </c>
      <c r="F303" s="713">
        <v>3</v>
      </c>
      <c r="G303" s="713">
        <v>0</v>
      </c>
      <c r="H303" s="713">
        <v>2</v>
      </c>
      <c r="I303" s="713">
        <v>0</v>
      </c>
      <c r="J303" s="713">
        <v>0</v>
      </c>
      <c r="K303" s="713">
        <v>60</v>
      </c>
    </row>
    <row r="304" spans="1:11" ht="12.75" x14ac:dyDescent="0.2">
      <c r="A304" s="51">
        <v>12133</v>
      </c>
      <c r="B304" s="289" t="s">
        <v>57</v>
      </c>
      <c r="C304" s="712">
        <f t="shared" si="37"/>
        <v>142</v>
      </c>
      <c r="D304" s="713">
        <v>1</v>
      </c>
      <c r="E304" s="713">
        <v>0</v>
      </c>
      <c r="F304" s="713">
        <v>1</v>
      </c>
      <c r="G304" s="713">
        <v>0</v>
      </c>
      <c r="H304" s="713">
        <v>1</v>
      </c>
      <c r="I304" s="713">
        <v>1</v>
      </c>
      <c r="J304" s="713">
        <v>0</v>
      </c>
      <c r="K304" s="713">
        <v>138</v>
      </c>
    </row>
    <row r="305" spans="1:11" ht="12.75" x14ac:dyDescent="0.2">
      <c r="A305" s="51">
        <v>12134</v>
      </c>
      <c r="B305" s="289" t="s">
        <v>366</v>
      </c>
      <c r="C305" s="712">
        <f t="shared" si="37"/>
        <v>2</v>
      </c>
      <c r="D305" s="713">
        <v>0</v>
      </c>
      <c r="E305" s="713">
        <v>0</v>
      </c>
      <c r="F305" s="713">
        <v>0</v>
      </c>
      <c r="G305" s="713">
        <v>0</v>
      </c>
      <c r="H305" s="713">
        <v>0</v>
      </c>
      <c r="I305" s="713">
        <v>0</v>
      </c>
      <c r="J305" s="713">
        <v>0</v>
      </c>
      <c r="K305" s="713">
        <v>2</v>
      </c>
    </row>
    <row r="306" spans="1:11" ht="12.75" x14ac:dyDescent="0.2">
      <c r="A306" s="51">
        <v>12135</v>
      </c>
      <c r="B306" s="289" t="s">
        <v>440</v>
      </c>
      <c r="C306" s="712">
        <f t="shared" si="37"/>
        <v>13</v>
      </c>
      <c r="D306" s="713">
        <v>0</v>
      </c>
      <c r="E306" s="713">
        <v>0</v>
      </c>
      <c r="F306" s="713">
        <v>0</v>
      </c>
      <c r="G306" s="713">
        <v>0</v>
      </c>
      <c r="H306" s="713">
        <v>0</v>
      </c>
      <c r="I306" s="713">
        <v>0</v>
      </c>
      <c r="J306" s="713">
        <v>0</v>
      </c>
      <c r="K306" s="713">
        <v>13</v>
      </c>
    </row>
    <row r="307" spans="1:11" ht="12.75" x14ac:dyDescent="0.2">
      <c r="A307" s="51">
        <v>12136</v>
      </c>
      <c r="B307" s="289" t="s">
        <v>485</v>
      </c>
      <c r="C307" s="712">
        <f t="shared" si="37"/>
        <v>1</v>
      </c>
      <c r="D307" s="713">
        <v>0</v>
      </c>
      <c r="E307" s="713">
        <v>0</v>
      </c>
      <c r="F307" s="713">
        <v>0</v>
      </c>
      <c r="G307" s="713">
        <v>1</v>
      </c>
      <c r="H307" s="713">
        <v>0</v>
      </c>
      <c r="I307" s="713">
        <v>0</v>
      </c>
      <c r="J307" s="713">
        <v>0</v>
      </c>
      <c r="K307" s="713">
        <v>0</v>
      </c>
    </row>
    <row r="308" spans="1:11" ht="12.75" x14ac:dyDescent="0.2">
      <c r="A308" s="51">
        <v>12137</v>
      </c>
      <c r="B308" s="289" t="s">
        <v>48</v>
      </c>
      <c r="C308" s="712">
        <f t="shared" si="37"/>
        <v>55</v>
      </c>
      <c r="D308" s="713">
        <v>3</v>
      </c>
      <c r="E308" s="713">
        <v>4</v>
      </c>
      <c r="F308" s="713">
        <v>7</v>
      </c>
      <c r="G308" s="713">
        <v>4</v>
      </c>
      <c r="H308" s="713">
        <v>2</v>
      </c>
      <c r="I308" s="713">
        <v>0</v>
      </c>
      <c r="J308" s="713">
        <v>2</v>
      </c>
      <c r="K308" s="713">
        <v>33</v>
      </c>
    </row>
    <row r="309" spans="1:11" ht="12.75" x14ac:dyDescent="0.2">
      <c r="A309" s="51">
        <v>12138</v>
      </c>
      <c r="B309" s="289" t="s">
        <v>156</v>
      </c>
      <c r="C309" s="712">
        <f t="shared" si="37"/>
        <v>22</v>
      </c>
      <c r="D309" s="713">
        <v>0</v>
      </c>
      <c r="E309" s="713">
        <v>1</v>
      </c>
      <c r="F309" s="713">
        <v>0</v>
      </c>
      <c r="G309" s="713">
        <v>1</v>
      </c>
      <c r="H309" s="713">
        <v>0</v>
      </c>
      <c r="I309" s="713">
        <v>0</v>
      </c>
      <c r="J309" s="713">
        <v>1</v>
      </c>
      <c r="K309" s="713">
        <v>19</v>
      </c>
    </row>
    <row r="310" spans="1:11" ht="12.75" x14ac:dyDescent="0.2">
      <c r="A310" s="51">
        <v>12139</v>
      </c>
      <c r="B310" s="289" t="s">
        <v>358</v>
      </c>
      <c r="C310" s="712">
        <f t="shared" si="37"/>
        <v>6</v>
      </c>
      <c r="D310" s="713">
        <v>1</v>
      </c>
      <c r="E310" s="713">
        <v>1</v>
      </c>
      <c r="F310" s="713">
        <v>0</v>
      </c>
      <c r="G310" s="713">
        <v>0</v>
      </c>
      <c r="H310" s="713">
        <v>0</v>
      </c>
      <c r="I310" s="713">
        <v>0</v>
      </c>
      <c r="J310" s="713">
        <v>0</v>
      </c>
      <c r="K310" s="713">
        <v>4</v>
      </c>
    </row>
    <row r="311" spans="1:11" ht="12.75" x14ac:dyDescent="0.2">
      <c r="A311" s="51">
        <v>12142</v>
      </c>
      <c r="B311" s="289" t="s">
        <v>313</v>
      </c>
      <c r="C311" s="712">
        <f t="shared" si="37"/>
        <v>6</v>
      </c>
      <c r="D311" s="713">
        <v>0</v>
      </c>
      <c r="E311" s="713">
        <v>0</v>
      </c>
      <c r="F311" s="713">
        <v>0</v>
      </c>
      <c r="G311" s="713">
        <v>0</v>
      </c>
      <c r="H311" s="713">
        <v>0</v>
      </c>
      <c r="I311" s="713">
        <v>0</v>
      </c>
      <c r="J311" s="713">
        <v>0</v>
      </c>
      <c r="K311" s="713">
        <v>6</v>
      </c>
    </row>
    <row r="312" spans="1:11" ht="12.75" x14ac:dyDescent="0.2">
      <c r="A312" s="51">
        <v>12144</v>
      </c>
      <c r="B312" s="289" t="s">
        <v>172</v>
      </c>
      <c r="C312" s="712">
        <f t="shared" si="37"/>
        <v>5</v>
      </c>
      <c r="D312" s="713">
        <v>0</v>
      </c>
      <c r="E312" s="713">
        <v>0</v>
      </c>
      <c r="F312" s="713">
        <v>0</v>
      </c>
      <c r="G312" s="713">
        <v>0</v>
      </c>
      <c r="H312" s="713">
        <v>0</v>
      </c>
      <c r="I312" s="713">
        <v>0</v>
      </c>
      <c r="J312" s="713">
        <v>0</v>
      </c>
      <c r="K312" s="713">
        <v>5</v>
      </c>
    </row>
    <row r="313" spans="1:11" ht="12.75" x14ac:dyDescent="0.2">
      <c r="A313" s="51">
        <v>12145</v>
      </c>
      <c r="B313" s="289" t="s">
        <v>173</v>
      </c>
      <c r="C313" s="712">
        <f t="shared" si="37"/>
        <v>34</v>
      </c>
      <c r="D313" s="713">
        <v>0</v>
      </c>
      <c r="E313" s="713">
        <v>0</v>
      </c>
      <c r="F313" s="713">
        <v>1</v>
      </c>
      <c r="G313" s="713">
        <v>0</v>
      </c>
      <c r="H313" s="713">
        <v>0</v>
      </c>
      <c r="I313" s="713">
        <v>0</v>
      </c>
      <c r="J313" s="713">
        <v>0</v>
      </c>
      <c r="K313" s="713">
        <v>33</v>
      </c>
    </row>
    <row r="314" spans="1:11" ht="21" x14ac:dyDescent="0.2">
      <c r="A314" s="51">
        <v>12146</v>
      </c>
      <c r="B314" s="289" t="s">
        <v>441</v>
      </c>
      <c r="C314" s="712">
        <f t="shared" si="37"/>
        <v>7</v>
      </c>
      <c r="D314" s="713">
        <v>0</v>
      </c>
      <c r="E314" s="713">
        <v>1</v>
      </c>
      <c r="F314" s="713">
        <v>0</v>
      </c>
      <c r="G314" s="713">
        <v>0</v>
      </c>
      <c r="H314" s="713">
        <v>0</v>
      </c>
      <c r="I314" s="713">
        <v>0</v>
      </c>
      <c r="J314" s="713">
        <v>0</v>
      </c>
      <c r="K314" s="713">
        <v>6</v>
      </c>
    </row>
    <row r="315" spans="1:11" ht="12.75" x14ac:dyDescent="0.2">
      <c r="A315" s="51">
        <v>12147</v>
      </c>
      <c r="B315" s="289" t="s">
        <v>174</v>
      </c>
      <c r="C315" s="712">
        <f t="shared" si="37"/>
        <v>2</v>
      </c>
      <c r="D315" s="713">
        <v>0</v>
      </c>
      <c r="E315" s="713">
        <v>0</v>
      </c>
      <c r="F315" s="713">
        <v>0</v>
      </c>
      <c r="G315" s="713">
        <v>0</v>
      </c>
      <c r="H315" s="713">
        <v>0</v>
      </c>
      <c r="I315" s="713">
        <v>0</v>
      </c>
      <c r="J315" s="713">
        <v>0</v>
      </c>
      <c r="K315" s="713">
        <v>2</v>
      </c>
    </row>
    <row r="316" spans="1:11" ht="12.75" x14ac:dyDescent="0.2">
      <c r="A316" s="51">
        <v>12148</v>
      </c>
      <c r="B316" s="289" t="s">
        <v>486</v>
      </c>
      <c r="C316" s="712">
        <f t="shared" si="37"/>
        <v>3</v>
      </c>
      <c r="D316" s="713">
        <v>0</v>
      </c>
      <c r="E316" s="713">
        <v>0</v>
      </c>
      <c r="F316" s="713">
        <v>0</v>
      </c>
      <c r="G316" s="713">
        <v>0</v>
      </c>
      <c r="H316" s="713">
        <v>0</v>
      </c>
      <c r="I316" s="713">
        <v>0</v>
      </c>
      <c r="J316" s="713">
        <v>0</v>
      </c>
      <c r="K316" s="713">
        <v>3</v>
      </c>
    </row>
    <row r="317" spans="1:11" ht="12.75" x14ac:dyDescent="0.2">
      <c r="A317" s="51">
        <v>12149</v>
      </c>
      <c r="B317" s="289" t="s">
        <v>277</v>
      </c>
      <c r="C317" s="712">
        <f t="shared" si="37"/>
        <v>1453</v>
      </c>
      <c r="D317" s="713">
        <v>80</v>
      </c>
      <c r="E317" s="713">
        <v>84</v>
      </c>
      <c r="F317" s="713">
        <v>102</v>
      </c>
      <c r="G317" s="713">
        <v>80</v>
      </c>
      <c r="H317" s="713">
        <v>86</v>
      </c>
      <c r="I317" s="713">
        <v>92</v>
      </c>
      <c r="J317" s="713">
        <v>91</v>
      </c>
      <c r="K317" s="713">
        <v>838</v>
      </c>
    </row>
    <row r="318" spans="1:11" ht="12.75" x14ac:dyDescent="0.2">
      <c r="A318" s="51">
        <v>12150</v>
      </c>
      <c r="B318" s="289" t="s">
        <v>35</v>
      </c>
      <c r="C318" s="712">
        <f t="shared" si="37"/>
        <v>17</v>
      </c>
      <c r="D318" s="713">
        <v>5</v>
      </c>
      <c r="E318" s="713">
        <v>0</v>
      </c>
      <c r="F318" s="713">
        <v>2</v>
      </c>
      <c r="G318" s="713">
        <v>4</v>
      </c>
      <c r="H318" s="713">
        <v>1</v>
      </c>
      <c r="I318" s="713">
        <v>0</v>
      </c>
      <c r="J318" s="713">
        <v>0</v>
      </c>
      <c r="K318" s="713">
        <v>5</v>
      </c>
    </row>
    <row r="319" spans="1:11" ht="12.75" x14ac:dyDescent="0.2">
      <c r="A319" s="51">
        <v>12151</v>
      </c>
      <c r="B319" s="714" t="s">
        <v>608</v>
      </c>
      <c r="C319" s="712">
        <f t="shared" si="37"/>
        <v>11832</v>
      </c>
      <c r="D319" s="713">
        <v>665</v>
      </c>
      <c r="E319" s="713">
        <v>567</v>
      </c>
      <c r="F319" s="713">
        <v>539</v>
      </c>
      <c r="G319" s="713">
        <v>537</v>
      </c>
      <c r="H319" s="713">
        <v>608</v>
      </c>
      <c r="I319" s="713">
        <v>450</v>
      </c>
      <c r="J319" s="713">
        <v>270</v>
      </c>
      <c r="K319" s="713">
        <v>8196</v>
      </c>
    </row>
    <row r="320" spans="1:11" ht="14.25" customHeight="1" x14ac:dyDescent="0.2">
      <c r="A320" s="51">
        <v>12152</v>
      </c>
      <c r="B320" s="289" t="s">
        <v>996</v>
      </c>
      <c r="C320" s="712">
        <f t="shared" si="37"/>
        <v>390</v>
      </c>
      <c r="D320" s="713">
        <v>1</v>
      </c>
      <c r="E320" s="713">
        <v>4</v>
      </c>
      <c r="F320" s="713">
        <v>1</v>
      </c>
      <c r="G320" s="713">
        <v>1</v>
      </c>
      <c r="H320" s="713">
        <v>1</v>
      </c>
      <c r="I320" s="713">
        <v>1</v>
      </c>
      <c r="J320" s="713">
        <v>1</v>
      </c>
      <c r="K320" s="713">
        <v>380</v>
      </c>
    </row>
    <row r="321" spans="1:11" ht="12.75" x14ac:dyDescent="0.2">
      <c r="A321" s="51">
        <v>12153</v>
      </c>
      <c r="B321" s="289" t="s">
        <v>447</v>
      </c>
      <c r="C321" s="712">
        <f t="shared" si="37"/>
        <v>2</v>
      </c>
      <c r="D321" s="713">
        <v>0</v>
      </c>
      <c r="E321" s="713">
        <v>0</v>
      </c>
      <c r="F321" s="713">
        <v>0</v>
      </c>
      <c r="G321" s="713">
        <v>0</v>
      </c>
      <c r="H321" s="713">
        <v>0</v>
      </c>
      <c r="I321" s="713">
        <v>0</v>
      </c>
      <c r="J321" s="713">
        <v>0</v>
      </c>
      <c r="K321" s="713">
        <v>2</v>
      </c>
    </row>
    <row r="322" spans="1:11" ht="21" x14ac:dyDescent="0.2">
      <c r="A322" s="51">
        <v>12156</v>
      </c>
      <c r="B322" s="289" t="s">
        <v>37</v>
      </c>
      <c r="C322" s="712">
        <f t="shared" si="37"/>
        <v>3</v>
      </c>
      <c r="D322" s="713">
        <v>0</v>
      </c>
      <c r="E322" s="713">
        <v>0</v>
      </c>
      <c r="F322" s="713">
        <v>0</v>
      </c>
      <c r="G322" s="713">
        <v>0</v>
      </c>
      <c r="H322" s="713">
        <v>0</v>
      </c>
      <c r="I322" s="713">
        <v>0</v>
      </c>
      <c r="J322" s="713">
        <v>0</v>
      </c>
      <c r="K322" s="713">
        <v>3</v>
      </c>
    </row>
    <row r="323" spans="1:11" ht="21" x14ac:dyDescent="0.2">
      <c r="A323" s="51">
        <v>12159</v>
      </c>
      <c r="B323" s="714" t="s">
        <v>610</v>
      </c>
      <c r="C323" s="712">
        <f t="shared" si="37"/>
        <v>116</v>
      </c>
      <c r="D323" s="713">
        <v>0</v>
      </c>
      <c r="E323" s="713">
        <v>1</v>
      </c>
      <c r="F323" s="713">
        <v>0</v>
      </c>
      <c r="G323" s="713">
        <v>0</v>
      </c>
      <c r="H323" s="713">
        <v>0</v>
      </c>
      <c r="I323" s="713">
        <v>1</v>
      </c>
      <c r="J323" s="713">
        <v>0</v>
      </c>
      <c r="K323" s="713">
        <v>114</v>
      </c>
    </row>
    <row r="324" spans="1:11" ht="12.75" x14ac:dyDescent="0.2">
      <c r="A324" s="51">
        <v>12163</v>
      </c>
      <c r="B324" s="289" t="s">
        <v>243</v>
      </c>
      <c r="C324" s="712">
        <f t="shared" si="37"/>
        <v>47</v>
      </c>
      <c r="D324" s="713">
        <v>0</v>
      </c>
      <c r="E324" s="713">
        <v>0</v>
      </c>
      <c r="F324" s="713">
        <v>0</v>
      </c>
      <c r="G324" s="713">
        <v>0</v>
      </c>
      <c r="H324" s="713">
        <v>0</v>
      </c>
      <c r="I324" s="713">
        <v>0</v>
      </c>
      <c r="J324" s="713">
        <v>0</v>
      </c>
      <c r="K324" s="713">
        <v>47</v>
      </c>
    </row>
    <row r="325" spans="1:11" ht="12.75" x14ac:dyDescent="0.2">
      <c r="A325" s="51">
        <v>12170</v>
      </c>
      <c r="B325" s="289" t="s">
        <v>443</v>
      </c>
      <c r="C325" s="712">
        <f t="shared" si="37"/>
        <v>64</v>
      </c>
      <c r="D325" s="713">
        <v>1</v>
      </c>
      <c r="E325" s="713">
        <v>1</v>
      </c>
      <c r="F325" s="713">
        <v>1</v>
      </c>
      <c r="G325" s="713">
        <v>1</v>
      </c>
      <c r="H325" s="713">
        <v>1</v>
      </c>
      <c r="I325" s="713">
        <v>1</v>
      </c>
      <c r="J325" s="713">
        <v>0</v>
      </c>
      <c r="K325" s="713">
        <v>58</v>
      </c>
    </row>
    <row r="326" spans="1:11" ht="12.75" x14ac:dyDescent="0.2">
      <c r="A326" s="54">
        <v>12172</v>
      </c>
      <c r="B326" s="290" t="s">
        <v>394</v>
      </c>
      <c r="C326" s="712">
        <f t="shared" si="37"/>
        <v>1</v>
      </c>
      <c r="D326" s="713">
        <v>0</v>
      </c>
      <c r="E326" s="713">
        <v>0</v>
      </c>
      <c r="F326" s="713">
        <v>0</v>
      </c>
      <c r="G326" s="713">
        <v>0</v>
      </c>
      <c r="H326" s="713">
        <v>0</v>
      </c>
      <c r="I326" s="713">
        <v>0</v>
      </c>
      <c r="J326" s="713">
        <v>0</v>
      </c>
      <c r="K326" s="713">
        <v>1</v>
      </c>
    </row>
    <row r="327" spans="1:11" ht="12.75" x14ac:dyDescent="0.2">
      <c r="A327" s="53">
        <v>12173</v>
      </c>
      <c r="B327" s="289" t="s">
        <v>58</v>
      </c>
      <c r="C327" s="712">
        <f t="shared" si="37"/>
        <v>80</v>
      </c>
      <c r="D327" s="713">
        <v>2</v>
      </c>
      <c r="E327" s="713">
        <v>1</v>
      </c>
      <c r="F327" s="713">
        <v>1</v>
      </c>
      <c r="G327" s="713">
        <v>1</v>
      </c>
      <c r="H327" s="713">
        <v>1</v>
      </c>
      <c r="I327" s="713">
        <v>1</v>
      </c>
      <c r="J327" s="713">
        <v>0</v>
      </c>
      <c r="K327" s="713">
        <v>73</v>
      </c>
    </row>
    <row r="328" spans="1:11" ht="12.75" x14ac:dyDescent="0.2">
      <c r="A328" s="53">
        <v>12174</v>
      </c>
      <c r="B328" s="289" t="s">
        <v>59</v>
      </c>
      <c r="C328" s="712">
        <f t="shared" si="37"/>
        <v>26</v>
      </c>
      <c r="D328" s="713">
        <v>0</v>
      </c>
      <c r="E328" s="713">
        <v>0</v>
      </c>
      <c r="F328" s="713">
        <v>0</v>
      </c>
      <c r="G328" s="713">
        <v>0</v>
      </c>
      <c r="H328" s="713">
        <v>0</v>
      </c>
      <c r="I328" s="713">
        <v>0</v>
      </c>
      <c r="J328" s="713">
        <v>0</v>
      </c>
      <c r="K328" s="713">
        <v>26</v>
      </c>
    </row>
    <row r="329" spans="1:11" ht="12.75" x14ac:dyDescent="0.2">
      <c r="A329" s="53">
        <v>12181</v>
      </c>
      <c r="B329" s="289" t="s">
        <v>487</v>
      </c>
      <c r="C329" s="712">
        <f t="shared" si="37"/>
        <v>1</v>
      </c>
      <c r="D329" s="713">
        <v>0</v>
      </c>
      <c r="E329" s="713">
        <v>0</v>
      </c>
      <c r="F329" s="713">
        <v>0</v>
      </c>
      <c r="G329" s="713">
        <v>0</v>
      </c>
      <c r="H329" s="713">
        <v>0</v>
      </c>
      <c r="I329" s="713">
        <v>0</v>
      </c>
      <c r="J329" s="713">
        <v>0</v>
      </c>
      <c r="K329" s="713">
        <v>1</v>
      </c>
    </row>
    <row r="330" spans="1:11" ht="12.75" x14ac:dyDescent="0.2">
      <c r="A330" s="53">
        <v>12182</v>
      </c>
      <c r="B330" s="289" t="s">
        <v>38</v>
      </c>
      <c r="C330" s="712">
        <f t="shared" si="37"/>
        <v>73</v>
      </c>
      <c r="D330" s="713">
        <v>1</v>
      </c>
      <c r="E330" s="713">
        <v>0</v>
      </c>
      <c r="F330" s="713">
        <v>3</v>
      </c>
      <c r="G330" s="713">
        <v>2</v>
      </c>
      <c r="H330" s="713">
        <v>2</v>
      </c>
      <c r="I330" s="713">
        <v>2</v>
      </c>
      <c r="J330" s="713">
        <v>0</v>
      </c>
      <c r="K330" s="713">
        <v>63</v>
      </c>
    </row>
    <row r="331" spans="1:11" ht="12.75" x14ac:dyDescent="0.2">
      <c r="A331" s="53">
        <v>12183</v>
      </c>
      <c r="B331" s="289" t="s">
        <v>39</v>
      </c>
      <c r="C331" s="712">
        <f t="shared" si="37"/>
        <v>26</v>
      </c>
      <c r="D331" s="713">
        <v>4</v>
      </c>
      <c r="E331" s="713">
        <v>0</v>
      </c>
      <c r="F331" s="713">
        <v>2</v>
      </c>
      <c r="G331" s="713">
        <v>1</v>
      </c>
      <c r="H331" s="713">
        <v>1</v>
      </c>
      <c r="I331" s="713">
        <v>2</v>
      </c>
      <c r="J331" s="713">
        <v>4</v>
      </c>
      <c r="K331" s="713">
        <v>12</v>
      </c>
    </row>
    <row r="332" spans="1:11" ht="12.75" x14ac:dyDescent="0.2">
      <c r="A332" s="51">
        <v>12999</v>
      </c>
      <c r="B332" s="289" t="s">
        <v>68</v>
      </c>
      <c r="C332" s="712">
        <f t="shared" si="37"/>
        <v>618</v>
      </c>
      <c r="D332" s="713">
        <v>9</v>
      </c>
      <c r="E332" s="713">
        <v>2</v>
      </c>
      <c r="F332" s="713">
        <v>2</v>
      </c>
      <c r="G332" s="713">
        <v>9</v>
      </c>
      <c r="H332" s="713">
        <v>6</v>
      </c>
      <c r="I332" s="713">
        <v>3</v>
      </c>
      <c r="J332" s="713">
        <v>4</v>
      </c>
      <c r="K332" s="713">
        <v>583</v>
      </c>
    </row>
    <row r="333" spans="1:11" ht="21" x14ac:dyDescent="0.2">
      <c r="A333" s="53">
        <v>13050</v>
      </c>
      <c r="B333" s="289" t="s">
        <v>40</v>
      </c>
      <c r="C333" s="712">
        <f t="shared" si="37"/>
        <v>1</v>
      </c>
      <c r="D333" s="713">
        <v>0</v>
      </c>
      <c r="E333" s="713">
        <v>0</v>
      </c>
      <c r="F333" s="713">
        <v>0</v>
      </c>
      <c r="G333" s="713">
        <v>0</v>
      </c>
      <c r="H333" s="713">
        <v>0</v>
      </c>
      <c r="I333" s="713">
        <v>0</v>
      </c>
      <c r="J333" s="713">
        <v>0</v>
      </c>
      <c r="K333" s="713">
        <v>1</v>
      </c>
    </row>
    <row r="334" spans="1:11" ht="12.75" x14ac:dyDescent="0.2">
      <c r="A334" s="53">
        <v>13051</v>
      </c>
      <c r="B334" s="714" t="s">
        <v>611</v>
      </c>
      <c r="C334" s="712">
        <f t="shared" si="37"/>
        <v>4</v>
      </c>
      <c r="D334" s="713">
        <v>0</v>
      </c>
      <c r="E334" s="713">
        <v>0</v>
      </c>
      <c r="F334" s="713">
        <v>0</v>
      </c>
      <c r="G334" s="713">
        <v>0</v>
      </c>
      <c r="H334" s="713">
        <v>0</v>
      </c>
      <c r="I334" s="713">
        <v>1</v>
      </c>
      <c r="J334" s="713">
        <v>0</v>
      </c>
      <c r="K334" s="713">
        <v>3</v>
      </c>
    </row>
    <row r="335" spans="1:11" ht="12.75" x14ac:dyDescent="0.2">
      <c r="A335" s="54">
        <v>15002</v>
      </c>
      <c r="B335" s="290" t="s">
        <v>499</v>
      </c>
      <c r="C335" s="712">
        <f t="shared" si="37"/>
        <v>6</v>
      </c>
      <c r="D335" s="713">
        <v>0</v>
      </c>
      <c r="E335" s="713">
        <v>0</v>
      </c>
      <c r="F335" s="713">
        <v>0</v>
      </c>
      <c r="G335" s="713">
        <v>0</v>
      </c>
      <c r="H335" s="713">
        <v>0</v>
      </c>
      <c r="I335" s="713">
        <v>0</v>
      </c>
      <c r="J335" s="713">
        <v>0</v>
      </c>
      <c r="K335" s="713">
        <v>6</v>
      </c>
    </row>
    <row r="336" spans="1:11" ht="12.75" x14ac:dyDescent="0.2">
      <c r="A336" s="54">
        <v>22412</v>
      </c>
      <c r="B336" s="714" t="s">
        <v>612</v>
      </c>
      <c r="C336" s="712">
        <f t="shared" si="37"/>
        <v>6</v>
      </c>
      <c r="D336" s="713">
        <v>0</v>
      </c>
      <c r="E336" s="713">
        <v>1</v>
      </c>
      <c r="F336" s="713">
        <v>0</v>
      </c>
      <c r="G336" s="713">
        <v>0</v>
      </c>
      <c r="H336" s="713">
        <v>0</v>
      </c>
      <c r="I336" s="713">
        <v>0</v>
      </c>
      <c r="J336" s="713">
        <v>0</v>
      </c>
      <c r="K336" s="713">
        <v>5</v>
      </c>
    </row>
    <row r="337" spans="1:11" ht="12.75" x14ac:dyDescent="0.2">
      <c r="A337" s="54">
        <v>22413</v>
      </c>
      <c r="B337" s="290" t="s">
        <v>415</v>
      </c>
      <c r="C337" s="712">
        <f t="shared" si="37"/>
        <v>4</v>
      </c>
      <c r="D337" s="713">
        <v>0</v>
      </c>
      <c r="E337" s="713">
        <v>0</v>
      </c>
      <c r="F337" s="713">
        <v>0</v>
      </c>
      <c r="G337" s="713">
        <v>0</v>
      </c>
      <c r="H337" s="713">
        <v>0</v>
      </c>
      <c r="I337" s="713">
        <v>0</v>
      </c>
      <c r="J337" s="713">
        <v>0</v>
      </c>
      <c r="K337" s="713">
        <v>4</v>
      </c>
    </row>
    <row r="338" spans="1:11" ht="12.75" x14ac:dyDescent="0.2">
      <c r="A338" s="54"/>
      <c r="B338" s="719" t="s">
        <v>613</v>
      </c>
      <c r="C338" s="711">
        <f>C339+C340+C341+C342+C343</f>
        <v>139</v>
      </c>
      <c r="D338" s="711">
        <f t="shared" ref="D338:K338" si="38">D339+D340+D341+D342+D343</f>
        <v>4</v>
      </c>
      <c r="E338" s="711">
        <f t="shared" si="38"/>
        <v>2</v>
      </c>
      <c r="F338" s="711">
        <f t="shared" si="38"/>
        <v>6</v>
      </c>
      <c r="G338" s="711">
        <f t="shared" si="38"/>
        <v>8</v>
      </c>
      <c r="H338" s="711">
        <f t="shared" si="38"/>
        <v>5</v>
      </c>
      <c r="I338" s="711">
        <f t="shared" si="38"/>
        <v>4</v>
      </c>
      <c r="J338" s="711">
        <f t="shared" si="38"/>
        <v>8</v>
      </c>
      <c r="K338" s="711">
        <f t="shared" si="38"/>
        <v>102</v>
      </c>
    </row>
    <row r="339" spans="1:11" ht="13.5" customHeight="1" x14ac:dyDescent="0.2">
      <c r="A339" s="54">
        <v>20001</v>
      </c>
      <c r="B339" s="290" t="s">
        <v>398</v>
      </c>
      <c r="C339" s="712">
        <f>D339+E339+F339+G339+H339+I339+J339+K339</f>
        <v>1</v>
      </c>
      <c r="D339" s="713">
        <v>0</v>
      </c>
      <c r="E339" s="713">
        <v>0</v>
      </c>
      <c r="F339" s="713">
        <v>0</v>
      </c>
      <c r="G339" s="713">
        <v>0</v>
      </c>
      <c r="H339" s="713">
        <v>0</v>
      </c>
      <c r="I339" s="713">
        <v>0</v>
      </c>
      <c r="J339" s="713">
        <v>0</v>
      </c>
      <c r="K339" s="713">
        <v>1</v>
      </c>
    </row>
    <row r="340" spans="1:11" ht="12.75" x14ac:dyDescent="0.2">
      <c r="A340" s="53">
        <v>20003</v>
      </c>
      <c r="B340" s="289" t="s">
        <v>344</v>
      </c>
      <c r="C340" s="712">
        <f>D340+E340+F340+G340+H340+I340+J340+K340</f>
        <v>6</v>
      </c>
      <c r="D340" s="713">
        <v>1</v>
      </c>
      <c r="E340" s="713">
        <v>0</v>
      </c>
      <c r="F340" s="713">
        <v>1</v>
      </c>
      <c r="G340" s="713">
        <v>0</v>
      </c>
      <c r="H340" s="713">
        <v>0</v>
      </c>
      <c r="I340" s="713">
        <v>0</v>
      </c>
      <c r="J340" s="713">
        <v>0</v>
      </c>
      <c r="K340" s="713">
        <v>4</v>
      </c>
    </row>
    <row r="341" spans="1:11" ht="12.75" x14ac:dyDescent="0.2">
      <c r="A341" s="53">
        <v>20004</v>
      </c>
      <c r="B341" s="289" t="s">
        <v>107</v>
      </c>
      <c r="C341" s="712">
        <f>D341+E341+F341+G341+H341+I341+J341+K341</f>
        <v>128</v>
      </c>
      <c r="D341" s="713">
        <v>3</v>
      </c>
      <c r="E341" s="713">
        <v>2</v>
      </c>
      <c r="F341" s="713">
        <v>5</v>
      </c>
      <c r="G341" s="713">
        <v>8</v>
      </c>
      <c r="H341" s="713">
        <v>5</v>
      </c>
      <c r="I341" s="713">
        <v>4</v>
      </c>
      <c r="J341" s="713">
        <v>8</v>
      </c>
      <c r="K341" s="713">
        <v>93</v>
      </c>
    </row>
    <row r="342" spans="1:11" ht="12.75" x14ac:dyDescent="0.2">
      <c r="A342" s="53">
        <v>20005</v>
      </c>
      <c r="B342" s="289" t="s">
        <v>322</v>
      </c>
      <c r="C342" s="712">
        <f>D342+E342+F342+G342+H342+I342+J342+K342</f>
        <v>3</v>
      </c>
      <c r="D342" s="713">
        <v>0</v>
      </c>
      <c r="E342" s="713">
        <v>0</v>
      </c>
      <c r="F342" s="713">
        <v>0</v>
      </c>
      <c r="G342" s="713">
        <v>0</v>
      </c>
      <c r="H342" s="713">
        <v>0</v>
      </c>
      <c r="I342" s="713">
        <v>0</v>
      </c>
      <c r="J342" s="713">
        <v>0</v>
      </c>
      <c r="K342" s="713">
        <v>3</v>
      </c>
    </row>
    <row r="343" spans="1:11" ht="12.75" x14ac:dyDescent="0.2">
      <c r="A343" s="54">
        <v>20099</v>
      </c>
      <c r="B343" s="714" t="s">
        <v>614</v>
      </c>
      <c r="C343" s="712">
        <f>D343+E343+F343+G343+H343+I343+J343+K343</f>
        <v>1</v>
      </c>
      <c r="D343" s="713">
        <v>0</v>
      </c>
      <c r="E343" s="713">
        <v>0</v>
      </c>
      <c r="F343" s="713">
        <v>0</v>
      </c>
      <c r="G343" s="713">
        <v>0</v>
      </c>
      <c r="H343" s="713">
        <v>0</v>
      </c>
      <c r="I343" s="713">
        <v>0</v>
      </c>
      <c r="J343" s="713">
        <v>0</v>
      </c>
      <c r="K343" s="713">
        <v>1</v>
      </c>
    </row>
    <row r="344" spans="1:11" ht="21" customHeight="1" x14ac:dyDescent="0.2">
      <c r="A344" s="51"/>
      <c r="B344" s="719" t="s">
        <v>615</v>
      </c>
      <c r="C344" s="711">
        <f>C345+C346+C347+C348</f>
        <v>71</v>
      </c>
      <c r="D344" s="711">
        <f t="shared" ref="D344:K344" si="39">D345+D346+D347+D348</f>
        <v>4</v>
      </c>
      <c r="E344" s="711">
        <f t="shared" si="39"/>
        <v>2</v>
      </c>
      <c r="F344" s="711">
        <f t="shared" si="39"/>
        <v>1</v>
      </c>
      <c r="G344" s="711">
        <f t="shared" si="39"/>
        <v>1</v>
      </c>
      <c r="H344" s="711">
        <f t="shared" si="39"/>
        <v>2</v>
      </c>
      <c r="I344" s="711">
        <f t="shared" si="39"/>
        <v>3</v>
      </c>
      <c r="J344" s="711">
        <f t="shared" si="39"/>
        <v>2</v>
      </c>
      <c r="K344" s="711">
        <f t="shared" si="39"/>
        <v>56</v>
      </c>
    </row>
    <row r="345" spans="1:11" ht="12.75" x14ac:dyDescent="0.2">
      <c r="A345" s="53">
        <v>21001</v>
      </c>
      <c r="B345" s="714" t="s">
        <v>616</v>
      </c>
      <c r="C345" s="712">
        <f>D345+E345+F345+G345+H345+I345+J345+K345</f>
        <v>34</v>
      </c>
      <c r="D345" s="713">
        <v>2</v>
      </c>
      <c r="E345" s="713">
        <v>0</v>
      </c>
      <c r="F345" s="713">
        <v>0</v>
      </c>
      <c r="G345" s="713">
        <v>1</v>
      </c>
      <c r="H345" s="713">
        <v>0</v>
      </c>
      <c r="I345" s="713">
        <v>1</v>
      </c>
      <c r="J345" s="713">
        <v>0</v>
      </c>
      <c r="K345" s="713">
        <v>30</v>
      </c>
    </row>
    <row r="346" spans="1:11" ht="21" x14ac:dyDescent="0.2">
      <c r="A346" s="53">
        <v>21002</v>
      </c>
      <c r="B346" s="289" t="s">
        <v>340</v>
      </c>
      <c r="C346" s="712">
        <f>D346+E346+F346+G346+H346+I346+J346+K346</f>
        <v>29</v>
      </c>
      <c r="D346" s="713">
        <v>1</v>
      </c>
      <c r="E346" s="713">
        <v>1</v>
      </c>
      <c r="F346" s="713">
        <v>1</v>
      </c>
      <c r="G346" s="713">
        <v>0</v>
      </c>
      <c r="H346" s="713">
        <v>1</v>
      </c>
      <c r="I346" s="713">
        <v>2</v>
      </c>
      <c r="J346" s="713">
        <v>1</v>
      </c>
      <c r="K346" s="713">
        <v>22</v>
      </c>
    </row>
    <row r="347" spans="1:11" ht="21" x14ac:dyDescent="0.2">
      <c r="A347" s="53">
        <v>21003</v>
      </c>
      <c r="B347" s="289" t="s">
        <v>488</v>
      </c>
      <c r="C347" s="712">
        <f>D347+E347+F347+G347+H347+I347+J347+K347</f>
        <v>2</v>
      </c>
      <c r="D347" s="713">
        <v>0</v>
      </c>
      <c r="E347" s="713">
        <v>0</v>
      </c>
      <c r="F347" s="713">
        <v>0</v>
      </c>
      <c r="G347" s="713">
        <v>0</v>
      </c>
      <c r="H347" s="713">
        <v>0</v>
      </c>
      <c r="I347" s="713">
        <v>0</v>
      </c>
      <c r="J347" s="713">
        <v>0</v>
      </c>
      <c r="K347" s="713">
        <v>2</v>
      </c>
    </row>
    <row r="348" spans="1:11" ht="12.75" x14ac:dyDescent="0.2">
      <c r="A348" s="53">
        <v>21099</v>
      </c>
      <c r="B348" s="714" t="s">
        <v>617</v>
      </c>
      <c r="C348" s="712">
        <f>D348+E348+F348+G348+H348+I348+J348+K348</f>
        <v>6</v>
      </c>
      <c r="D348" s="713">
        <v>1</v>
      </c>
      <c r="E348" s="713">
        <v>1</v>
      </c>
      <c r="F348" s="713">
        <v>0</v>
      </c>
      <c r="G348" s="713">
        <v>0</v>
      </c>
      <c r="H348" s="713">
        <v>1</v>
      </c>
      <c r="I348" s="713">
        <v>0</v>
      </c>
      <c r="J348" s="713">
        <v>1</v>
      </c>
      <c r="K348" s="713">
        <v>2</v>
      </c>
    </row>
    <row r="349" spans="1:11" ht="12.75" x14ac:dyDescent="0.2">
      <c r="A349" s="51"/>
      <c r="B349" s="719" t="s">
        <v>501</v>
      </c>
      <c r="C349" s="711">
        <f>C350</f>
        <v>8826</v>
      </c>
      <c r="D349" s="711">
        <f t="shared" ref="D349:K349" si="40">D350</f>
        <v>431</v>
      </c>
      <c r="E349" s="711">
        <f t="shared" si="40"/>
        <v>347</v>
      </c>
      <c r="F349" s="711">
        <f t="shared" si="40"/>
        <v>375</v>
      </c>
      <c r="G349" s="711">
        <f t="shared" si="40"/>
        <v>324</v>
      </c>
      <c r="H349" s="711">
        <f t="shared" si="40"/>
        <v>328</v>
      </c>
      <c r="I349" s="711">
        <f t="shared" si="40"/>
        <v>383</v>
      </c>
      <c r="J349" s="711">
        <f t="shared" si="40"/>
        <v>420</v>
      </c>
      <c r="K349" s="711">
        <f t="shared" si="40"/>
        <v>6218</v>
      </c>
    </row>
    <row r="350" spans="1:11" ht="12.75" x14ac:dyDescent="0.2">
      <c r="A350" s="53">
        <v>22100</v>
      </c>
      <c r="B350" s="289" t="s">
        <v>368</v>
      </c>
      <c r="C350" s="712">
        <f>D350+E350+F350+G350+H350+I350+J350+K350</f>
        <v>8826</v>
      </c>
      <c r="D350" s="713">
        <v>431</v>
      </c>
      <c r="E350" s="713">
        <v>347</v>
      </c>
      <c r="F350" s="713">
        <v>375</v>
      </c>
      <c r="G350" s="713">
        <v>324</v>
      </c>
      <c r="H350" s="713">
        <v>328</v>
      </c>
      <c r="I350" s="713">
        <v>383</v>
      </c>
      <c r="J350" s="713">
        <v>420</v>
      </c>
      <c r="K350" s="713">
        <v>6218</v>
      </c>
    </row>
    <row r="351" spans="1:11" ht="12.75" x14ac:dyDescent="0.2">
      <c r="A351" s="50"/>
      <c r="B351" s="288" t="s">
        <v>314</v>
      </c>
      <c r="C351" s="711">
        <f>SUM(C352:C369)</f>
        <v>1664</v>
      </c>
      <c r="D351" s="711">
        <f t="shared" ref="D351:K351" si="41">SUM(D352:D369)</f>
        <v>111</v>
      </c>
      <c r="E351" s="711">
        <f t="shared" si="41"/>
        <v>97</v>
      </c>
      <c r="F351" s="711">
        <f t="shared" si="41"/>
        <v>103</v>
      </c>
      <c r="G351" s="711">
        <f t="shared" si="41"/>
        <v>104</v>
      </c>
      <c r="H351" s="711">
        <f t="shared" si="41"/>
        <v>93</v>
      </c>
      <c r="I351" s="711">
        <f t="shared" si="41"/>
        <v>94</v>
      </c>
      <c r="J351" s="711">
        <f t="shared" si="41"/>
        <v>109</v>
      </c>
      <c r="K351" s="711">
        <f t="shared" si="41"/>
        <v>953</v>
      </c>
    </row>
    <row r="352" spans="1:11" ht="12.75" x14ac:dyDescent="0.2">
      <c r="A352" s="51">
        <v>13016</v>
      </c>
      <c r="B352" s="289" t="s">
        <v>422</v>
      </c>
      <c r="C352" s="712">
        <f>D352+E352+F352+G352+H352+I352+J352+K352</f>
        <v>28</v>
      </c>
      <c r="D352" s="713">
        <v>0</v>
      </c>
      <c r="E352" s="713">
        <v>1</v>
      </c>
      <c r="F352" s="713">
        <v>0</v>
      </c>
      <c r="G352" s="713">
        <v>0</v>
      </c>
      <c r="H352" s="713">
        <v>1</v>
      </c>
      <c r="I352" s="713">
        <v>0</v>
      </c>
      <c r="J352" s="713">
        <v>3</v>
      </c>
      <c r="K352" s="713">
        <v>23</v>
      </c>
    </row>
    <row r="353" spans="1:11" ht="12.75" x14ac:dyDescent="0.2">
      <c r="A353" s="51">
        <v>13021</v>
      </c>
      <c r="B353" s="289" t="s">
        <v>315</v>
      </c>
      <c r="C353" s="712">
        <f t="shared" ref="C353:C369" si="42">D353+E353+F353+G353+H353+I353+J353+K353</f>
        <v>246</v>
      </c>
      <c r="D353" s="713">
        <v>19</v>
      </c>
      <c r="E353" s="713">
        <v>9</v>
      </c>
      <c r="F353" s="713">
        <v>12</v>
      </c>
      <c r="G353" s="713">
        <v>15</v>
      </c>
      <c r="H353" s="713">
        <v>11</v>
      </c>
      <c r="I353" s="713">
        <v>8</v>
      </c>
      <c r="J353" s="713">
        <v>3</v>
      </c>
      <c r="K353" s="713">
        <v>169</v>
      </c>
    </row>
    <row r="354" spans="1:11" ht="12.75" x14ac:dyDescent="0.2">
      <c r="A354" s="54">
        <v>13022</v>
      </c>
      <c r="B354" s="290" t="s">
        <v>399</v>
      </c>
      <c r="C354" s="712">
        <f t="shared" si="42"/>
        <v>4</v>
      </c>
      <c r="D354" s="713">
        <v>0</v>
      </c>
      <c r="E354" s="713">
        <v>0</v>
      </c>
      <c r="F354" s="713">
        <v>1</v>
      </c>
      <c r="G354" s="713">
        <v>0</v>
      </c>
      <c r="H354" s="713">
        <v>0</v>
      </c>
      <c r="I354" s="713">
        <v>1</v>
      </c>
      <c r="J354" s="713">
        <v>0</v>
      </c>
      <c r="K354" s="713">
        <v>2</v>
      </c>
    </row>
    <row r="355" spans="1:11" ht="12.75" x14ac:dyDescent="0.2">
      <c r="A355" s="51">
        <v>13023</v>
      </c>
      <c r="B355" s="289" t="s">
        <v>316</v>
      </c>
      <c r="C355" s="712">
        <f t="shared" si="42"/>
        <v>5</v>
      </c>
      <c r="D355" s="713">
        <v>1</v>
      </c>
      <c r="E355" s="713">
        <v>0</v>
      </c>
      <c r="F355" s="713">
        <v>0</v>
      </c>
      <c r="G355" s="713">
        <v>0</v>
      </c>
      <c r="H355" s="713">
        <v>0</v>
      </c>
      <c r="I355" s="713">
        <v>0</v>
      </c>
      <c r="J355" s="713">
        <v>1</v>
      </c>
      <c r="K355" s="713">
        <v>3</v>
      </c>
    </row>
    <row r="356" spans="1:11" ht="12.75" x14ac:dyDescent="0.2">
      <c r="A356" s="51">
        <v>13025</v>
      </c>
      <c r="B356" s="289" t="s">
        <v>318</v>
      </c>
      <c r="C356" s="712">
        <f t="shared" si="42"/>
        <v>142</v>
      </c>
      <c r="D356" s="713">
        <v>10</v>
      </c>
      <c r="E356" s="713">
        <v>17</v>
      </c>
      <c r="F356" s="713">
        <v>14</v>
      </c>
      <c r="G356" s="713">
        <v>14</v>
      </c>
      <c r="H356" s="713">
        <v>8</v>
      </c>
      <c r="I356" s="713">
        <v>9</v>
      </c>
      <c r="J356" s="713">
        <v>12</v>
      </c>
      <c r="K356" s="713">
        <v>58</v>
      </c>
    </row>
    <row r="357" spans="1:11" ht="12.75" x14ac:dyDescent="0.2">
      <c r="A357" s="51">
        <v>13026</v>
      </c>
      <c r="B357" s="289" t="s">
        <v>157</v>
      </c>
      <c r="C357" s="712">
        <f t="shared" si="42"/>
        <v>9</v>
      </c>
      <c r="D357" s="713">
        <v>0</v>
      </c>
      <c r="E357" s="713">
        <v>1</v>
      </c>
      <c r="F357" s="713">
        <v>1</v>
      </c>
      <c r="G357" s="713">
        <v>2</v>
      </c>
      <c r="H357" s="713">
        <v>0</v>
      </c>
      <c r="I357" s="713">
        <v>2</v>
      </c>
      <c r="J357" s="713">
        <v>0</v>
      </c>
      <c r="K357" s="713">
        <v>3</v>
      </c>
    </row>
    <row r="358" spans="1:11" ht="12.75" x14ac:dyDescent="0.2">
      <c r="A358" s="51">
        <v>13027</v>
      </c>
      <c r="B358" s="289" t="s">
        <v>319</v>
      </c>
      <c r="C358" s="712">
        <f t="shared" si="42"/>
        <v>26</v>
      </c>
      <c r="D358" s="713">
        <v>2</v>
      </c>
      <c r="E358" s="713">
        <v>1</v>
      </c>
      <c r="F358" s="713">
        <v>1</v>
      </c>
      <c r="G358" s="713">
        <v>3</v>
      </c>
      <c r="H358" s="713">
        <v>2</v>
      </c>
      <c r="I358" s="713">
        <v>2</v>
      </c>
      <c r="J358" s="713">
        <v>0</v>
      </c>
      <c r="K358" s="713">
        <v>15</v>
      </c>
    </row>
    <row r="359" spans="1:11" ht="12.75" x14ac:dyDescent="0.2">
      <c r="A359" s="51">
        <v>13028</v>
      </c>
      <c r="B359" s="289" t="s">
        <v>320</v>
      </c>
      <c r="C359" s="712">
        <f t="shared" si="42"/>
        <v>423</v>
      </c>
      <c r="D359" s="713">
        <v>31</v>
      </c>
      <c r="E359" s="713">
        <v>19</v>
      </c>
      <c r="F359" s="713">
        <v>27</v>
      </c>
      <c r="G359" s="713">
        <v>26</v>
      </c>
      <c r="H359" s="713">
        <v>33</v>
      </c>
      <c r="I359" s="713">
        <v>16</v>
      </c>
      <c r="J359" s="713">
        <v>21</v>
      </c>
      <c r="K359" s="713">
        <v>250</v>
      </c>
    </row>
    <row r="360" spans="1:11" ht="12.75" x14ac:dyDescent="0.2">
      <c r="A360" s="51">
        <v>13030</v>
      </c>
      <c r="B360" s="289" t="s">
        <v>336</v>
      </c>
      <c r="C360" s="712">
        <f t="shared" si="42"/>
        <v>277</v>
      </c>
      <c r="D360" s="713">
        <v>16</v>
      </c>
      <c r="E360" s="713">
        <v>11</v>
      </c>
      <c r="F360" s="713">
        <v>14</v>
      </c>
      <c r="G360" s="713">
        <v>15</v>
      </c>
      <c r="H360" s="713">
        <v>13</v>
      </c>
      <c r="I360" s="713">
        <v>14</v>
      </c>
      <c r="J360" s="713">
        <v>28</v>
      </c>
      <c r="K360" s="713">
        <v>166</v>
      </c>
    </row>
    <row r="361" spans="1:11" ht="12.75" x14ac:dyDescent="0.2">
      <c r="A361" s="51">
        <v>13031</v>
      </c>
      <c r="B361" s="289" t="s">
        <v>167</v>
      </c>
      <c r="C361" s="712">
        <f t="shared" si="42"/>
        <v>12</v>
      </c>
      <c r="D361" s="713">
        <v>0</v>
      </c>
      <c r="E361" s="713">
        <v>1</v>
      </c>
      <c r="F361" s="713">
        <v>0</v>
      </c>
      <c r="G361" s="713">
        <v>0</v>
      </c>
      <c r="H361" s="713">
        <v>0</v>
      </c>
      <c r="I361" s="713">
        <v>0</v>
      </c>
      <c r="J361" s="713">
        <v>0</v>
      </c>
      <c r="K361" s="713">
        <v>11</v>
      </c>
    </row>
    <row r="362" spans="1:11" ht="14.25" customHeight="1" x14ac:dyDescent="0.2">
      <c r="A362" s="54">
        <v>13032</v>
      </c>
      <c r="B362" s="290" t="s">
        <v>400</v>
      </c>
      <c r="C362" s="712">
        <f t="shared" si="42"/>
        <v>21</v>
      </c>
      <c r="D362" s="713">
        <v>0</v>
      </c>
      <c r="E362" s="713">
        <v>0</v>
      </c>
      <c r="F362" s="713">
        <v>0</v>
      </c>
      <c r="G362" s="713">
        <v>0</v>
      </c>
      <c r="H362" s="713">
        <v>0</v>
      </c>
      <c r="I362" s="713">
        <v>0</v>
      </c>
      <c r="J362" s="713">
        <v>0</v>
      </c>
      <c r="K362" s="713">
        <v>21</v>
      </c>
    </row>
    <row r="363" spans="1:11" ht="12.75" x14ac:dyDescent="0.2">
      <c r="A363" s="51">
        <v>13033</v>
      </c>
      <c r="B363" s="289" t="s">
        <v>321</v>
      </c>
      <c r="C363" s="712">
        <f t="shared" si="42"/>
        <v>101</v>
      </c>
      <c r="D363" s="713">
        <v>5</v>
      </c>
      <c r="E363" s="713">
        <v>6</v>
      </c>
      <c r="F363" s="713">
        <v>7</v>
      </c>
      <c r="G363" s="713">
        <v>7</v>
      </c>
      <c r="H363" s="713">
        <v>5</v>
      </c>
      <c r="I363" s="713">
        <v>14</v>
      </c>
      <c r="J363" s="713">
        <v>12</v>
      </c>
      <c r="K363" s="713">
        <v>45</v>
      </c>
    </row>
    <row r="364" spans="1:11" ht="12.75" x14ac:dyDescent="0.2">
      <c r="A364" s="51">
        <v>13035</v>
      </c>
      <c r="B364" s="289" t="s">
        <v>158</v>
      </c>
      <c r="C364" s="712">
        <f t="shared" si="42"/>
        <v>12</v>
      </c>
      <c r="D364" s="713">
        <v>0</v>
      </c>
      <c r="E364" s="713">
        <v>0</v>
      </c>
      <c r="F364" s="713">
        <v>0</v>
      </c>
      <c r="G364" s="713">
        <v>1</v>
      </c>
      <c r="H364" s="713">
        <v>1</v>
      </c>
      <c r="I364" s="713">
        <v>1</v>
      </c>
      <c r="J364" s="713">
        <v>0</v>
      </c>
      <c r="K364" s="713">
        <v>9</v>
      </c>
    </row>
    <row r="365" spans="1:11" ht="12.75" x14ac:dyDescent="0.2">
      <c r="A365" s="53">
        <v>13038</v>
      </c>
      <c r="B365" s="289" t="s">
        <v>60</v>
      </c>
      <c r="C365" s="712">
        <f t="shared" si="42"/>
        <v>7</v>
      </c>
      <c r="D365" s="713">
        <v>0</v>
      </c>
      <c r="E365" s="713">
        <v>0</v>
      </c>
      <c r="F365" s="713">
        <v>0</v>
      </c>
      <c r="G365" s="713">
        <v>1</v>
      </c>
      <c r="H365" s="713">
        <v>1</v>
      </c>
      <c r="I365" s="713">
        <v>1</v>
      </c>
      <c r="J365" s="713">
        <v>2</v>
      </c>
      <c r="K365" s="713">
        <v>2</v>
      </c>
    </row>
    <row r="366" spans="1:11" ht="12.75" x14ac:dyDescent="0.2">
      <c r="A366" s="54">
        <v>13052</v>
      </c>
      <c r="B366" s="714" t="s">
        <v>618</v>
      </c>
      <c r="C366" s="712">
        <f t="shared" si="42"/>
        <v>3</v>
      </c>
      <c r="D366" s="713">
        <v>2</v>
      </c>
      <c r="E366" s="713">
        <v>0</v>
      </c>
      <c r="F366" s="713">
        <v>0</v>
      </c>
      <c r="G366" s="713">
        <v>1</v>
      </c>
      <c r="H366" s="713">
        <v>0</v>
      </c>
      <c r="I366" s="713">
        <v>0</v>
      </c>
      <c r="J366" s="713">
        <v>0</v>
      </c>
      <c r="K366" s="713">
        <v>0</v>
      </c>
    </row>
    <row r="367" spans="1:11" ht="12.75" x14ac:dyDescent="0.2">
      <c r="A367" s="54">
        <v>13053</v>
      </c>
      <c r="B367" s="714" t="s">
        <v>629</v>
      </c>
      <c r="C367" s="712">
        <f t="shared" si="42"/>
        <v>5</v>
      </c>
      <c r="D367" s="713">
        <v>0</v>
      </c>
      <c r="E367" s="713">
        <v>0</v>
      </c>
      <c r="F367" s="713">
        <v>1</v>
      </c>
      <c r="G367" s="713">
        <v>0</v>
      </c>
      <c r="H367" s="713">
        <v>0</v>
      </c>
      <c r="I367" s="713">
        <v>0</v>
      </c>
      <c r="J367" s="713">
        <v>1</v>
      </c>
      <c r="K367" s="713">
        <v>3</v>
      </c>
    </row>
    <row r="368" spans="1:11" ht="12.75" x14ac:dyDescent="0.2">
      <c r="A368" s="51">
        <v>13097</v>
      </c>
      <c r="B368" s="289" t="s">
        <v>457</v>
      </c>
      <c r="C368" s="712">
        <f t="shared" si="42"/>
        <v>341</v>
      </c>
      <c r="D368" s="713">
        <v>25</v>
      </c>
      <c r="E368" s="713">
        <v>31</v>
      </c>
      <c r="F368" s="713">
        <v>25</v>
      </c>
      <c r="G368" s="713">
        <v>19</v>
      </c>
      <c r="H368" s="713">
        <v>18</v>
      </c>
      <c r="I368" s="713">
        <v>26</v>
      </c>
      <c r="J368" s="713">
        <v>26</v>
      </c>
      <c r="K368" s="713">
        <v>171</v>
      </c>
    </row>
    <row r="369" spans="1:11" ht="12.75" x14ac:dyDescent="0.2">
      <c r="A369" s="54">
        <v>13101</v>
      </c>
      <c r="B369" s="290" t="s">
        <v>449</v>
      </c>
      <c r="C369" s="712">
        <f t="shared" si="42"/>
        <v>2</v>
      </c>
      <c r="D369" s="713">
        <v>0</v>
      </c>
      <c r="E369" s="713">
        <v>0</v>
      </c>
      <c r="F369" s="713">
        <v>0</v>
      </c>
      <c r="G369" s="713">
        <v>0</v>
      </c>
      <c r="H369" s="713">
        <v>0</v>
      </c>
      <c r="I369" s="713">
        <v>0</v>
      </c>
      <c r="J369" s="713">
        <v>0</v>
      </c>
      <c r="K369" s="713">
        <v>2</v>
      </c>
    </row>
    <row r="370" spans="1:11" ht="21" x14ac:dyDescent="0.2">
      <c r="B370" s="291" t="s">
        <v>984</v>
      </c>
      <c r="C370" s="711">
        <f>C371+C372</f>
        <v>366</v>
      </c>
      <c r="D370" s="711">
        <f t="shared" ref="D370:K370" si="43">D371+D372</f>
        <v>34</v>
      </c>
      <c r="E370" s="711">
        <f t="shared" si="43"/>
        <v>30</v>
      </c>
      <c r="F370" s="711">
        <f t="shared" si="43"/>
        <v>32</v>
      </c>
      <c r="G370" s="711">
        <f t="shared" si="43"/>
        <v>39</v>
      </c>
      <c r="H370" s="711">
        <f t="shared" si="43"/>
        <v>36</v>
      </c>
      <c r="I370" s="711">
        <f t="shared" si="43"/>
        <v>7</v>
      </c>
      <c r="J370" s="711">
        <f t="shared" si="43"/>
        <v>12</v>
      </c>
      <c r="K370" s="711">
        <f t="shared" si="43"/>
        <v>176</v>
      </c>
    </row>
    <row r="371" spans="1:11" ht="21" x14ac:dyDescent="0.2">
      <c r="A371" s="54">
        <v>7038</v>
      </c>
      <c r="B371" s="714" t="s">
        <v>619</v>
      </c>
      <c r="C371" s="712">
        <f>D371+E371+F371+G371+H371+I371+J371+K371</f>
        <v>244</v>
      </c>
      <c r="D371" s="713">
        <v>22</v>
      </c>
      <c r="E371" s="713">
        <v>18</v>
      </c>
      <c r="F371" s="713">
        <v>21</v>
      </c>
      <c r="G371" s="713">
        <v>28</v>
      </c>
      <c r="H371" s="713">
        <v>20</v>
      </c>
      <c r="I371" s="713">
        <v>3</v>
      </c>
      <c r="J371" s="713">
        <v>4</v>
      </c>
      <c r="K371" s="713">
        <v>128</v>
      </c>
    </row>
    <row r="372" spans="1:11" ht="12.75" x14ac:dyDescent="0.2">
      <c r="A372" s="54">
        <v>7039</v>
      </c>
      <c r="B372" s="714" t="s">
        <v>620</v>
      </c>
      <c r="C372" s="712">
        <f>D372+E372+F372+G372+H372+I372+J372+K372</f>
        <v>122</v>
      </c>
      <c r="D372" s="713">
        <v>12</v>
      </c>
      <c r="E372" s="713">
        <v>12</v>
      </c>
      <c r="F372" s="713">
        <v>11</v>
      </c>
      <c r="G372" s="713">
        <v>11</v>
      </c>
      <c r="H372" s="713">
        <v>16</v>
      </c>
      <c r="I372" s="713">
        <v>4</v>
      </c>
      <c r="J372" s="713">
        <v>8</v>
      </c>
      <c r="K372" s="713">
        <v>48</v>
      </c>
    </row>
    <row r="373" spans="1:11" ht="21" x14ac:dyDescent="0.2">
      <c r="A373" s="51"/>
      <c r="B373" s="291" t="s">
        <v>367</v>
      </c>
      <c r="C373" s="711">
        <f>C374+C375</f>
        <v>7</v>
      </c>
      <c r="D373" s="711">
        <f t="shared" ref="D373:K373" si="44">D374+D375</f>
        <v>0</v>
      </c>
      <c r="E373" s="711">
        <f t="shared" si="44"/>
        <v>0</v>
      </c>
      <c r="F373" s="711">
        <f t="shared" si="44"/>
        <v>0</v>
      </c>
      <c r="G373" s="711">
        <f t="shared" si="44"/>
        <v>0</v>
      </c>
      <c r="H373" s="711">
        <f t="shared" si="44"/>
        <v>0</v>
      </c>
      <c r="I373" s="711">
        <f t="shared" si="44"/>
        <v>0</v>
      </c>
      <c r="J373" s="711">
        <f t="shared" si="44"/>
        <v>0</v>
      </c>
      <c r="K373" s="711">
        <f t="shared" si="44"/>
        <v>7</v>
      </c>
    </row>
    <row r="374" spans="1:11" ht="12.75" x14ac:dyDescent="0.2">
      <c r="A374" s="55">
        <v>18001</v>
      </c>
      <c r="B374" s="289" t="s">
        <v>106</v>
      </c>
      <c r="C374" s="712">
        <f>D374+E374+F374+G374+H374+I374+J374+K374</f>
        <v>5</v>
      </c>
      <c r="D374" s="713">
        <v>0</v>
      </c>
      <c r="E374" s="713">
        <v>0</v>
      </c>
      <c r="F374" s="713">
        <v>0</v>
      </c>
      <c r="G374" s="713">
        <v>0</v>
      </c>
      <c r="H374" s="713">
        <v>0</v>
      </c>
      <c r="I374" s="713">
        <v>0</v>
      </c>
      <c r="J374" s="713">
        <v>0</v>
      </c>
      <c r="K374" s="713">
        <v>5</v>
      </c>
    </row>
    <row r="375" spans="1:11" ht="12.75" x14ac:dyDescent="0.2">
      <c r="A375" s="54">
        <v>18002</v>
      </c>
      <c r="B375" s="289" t="s">
        <v>403</v>
      </c>
      <c r="C375" s="712">
        <f>D375+E375+F375+G375+H375+I375+J375+K375</f>
        <v>2</v>
      </c>
      <c r="D375" s="713">
        <v>0</v>
      </c>
      <c r="E375" s="713">
        <v>0</v>
      </c>
      <c r="F375" s="713">
        <v>0</v>
      </c>
      <c r="G375" s="713">
        <v>0</v>
      </c>
      <c r="H375" s="713">
        <v>0</v>
      </c>
      <c r="I375" s="713">
        <v>0</v>
      </c>
      <c r="J375" s="713">
        <v>0</v>
      </c>
      <c r="K375" s="713">
        <v>2</v>
      </c>
    </row>
    <row r="376" spans="1:11" ht="12.75" x14ac:dyDescent="0.2">
      <c r="A376" s="716"/>
      <c r="B376" s="480" t="s">
        <v>815</v>
      </c>
      <c r="C376" s="717">
        <f>SUM(C377,C396)</f>
        <v>606</v>
      </c>
      <c r="D376" s="717">
        <f>SUM(D377,D396)</f>
        <v>12</v>
      </c>
      <c r="E376" s="717">
        <f t="shared" ref="E376:K376" si="45">SUM(E377,E396)</f>
        <v>13</v>
      </c>
      <c r="F376" s="717">
        <f>SUM(F377,F396)</f>
        <v>10</v>
      </c>
      <c r="G376" s="717">
        <f t="shared" si="45"/>
        <v>14</v>
      </c>
      <c r="H376" s="717">
        <f t="shared" si="45"/>
        <v>9</v>
      </c>
      <c r="I376" s="717">
        <f>SUM(I377,I396)</f>
        <v>4</v>
      </c>
      <c r="J376" s="717">
        <f t="shared" si="45"/>
        <v>5</v>
      </c>
      <c r="K376" s="717">
        <f t="shared" si="45"/>
        <v>539</v>
      </c>
    </row>
    <row r="377" spans="1:11" s="75" customFormat="1" ht="12.75" x14ac:dyDescent="0.2">
      <c r="A377" s="42"/>
      <c r="B377" s="478" t="s">
        <v>894</v>
      </c>
      <c r="C377" s="720">
        <f>SUM(C378:C395)</f>
        <v>469</v>
      </c>
      <c r="D377" s="720">
        <f t="shared" ref="D377:K377" si="46">SUM(D378:D395)</f>
        <v>8</v>
      </c>
      <c r="E377" s="720">
        <f t="shared" si="46"/>
        <v>9</v>
      </c>
      <c r="F377" s="720">
        <f t="shared" si="46"/>
        <v>6</v>
      </c>
      <c r="G377" s="720">
        <f t="shared" si="46"/>
        <v>6</v>
      </c>
      <c r="H377" s="720">
        <f t="shared" si="46"/>
        <v>4</v>
      </c>
      <c r="I377" s="720">
        <f t="shared" si="46"/>
        <v>1</v>
      </c>
      <c r="J377" s="720">
        <f t="shared" si="46"/>
        <v>3</v>
      </c>
      <c r="K377" s="720">
        <f t="shared" si="46"/>
        <v>432</v>
      </c>
    </row>
    <row r="378" spans="1:11" ht="12.75" x14ac:dyDescent="0.2">
      <c r="A378" s="51">
        <v>18102</v>
      </c>
      <c r="B378" s="289" t="s">
        <v>407</v>
      </c>
      <c r="C378" s="712">
        <f t="shared" ref="C378:C395" si="47">D378+E378+F378+G378+H378+I378+J378+K378</f>
        <v>2</v>
      </c>
      <c r="D378" s="713">
        <v>0</v>
      </c>
      <c r="E378" s="713">
        <v>0</v>
      </c>
      <c r="F378" s="713">
        <v>0</v>
      </c>
      <c r="G378" s="713">
        <v>0</v>
      </c>
      <c r="H378" s="713">
        <v>0</v>
      </c>
      <c r="I378" s="713">
        <v>0</v>
      </c>
      <c r="J378" s="713">
        <v>0</v>
      </c>
      <c r="K378" s="713">
        <v>2</v>
      </c>
    </row>
    <row r="379" spans="1:11" ht="12.75" x14ac:dyDescent="0.2">
      <c r="A379" s="51">
        <v>18201</v>
      </c>
      <c r="B379" s="289" t="s">
        <v>408</v>
      </c>
      <c r="C379" s="712">
        <f t="shared" si="47"/>
        <v>2</v>
      </c>
      <c r="D379" s="713">
        <v>0</v>
      </c>
      <c r="E379" s="713">
        <v>0</v>
      </c>
      <c r="F379" s="713">
        <v>0</v>
      </c>
      <c r="G379" s="713">
        <v>0</v>
      </c>
      <c r="H379" s="713">
        <v>0</v>
      </c>
      <c r="I379" s="713">
        <v>0</v>
      </c>
      <c r="J379" s="713">
        <v>0</v>
      </c>
      <c r="K379" s="713">
        <v>2</v>
      </c>
    </row>
    <row r="380" spans="1:11" ht="15" customHeight="1" x14ac:dyDescent="0.2">
      <c r="A380" s="51">
        <v>18202</v>
      </c>
      <c r="B380" s="289" t="s">
        <v>494</v>
      </c>
      <c r="C380" s="721">
        <f t="shared" si="47"/>
        <v>3</v>
      </c>
      <c r="D380" s="722">
        <v>0</v>
      </c>
      <c r="E380" s="722">
        <v>0</v>
      </c>
      <c r="F380" s="722">
        <v>0</v>
      </c>
      <c r="G380" s="722">
        <v>0</v>
      </c>
      <c r="H380" s="723">
        <v>0</v>
      </c>
      <c r="I380" s="722">
        <v>0</v>
      </c>
      <c r="J380" s="722">
        <v>0</v>
      </c>
      <c r="K380" s="723">
        <v>3</v>
      </c>
    </row>
    <row r="381" spans="1:11" ht="12.75" x14ac:dyDescent="0.2">
      <c r="A381" s="51">
        <v>18299</v>
      </c>
      <c r="B381" s="289" t="s">
        <v>493</v>
      </c>
      <c r="C381" s="721">
        <f t="shared" si="47"/>
        <v>7</v>
      </c>
      <c r="D381" s="723">
        <v>0</v>
      </c>
      <c r="E381" s="723">
        <v>0</v>
      </c>
      <c r="F381" s="723">
        <v>0</v>
      </c>
      <c r="G381" s="723">
        <v>0</v>
      </c>
      <c r="H381" s="723">
        <v>1</v>
      </c>
      <c r="I381" s="723">
        <v>0</v>
      </c>
      <c r="J381" s="723">
        <v>0</v>
      </c>
      <c r="K381" s="723">
        <v>6</v>
      </c>
    </row>
    <row r="382" spans="1:11" ht="12.75" x14ac:dyDescent="0.2">
      <c r="A382" s="53">
        <v>18302</v>
      </c>
      <c r="B382" s="289" t="s">
        <v>490</v>
      </c>
      <c r="C382" s="712">
        <f t="shared" si="47"/>
        <v>1</v>
      </c>
      <c r="D382" s="713">
        <v>0</v>
      </c>
      <c r="E382" s="713">
        <v>0</v>
      </c>
      <c r="F382" s="713">
        <v>0</v>
      </c>
      <c r="G382" s="713">
        <v>0</v>
      </c>
      <c r="H382" s="713">
        <v>0</v>
      </c>
      <c r="I382" s="713">
        <v>0</v>
      </c>
      <c r="J382" s="713">
        <v>0</v>
      </c>
      <c r="K382" s="713">
        <v>1</v>
      </c>
    </row>
    <row r="383" spans="1:11" ht="12.75" x14ac:dyDescent="0.2">
      <c r="A383" s="53">
        <v>18399</v>
      </c>
      <c r="B383" s="289" t="s">
        <v>495</v>
      </c>
      <c r="C383" s="712">
        <f t="shared" si="47"/>
        <v>7</v>
      </c>
      <c r="D383" s="713">
        <v>0</v>
      </c>
      <c r="E383" s="713">
        <v>0</v>
      </c>
      <c r="F383" s="713">
        <v>0</v>
      </c>
      <c r="G383" s="713">
        <v>0</v>
      </c>
      <c r="H383" s="713">
        <v>0</v>
      </c>
      <c r="I383" s="713">
        <v>0</v>
      </c>
      <c r="J383" s="713">
        <v>0</v>
      </c>
      <c r="K383" s="713">
        <v>7</v>
      </c>
    </row>
    <row r="384" spans="1:11" ht="12.75" x14ac:dyDescent="0.2">
      <c r="A384" s="53">
        <v>18401</v>
      </c>
      <c r="B384" s="289" t="s">
        <v>42</v>
      </c>
      <c r="C384" s="712">
        <f t="shared" si="47"/>
        <v>132</v>
      </c>
      <c r="D384" s="713">
        <v>0</v>
      </c>
      <c r="E384" s="713">
        <v>1</v>
      </c>
      <c r="F384" s="713">
        <v>1</v>
      </c>
      <c r="G384" s="713">
        <v>0</v>
      </c>
      <c r="H384" s="713">
        <v>0</v>
      </c>
      <c r="I384" s="713">
        <v>0</v>
      </c>
      <c r="J384" s="713">
        <v>0</v>
      </c>
      <c r="K384" s="713">
        <v>130</v>
      </c>
    </row>
    <row r="385" spans="1:11" ht="12.75" x14ac:dyDescent="0.2">
      <c r="A385" s="54">
        <v>18402</v>
      </c>
      <c r="B385" s="290" t="s">
        <v>745</v>
      </c>
      <c r="C385" s="712">
        <f t="shared" si="47"/>
        <v>2</v>
      </c>
      <c r="D385" s="713">
        <v>0</v>
      </c>
      <c r="E385" s="713">
        <v>0</v>
      </c>
      <c r="F385" s="713">
        <v>0</v>
      </c>
      <c r="G385" s="713">
        <v>0</v>
      </c>
      <c r="H385" s="713">
        <v>0</v>
      </c>
      <c r="I385" s="713">
        <v>0</v>
      </c>
      <c r="J385" s="713">
        <v>0</v>
      </c>
      <c r="K385" s="713">
        <v>2</v>
      </c>
    </row>
    <row r="386" spans="1:11" ht="12.75" x14ac:dyDescent="0.2">
      <c r="A386" s="54">
        <v>18404</v>
      </c>
      <c r="B386" s="290" t="s">
        <v>746</v>
      </c>
      <c r="C386" s="712">
        <f t="shared" si="47"/>
        <v>2</v>
      </c>
      <c r="D386" s="713">
        <v>0</v>
      </c>
      <c r="E386" s="713">
        <v>0</v>
      </c>
      <c r="F386" s="713">
        <v>0</v>
      </c>
      <c r="G386" s="713">
        <v>0</v>
      </c>
      <c r="H386" s="713">
        <v>0</v>
      </c>
      <c r="I386" s="713">
        <v>0</v>
      </c>
      <c r="J386" s="713">
        <v>0</v>
      </c>
      <c r="K386" s="713">
        <v>2</v>
      </c>
    </row>
    <row r="387" spans="1:11" ht="12.75" x14ac:dyDescent="0.2">
      <c r="A387" s="53">
        <v>18499</v>
      </c>
      <c r="B387" s="289" t="s">
        <v>747</v>
      </c>
      <c r="C387" s="712">
        <f t="shared" si="47"/>
        <v>4</v>
      </c>
      <c r="D387" s="713">
        <v>0</v>
      </c>
      <c r="E387" s="713">
        <v>0</v>
      </c>
      <c r="F387" s="713">
        <v>0</v>
      </c>
      <c r="G387" s="713">
        <v>0</v>
      </c>
      <c r="H387" s="713">
        <v>0</v>
      </c>
      <c r="I387" s="713">
        <v>0</v>
      </c>
      <c r="J387" s="713">
        <v>0</v>
      </c>
      <c r="K387" s="713">
        <v>4</v>
      </c>
    </row>
    <row r="388" spans="1:11" ht="21" x14ac:dyDescent="0.2">
      <c r="A388" s="53">
        <v>18601</v>
      </c>
      <c r="B388" s="289" t="s">
        <v>43</v>
      </c>
      <c r="C388" s="712">
        <f t="shared" si="47"/>
        <v>1</v>
      </c>
      <c r="D388" s="713">
        <v>0</v>
      </c>
      <c r="E388" s="713">
        <v>0</v>
      </c>
      <c r="F388" s="713">
        <v>0</v>
      </c>
      <c r="G388" s="713">
        <v>0</v>
      </c>
      <c r="H388" s="713">
        <v>0</v>
      </c>
      <c r="I388" s="713">
        <v>0</v>
      </c>
      <c r="J388" s="713">
        <v>0</v>
      </c>
      <c r="K388" s="713">
        <v>1</v>
      </c>
    </row>
    <row r="389" spans="1:11" ht="12.75" x14ac:dyDescent="0.2">
      <c r="A389" s="53">
        <v>18699</v>
      </c>
      <c r="B389" s="289" t="s">
        <v>748</v>
      </c>
      <c r="C389" s="712">
        <f t="shared" si="47"/>
        <v>19</v>
      </c>
      <c r="D389" s="713">
        <v>0</v>
      </c>
      <c r="E389" s="713">
        <v>2</v>
      </c>
      <c r="F389" s="713">
        <v>0</v>
      </c>
      <c r="G389" s="713">
        <v>1</v>
      </c>
      <c r="H389" s="713">
        <v>0</v>
      </c>
      <c r="I389" s="713">
        <v>0</v>
      </c>
      <c r="J389" s="713">
        <v>0</v>
      </c>
      <c r="K389" s="713">
        <v>16</v>
      </c>
    </row>
    <row r="390" spans="1:11" ht="12.75" x14ac:dyDescent="0.2">
      <c r="A390" s="53">
        <v>19101</v>
      </c>
      <c r="B390" s="289" t="s">
        <v>749</v>
      </c>
      <c r="C390" s="712">
        <f t="shared" si="47"/>
        <v>21</v>
      </c>
      <c r="D390" s="713">
        <v>0</v>
      </c>
      <c r="E390" s="713">
        <v>0</v>
      </c>
      <c r="F390" s="713">
        <v>1</v>
      </c>
      <c r="G390" s="713">
        <v>0</v>
      </c>
      <c r="H390" s="713">
        <v>0</v>
      </c>
      <c r="I390" s="713">
        <v>0</v>
      </c>
      <c r="J390" s="713">
        <v>0</v>
      </c>
      <c r="K390" s="713">
        <v>20</v>
      </c>
    </row>
    <row r="391" spans="1:11" ht="12.75" x14ac:dyDescent="0.2">
      <c r="A391" s="53">
        <v>19109</v>
      </c>
      <c r="B391" s="289" t="s">
        <v>750</v>
      </c>
      <c r="C391" s="712">
        <f t="shared" si="47"/>
        <v>22</v>
      </c>
      <c r="D391" s="713">
        <v>0</v>
      </c>
      <c r="E391" s="713">
        <v>0</v>
      </c>
      <c r="F391" s="713">
        <v>0</v>
      </c>
      <c r="G391" s="713">
        <v>0</v>
      </c>
      <c r="H391" s="713">
        <v>0</v>
      </c>
      <c r="I391" s="713">
        <v>0</v>
      </c>
      <c r="J391" s="713">
        <v>1</v>
      </c>
      <c r="K391" s="713">
        <v>21</v>
      </c>
    </row>
    <row r="392" spans="1:11" ht="12.75" x14ac:dyDescent="0.2">
      <c r="A392" s="53">
        <v>19999</v>
      </c>
      <c r="B392" s="289" t="s">
        <v>751</v>
      </c>
      <c r="C392" s="712">
        <f t="shared" si="47"/>
        <v>64</v>
      </c>
      <c r="D392" s="713">
        <v>0</v>
      </c>
      <c r="E392" s="713">
        <v>1</v>
      </c>
      <c r="F392" s="713">
        <v>0</v>
      </c>
      <c r="G392" s="713">
        <v>0</v>
      </c>
      <c r="H392" s="713">
        <v>0</v>
      </c>
      <c r="I392" s="713">
        <v>0</v>
      </c>
      <c r="J392" s="713">
        <v>0</v>
      </c>
      <c r="K392" s="713">
        <v>63</v>
      </c>
    </row>
    <row r="393" spans="1:11" ht="12.75" x14ac:dyDescent="0.2">
      <c r="A393" s="53">
        <v>22009</v>
      </c>
      <c r="B393" s="289" t="s">
        <v>44</v>
      </c>
      <c r="C393" s="712">
        <f t="shared" si="47"/>
        <v>6</v>
      </c>
      <c r="D393" s="713">
        <v>0</v>
      </c>
      <c r="E393" s="713">
        <v>0</v>
      </c>
      <c r="F393" s="713">
        <v>0</v>
      </c>
      <c r="G393" s="713">
        <v>0</v>
      </c>
      <c r="H393" s="713">
        <v>0</v>
      </c>
      <c r="I393" s="713">
        <v>0</v>
      </c>
      <c r="J393" s="713">
        <v>0</v>
      </c>
      <c r="K393" s="713">
        <v>6</v>
      </c>
    </row>
    <row r="394" spans="1:11" ht="12.75" x14ac:dyDescent="0.2">
      <c r="A394" s="54">
        <v>22016</v>
      </c>
      <c r="B394" s="290" t="s">
        <v>491</v>
      </c>
      <c r="C394" s="712">
        <f t="shared" si="47"/>
        <v>3</v>
      </c>
      <c r="D394" s="713">
        <v>0</v>
      </c>
      <c r="E394" s="713">
        <v>0</v>
      </c>
      <c r="F394" s="713">
        <v>0</v>
      </c>
      <c r="G394" s="713">
        <v>0</v>
      </c>
      <c r="H394" s="713">
        <v>0</v>
      </c>
      <c r="I394" s="713">
        <v>0</v>
      </c>
      <c r="J394" s="713">
        <v>0</v>
      </c>
      <c r="K394" s="713">
        <v>3</v>
      </c>
    </row>
    <row r="395" spans="1:11" ht="12.75" x14ac:dyDescent="0.2">
      <c r="A395" s="53">
        <v>22017</v>
      </c>
      <c r="B395" s="289" t="s">
        <v>88</v>
      </c>
      <c r="C395" s="712">
        <f t="shared" si="47"/>
        <v>171</v>
      </c>
      <c r="D395" s="713">
        <v>8</v>
      </c>
      <c r="E395" s="713">
        <v>5</v>
      </c>
      <c r="F395" s="713">
        <v>4</v>
      </c>
      <c r="G395" s="713">
        <v>5</v>
      </c>
      <c r="H395" s="713">
        <v>3</v>
      </c>
      <c r="I395" s="713">
        <v>1</v>
      </c>
      <c r="J395" s="713">
        <v>2</v>
      </c>
      <c r="K395" s="713">
        <v>143</v>
      </c>
    </row>
    <row r="396" spans="1:11" ht="12.75" x14ac:dyDescent="0.2">
      <c r="A396" s="50"/>
      <c r="B396" s="288" t="s">
        <v>45</v>
      </c>
      <c r="C396" s="711">
        <f>SUM(C397:C404)</f>
        <v>137</v>
      </c>
      <c r="D396" s="711">
        <f t="shared" ref="D396:K396" si="48">SUM(D397:D404)</f>
        <v>4</v>
      </c>
      <c r="E396" s="711">
        <f t="shared" si="48"/>
        <v>4</v>
      </c>
      <c r="F396" s="711">
        <f t="shared" si="48"/>
        <v>4</v>
      </c>
      <c r="G396" s="711">
        <f t="shared" si="48"/>
        <v>8</v>
      </c>
      <c r="H396" s="711">
        <f t="shared" si="48"/>
        <v>5</v>
      </c>
      <c r="I396" s="711">
        <f t="shared" si="48"/>
        <v>3</v>
      </c>
      <c r="J396" s="711">
        <f t="shared" si="48"/>
        <v>2</v>
      </c>
      <c r="K396" s="711">
        <f t="shared" si="48"/>
        <v>107</v>
      </c>
    </row>
    <row r="397" spans="1:11" ht="12.75" x14ac:dyDescent="0.2">
      <c r="A397" s="53">
        <v>16002</v>
      </c>
      <c r="B397" s="289" t="s">
        <v>46</v>
      </c>
      <c r="C397" s="712">
        <f>D397+E397+F397+G397+H397+I397+J397+K397</f>
        <v>3</v>
      </c>
      <c r="D397" s="713">
        <v>0</v>
      </c>
      <c r="E397" s="713">
        <v>1</v>
      </c>
      <c r="F397" s="713">
        <v>0</v>
      </c>
      <c r="G397" s="713">
        <v>0</v>
      </c>
      <c r="H397" s="713">
        <v>0</v>
      </c>
      <c r="I397" s="713">
        <v>1</v>
      </c>
      <c r="J397" s="713">
        <v>0</v>
      </c>
      <c r="K397" s="713">
        <v>1</v>
      </c>
    </row>
    <row r="398" spans="1:11" ht="12.75" x14ac:dyDescent="0.2">
      <c r="A398" s="53">
        <v>16004</v>
      </c>
      <c r="B398" s="289" t="s">
        <v>347</v>
      </c>
      <c r="C398" s="712">
        <f t="shared" ref="C398:C404" si="49">D398+E398+F398+G398+H398+I398+J398+K398</f>
        <v>23</v>
      </c>
      <c r="D398" s="713">
        <v>0</v>
      </c>
      <c r="E398" s="713">
        <v>0</v>
      </c>
      <c r="F398" s="713">
        <v>0</v>
      </c>
      <c r="G398" s="713">
        <v>1</v>
      </c>
      <c r="H398" s="713">
        <v>0</v>
      </c>
      <c r="I398" s="713">
        <v>0</v>
      </c>
      <c r="J398" s="713">
        <v>0</v>
      </c>
      <c r="K398" s="713">
        <v>22</v>
      </c>
    </row>
    <row r="399" spans="1:11" ht="12.75" x14ac:dyDescent="0.2">
      <c r="A399" s="53">
        <v>16007</v>
      </c>
      <c r="B399" s="289" t="s">
        <v>69</v>
      </c>
      <c r="C399" s="712">
        <f t="shared" si="49"/>
        <v>36</v>
      </c>
      <c r="D399" s="713">
        <v>2</v>
      </c>
      <c r="E399" s="713">
        <v>1</v>
      </c>
      <c r="F399" s="713">
        <v>2</v>
      </c>
      <c r="G399" s="713">
        <v>3</v>
      </c>
      <c r="H399" s="713">
        <v>1</v>
      </c>
      <c r="I399" s="713">
        <v>0</v>
      </c>
      <c r="J399" s="713">
        <v>1</v>
      </c>
      <c r="K399" s="713">
        <v>26</v>
      </c>
    </row>
    <row r="400" spans="1:11" ht="12.75" x14ac:dyDescent="0.2">
      <c r="A400" s="54">
        <v>16013</v>
      </c>
      <c r="B400" s="290" t="s">
        <v>406</v>
      </c>
      <c r="C400" s="712">
        <f t="shared" si="49"/>
        <v>1</v>
      </c>
      <c r="D400" s="713">
        <v>0</v>
      </c>
      <c r="E400" s="713">
        <v>0</v>
      </c>
      <c r="F400" s="713">
        <v>0</v>
      </c>
      <c r="G400" s="713">
        <v>0</v>
      </c>
      <c r="H400" s="713">
        <v>0</v>
      </c>
      <c r="I400" s="713">
        <v>0</v>
      </c>
      <c r="J400" s="713">
        <v>0</v>
      </c>
      <c r="K400" s="713">
        <v>1</v>
      </c>
    </row>
    <row r="401" spans="1:11" ht="12.75" x14ac:dyDescent="0.2">
      <c r="A401" s="53">
        <v>16015</v>
      </c>
      <c r="B401" s="289" t="s">
        <v>346</v>
      </c>
      <c r="C401" s="712">
        <f t="shared" si="49"/>
        <v>55</v>
      </c>
      <c r="D401" s="713">
        <v>2</v>
      </c>
      <c r="E401" s="713">
        <v>2</v>
      </c>
      <c r="F401" s="713">
        <v>2</v>
      </c>
      <c r="G401" s="713">
        <v>3</v>
      </c>
      <c r="H401" s="713">
        <v>4</v>
      </c>
      <c r="I401" s="713">
        <v>2</v>
      </c>
      <c r="J401" s="713">
        <v>1</v>
      </c>
      <c r="K401" s="713">
        <v>39</v>
      </c>
    </row>
    <row r="402" spans="1:11" ht="12.75" x14ac:dyDescent="0.2">
      <c r="A402" s="54">
        <v>16016</v>
      </c>
      <c r="B402" s="290" t="s">
        <v>492</v>
      </c>
      <c r="C402" s="712">
        <f t="shared" si="49"/>
        <v>1</v>
      </c>
      <c r="D402" s="713">
        <v>0</v>
      </c>
      <c r="E402" s="713">
        <v>0</v>
      </c>
      <c r="F402" s="713">
        <v>0</v>
      </c>
      <c r="G402" s="713">
        <v>0</v>
      </c>
      <c r="H402" s="713">
        <v>0</v>
      </c>
      <c r="I402" s="713">
        <v>0</v>
      </c>
      <c r="J402" s="713">
        <v>0</v>
      </c>
      <c r="K402" s="713">
        <v>1</v>
      </c>
    </row>
    <row r="403" spans="1:11" ht="12.75" x14ac:dyDescent="0.2">
      <c r="A403" s="53">
        <v>16018</v>
      </c>
      <c r="B403" s="289" t="s">
        <v>423</v>
      </c>
      <c r="C403" s="712">
        <f t="shared" si="49"/>
        <v>3</v>
      </c>
      <c r="D403" s="713">
        <v>0</v>
      </c>
      <c r="E403" s="713">
        <v>0</v>
      </c>
      <c r="F403" s="713">
        <v>0</v>
      </c>
      <c r="G403" s="713">
        <v>1</v>
      </c>
      <c r="H403" s="713">
        <v>0</v>
      </c>
      <c r="I403" s="713">
        <v>0</v>
      </c>
      <c r="J403" s="713">
        <v>0</v>
      </c>
      <c r="K403" s="713">
        <v>2</v>
      </c>
    </row>
    <row r="404" spans="1:11" ht="12.75" x14ac:dyDescent="0.2">
      <c r="A404" s="157">
        <v>16099</v>
      </c>
      <c r="B404" s="292" t="s">
        <v>460</v>
      </c>
      <c r="C404" s="724">
        <f t="shared" si="49"/>
        <v>15</v>
      </c>
      <c r="D404" s="725">
        <v>0</v>
      </c>
      <c r="E404" s="725">
        <v>0</v>
      </c>
      <c r="F404" s="725">
        <v>0</v>
      </c>
      <c r="G404" s="725">
        <v>0</v>
      </c>
      <c r="H404" s="725">
        <v>0</v>
      </c>
      <c r="I404" s="725">
        <v>0</v>
      </c>
      <c r="J404" s="725">
        <v>0</v>
      </c>
      <c r="K404" s="725">
        <v>15</v>
      </c>
    </row>
    <row r="405" spans="1:11" ht="15" customHeight="1" x14ac:dyDescent="0.2">
      <c r="A405" s="149" t="s">
        <v>206</v>
      </c>
      <c r="B405" s="726"/>
      <c r="C405" s="11"/>
      <c r="D405" s="11"/>
      <c r="E405" s="11"/>
      <c r="F405" s="11"/>
      <c r="G405" s="11"/>
      <c r="H405" s="11"/>
      <c r="I405" s="11"/>
      <c r="J405" s="11"/>
      <c r="K405" s="11"/>
    </row>
    <row r="406" spans="1:11" ht="15" customHeight="1" x14ac:dyDescent="0.2">
      <c r="A406" s="18" t="s">
        <v>740</v>
      </c>
      <c r="B406" s="727"/>
      <c r="C406" s="11"/>
      <c r="D406" s="11"/>
      <c r="E406" s="11"/>
      <c r="F406" s="11"/>
      <c r="G406" s="11"/>
      <c r="H406" s="11"/>
      <c r="I406" s="11"/>
      <c r="J406" s="11"/>
      <c r="K406" s="11"/>
    </row>
  </sheetData>
  <pageMargins left="0.23622047244094491" right="0.23622047244094491" top="0.74803149606299213" bottom="0.74803149606299213" header="0.31496062992125984" footer="0.31496062992125984"/>
  <pageSetup scale="58" fitToHeight="0" orientation="portrait" r:id="rId1"/>
  <headerFooter>
    <oddFooter>&amp;A&amp;RPágina &amp;P</oddFooter>
  </headerFooter>
  <rowBreaks count="4" manualBreakCount="4">
    <brk id="82" max="10" man="1"/>
    <brk id="165" max="10" man="1"/>
    <brk id="238" max="10" man="1"/>
    <brk id="322" max="10"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zoomScaleNormal="100" zoomScaleSheetLayoutView="100" workbookViewId="0">
      <selection activeCell="A48" sqref="A48"/>
    </sheetView>
  </sheetViews>
  <sheetFormatPr baseColWidth="10" defaultRowHeight="10.5" x14ac:dyDescent="0.15"/>
  <cols>
    <col min="1" max="1" width="14.5703125" style="27" customWidth="1"/>
    <col min="2" max="9" width="11.42578125" style="27"/>
    <col min="10" max="10" width="17.7109375" style="27" customWidth="1"/>
    <col min="11" max="16384" width="11.42578125" style="27"/>
  </cols>
  <sheetData>
    <row r="1" spans="1:12" x14ac:dyDescent="0.15">
      <c r="A1" s="200" t="s">
        <v>902</v>
      </c>
    </row>
    <row r="2" spans="1:12" x14ac:dyDescent="0.15">
      <c r="A2" s="468" t="s">
        <v>951</v>
      </c>
      <c r="B2" s="468" t="s">
        <v>797</v>
      </c>
      <c r="C2" s="468" t="s">
        <v>799</v>
      </c>
    </row>
    <row r="3" spans="1:12" x14ac:dyDescent="0.15">
      <c r="A3" s="352" t="s">
        <v>170</v>
      </c>
      <c r="B3" s="470">
        <v>307670</v>
      </c>
      <c r="C3" s="446">
        <f t="shared" ref="C3:C11" si="0">B3/$B$3</f>
        <v>1</v>
      </c>
    </row>
    <row r="4" spans="1:12" x14ac:dyDescent="0.15">
      <c r="A4" s="354" t="s">
        <v>207</v>
      </c>
      <c r="B4" s="469">
        <v>15765</v>
      </c>
      <c r="C4" s="419">
        <f t="shared" si="0"/>
        <v>5.1239964897455068E-2</v>
      </c>
    </row>
    <row r="5" spans="1:12" x14ac:dyDescent="0.15">
      <c r="A5" s="354" t="s">
        <v>208</v>
      </c>
      <c r="B5" s="469">
        <v>15286</v>
      </c>
      <c r="C5" s="419">
        <f t="shared" si="0"/>
        <v>4.9683102024896807E-2</v>
      </c>
      <c r="L5" s="32"/>
    </row>
    <row r="6" spans="1:12" x14ac:dyDescent="0.15">
      <c r="A6" s="354" t="s">
        <v>209</v>
      </c>
      <c r="B6" s="469">
        <v>15525</v>
      </c>
      <c r="C6" s="419">
        <f t="shared" si="0"/>
        <v>5.0459908343354891E-2</v>
      </c>
      <c r="L6" s="32"/>
    </row>
    <row r="7" spans="1:12" x14ac:dyDescent="0.15">
      <c r="A7" s="354" t="s">
        <v>210</v>
      </c>
      <c r="B7" s="469">
        <v>15156</v>
      </c>
      <c r="C7" s="419">
        <f t="shared" si="0"/>
        <v>4.9260571391425881E-2</v>
      </c>
      <c r="L7" s="32"/>
    </row>
    <row r="8" spans="1:12" x14ac:dyDescent="0.15">
      <c r="A8" s="354" t="s">
        <v>211</v>
      </c>
      <c r="B8" s="469">
        <v>15801</v>
      </c>
      <c r="C8" s="419">
        <f t="shared" si="0"/>
        <v>5.135697338057009E-2</v>
      </c>
      <c r="L8" s="32"/>
    </row>
    <row r="9" spans="1:12" x14ac:dyDescent="0.15">
      <c r="A9" s="354" t="s">
        <v>212</v>
      </c>
      <c r="B9" s="469">
        <v>13793</v>
      </c>
      <c r="C9" s="419">
        <f t="shared" si="0"/>
        <v>4.483050021126532E-2</v>
      </c>
      <c r="L9" s="32"/>
    </row>
    <row r="10" spans="1:12" x14ac:dyDescent="0.15">
      <c r="A10" s="354" t="s">
        <v>213</v>
      </c>
      <c r="B10" s="469">
        <v>13593</v>
      </c>
      <c r="C10" s="419">
        <f t="shared" si="0"/>
        <v>4.4180453082848507E-2</v>
      </c>
      <c r="L10" s="32"/>
    </row>
    <row r="11" spans="1:12" x14ac:dyDescent="0.15">
      <c r="A11" s="354" t="s">
        <v>330</v>
      </c>
      <c r="B11" s="469">
        <v>202751</v>
      </c>
      <c r="C11" s="419">
        <f t="shared" si="0"/>
        <v>0.65898852666818342</v>
      </c>
      <c r="L11" s="32"/>
    </row>
    <row r="12" spans="1:12" x14ac:dyDescent="0.15">
      <c r="A12" s="505" t="s">
        <v>843</v>
      </c>
      <c r="L12" s="32"/>
    </row>
    <row r="13" spans="1:12" x14ac:dyDescent="0.15">
      <c r="L13" s="32"/>
    </row>
    <row r="14" spans="1:12" x14ac:dyDescent="0.15">
      <c r="A14" s="505"/>
      <c r="L14" s="32"/>
    </row>
    <row r="15" spans="1:12" x14ac:dyDescent="0.15">
      <c r="A15" s="505"/>
      <c r="L15" s="32"/>
    </row>
    <row r="16" spans="1:12" x14ac:dyDescent="0.15">
      <c r="L16" s="32"/>
    </row>
    <row r="17" spans="9:12" x14ac:dyDescent="0.15">
      <c r="I17" s="32"/>
      <c r="J17" s="32"/>
      <c r="K17" s="31"/>
      <c r="L17" s="32"/>
    </row>
    <row r="18" spans="9:12" x14ac:dyDescent="0.15">
      <c r="I18" s="32"/>
      <c r="J18" s="32"/>
      <c r="K18" s="31"/>
      <c r="L18" s="32"/>
    </row>
    <row r="19" spans="9:12" x14ac:dyDescent="0.15">
      <c r="I19" s="32"/>
      <c r="J19" s="32"/>
      <c r="K19" s="32"/>
      <c r="L19" s="32"/>
    </row>
    <row r="20" spans="9:12" x14ac:dyDescent="0.15">
      <c r="I20" s="32"/>
      <c r="J20" s="32"/>
      <c r="K20" s="32"/>
      <c r="L20" s="32"/>
    </row>
    <row r="21" spans="9:12" x14ac:dyDescent="0.15">
      <c r="L21" s="32"/>
    </row>
    <row r="36" spans="1:10" x14ac:dyDescent="0.15">
      <c r="A36" s="452" t="s">
        <v>843</v>
      </c>
    </row>
    <row r="37" spans="1:10" x14ac:dyDescent="0.15">
      <c r="A37" s="505"/>
    </row>
    <row r="38" spans="1:10" x14ac:dyDescent="0.15">
      <c r="A38" s="505"/>
    </row>
    <row r="39" spans="1:10" x14ac:dyDescent="0.15">
      <c r="A39" s="505"/>
    </row>
    <row r="40" spans="1:10" x14ac:dyDescent="0.15">
      <c r="A40" s="505"/>
    </row>
    <row r="41" spans="1:10" x14ac:dyDescent="0.15">
      <c r="A41" s="505"/>
    </row>
    <row r="42" spans="1:10" x14ac:dyDescent="0.15">
      <c r="A42" s="505" t="s">
        <v>843</v>
      </c>
    </row>
    <row r="44" spans="1:10" ht="12.75" customHeight="1" x14ac:dyDescent="0.15">
      <c r="A44" s="83" t="s">
        <v>1038</v>
      </c>
      <c r="B44" s="782"/>
      <c r="C44" s="782"/>
      <c r="D44" s="782"/>
      <c r="E44" s="782"/>
      <c r="F44" s="782"/>
      <c r="G44" s="782"/>
      <c r="H44" s="454"/>
      <c r="I44" s="454"/>
      <c r="J44" s="454"/>
    </row>
    <row r="45" spans="1:10" x14ac:dyDescent="0.15">
      <c r="A45" s="83" t="s">
        <v>1039</v>
      </c>
      <c r="B45" s="782"/>
      <c r="C45" s="782"/>
      <c r="D45" s="782"/>
      <c r="E45" s="782"/>
      <c r="F45" s="782"/>
      <c r="G45" s="782"/>
      <c r="H45" s="454"/>
      <c r="I45" s="454"/>
      <c r="J45" s="454"/>
    </row>
    <row r="46" spans="1:10" x14ac:dyDescent="0.15">
      <c r="A46" s="782"/>
      <c r="B46" s="782"/>
      <c r="C46" s="782"/>
      <c r="D46" s="782"/>
      <c r="E46" s="782"/>
      <c r="F46" s="782"/>
      <c r="G46" s="782"/>
      <c r="H46" s="454"/>
      <c r="I46" s="454"/>
      <c r="J46" s="454"/>
    </row>
    <row r="47" spans="1:10" x14ac:dyDescent="0.15">
      <c r="A47" s="782"/>
      <c r="B47" s="782"/>
      <c r="C47" s="782"/>
      <c r="D47" s="782"/>
      <c r="E47" s="782"/>
      <c r="F47" s="782"/>
      <c r="G47" s="782"/>
      <c r="H47" s="454"/>
      <c r="I47" s="454"/>
      <c r="J47" s="454"/>
    </row>
    <row r="48" spans="1:10" x14ac:dyDescent="0.15">
      <c r="A48" s="782"/>
      <c r="B48" s="782"/>
      <c r="C48" s="782"/>
      <c r="D48" s="782"/>
      <c r="E48" s="782"/>
      <c r="F48" s="782"/>
      <c r="G48" s="782"/>
      <c r="H48" s="454"/>
      <c r="I48" s="454"/>
      <c r="J48" s="454"/>
    </row>
    <row r="49" spans="1:10" ht="30" customHeight="1" x14ac:dyDescent="0.15">
      <c r="A49" s="782"/>
      <c r="B49" s="782"/>
      <c r="C49" s="782"/>
      <c r="D49" s="782"/>
      <c r="E49" s="782"/>
      <c r="F49" s="782"/>
      <c r="G49" s="782"/>
      <c r="H49" s="454"/>
      <c r="I49" s="454"/>
      <c r="J49" s="454"/>
    </row>
    <row r="50" spans="1:10" x14ac:dyDescent="0.15">
      <c r="A50" s="454"/>
      <c r="B50" s="454"/>
      <c r="C50" s="454"/>
      <c r="D50" s="454"/>
      <c r="E50" s="454"/>
      <c r="F50" s="454"/>
      <c r="G50" s="454"/>
      <c r="H50" s="454"/>
      <c r="I50" s="454"/>
      <c r="J50" s="454"/>
    </row>
  </sheetData>
  <pageMargins left="0.7" right="0.7" top="0.75" bottom="0.75" header="0.3" footer="0.3"/>
  <pageSetup paperSize="9" scale="97" orientation="portrait" r:id="rId1"/>
  <colBreaks count="1" manualBreakCount="1">
    <brk id="8"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06"/>
  <sheetViews>
    <sheetView showGridLines="0" zoomScale="90" zoomScaleNormal="90" zoomScaleSheetLayoutView="100" zoomScalePageLayoutView="80" workbookViewId="0">
      <pane ySplit="2" topLeftCell="A3" activePane="bottomLeft" state="frozen"/>
      <selection pane="bottomLeft" activeCell="B66" sqref="B66"/>
    </sheetView>
  </sheetViews>
  <sheetFormatPr baseColWidth="10" defaultColWidth="9.5703125" defaultRowHeight="12.75" x14ac:dyDescent="0.2"/>
  <cols>
    <col min="1" max="1" width="8.42578125" style="95" customWidth="1"/>
    <col min="2" max="2" width="47" style="303" customWidth="1"/>
    <col min="3" max="3" width="13.140625" style="95" customWidth="1"/>
    <col min="4" max="9" width="14.5703125" style="95" customWidth="1"/>
    <col min="10" max="10" width="16" style="95" customWidth="1"/>
    <col min="11" max="16384" width="9.5703125" style="95"/>
  </cols>
  <sheetData>
    <row r="1" spans="1:10" ht="23.1" customHeight="1" x14ac:dyDescent="0.2">
      <c r="A1" s="381" t="s">
        <v>903</v>
      </c>
      <c r="B1" s="380"/>
      <c r="C1" s="379"/>
      <c r="D1" s="379"/>
      <c r="E1" s="379"/>
      <c r="F1" s="379"/>
      <c r="G1" s="379"/>
      <c r="H1" s="379"/>
      <c r="I1" s="379"/>
      <c r="J1" s="379"/>
    </row>
    <row r="2" spans="1:10" ht="24" customHeight="1" x14ac:dyDescent="0.2">
      <c r="A2" s="378" t="s">
        <v>327</v>
      </c>
      <c r="B2" s="325" t="s">
        <v>756</v>
      </c>
      <c r="C2" s="377" t="s">
        <v>374</v>
      </c>
      <c r="D2" s="377" t="s">
        <v>455</v>
      </c>
      <c r="E2" s="377" t="s">
        <v>453</v>
      </c>
      <c r="F2" s="377" t="s">
        <v>454</v>
      </c>
      <c r="G2" s="377" t="s">
        <v>412</v>
      </c>
      <c r="H2" s="377" t="s">
        <v>413</v>
      </c>
      <c r="I2" s="377" t="s">
        <v>414</v>
      </c>
      <c r="J2" s="377" t="s">
        <v>411</v>
      </c>
    </row>
    <row r="3" spans="1:10" x14ac:dyDescent="0.2">
      <c r="A3" s="235" t="s">
        <v>170</v>
      </c>
      <c r="B3" s="376"/>
      <c r="C3" s="375">
        <f>SUM(D3:J3)</f>
        <v>307670</v>
      </c>
      <c r="D3" s="375">
        <f t="shared" ref="D3:J3" si="0">D4+D196+D376</f>
        <v>12228</v>
      </c>
      <c r="E3" s="375">
        <f t="shared" si="0"/>
        <v>8739</v>
      </c>
      <c r="F3" s="375">
        <f t="shared" si="0"/>
        <v>21936</v>
      </c>
      <c r="G3" s="375">
        <f t="shared" si="0"/>
        <v>21031</v>
      </c>
      <c r="H3" s="375">
        <f t="shared" si="0"/>
        <v>19593</v>
      </c>
      <c r="I3" s="375">
        <f t="shared" si="0"/>
        <v>14706</v>
      </c>
      <c r="J3" s="375">
        <f t="shared" si="0"/>
        <v>209437</v>
      </c>
    </row>
    <row r="4" spans="1:10" x14ac:dyDescent="0.2">
      <c r="A4" s="374"/>
      <c r="B4" s="370" t="s">
        <v>500</v>
      </c>
      <c r="C4" s="373">
        <f t="shared" ref="C4:J4" si="1">SUM(C5,C7,C28,C40,C60,C84,C112,C136,C183,C189)</f>
        <v>257235</v>
      </c>
      <c r="D4" s="373">
        <f t="shared" si="1"/>
        <v>11233</v>
      </c>
      <c r="E4" s="373">
        <f t="shared" si="1"/>
        <v>8160</v>
      </c>
      <c r="F4" s="373">
        <f t="shared" si="1"/>
        <v>18883</v>
      </c>
      <c r="G4" s="373">
        <f t="shared" si="1"/>
        <v>18600</v>
      </c>
      <c r="H4" s="373">
        <f t="shared" si="1"/>
        <v>17459</v>
      </c>
      <c r="I4" s="373">
        <f t="shared" si="1"/>
        <v>13299</v>
      </c>
      <c r="J4" s="373">
        <f t="shared" si="1"/>
        <v>169601</v>
      </c>
    </row>
    <row r="5" spans="1:10" ht="21" x14ac:dyDescent="0.2">
      <c r="A5" s="88"/>
      <c r="B5" s="251" t="s">
        <v>278</v>
      </c>
      <c r="C5" s="364">
        <f>SUM(C6)</f>
        <v>48</v>
      </c>
      <c r="D5" s="364">
        <f t="shared" ref="D5:J5" si="2">D6</f>
        <v>1</v>
      </c>
      <c r="E5" s="364">
        <f t="shared" si="2"/>
        <v>0</v>
      </c>
      <c r="F5" s="364">
        <f t="shared" si="2"/>
        <v>4</v>
      </c>
      <c r="G5" s="364">
        <f t="shared" si="2"/>
        <v>0</v>
      </c>
      <c r="H5" s="364">
        <f t="shared" si="2"/>
        <v>0</v>
      </c>
      <c r="I5" s="364">
        <f t="shared" si="2"/>
        <v>2</v>
      </c>
      <c r="J5" s="364">
        <f t="shared" si="2"/>
        <v>41</v>
      </c>
    </row>
    <row r="6" spans="1:10" x14ac:dyDescent="0.2">
      <c r="A6" s="89">
        <v>101</v>
      </c>
      <c r="B6" s="252" t="s">
        <v>147</v>
      </c>
      <c r="C6" s="362">
        <f>SUM(D6:J6)</f>
        <v>48</v>
      </c>
      <c r="D6" s="361">
        <v>1</v>
      </c>
      <c r="E6" s="361">
        <v>0</v>
      </c>
      <c r="F6" s="361">
        <v>4</v>
      </c>
      <c r="G6" s="361">
        <v>0</v>
      </c>
      <c r="H6" s="361">
        <v>0</v>
      </c>
      <c r="I6" s="361">
        <v>2</v>
      </c>
      <c r="J6" s="361">
        <v>41</v>
      </c>
    </row>
    <row r="7" spans="1:10" ht="21" x14ac:dyDescent="0.2">
      <c r="A7" s="88"/>
      <c r="B7" s="251" t="s">
        <v>323</v>
      </c>
      <c r="C7" s="364">
        <f t="shared" ref="C7:J7" si="3">SUM(C8:C27)</f>
        <v>4407</v>
      </c>
      <c r="D7" s="364">
        <f t="shared" si="3"/>
        <v>101</v>
      </c>
      <c r="E7" s="364">
        <f t="shared" si="3"/>
        <v>71</v>
      </c>
      <c r="F7" s="364">
        <f t="shared" si="3"/>
        <v>228</v>
      </c>
      <c r="G7" s="364">
        <f t="shared" si="3"/>
        <v>218</v>
      </c>
      <c r="H7" s="364">
        <f t="shared" si="3"/>
        <v>168</v>
      </c>
      <c r="I7" s="364">
        <f t="shared" si="3"/>
        <v>122</v>
      </c>
      <c r="J7" s="364">
        <f t="shared" si="3"/>
        <v>3499</v>
      </c>
    </row>
    <row r="8" spans="1:10" x14ac:dyDescent="0.2">
      <c r="A8" s="89">
        <v>202</v>
      </c>
      <c r="B8" s="252" t="s">
        <v>108</v>
      </c>
      <c r="C8" s="362">
        <f t="shared" ref="C8:C27" si="4">SUM(D8:J8)</f>
        <v>891</v>
      </c>
      <c r="D8" s="361">
        <v>9</v>
      </c>
      <c r="E8" s="361">
        <v>10</v>
      </c>
      <c r="F8" s="361">
        <v>14</v>
      </c>
      <c r="G8" s="361">
        <v>9</v>
      </c>
      <c r="H8" s="361">
        <v>24</v>
      </c>
      <c r="I8" s="361">
        <v>26</v>
      </c>
      <c r="J8" s="361">
        <v>799</v>
      </c>
    </row>
    <row r="9" spans="1:10" x14ac:dyDescent="0.2">
      <c r="A9" s="89">
        <v>203</v>
      </c>
      <c r="B9" s="252" t="s">
        <v>70</v>
      </c>
      <c r="C9" s="362">
        <f t="shared" si="4"/>
        <v>149</v>
      </c>
      <c r="D9" s="361">
        <v>3</v>
      </c>
      <c r="E9" s="361">
        <v>0</v>
      </c>
      <c r="F9" s="361">
        <v>6</v>
      </c>
      <c r="G9" s="361">
        <v>9</v>
      </c>
      <c r="H9" s="361">
        <v>8</v>
      </c>
      <c r="I9" s="361">
        <v>1</v>
      </c>
      <c r="J9" s="361">
        <v>122</v>
      </c>
    </row>
    <row r="10" spans="1:10" x14ac:dyDescent="0.2">
      <c r="A10" s="89">
        <v>204</v>
      </c>
      <c r="B10" s="252" t="s">
        <v>71</v>
      </c>
      <c r="C10" s="362">
        <f t="shared" si="4"/>
        <v>646</v>
      </c>
      <c r="D10" s="361">
        <v>32</v>
      </c>
      <c r="E10" s="361">
        <v>28</v>
      </c>
      <c r="F10" s="361">
        <v>60</v>
      </c>
      <c r="G10" s="361">
        <v>74</v>
      </c>
      <c r="H10" s="361">
        <v>40</v>
      </c>
      <c r="I10" s="361">
        <v>40</v>
      </c>
      <c r="J10" s="361">
        <v>372</v>
      </c>
    </row>
    <row r="11" spans="1:10" x14ac:dyDescent="0.2">
      <c r="A11" s="89">
        <v>205</v>
      </c>
      <c r="B11" s="252" t="s">
        <v>349</v>
      </c>
      <c r="C11" s="362">
        <f t="shared" si="4"/>
        <v>25</v>
      </c>
      <c r="D11" s="361">
        <v>0</v>
      </c>
      <c r="E11" s="361">
        <v>0</v>
      </c>
      <c r="F11" s="361">
        <v>3</v>
      </c>
      <c r="G11" s="361">
        <v>0</v>
      </c>
      <c r="H11" s="361">
        <v>0</v>
      </c>
      <c r="I11" s="361">
        <v>0</v>
      </c>
      <c r="J11" s="361">
        <v>22</v>
      </c>
    </row>
    <row r="12" spans="1:10" x14ac:dyDescent="0.2">
      <c r="A12" s="89">
        <v>207</v>
      </c>
      <c r="B12" s="252" t="s">
        <v>279</v>
      </c>
      <c r="C12" s="362">
        <f t="shared" si="4"/>
        <v>251</v>
      </c>
      <c r="D12" s="361">
        <v>0</v>
      </c>
      <c r="E12" s="361">
        <v>1</v>
      </c>
      <c r="F12" s="361">
        <v>2</v>
      </c>
      <c r="G12" s="361">
        <v>2</v>
      </c>
      <c r="H12" s="361">
        <v>6</v>
      </c>
      <c r="I12" s="361">
        <v>1</v>
      </c>
      <c r="J12" s="361">
        <v>239</v>
      </c>
    </row>
    <row r="13" spans="1:10" x14ac:dyDescent="0.2">
      <c r="A13" s="89">
        <v>210</v>
      </c>
      <c r="B13" s="252" t="s">
        <v>109</v>
      </c>
      <c r="C13" s="362">
        <f t="shared" si="4"/>
        <v>11</v>
      </c>
      <c r="D13" s="361">
        <v>0</v>
      </c>
      <c r="E13" s="361">
        <v>0</v>
      </c>
      <c r="F13" s="361">
        <v>0</v>
      </c>
      <c r="G13" s="361">
        <v>3</v>
      </c>
      <c r="H13" s="361">
        <v>0</v>
      </c>
      <c r="I13" s="361">
        <v>0</v>
      </c>
      <c r="J13" s="361">
        <v>8</v>
      </c>
    </row>
    <row r="14" spans="1:10" x14ac:dyDescent="0.2">
      <c r="A14" s="89">
        <v>216</v>
      </c>
      <c r="B14" s="252" t="s">
        <v>331</v>
      </c>
      <c r="C14" s="362">
        <f t="shared" si="4"/>
        <v>677</v>
      </c>
      <c r="D14" s="361">
        <v>14</v>
      </c>
      <c r="E14" s="361">
        <v>13</v>
      </c>
      <c r="F14" s="361">
        <v>92</v>
      </c>
      <c r="G14" s="361">
        <v>63</v>
      </c>
      <c r="H14" s="361">
        <v>43</v>
      </c>
      <c r="I14" s="361">
        <v>11</v>
      </c>
      <c r="J14" s="361">
        <v>441</v>
      </c>
    </row>
    <row r="15" spans="1:10" x14ac:dyDescent="0.2">
      <c r="A15" s="90">
        <v>221</v>
      </c>
      <c r="B15" s="252" t="s">
        <v>185</v>
      </c>
      <c r="C15" s="362">
        <f t="shared" si="4"/>
        <v>320</v>
      </c>
      <c r="D15" s="361">
        <v>4</v>
      </c>
      <c r="E15" s="361">
        <v>5</v>
      </c>
      <c r="F15" s="361">
        <v>11</v>
      </c>
      <c r="G15" s="361">
        <v>7</v>
      </c>
      <c r="H15" s="361">
        <v>6</v>
      </c>
      <c r="I15" s="361">
        <v>7</v>
      </c>
      <c r="J15" s="361">
        <v>280</v>
      </c>
    </row>
    <row r="16" spans="1:10" x14ac:dyDescent="0.2">
      <c r="A16" s="90">
        <v>222</v>
      </c>
      <c r="B16" s="252" t="s">
        <v>72</v>
      </c>
      <c r="C16" s="362">
        <f t="shared" si="4"/>
        <v>9</v>
      </c>
      <c r="D16" s="361">
        <v>0</v>
      </c>
      <c r="E16" s="361">
        <v>0</v>
      </c>
      <c r="F16" s="361">
        <v>0</v>
      </c>
      <c r="G16" s="361">
        <v>1</v>
      </c>
      <c r="H16" s="361">
        <v>0</v>
      </c>
      <c r="I16" s="361">
        <v>1</v>
      </c>
      <c r="J16" s="361">
        <v>7</v>
      </c>
    </row>
    <row r="17" spans="1:10" x14ac:dyDescent="0.2">
      <c r="A17" s="90">
        <v>223</v>
      </c>
      <c r="B17" s="252" t="s">
        <v>480</v>
      </c>
      <c r="C17" s="362">
        <f t="shared" si="4"/>
        <v>2</v>
      </c>
      <c r="D17" s="361">
        <v>0</v>
      </c>
      <c r="E17" s="361">
        <v>0</v>
      </c>
      <c r="F17" s="361">
        <v>0</v>
      </c>
      <c r="G17" s="361">
        <v>0</v>
      </c>
      <c r="H17" s="361">
        <v>1</v>
      </c>
      <c r="I17" s="361">
        <v>0</v>
      </c>
      <c r="J17" s="361">
        <v>1</v>
      </c>
    </row>
    <row r="18" spans="1:10" x14ac:dyDescent="0.2">
      <c r="A18" s="90">
        <v>224</v>
      </c>
      <c r="B18" s="252" t="s">
        <v>668</v>
      </c>
      <c r="C18" s="362">
        <f t="shared" si="4"/>
        <v>4</v>
      </c>
      <c r="D18" s="361">
        <v>0</v>
      </c>
      <c r="E18" s="361">
        <v>0</v>
      </c>
      <c r="F18" s="361">
        <v>0</v>
      </c>
      <c r="G18" s="361">
        <v>0</v>
      </c>
      <c r="H18" s="361">
        <v>0</v>
      </c>
      <c r="I18" s="361">
        <v>0</v>
      </c>
      <c r="J18" s="361">
        <v>4</v>
      </c>
    </row>
    <row r="19" spans="1:10" x14ac:dyDescent="0.2">
      <c r="A19" s="90">
        <v>225</v>
      </c>
      <c r="B19" s="252" t="s">
        <v>669</v>
      </c>
      <c r="C19" s="362">
        <f t="shared" si="4"/>
        <v>81</v>
      </c>
      <c r="D19" s="361">
        <v>2</v>
      </c>
      <c r="E19" s="361">
        <v>1</v>
      </c>
      <c r="F19" s="361">
        <v>3</v>
      </c>
      <c r="G19" s="361">
        <v>0</v>
      </c>
      <c r="H19" s="361">
        <v>5</v>
      </c>
      <c r="I19" s="361">
        <v>5</v>
      </c>
      <c r="J19" s="361">
        <v>65</v>
      </c>
    </row>
    <row r="20" spans="1:10" x14ac:dyDescent="0.2">
      <c r="A20" s="91">
        <v>227</v>
      </c>
      <c r="B20" s="363" t="s">
        <v>377</v>
      </c>
      <c r="C20" s="362">
        <f t="shared" si="4"/>
        <v>230</v>
      </c>
      <c r="D20" s="361">
        <v>1</v>
      </c>
      <c r="E20" s="361">
        <v>1</v>
      </c>
      <c r="F20" s="361">
        <v>2</v>
      </c>
      <c r="G20" s="361">
        <v>3</v>
      </c>
      <c r="H20" s="361">
        <v>0</v>
      </c>
      <c r="I20" s="361">
        <v>2</v>
      </c>
      <c r="J20" s="361">
        <v>221</v>
      </c>
    </row>
    <row r="21" spans="1:10" x14ac:dyDescent="0.2">
      <c r="A21" s="91">
        <v>228</v>
      </c>
      <c r="B21" s="363" t="s">
        <v>382</v>
      </c>
      <c r="C21" s="362">
        <f t="shared" si="4"/>
        <v>16</v>
      </c>
      <c r="D21" s="361">
        <v>1</v>
      </c>
      <c r="E21" s="361">
        <v>1</v>
      </c>
      <c r="F21" s="361">
        <v>2</v>
      </c>
      <c r="G21" s="361">
        <v>2</v>
      </c>
      <c r="H21" s="361">
        <v>0</v>
      </c>
      <c r="I21" s="361">
        <v>2</v>
      </c>
      <c r="J21" s="361">
        <v>8</v>
      </c>
    </row>
    <row r="22" spans="1:10" x14ac:dyDescent="0.2">
      <c r="A22" s="91">
        <v>229</v>
      </c>
      <c r="B22" s="252" t="s">
        <v>671</v>
      </c>
      <c r="C22" s="362">
        <f t="shared" si="4"/>
        <v>8</v>
      </c>
      <c r="D22" s="361">
        <v>2</v>
      </c>
      <c r="E22" s="361">
        <v>0</v>
      </c>
      <c r="F22" s="361">
        <v>1</v>
      </c>
      <c r="G22" s="361">
        <v>0</v>
      </c>
      <c r="H22" s="361">
        <v>0</v>
      </c>
      <c r="I22" s="361">
        <v>0</v>
      </c>
      <c r="J22" s="361">
        <v>5</v>
      </c>
    </row>
    <row r="23" spans="1:10" x14ac:dyDescent="0.2">
      <c r="A23" s="91">
        <v>231</v>
      </c>
      <c r="B23" s="363" t="s">
        <v>378</v>
      </c>
      <c r="C23" s="362">
        <f t="shared" si="4"/>
        <v>772</v>
      </c>
      <c r="D23" s="361">
        <v>29</v>
      </c>
      <c r="E23" s="361">
        <v>10</v>
      </c>
      <c r="F23" s="361">
        <v>30</v>
      </c>
      <c r="G23" s="361">
        <v>40</v>
      </c>
      <c r="H23" s="361">
        <v>33</v>
      </c>
      <c r="I23" s="361">
        <v>26</v>
      </c>
      <c r="J23" s="361">
        <v>604</v>
      </c>
    </row>
    <row r="24" spans="1:10" x14ac:dyDescent="0.2">
      <c r="A24" s="91">
        <v>232</v>
      </c>
      <c r="B24" s="363" t="s">
        <v>481</v>
      </c>
      <c r="C24" s="362">
        <f t="shared" si="4"/>
        <v>7</v>
      </c>
      <c r="D24" s="361">
        <v>0</v>
      </c>
      <c r="E24" s="361">
        <v>0</v>
      </c>
      <c r="F24" s="361">
        <v>0</v>
      </c>
      <c r="G24" s="361">
        <v>0</v>
      </c>
      <c r="H24" s="361">
        <v>0</v>
      </c>
      <c r="I24" s="361">
        <v>0</v>
      </c>
      <c r="J24" s="361">
        <v>7</v>
      </c>
    </row>
    <row r="25" spans="1:10" ht="24.75" customHeight="1" x14ac:dyDescent="0.2">
      <c r="A25" s="91">
        <v>233</v>
      </c>
      <c r="B25" s="252" t="s">
        <v>621</v>
      </c>
      <c r="C25" s="362">
        <f t="shared" si="4"/>
        <v>5</v>
      </c>
      <c r="D25" s="361">
        <v>0</v>
      </c>
      <c r="E25" s="361">
        <v>0</v>
      </c>
      <c r="F25" s="361">
        <v>0</v>
      </c>
      <c r="G25" s="361">
        <v>0</v>
      </c>
      <c r="H25" s="361">
        <v>0</v>
      </c>
      <c r="I25" s="361">
        <v>0</v>
      </c>
      <c r="J25" s="361">
        <v>5</v>
      </c>
    </row>
    <row r="26" spans="1:10" x14ac:dyDescent="0.2">
      <c r="A26" s="91">
        <v>234</v>
      </c>
      <c r="B26" s="363" t="s">
        <v>409</v>
      </c>
      <c r="C26" s="362">
        <f t="shared" si="4"/>
        <v>20</v>
      </c>
      <c r="D26" s="361">
        <v>1</v>
      </c>
      <c r="E26" s="361">
        <v>0</v>
      </c>
      <c r="F26" s="361">
        <v>0</v>
      </c>
      <c r="G26" s="361">
        <v>1</v>
      </c>
      <c r="H26" s="361">
        <v>1</v>
      </c>
      <c r="I26" s="361">
        <v>0</v>
      </c>
      <c r="J26" s="361">
        <v>17</v>
      </c>
    </row>
    <row r="27" spans="1:10" ht="21" x14ac:dyDescent="0.2">
      <c r="A27" s="89">
        <v>299</v>
      </c>
      <c r="B27" s="252" t="s">
        <v>332</v>
      </c>
      <c r="C27" s="362">
        <f t="shared" si="4"/>
        <v>283</v>
      </c>
      <c r="D27" s="361">
        <v>3</v>
      </c>
      <c r="E27" s="361">
        <v>1</v>
      </c>
      <c r="F27" s="361">
        <v>2</v>
      </c>
      <c r="G27" s="361">
        <v>4</v>
      </c>
      <c r="H27" s="361">
        <v>1</v>
      </c>
      <c r="I27" s="361">
        <v>0</v>
      </c>
      <c r="J27" s="361">
        <v>272</v>
      </c>
    </row>
    <row r="28" spans="1:10" ht="31.5" x14ac:dyDescent="0.2">
      <c r="A28" s="88"/>
      <c r="B28" s="251" t="s">
        <v>325</v>
      </c>
      <c r="C28" s="364">
        <f t="shared" ref="C28:J28" si="5">SUM(C29:C39)</f>
        <v>8174</v>
      </c>
      <c r="D28" s="364">
        <f t="shared" si="5"/>
        <v>90</v>
      </c>
      <c r="E28" s="364">
        <f t="shared" si="5"/>
        <v>37</v>
      </c>
      <c r="F28" s="364">
        <f t="shared" si="5"/>
        <v>535</v>
      </c>
      <c r="G28" s="364">
        <f t="shared" si="5"/>
        <v>344</v>
      </c>
      <c r="H28" s="364">
        <f t="shared" si="5"/>
        <v>157</v>
      </c>
      <c r="I28" s="364">
        <f t="shared" si="5"/>
        <v>61</v>
      </c>
      <c r="J28" s="364">
        <f t="shared" si="5"/>
        <v>6950</v>
      </c>
    </row>
    <row r="29" spans="1:10" x14ac:dyDescent="0.2">
      <c r="A29" s="89">
        <v>301</v>
      </c>
      <c r="B29" s="252" t="s">
        <v>175</v>
      </c>
      <c r="C29" s="362">
        <f t="shared" ref="C29:C39" si="6">SUM(D29:J29)</f>
        <v>30</v>
      </c>
      <c r="D29" s="361">
        <v>1</v>
      </c>
      <c r="E29" s="361">
        <v>0</v>
      </c>
      <c r="F29" s="361">
        <v>3</v>
      </c>
      <c r="G29" s="361">
        <v>3</v>
      </c>
      <c r="H29" s="361">
        <v>4</v>
      </c>
      <c r="I29" s="361">
        <v>2</v>
      </c>
      <c r="J29" s="361">
        <v>17</v>
      </c>
    </row>
    <row r="30" spans="1:10" x14ac:dyDescent="0.2">
      <c r="A30" s="89">
        <v>302</v>
      </c>
      <c r="B30" s="252" t="s">
        <v>160</v>
      </c>
      <c r="C30" s="362">
        <f t="shared" si="6"/>
        <v>2272</v>
      </c>
      <c r="D30" s="361">
        <v>21</v>
      </c>
      <c r="E30" s="361">
        <v>7</v>
      </c>
      <c r="F30" s="361">
        <v>97</v>
      </c>
      <c r="G30" s="361">
        <v>72</v>
      </c>
      <c r="H30" s="361">
        <v>36</v>
      </c>
      <c r="I30" s="361">
        <v>9</v>
      </c>
      <c r="J30" s="361">
        <v>2030</v>
      </c>
    </row>
    <row r="31" spans="1:10" x14ac:dyDescent="0.2">
      <c r="A31" s="89">
        <v>303</v>
      </c>
      <c r="B31" s="252" t="s">
        <v>161</v>
      </c>
      <c r="C31" s="362">
        <f t="shared" si="6"/>
        <v>3708</v>
      </c>
      <c r="D31" s="361">
        <v>35</v>
      </c>
      <c r="E31" s="361">
        <v>17</v>
      </c>
      <c r="F31" s="361">
        <v>280</v>
      </c>
      <c r="G31" s="361">
        <v>139</v>
      </c>
      <c r="H31" s="361">
        <v>57</v>
      </c>
      <c r="I31" s="361">
        <v>28</v>
      </c>
      <c r="J31" s="361">
        <v>3152</v>
      </c>
    </row>
    <row r="32" spans="1:10" ht="19.5" customHeight="1" x14ac:dyDescent="0.2">
      <c r="A32" s="89">
        <v>304</v>
      </c>
      <c r="B32" s="252" t="s">
        <v>159</v>
      </c>
      <c r="C32" s="362">
        <f t="shared" si="6"/>
        <v>1</v>
      </c>
      <c r="D32" s="361">
        <v>0</v>
      </c>
      <c r="E32" s="361">
        <v>0</v>
      </c>
      <c r="F32" s="361">
        <v>0</v>
      </c>
      <c r="G32" s="361">
        <v>0</v>
      </c>
      <c r="H32" s="361">
        <v>0</v>
      </c>
      <c r="I32" s="361">
        <v>0</v>
      </c>
      <c r="J32" s="361">
        <v>1</v>
      </c>
    </row>
    <row r="33" spans="1:10" x14ac:dyDescent="0.2">
      <c r="A33" s="89">
        <v>306</v>
      </c>
      <c r="B33" s="252" t="s">
        <v>280</v>
      </c>
      <c r="C33" s="362">
        <f t="shared" si="6"/>
        <v>151</v>
      </c>
      <c r="D33" s="361">
        <v>2</v>
      </c>
      <c r="E33" s="361">
        <v>0</v>
      </c>
      <c r="F33" s="361">
        <v>5</v>
      </c>
      <c r="G33" s="361">
        <v>2</v>
      </c>
      <c r="H33" s="361">
        <v>1</v>
      </c>
      <c r="I33" s="361">
        <v>0</v>
      </c>
      <c r="J33" s="361">
        <v>141</v>
      </c>
    </row>
    <row r="34" spans="1:10" ht="21" x14ac:dyDescent="0.2">
      <c r="A34" s="89">
        <v>307</v>
      </c>
      <c r="B34" s="252" t="s">
        <v>281</v>
      </c>
      <c r="C34" s="362">
        <f t="shared" si="6"/>
        <v>35</v>
      </c>
      <c r="D34" s="361">
        <v>0</v>
      </c>
      <c r="E34" s="361">
        <v>0</v>
      </c>
      <c r="F34" s="361">
        <v>0</v>
      </c>
      <c r="G34" s="361">
        <v>3</v>
      </c>
      <c r="H34" s="361">
        <v>0</v>
      </c>
      <c r="I34" s="361">
        <v>0</v>
      </c>
      <c r="J34" s="361">
        <v>32</v>
      </c>
    </row>
    <row r="35" spans="1:10" x14ac:dyDescent="0.2">
      <c r="A35" s="89">
        <v>308</v>
      </c>
      <c r="B35" s="252" t="s">
        <v>162</v>
      </c>
      <c r="C35" s="362">
        <f t="shared" si="6"/>
        <v>206</v>
      </c>
      <c r="D35" s="361">
        <v>5</v>
      </c>
      <c r="E35" s="361">
        <v>2</v>
      </c>
      <c r="F35" s="361">
        <v>9</v>
      </c>
      <c r="G35" s="361">
        <v>7</v>
      </c>
      <c r="H35" s="361">
        <v>3</v>
      </c>
      <c r="I35" s="361">
        <v>0</v>
      </c>
      <c r="J35" s="361">
        <v>180</v>
      </c>
    </row>
    <row r="36" spans="1:10" x14ac:dyDescent="0.2">
      <c r="A36" s="89">
        <v>309</v>
      </c>
      <c r="B36" s="252" t="s">
        <v>73</v>
      </c>
      <c r="C36" s="362">
        <f t="shared" si="6"/>
        <v>1661</v>
      </c>
      <c r="D36" s="361">
        <v>25</v>
      </c>
      <c r="E36" s="361">
        <v>9</v>
      </c>
      <c r="F36" s="361">
        <v>135</v>
      </c>
      <c r="G36" s="361">
        <v>116</v>
      </c>
      <c r="H36" s="361">
        <v>54</v>
      </c>
      <c r="I36" s="361">
        <v>22</v>
      </c>
      <c r="J36" s="361">
        <v>1300</v>
      </c>
    </row>
    <row r="37" spans="1:10" x14ac:dyDescent="0.2">
      <c r="A37" s="89">
        <v>310</v>
      </c>
      <c r="B37" s="252" t="s">
        <v>282</v>
      </c>
      <c r="C37" s="362">
        <f t="shared" si="6"/>
        <v>7</v>
      </c>
      <c r="D37" s="361">
        <v>0</v>
      </c>
      <c r="E37" s="361">
        <v>0</v>
      </c>
      <c r="F37" s="361">
        <v>0</v>
      </c>
      <c r="G37" s="361">
        <v>0</v>
      </c>
      <c r="H37" s="361">
        <v>1</v>
      </c>
      <c r="I37" s="361">
        <v>0</v>
      </c>
      <c r="J37" s="361">
        <v>6</v>
      </c>
    </row>
    <row r="38" spans="1:10" x14ac:dyDescent="0.2">
      <c r="A38" s="90">
        <v>311</v>
      </c>
      <c r="B38" s="252" t="s">
        <v>180</v>
      </c>
      <c r="C38" s="362">
        <f t="shared" si="6"/>
        <v>58</v>
      </c>
      <c r="D38" s="361">
        <v>0</v>
      </c>
      <c r="E38" s="361">
        <v>1</v>
      </c>
      <c r="F38" s="361">
        <v>3</v>
      </c>
      <c r="G38" s="361">
        <v>2</v>
      </c>
      <c r="H38" s="361">
        <v>1</v>
      </c>
      <c r="I38" s="361">
        <v>0</v>
      </c>
      <c r="J38" s="361">
        <v>51</v>
      </c>
    </row>
    <row r="39" spans="1:10" ht="21" x14ac:dyDescent="0.2">
      <c r="A39" s="89">
        <v>399</v>
      </c>
      <c r="B39" s="252" t="s">
        <v>333</v>
      </c>
      <c r="C39" s="362">
        <f t="shared" si="6"/>
        <v>45</v>
      </c>
      <c r="D39" s="361">
        <v>1</v>
      </c>
      <c r="E39" s="361">
        <v>1</v>
      </c>
      <c r="F39" s="361">
        <v>3</v>
      </c>
      <c r="G39" s="361">
        <v>0</v>
      </c>
      <c r="H39" s="361">
        <v>0</v>
      </c>
      <c r="I39" s="361">
        <v>0</v>
      </c>
      <c r="J39" s="361">
        <v>40</v>
      </c>
    </row>
    <row r="40" spans="1:10" ht="21" x14ac:dyDescent="0.2">
      <c r="A40" s="88"/>
      <c r="B40" s="251" t="s">
        <v>283</v>
      </c>
      <c r="C40" s="364">
        <f t="shared" ref="C40:J40" si="7">SUM(C41:C59)</f>
        <v>1583</v>
      </c>
      <c r="D40" s="364">
        <f t="shared" si="7"/>
        <v>23</v>
      </c>
      <c r="E40" s="364">
        <f t="shared" si="7"/>
        <v>14</v>
      </c>
      <c r="F40" s="364">
        <f t="shared" si="7"/>
        <v>34</v>
      </c>
      <c r="G40" s="364">
        <f t="shared" si="7"/>
        <v>24</v>
      </c>
      <c r="H40" s="364">
        <f t="shared" si="7"/>
        <v>21</v>
      </c>
      <c r="I40" s="364">
        <f t="shared" si="7"/>
        <v>20</v>
      </c>
      <c r="J40" s="364">
        <f t="shared" si="7"/>
        <v>1447</v>
      </c>
    </row>
    <row r="41" spans="1:10" x14ac:dyDescent="0.2">
      <c r="A41" s="91">
        <v>402</v>
      </c>
      <c r="B41" s="363" t="s">
        <v>379</v>
      </c>
      <c r="C41" s="362">
        <f t="shared" ref="C41:C59" si="8">SUM(D41:J41)</f>
        <v>7</v>
      </c>
      <c r="D41" s="361">
        <v>0</v>
      </c>
      <c r="E41" s="361">
        <v>0</v>
      </c>
      <c r="F41" s="361">
        <v>0</v>
      </c>
      <c r="G41" s="361">
        <v>0</v>
      </c>
      <c r="H41" s="361">
        <v>0</v>
      </c>
      <c r="I41" s="361">
        <v>0</v>
      </c>
      <c r="J41" s="361">
        <v>7</v>
      </c>
    </row>
    <row r="42" spans="1:10" x14ac:dyDescent="0.2">
      <c r="A42" s="89">
        <v>404</v>
      </c>
      <c r="B42" s="252" t="s">
        <v>268</v>
      </c>
      <c r="C42" s="362">
        <f t="shared" si="8"/>
        <v>40</v>
      </c>
      <c r="D42" s="361">
        <v>0</v>
      </c>
      <c r="E42" s="361">
        <v>0</v>
      </c>
      <c r="F42" s="361">
        <v>1</v>
      </c>
      <c r="G42" s="361">
        <v>0</v>
      </c>
      <c r="H42" s="361">
        <v>1</v>
      </c>
      <c r="I42" s="361">
        <v>0</v>
      </c>
      <c r="J42" s="361">
        <v>38</v>
      </c>
    </row>
    <row r="43" spans="1:10" x14ac:dyDescent="0.2">
      <c r="A43" s="89">
        <v>405</v>
      </c>
      <c r="B43" s="252" t="s">
        <v>269</v>
      </c>
      <c r="C43" s="362">
        <f t="shared" si="8"/>
        <v>62</v>
      </c>
      <c r="D43" s="361">
        <v>1</v>
      </c>
      <c r="E43" s="361">
        <v>1</v>
      </c>
      <c r="F43" s="361">
        <v>1</v>
      </c>
      <c r="G43" s="361">
        <v>0</v>
      </c>
      <c r="H43" s="361">
        <v>0</v>
      </c>
      <c r="I43" s="361">
        <v>0</v>
      </c>
      <c r="J43" s="361">
        <v>59</v>
      </c>
    </row>
    <row r="44" spans="1:10" x14ac:dyDescent="0.2">
      <c r="A44" s="89">
        <v>406</v>
      </c>
      <c r="B44" s="252" t="s">
        <v>74</v>
      </c>
      <c r="C44" s="362">
        <f t="shared" si="8"/>
        <v>264</v>
      </c>
      <c r="D44" s="361">
        <v>0</v>
      </c>
      <c r="E44" s="361">
        <v>1</v>
      </c>
      <c r="F44" s="361">
        <v>5</v>
      </c>
      <c r="G44" s="361">
        <v>2</v>
      </c>
      <c r="H44" s="361">
        <v>0</v>
      </c>
      <c r="I44" s="361">
        <v>0</v>
      </c>
      <c r="J44" s="361">
        <v>256</v>
      </c>
    </row>
    <row r="45" spans="1:10" x14ac:dyDescent="0.2">
      <c r="A45" s="89">
        <v>408</v>
      </c>
      <c r="B45" s="252" t="s">
        <v>110</v>
      </c>
      <c r="C45" s="362">
        <f t="shared" si="8"/>
        <v>6</v>
      </c>
      <c r="D45" s="361">
        <v>0</v>
      </c>
      <c r="E45" s="361">
        <v>0</v>
      </c>
      <c r="F45" s="361">
        <v>0</v>
      </c>
      <c r="G45" s="361">
        <v>0</v>
      </c>
      <c r="H45" s="361">
        <v>0</v>
      </c>
      <c r="I45" s="361">
        <v>0</v>
      </c>
      <c r="J45" s="361">
        <v>6</v>
      </c>
    </row>
    <row r="46" spans="1:10" x14ac:dyDescent="0.2">
      <c r="A46" s="89">
        <v>409</v>
      </c>
      <c r="B46" s="252" t="s">
        <v>75</v>
      </c>
      <c r="C46" s="362">
        <f t="shared" si="8"/>
        <v>23</v>
      </c>
      <c r="D46" s="361">
        <v>0</v>
      </c>
      <c r="E46" s="361">
        <v>0</v>
      </c>
      <c r="F46" s="361">
        <v>0</v>
      </c>
      <c r="G46" s="361">
        <v>0</v>
      </c>
      <c r="H46" s="361">
        <v>0</v>
      </c>
      <c r="I46" s="361">
        <v>0</v>
      </c>
      <c r="J46" s="361">
        <v>23</v>
      </c>
    </row>
    <row r="47" spans="1:10" x14ac:dyDescent="0.2">
      <c r="A47" s="89">
        <v>410</v>
      </c>
      <c r="B47" s="252" t="s">
        <v>482</v>
      </c>
      <c r="C47" s="362">
        <f t="shared" si="8"/>
        <v>249</v>
      </c>
      <c r="D47" s="361">
        <v>3</v>
      </c>
      <c r="E47" s="361">
        <v>3</v>
      </c>
      <c r="F47" s="361">
        <v>5</v>
      </c>
      <c r="G47" s="361">
        <v>5</v>
      </c>
      <c r="H47" s="361">
        <v>1</v>
      </c>
      <c r="I47" s="361">
        <v>1</v>
      </c>
      <c r="J47" s="361">
        <v>231</v>
      </c>
    </row>
    <row r="48" spans="1:10" x14ac:dyDescent="0.2">
      <c r="A48" s="89">
        <v>411</v>
      </c>
      <c r="B48" s="252" t="s">
        <v>670</v>
      </c>
      <c r="C48" s="362">
        <f t="shared" si="8"/>
        <v>5</v>
      </c>
      <c r="D48" s="361">
        <v>0</v>
      </c>
      <c r="E48" s="361">
        <v>0</v>
      </c>
      <c r="F48" s="361">
        <v>0</v>
      </c>
      <c r="G48" s="361">
        <v>1</v>
      </c>
      <c r="H48" s="361">
        <v>0</v>
      </c>
      <c r="I48" s="361">
        <v>0</v>
      </c>
      <c r="J48" s="361">
        <v>4</v>
      </c>
    </row>
    <row r="49" spans="1:10" x14ac:dyDescent="0.2">
      <c r="A49" s="89">
        <v>413</v>
      </c>
      <c r="B49" s="252" t="s">
        <v>112</v>
      </c>
      <c r="C49" s="362">
        <f t="shared" si="8"/>
        <v>1</v>
      </c>
      <c r="D49" s="361">
        <v>0</v>
      </c>
      <c r="E49" s="361">
        <v>0</v>
      </c>
      <c r="F49" s="361">
        <v>0</v>
      </c>
      <c r="G49" s="361">
        <v>0</v>
      </c>
      <c r="H49" s="361">
        <v>0</v>
      </c>
      <c r="I49" s="361">
        <v>0</v>
      </c>
      <c r="J49" s="361">
        <v>1</v>
      </c>
    </row>
    <row r="50" spans="1:10" x14ac:dyDescent="0.2">
      <c r="A50" s="89">
        <v>415</v>
      </c>
      <c r="B50" s="252" t="s">
        <v>113</v>
      </c>
      <c r="C50" s="362">
        <f t="shared" si="8"/>
        <v>31</v>
      </c>
      <c r="D50" s="361">
        <v>0</v>
      </c>
      <c r="E50" s="361">
        <v>0</v>
      </c>
      <c r="F50" s="361">
        <v>0</v>
      </c>
      <c r="G50" s="361">
        <v>0</v>
      </c>
      <c r="H50" s="361">
        <v>0</v>
      </c>
      <c r="I50" s="361">
        <v>0</v>
      </c>
      <c r="J50" s="361">
        <v>31</v>
      </c>
    </row>
    <row r="51" spans="1:10" x14ac:dyDescent="0.2">
      <c r="A51" s="89">
        <v>416</v>
      </c>
      <c r="B51" s="252" t="s">
        <v>89</v>
      </c>
      <c r="C51" s="362">
        <f t="shared" si="8"/>
        <v>7</v>
      </c>
      <c r="D51" s="361">
        <v>0</v>
      </c>
      <c r="E51" s="361">
        <v>0</v>
      </c>
      <c r="F51" s="361">
        <v>1</v>
      </c>
      <c r="G51" s="361">
        <v>0</v>
      </c>
      <c r="H51" s="361">
        <v>0</v>
      </c>
      <c r="I51" s="361">
        <v>0</v>
      </c>
      <c r="J51" s="361">
        <v>6</v>
      </c>
    </row>
    <row r="52" spans="1:10" x14ac:dyDescent="0.2">
      <c r="A52" s="90">
        <v>417</v>
      </c>
      <c r="B52" s="252" t="s">
        <v>284</v>
      </c>
      <c r="C52" s="362">
        <f t="shared" si="8"/>
        <v>2</v>
      </c>
      <c r="D52" s="361">
        <v>0</v>
      </c>
      <c r="E52" s="361">
        <v>0</v>
      </c>
      <c r="F52" s="361">
        <v>0</v>
      </c>
      <c r="G52" s="361">
        <v>0</v>
      </c>
      <c r="H52" s="361">
        <v>0</v>
      </c>
      <c r="I52" s="361">
        <v>0</v>
      </c>
      <c r="J52" s="361">
        <v>2</v>
      </c>
    </row>
    <row r="53" spans="1:10" x14ac:dyDescent="0.2">
      <c r="A53" s="90">
        <v>418</v>
      </c>
      <c r="B53" s="252" t="s">
        <v>285</v>
      </c>
      <c r="C53" s="362">
        <f t="shared" si="8"/>
        <v>4</v>
      </c>
      <c r="D53" s="361">
        <v>0</v>
      </c>
      <c r="E53" s="361">
        <v>0</v>
      </c>
      <c r="F53" s="361">
        <v>0</v>
      </c>
      <c r="G53" s="361">
        <v>0</v>
      </c>
      <c r="H53" s="361">
        <v>0</v>
      </c>
      <c r="I53" s="361">
        <v>0</v>
      </c>
      <c r="J53" s="361">
        <v>4</v>
      </c>
    </row>
    <row r="54" spans="1:10" x14ac:dyDescent="0.2">
      <c r="A54" s="90">
        <v>419</v>
      </c>
      <c r="B54" s="252" t="s">
        <v>479</v>
      </c>
      <c r="C54" s="362">
        <f t="shared" si="8"/>
        <v>407</v>
      </c>
      <c r="D54" s="361">
        <v>0</v>
      </c>
      <c r="E54" s="361">
        <v>4</v>
      </c>
      <c r="F54" s="361">
        <v>4</v>
      </c>
      <c r="G54" s="361">
        <v>0</v>
      </c>
      <c r="H54" s="361">
        <v>1</v>
      </c>
      <c r="I54" s="361">
        <v>0</v>
      </c>
      <c r="J54" s="361">
        <v>398</v>
      </c>
    </row>
    <row r="55" spans="1:10" x14ac:dyDescent="0.2">
      <c r="A55" s="89">
        <v>420</v>
      </c>
      <c r="B55" s="252" t="s">
        <v>186</v>
      </c>
      <c r="C55" s="362">
        <f t="shared" si="8"/>
        <v>348</v>
      </c>
      <c r="D55" s="361">
        <v>15</v>
      </c>
      <c r="E55" s="361">
        <v>2</v>
      </c>
      <c r="F55" s="361">
        <v>11</v>
      </c>
      <c r="G55" s="361">
        <v>10</v>
      </c>
      <c r="H55" s="361">
        <v>11</v>
      </c>
      <c r="I55" s="361">
        <v>16</v>
      </c>
      <c r="J55" s="361">
        <v>283</v>
      </c>
    </row>
    <row r="56" spans="1:10" x14ac:dyDescent="0.2">
      <c r="A56" s="89">
        <v>421</v>
      </c>
      <c r="B56" s="252" t="s">
        <v>286</v>
      </c>
      <c r="C56" s="362">
        <f t="shared" si="8"/>
        <v>60</v>
      </c>
      <c r="D56" s="361">
        <v>1</v>
      </c>
      <c r="E56" s="361">
        <v>3</v>
      </c>
      <c r="F56" s="361">
        <v>5</v>
      </c>
      <c r="G56" s="361">
        <v>2</v>
      </c>
      <c r="H56" s="361">
        <v>4</v>
      </c>
      <c r="I56" s="361">
        <v>3</v>
      </c>
      <c r="J56" s="361">
        <v>42</v>
      </c>
    </row>
    <row r="57" spans="1:10" ht="21" x14ac:dyDescent="0.2">
      <c r="A57" s="91">
        <v>422</v>
      </c>
      <c r="B57" s="252" t="s">
        <v>583</v>
      </c>
      <c r="C57" s="362">
        <f t="shared" si="8"/>
        <v>4</v>
      </c>
      <c r="D57" s="361">
        <v>0</v>
      </c>
      <c r="E57" s="361">
        <v>0</v>
      </c>
      <c r="F57" s="361">
        <v>0</v>
      </c>
      <c r="G57" s="361">
        <v>0</v>
      </c>
      <c r="H57" s="361">
        <v>0</v>
      </c>
      <c r="I57" s="361">
        <v>0</v>
      </c>
      <c r="J57" s="361">
        <v>4</v>
      </c>
    </row>
    <row r="58" spans="1:10" x14ac:dyDescent="0.2">
      <c r="A58" s="90">
        <v>423</v>
      </c>
      <c r="B58" s="252" t="s">
        <v>359</v>
      </c>
      <c r="C58" s="362">
        <f t="shared" si="8"/>
        <v>1</v>
      </c>
      <c r="D58" s="361">
        <v>0</v>
      </c>
      <c r="E58" s="361">
        <v>0</v>
      </c>
      <c r="F58" s="361">
        <v>0</v>
      </c>
      <c r="G58" s="361">
        <v>0</v>
      </c>
      <c r="H58" s="361">
        <v>0</v>
      </c>
      <c r="I58" s="361">
        <v>0</v>
      </c>
      <c r="J58" s="361">
        <v>1</v>
      </c>
    </row>
    <row r="59" spans="1:10" ht="21" x14ac:dyDescent="0.2">
      <c r="A59" s="89">
        <v>499</v>
      </c>
      <c r="B59" s="252" t="s">
        <v>270</v>
      </c>
      <c r="C59" s="362">
        <f t="shared" si="8"/>
        <v>62</v>
      </c>
      <c r="D59" s="361">
        <v>3</v>
      </c>
      <c r="E59" s="361">
        <v>0</v>
      </c>
      <c r="F59" s="361">
        <v>1</v>
      </c>
      <c r="G59" s="361">
        <v>4</v>
      </c>
      <c r="H59" s="361">
        <v>3</v>
      </c>
      <c r="I59" s="361">
        <v>0</v>
      </c>
      <c r="J59" s="361">
        <v>51</v>
      </c>
    </row>
    <row r="60" spans="1:10" ht="21" x14ac:dyDescent="0.2">
      <c r="A60" s="88"/>
      <c r="B60" s="251" t="s">
        <v>584</v>
      </c>
      <c r="C60" s="364">
        <f t="shared" ref="C60:J60" si="9">SUM(C61:C83)</f>
        <v>28649</v>
      </c>
      <c r="D60" s="364">
        <f t="shared" si="9"/>
        <v>1096</v>
      </c>
      <c r="E60" s="364">
        <f t="shared" si="9"/>
        <v>738</v>
      </c>
      <c r="F60" s="364">
        <f t="shared" si="9"/>
        <v>2693</v>
      </c>
      <c r="G60" s="364">
        <f t="shared" si="9"/>
        <v>2750</v>
      </c>
      <c r="H60" s="364">
        <f t="shared" si="9"/>
        <v>2558</v>
      </c>
      <c r="I60" s="364">
        <f t="shared" si="9"/>
        <v>1885</v>
      </c>
      <c r="J60" s="364">
        <f t="shared" si="9"/>
        <v>16929</v>
      </c>
    </row>
    <row r="61" spans="1:10" x14ac:dyDescent="0.2">
      <c r="A61" s="89">
        <v>501</v>
      </c>
      <c r="B61" s="252" t="s">
        <v>287</v>
      </c>
      <c r="C61" s="362">
        <f t="shared" ref="C61:C83" si="10">SUM(D61:J61)</f>
        <v>28</v>
      </c>
      <c r="D61" s="361">
        <v>2</v>
      </c>
      <c r="E61" s="361">
        <v>3</v>
      </c>
      <c r="F61" s="361">
        <v>1</v>
      </c>
      <c r="G61" s="361">
        <v>2</v>
      </c>
      <c r="H61" s="361">
        <v>1</v>
      </c>
      <c r="I61" s="361">
        <v>1</v>
      </c>
      <c r="J61" s="361">
        <v>18</v>
      </c>
    </row>
    <row r="62" spans="1:10" x14ac:dyDescent="0.2">
      <c r="A62" s="89">
        <v>502</v>
      </c>
      <c r="B62" s="252" t="s">
        <v>163</v>
      </c>
      <c r="C62" s="362">
        <f t="shared" si="10"/>
        <v>142</v>
      </c>
      <c r="D62" s="361">
        <v>5</v>
      </c>
      <c r="E62" s="361">
        <v>0</v>
      </c>
      <c r="F62" s="361">
        <v>1</v>
      </c>
      <c r="G62" s="361">
        <v>6</v>
      </c>
      <c r="H62" s="361">
        <v>2</v>
      </c>
      <c r="I62" s="361">
        <v>1</v>
      </c>
      <c r="J62" s="361">
        <v>127</v>
      </c>
    </row>
    <row r="63" spans="1:10" x14ac:dyDescent="0.2">
      <c r="A63" s="89">
        <v>503</v>
      </c>
      <c r="B63" s="252" t="s">
        <v>114</v>
      </c>
      <c r="C63" s="362">
        <f t="shared" si="10"/>
        <v>47</v>
      </c>
      <c r="D63" s="361">
        <v>2</v>
      </c>
      <c r="E63" s="361">
        <v>0</v>
      </c>
      <c r="F63" s="361">
        <v>1</v>
      </c>
      <c r="G63" s="361">
        <v>3</v>
      </c>
      <c r="H63" s="361">
        <v>0</v>
      </c>
      <c r="I63" s="361">
        <v>0</v>
      </c>
      <c r="J63" s="361">
        <v>41</v>
      </c>
    </row>
    <row r="64" spans="1:10" ht="15.75" customHeight="1" x14ac:dyDescent="0.2">
      <c r="A64" s="89">
        <v>505</v>
      </c>
      <c r="B64" s="252" t="s">
        <v>288</v>
      </c>
      <c r="C64" s="362">
        <f t="shared" si="10"/>
        <v>19</v>
      </c>
      <c r="D64" s="361">
        <v>1</v>
      </c>
      <c r="E64" s="361">
        <v>1</v>
      </c>
      <c r="F64" s="361">
        <v>0</v>
      </c>
      <c r="G64" s="361">
        <v>1</v>
      </c>
      <c r="H64" s="361">
        <v>0</v>
      </c>
      <c r="I64" s="361">
        <v>0</v>
      </c>
      <c r="J64" s="361">
        <v>16</v>
      </c>
    </row>
    <row r="65" spans="1:10" x14ac:dyDescent="0.2">
      <c r="A65" s="89">
        <v>506</v>
      </c>
      <c r="B65" s="252" t="s">
        <v>289</v>
      </c>
      <c r="C65" s="362">
        <f t="shared" si="10"/>
        <v>4</v>
      </c>
      <c r="D65" s="361">
        <v>0</v>
      </c>
      <c r="E65" s="361">
        <v>0</v>
      </c>
      <c r="F65" s="361">
        <v>0</v>
      </c>
      <c r="G65" s="361">
        <v>0</v>
      </c>
      <c r="H65" s="361">
        <v>0</v>
      </c>
      <c r="I65" s="361">
        <v>0</v>
      </c>
      <c r="J65" s="361">
        <v>4</v>
      </c>
    </row>
    <row r="66" spans="1:10" ht="31.5" x14ac:dyDescent="0.2">
      <c r="A66" s="89">
        <v>508</v>
      </c>
      <c r="B66" s="252" t="s">
        <v>981</v>
      </c>
      <c r="C66" s="362">
        <f t="shared" si="10"/>
        <v>25</v>
      </c>
      <c r="D66" s="361">
        <v>0</v>
      </c>
      <c r="E66" s="361">
        <v>2</v>
      </c>
      <c r="F66" s="361">
        <v>2</v>
      </c>
      <c r="G66" s="361">
        <v>0</v>
      </c>
      <c r="H66" s="361">
        <v>0</v>
      </c>
      <c r="I66" s="361">
        <v>1</v>
      </c>
      <c r="J66" s="361">
        <v>20</v>
      </c>
    </row>
    <row r="67" spans="1:10" x14ac:dyDescent="0.2">
      <c r="A67" s="89">
        <v>509</v>
      </c>
      <c r="B67" s="252" t="s">
        <v>585</v>
      </c>
      <c r="C67" s="362">
        <f t="shared" si="10"/>
        <v>1510</v>
      </c>
      <c r="D67" s="361">
        <v>25</v>
      </c>
      <c r="E67" s="361">
        <v>15</v>
      </c>
      <c r="F67" s="361">
        <v>92</v>
      </c>
      <c r="G67" s="361">
        <v>91</v>
      </c>
      <c r="H67" s="361">
        <v>81</v>
      </c>
      <c r="I67" s="361">
        <v>44</v>
      </c>
      <c r="J67" s="361">
        <v>1162</v>
      </c>
    </row>
    <row r="68" spans="1:10" x14ac:dyDescent="0.2">
      <c r="A68" s="90">
        <v>510</v>
      </c>
      <c r="B68" s="252" t="s">
        <v>76</v>
      </c>
      <c r="C68" s="362">
        <f t="shared" si="10"/>
        <v>13</v>
      </c>
      <c r="D68" s="361">
        <v>0</v>
      </c>
      <c r="E68" s="361">
        <v>0</v>
      </c>
      <c r="F68" s="361">
        <v>0</v>
      </c>
      <c r="G68" s="361">
        <v>0</v>
      </c>
      <c r="H68" s="361">
        <v>0</v>
      </c>
      <c r="I68" s="361">
        <v>0</v>
      </c>
      <c r="J68" s="361">
        <v>13</v>
      </c>
    </row>
    <row r="69" spans="1:10" ht="14.25" customHeight="1" x14ac:dyDescent="0.2">
      <c r="A69" s="90">
        <v>512</v>
      </c>
      <c r="B69" s="252" t="s">
        <v>187</v>
      </c>
      <c r="C69" s="362">
        <f t="shared" si="10"/>
        <v>5</v>
      </c>
      <c r="D69" s="361">
        <v>1</v>
      </c>
      <c r="E69" s="361">
        <v>0</v>
      </c>
      <c r="F69" s="361">
        <v>1</v>
      </c>
      <c r="G69" s="361">
        <v>0</v>
      </c>
      <c r="H69" s="361">
        <v>1</v>
      </c>
      <c r="I69" s="361">
        <v>0</v>
      </c>
      <c r="J69" s="361">
        <v>2</v>
      </c>
    </row>
    <row r="70" spans="1:10" x14ac:dyDescent="0.2">
      <c r="A70" s="90">
        <v>514</v>
      </c>
      <c r="B70" s="252" t="s">
        <v>164</v>
      </c>
      <c r="C70" s="362">
        <f t="shared" si="10"/>
        <v>31</v>
      </c>
      <c r="D70" s="361">
        <v>0</v>
      </c>
      <c r="E70" s="361">
        <v>0</v>
      </c>
      <c r="F70" s="361">
        <v>1</v>
      </c>
      <c r="G70" s="361">
        <v>0</v>
      </c>
      <c r="H70" s="361">
        <v>1</v>
      </c>
      <c r="I70" s="361">
        <v>0</v>
      </c>
      <c r="J70" s="361">
        <v>29</v>
      </c>
    </row>
    <row r="71" spans="1:10" x14ac:dyDescent="0.2">
      <c r="A71" s="90">
        <v>515</v>
      </c>
      <c r="B71" s="252" t="s">
        <v>116</v>
      </c>
      <c r="C71" s="362">
        <f t="shared" si="10"/>
        <v>128</v>
      </c>
      <c r="D71" s="361">
        <v>9</v>
      </c>
      <c r="E71" s="361">
        <v>7</v>
      </c>
      <c r="F71" s="361">
        <v>10</v>
      </c>
      <c r="G71" s="361">
        <v>11</v>
      </c>
      <c r="H71" s="361">
        <v>8</v>
      </c>
      <c r="I71" s="361">
        <v>10</v>
      </c>
      <c r="J71" s="361">
        <v>73</v>
      </c>
    </row>
    <row r="72" spans="1:10" ht="21" customHeight="1" x14ac:dyDescent="0.2">
      <c r="A72" s="90">
        <v>516</v>
      </c>
      <c r="B72" s="252" t="s">
        <v>341</v>
      </c>
      <c r="C72" s="362">
        <f t="shared" si="10"/>
        <v>7</v>
      </c>
      <c r="D72" s="361">
        <v>0</v>
      </c>
      <c r="E72" s="361">
        <v>0</v>
      </c>
      <c r="F72" s="361">
        <v>0</v>
      </c>
      <c r="G72" s="361">
        <v>0</v>
      </c>
      <c r="H72" s="361">
        <v>2</v>
      </c>
      <c r="I72" s="361">
        <v>0</v>
      </c>
      <c r="J72" s="361">
        <v>5</v>
      </c>
    </row>
    <row r="73" spans="1:10" x14ac:dyDescent="0.2">
      <c r="A73" s="90">
        <v>518</v>
      </c>
      <c r="B73" s="252" t="s">
        <v>290</v>
      </c>
      <c r="C73" s="362">
        <f t="shared" si="10"/>
        <v>44</v>
      </c>
      <c r="D73" s="361">
        <v>1</v>
      </c>
      <c r="E73" s="361">
        <v>2</v>
      </c>
      <c r="F73" s="361">
        <v>0</v>
      </c>
      <c r="G73" s="361">
        <v>3</v>
      </c>
      <c r="H73" s="361">
        <v>3</v>
      </c>
      <c r="I73" s="361">
        <v>6</v>
      </c>
      <c r="J73" s="361">
        <v>29</v>
      </c>
    </row>
    <row r="74" spans="1:10" ht="21" customHeight="1" x14ac:dyDescent="0.2">
      <c r="A74" s="90">
        <v>519</v>
      </c>
      <c r="B74" s="252" t="s">
        <v>188</v>
      </c>
      <c r="C74" s="362">
        <f t="shared" si="10"/>
        <v>9</v>
      </c>
      <c r="D74" s="361">
        <v>0</v>
      </c>
      <c r="E74" s="361">
        <v>1</v>
      </c>
      <c r="F74" s="361">
        <v>1</v>
      </c>
      <c r="G74" s="361">
        <v>1</v>
      </c>
      <c r="H74" s="361">
        <v>0</v>
      </c>
      <c r="I74" s="361">
        <v>1</v>
      </c>
      <c r="J74" s="361">
        <v>5</v>
      </c>
    </row>
    <row r="75" spans="1:10" ht="23.25" customHeight="1" x14ac:dyDescent="0.2">
      <c r="A75" s="90">
        <v>520</v>
      </c>
      <c r="B75" s="252" t="s">
        <v>446</v>
      </c>
      <c r="C75" s="362">
        <f t="shared" si="10"/>
        <v>7</v>
      </c>
      <c r="D75" s="361">
        <v>0</v>
      </c>
      <c r="E75" s="361">
        <v>0</v>
      </c>
      <c r="F75" s="361">
        <v>0</v>
      </c>
      <c r="G75" s="361">
        <v>0</v>
      </c>
      <c r="H75" s="361">
        <v>2</v>
      </c>
      <c r="I75" s="361">
        <v>0</v>
      </c>
      <c r="J75" s="361">
        <v>5</v>
      </c>
    </row>
    <row r="76" spans="1:10" ht="31.5" customHeight="1" x14ac:dyDescent="0.2">
      <c r="A76" s="90">
        <v>522</v>
      </c>
      <c r="B76" s="252" t="s">
        <v>354</v>
      </c>
      <c r="C76" s="362">
        <f t="shared" si="10"/>
        <v>2</v>
      </c>
      <c r="D76" s="361">
        <v>0</v>
      </c>
      <c r="E76" s="361">
        <v>0</v>
      </c>
      <c r="F76" s="361">
        <v>0</v>
      </c>
      <c r="G76" s="361">
        <v>2</v>
      </c>
      <c r="H76" s="361">
        <v>0</v>
      </c>
      <c r="I76" s="361">
        <v>0</v>
      </c>
      <c r="J76" s="361">
        <v>0</v>
      </c>
    </row>
    <row r="77" spans="1:10" ht="21" x14ac:dyDescent="0.2">
      <c r="A77" s="89">
        <v>523</v>
      </c>
      <c r="B77" s="252" t="s">
        <v>355</v>
      </c>
      <c r="C77" s="362">
        <f t="shared" si="10"/>
        <v>9</v>
      </c>
      <c r="D77" s="361">
        <v>0</v>
      </c>
      <c r="E77" s="361">
        <v>0</v>
      </c>
      <c r="F77" s="361">
        <v>0</v>
      </c>
      <c r="G77" s="361">
        <v>2</v>
      </c>
      <c r="H77" s="361">
        <v>0</v>
      </c>
      <c r="I77" s="361">
        <v>0</v>
      </c>
      <c r="J77" s="361">
        <v>7</v>
      </c>
    </row>
    <row r="78" spans="1:10" x14ac:dyDescent="0.2">
      <c r="A78" s="89">
        <v>524</v>
      </c>
      <c r="B78" s="252" t="s">
        <v>64</v>
      </c>
      <c r="C78" s="362">
        <f t="shared" si="10"/>
        <v>25098</v>
      </c>
      <c r="D78" s="361">
        <v>993</v>
      </c>
      <c r="E78" s="361">
        <v>669</v>
      </c>
      <c r="F78" s="361">
        <v>2456</v>
      </c>
      <c r="G78" s="361">
        <v>2458</v>
      </c>
      <c r="H78" s="361">
        <v>2309</v>
      </c>
      <c r="I78" s="361">
        <v>1710</v>
      </c>
      <c r="J78" s="361">
        <v>14503</v>
      </c>
    </row>
    <row r="79" spans="1:10" ht="15.75" customHeight="1" x14ac:dyDescent="0.2">
      <c r="A79" s="89">
        <v>525</v>
      </c>
      <c r="B79" s="252" t="s">
        <v>65</v>
      </c>
      <c r="C79" s="362">
        <f t="shared" si="10"/>
        <v>1478</v>
      </c>
      <c r="D79" s="361">
        <v>57</v>
      </c>
      <c r="E79" s="361">
        <v>37</v>
      </c>
      <c r="F79" s="361">
        <v>125</v>
      </c>
      <c r="G79" s="361">
        <v>169</v>
      </c>
      <c r="H79" s="361">
        <v>147</v>
      </c>
      <c r="I79" s="361">
        <v>111</v>
      </c>
      <c r="J79" s="361">
        <v>832</v>
      </c>
    </row>
    <row r="80" spans="1:10" x14ac:dyDescent="0.2">
      <c r="A80" s="90">
        <v>526</v>
      </c>
      <c r="B80" s="252" t="s">
        <v>586</v>
      </c>
      <c r="C80" s="362">
        <f t="shared" si="10"/>
        <v>29</v>
      </c>
      <c r="D80" s="361">
        <v>0</v>
      </c>
      <c r="E80" s="361">
        <v>0</v>
      </c>
      <c r="F80" s="361">
        <v>2</v>
      </c>
      <c r="G80" s="361">
        <v>1</v>
      </c>
      <c r="H80" s="361">
        <v>0</v>
      </c>
      <c r="I80" s="361">
        <v>0</v>
      </c>
      <c r="J80" s="361">
        <v>26</v>
      </c>
    </row>
    <row r="81" spans="1:10" x14ac:dyDescent="0.2">
      <c r="A81" s="90">
        <v>527</v>
      </c>
      <c r="B81" s="252" t="s">
        <v>587</v>
      </c>
      <c r="C81" s="362">
        <f t="shared" si="10"/>
        <v>8</v>
      </c>
      <c r="D81" s="361">
        <v>0</v>
      </c>
      <c r="E81" s="361">
        <v>0</v>
      </c>
      <c r="F81" s="361">
        <v>0</v>
      </c>
      <c r="G81" s="361">
        <v>0</v>
      </c>
      <c r="H81" s="361">
        <v>0</v>
      </c>
      <c r="I81" s="361">
        <v>0</v>
      </c>
      <c r="J81" s="361">
        <v>8</v>
      </c>
    </row>
    <row r="82" spans="1:10" ht="24" customHeight="1" x14ac:dyDescent="0.2">
      <c r="A82" s="91">
        <v>550</v>
      </c>
      <c r="B82" s="363" t="s">
        <v>381</v>
      </c>
      <c r="C82" s="362">
        <f t="shared" si="10"/>
        <v>1</v>
      </c>
      <c r="D82" s="361">
        <v>0</v>
      </c>
      <c r="E82" s="361">
        <v>0</v>
      </c>
      <c r="F82" s="361">
        <v>0</v>
      </c>
      <c r="G82" s="361">
        <v>0</v>
      </c>
      <c r="H82" s="361">
        <v>0</v>
      </c>
      <c r="I82" s="361">
        <v>0</v>
      </c>
      <c r="J82" s="361">
        <v>1</v>
      </c>
    </row>
    <row r="83" spans="1:10" ht="21" x14ac:dyDescent="0.2">
      <c r="A83" s="89">
        <v>599</v>
      </c>
      <c r="B83" s="252" t="s">
        <v>448</v>
      </c>
      <c r="C83" s="362">
        <f t="shared" si="10"/>
        <v>5</v>
      </c>
      <c r="D83" s="361">
        <v>0</v>
      </c>
      <c r="E83" s="361">
        <v>1</v>
      </c>
      <c r="F83" s="361">
        <v>0</v>
      </c>
      <c r="G83" s="361">
        <v>0</v>
      </c>
      <c r="H83" s="361">
        <v>1</v>
      </c>
      <c r="I83" s="361">
        <v>0</v>
      </c>
      <c r="J83" s="361">
        <v>3</v>
      </c>
    </row>
    <row r="84" spans="1:10" ht="31.5" x14ac:dyDescent="0.2">
      <c r="A84" s="88"/>
      <c r="B84" s="251" t="s">
        <v>588</v>
      </c>
      <c r="C84" s="364">
        <f t="shared" ref="C84:J84" si="11">SUM(C85:C111)</f>
        <v>21900</v>
      </c>
      <c r="D84" s="364">
        <f t="shared" si="11"/>
        <v>787</v>
      </c>
      <c r="E84" s="364">
        <f t="shared" si="11"/>
        <v>464</v>
      </c>
      <c r="F84" s="364">
        <f t="shared" si="11"/>
        <v>1376</v>
      </c>
      <c r="G84" s="364">
        <f t="shared" si="11"/>
        <v>1212</v>
      </c>
      <c r="H84" s="364">
        <f t="shared" si="11"/>
        <v>814</v>
      </c>
      <c r="I84" s="364">
        <f t="shared" si="11"/>
        <v>578</v>
      </c>
      <c r="J84" s="364">
        <f t="shared" si="11"/>
        <v>16669</v>
      </c>
    </row>
    <row r="85" spans="1:10" x14ac:dyDescent="0.2">
      <c r="A85" s="89">
        <v>602</v>
      </c>
      <c r="B85" s="252" t="s">
        <v>117</v>
      </c>
      <c r="C85" s="362">
        <f t="shared" ref="C85:C111" si="12">SUM(D85:J85)</f>
        <v>15</v>
      </c>
      <c r="D85" s="361">
        <v>1</v>
      </c>
      <c r="E85" s="361">
        <v>0</v>
      </c>
      <c r="F85" s="361">
        <v>0</v>
      </c>
      <c r="G85" s="361">
        <v>0</v>
      </c>
      <c r="H85" s="361">
        <v>0</v>
      </c>
      <c r="I85" s="361">
        <v>2</v>
      </c>
      <c r="J85" s="361">
        <v>12</v>
      </c>
    </row>
    <row r="86" spans="1:10" x14ac:dyDescent="0.2">
      <c r="A86" s="89">
        <v>603</v>
      </c>
      <c r="B86" s="252" t="s">
        <v>77</v>
      </c>
      <c r="C86" s="362">
        <f t="shared" si="12"/>
        <v>58</v>
      </c>
      <c r="D86" s="361">
        <v>2</v>
      </c>
      <c r="E86" s="361">
        <v>1</v>
      </c>
      <c r="F86" s="361">
        <v>9</v>
      </c>
      <c r="G86" s="361">
        <v>4</v>
      </c>
      <c r="H86" s="361">
        <v>3</v>
      </c>
      <c r="I86" s="361">
        <v>0</v>
      </c>
      <c r="J86" s="361">
        <v>39</v>
      </c>
    </row>
    <row r="87" spans="1:10" x14ac:dyDescent="0.2">
      <c r="A87" s="89">
        <v>604</v>
      </c>
      <c r="B87" s="252" t="s">
        <v>78</v>
      </c>
      <c r="C87" s="362">
        <f t="shared" si="12"/>
        <v>29</v>
      </c>
      <c r="D87" s="361">
        <v>0</v>
      </c>
      <c r="E87" s="361">
        <v>0</v>
      </c>
      <c r="F87" s="361">
        <v>0</v>
      </c>
      <c r="G87" s="361">
        <v>1</v>
      </c>
      <c r="H87" s="361">
        <v>0</v>
      </c>
      <c r="I87" s="361">
        <v>0</v>
      </c>
      <c r="J87" s="361">
        <v>28</v>
      </c>
    </row>
    <row r="88" spans="1:10" x14ac:dyDescent="0.2">
      <c r="A88" s="89">
        <v>605</v>
      </c>
      <c r="B88" s="252" t="s">
        <v>118</v>
      </c>
      <c r="C88" s="362">
        <f t="shared" si="12"/>
        <v>44</v>
      </c>
      <c r="D88" s="361">
        <v>1</v>
      </c>
      <c r="E88" s="361">
        <v>0</v>
      </c>
      <c r="F88" s="361">
        <v>3</v>
      </c>
      <c r="G88" s="361">
        <v>5</v>
      </c>
      <c r="H88" s="361">
        <v>1</v>
      </c>
      <c r="I88" s="361">
        <v>1</v>
      </c>
      <c r="J88" s="361">
        <v>33</v>
      </c>
    </row>
    <row r="89" spans="1:10" x14ac:dyDescent="0.2">
      <c r="A89" s="89">
        <v>608</v>
      </c>
      <c r="B89" s="252" t="s">
        <v>119</v>
      </c>
      <c r="C89" s="362">
        <f t="shared" si="12"/>
        <v>388</v>
      </c>
      <c r="D89" s="361">
        <v>13</v>
      </c>
      <c r="E89" s="361">
        <v>3</v>
      </c>
      <c r="F89" s="361">
        <v>10</v>
      </c>
      <c r="G89" s="361">
        <v>11</v>
      </c>
      <c r="H89" s="361">
        <v>11</v>
      </c>
      <c r="I89" s="361">
        <v>6</v>
      </c>
      <c r="J89" s="361">
        <v>334</v>
      </c>
    </row>
    <row r="90" spans="1:10" x14ac:dyDescent="0.2">
      <c r="A90" s="90">
        <v>609</v>
      </c>
      <c r="B90" s="252" t="s">
        <v>120</v>
      </c>
      <c r="C90" s="362">
        <f t="shared" si="12"/>
        <v>14</v>
      </c>
      <c r="D90" s="361">
        <v>3</v>
      </c>
      <c r="E90" s="361">
        <v>0</v>
      </c>
      <c r="F90" s="361">
        <v>1</v>
      </c>
      <c r="G90" s="361">
        <v>0</v>
      </c>
      <c r="H90" s="361">
        <v>0</v>
      </c>
      <c r="I90" s="361">
        <v>0</v>
      </c>
      <c r="J90" s="361">
        <v>10</v>
      </c>
    </row>
    <row r="91" spans="1:10" x14ac:dyDescent="0.2">
      <c r="A91" s="90">
        <v>610</v>
      </c>
      <c r="B91" s="252" t="s">
        <v>90</v>
      </c>
      <c r="C91" s="362">
        <f t="shared" si="12"/>
        <v>147</v>
      </c>
      <c r="D91" s="361">
        <v>3</v>
      </c>
      <c r="E91" s="361">
        <v>0</v>
      </c>
      <c r="F91" s="361">
        <v>13</v>
      </c>
      <c r="G91" s="361">
        <v>9</v>
      </c>
      <c r="H91" s="361">
        <v>1</v>
      </c>
      <c r="I91" s="361">
        <v>1</v>
      </c>
      <c r="J91" s="361">
        <v>120</v>
      </c>
    </row>
    <row r="92" spans="1:10" x14ac:dyDescent="0.2">
      <c r="A92" s="90">
        <v>611</v>
      </c>
      <c r="B92" s="252" t="s">
        <v>79</v>
      </c>
      <c r="C92" s="362">
        <f t="shared" si="12"/>
        <v>3</v>
      </c>
      <c r="D92" s="361">
        <v>0</v>
      </c>
      <c r="E92" s="361">
        <v>0</v>
      </c>
      <c r="F92" s="361">
        <v>0</v>
      </c>
      <c r="G92" s="361">
        <v>0</v>
      </c>
      <c r="H92" s="361">
        <v>0</v>
      </c>
      <c r="I92" s="361">
        <v>0</v>
      </c>
      <c r="J92" s="361">
        <v>3</v>
      </c>
    </row>
    <row r="93" spans="1:10" x14ac:dyDescent="0.2">
      <c r="A93" s="90">
        <v>615</v>
      </c>
      <c r="B93" s="252" t="s">
        <v>91</v>
      </c>
      <c r="C93" s="362">
        <f t="shared" si="12"/>
        <v>146</v>
      </c>
      <c r="D93" s="361">
        <v>3</v>
      </c>
      <c r="E93" s="361">
        <v>6</v>
      </c>
      <c r="F93" s="361">
        <v>10</v>
      </c>
      <c r="G93" s="361">
        <v>14</v>
      </c>
      <c r="H93" s="361">
        <v>9</v>
      </c>
      <c r="I93" s="361">
        <v>4</v>
      </c>
      <c r="J93" s="361">
        <v>100</v>
      </c>
    </row>
    <row r="94" spans="1:10" x14ac:dyDescent="0.2">
      <c r="A94" s="90">
        <v>617</v>
      </c>
      <c r="B94" s="252" t="s">
        <v>121</v>
      </c>
      <c r="C94" s="362">
        <f t="shared" si="12"/>
        <v>19</v>
      </c>
      <c r="D94" s="361">
        <v>0</v>
      </c>
      <c r="E94" s="361">
        <v>0</v>
      </c>
      <c r="F94" s="361">
        <v>3</v>
      </c>
      <c r="G94" s="361">
        <v>1</v>
      </c>
      <c r="H94" s="361">
        <v>0</v>
      </c>
      <c r="I94" s="361">
        <v>0</v>
      </c>
      <c r="J94" s="361">
        <v>15</v>
      </c>
    </row>
    <row r="95" spans="1:10" ht="21" x14ac:dyDescent="0.2">
      <c r="A95" s="90">
        <v>619</v>
      </c>
      <c r="B95" s="252" t="s">
        <v>589</v>
      </c>
      <c r="C95" s="362">
        <f t="shared" si="12"/>
        <v>1026</v>
      </c>
      <c r="D95" s="361">
        <v>20</v>
      </c>
      <c r="E95" s="361">
        <v>30</v>
      </c>
      <c r="F95" s="361">
        <v>73</v>
      </c>
      <c r="G95" s="361">
        <v>61</v>
      </c>
      <c r="H95" s="361">
        <v>57</v>
      </c>
      <c r="I95" s="361">
        <v>26</v>
      </c>
      <c r="J95" s="361">
        <v>759</v>
      </c>
    </row>
    <row r="96" spans="1:10" x14ac:dyDescent="0.2">
      <c r="A96" s="90">
        <v>620</v>
      </c>
      <c r="B96" s="252" t="s">
        <v>590</v>
      </c>
      <c r="C96" s="362">
        <f t="shared" si="12"/>
        <v>2426</v>
      </c>
      <c r="D96" s="361">
        <v>41</v>
      </c>
      <c r="E96" s="361">
        <v>20</v>
      </c>
      <c r="F96" s="361">
        <v>142</v>
      </c>
      <c r="G96" s="361">
        <v>121</v>
      </c>
      <c r="H96" s="361">
        <v>77</v>
      </c>
      <c r="I96" s="361">
        <v>42</v>
      </c>
      <c r="J96" s="361">
        <v>1983</v>
      </c>
    </row>
    <row r="97" spans="1:10" x14ac:dyDescent="0.2">
      <c r="A97" s="90">
        <v>621</v>
      </c>
      <c r="B97" s="252" t="s">
        <v>122</v>
      </c>
      <c r="C97" s="362">
        <f t="shared" si="12"/>
        <v>2206</v>
      </c>
      <c r="D97" s="361">
        <v>80</v>
      </c>
      <c r="E97" s="361">
        <v>29</v>
      </c>
      <c r="F97" s="361">
        <v>135</v>
      </c>
      <c r="G97" s="361">
        <v>122</v>
      </c>
      <c r="H97" s="361">
        <v>58</v>
      </c>
      <c r="I97" s="361">
        <v>58</v>
      </c>
      <c r="J97" s="361">
        <v>1724</v>
      </c>
    </row>
    <row r="98" spans="1:10" ht="21" x14ac:dyDescent="0.2">
      <c r="A98" s="90">
        <v>623</v>
      </c>
      <c r="B98" s="252" t="s">
        <v>591</v>
      </c>
      <c r="C98" s="362">
        <f t="shared" si="12"/>
        <v>7829</v>
      </c>
      <c r="D98" s="361">
        <v>204</v>
      </c>
      <c r="E98" s="361">
        <v>111</v>
      </c>
      <c r="F98" s="361">
        <v>537</v>
      </c>
      <c r="G98" s="361">
        <v>456</v>
      </c>
      <c r="H98" s="361">
        <v>310</v>
      </c>
      <c r="I98" s="361">
        <v>173</v>
      </c>
      <c r="J98" s="361">
        <v>6038</v>
      </c>
    </row>
    <row r="99" spans="1:10" x14ac:dyDescent="0.2">
      <c r="A99" s="90">
        <v>624</v>
      </c>
      <c r="B99" s="252" t="s">
        <v>592</v>
      </c>
      <c r="C99" s="362">
        <f t="shared" si="12"/>
        <v>82</v>
      </c>
      <c r="D99" s="361">
        <v>5</v>
      </c>
      <c r="E99" s="361">
        <v>3</v>
      </c>
      <c r="F99" s="361">
        <v>10</v>
      </c>
      <c r="G99" s="361">
        <v>6</v>
      </c>
      <c r="H99" s="361">
        <v>9</v>
      </c>
      <c r="I99" s="361">
        <v>4</v>
      </c>
      <c r="J99" s="361">
        <v>45</v>
      </c>
    </row>
    <row r="100" spans="1:10" x14ac:dyDescent="0.2">
      <c r="A100" s="90">
        <v>625</v>
      </c>
      <c r="B100" s="252" t="s">
        <v>124</v>
      </c>
      <c r="C100" s="362">
        <f t="shared" si="12"/>
        <v>79</v>
      </c>
      <c r="D100" s="361">
        <v>6</v>
      </c>
      <c r="E100" s="361">
        <v>3</v>
      </c>
      <c r="F100" s="361">
        <v>5</v>
      </c>
      <c r="G100" s="361">
        <v>6</v>
      </c>
      <c r="H100" s="361">
        <v>12</v>
      </c>
      <c r="I100" s="361">
        <v>3</v>
      </c>
      <c r="J100" s="361">
        <v>44</v>
      </c>
    </row>
    <row r="101" spans="1:10" x14ac:dyDescent="0.2">
      <c r="A101" s="90">
        <v>628</v>
      </c>
      <c r="B101" s="252" t="s">
        <v>80</v>
      </c>
      <c r="C101" s="362">
        <f t="shared" si="12"/>
        <v>17</v>
      </c>
      <c r="D101" s="361">
        <v>0</v>
      </c>
      <c r="E101" s="361">
        <v>2</v>
      </c>
      <c r="F101" s="361">
        <v>1</v>
      </c>
      <c r="G101" s="361">
        <v>1</v>
      </c>
      <c r="H101" s="361">
        <v>0</v>
      </c>
      <c r="I101" s="361">
        <v>4</v>
      </c>
      <c r="J101" s="361">
        <v>9</v>
      </c>
    </row>
    <row r="102" spans="1:10" ht="21" x14ac:dyDescent="0.2">
      <c r="A102" s="90">
        <v>629</v>
      </c>
      <c r="B102" s="252" t="s">
        <v>273</v>
      </c>
      <c r="C102" s="362">
        <f t="shared" si="12"/>
        <v>230</v>
      </c>
      <c r="D102" s="361">
        <v>4</v>
      </c>
      <c r="E102" s="361">
        <v>3</v>
      </c>
      <c r="F102" s="361">
        <v>15</v>
      </c>
      <c r="G102" s="361">
        <v>11</v>
      </c>
      <c r="H102" s="361">
        <v>4</v>
      </c>
      <c r="I102" s="361">
        <v>4</v>
      </c>
      <c r="J102" s="361">
        <v>189</v>
      </c>
    </row>
    <row r="103" spans="1:10" ht="21" x14ac:dyDescent="0.2">
      <c r="A103" s="90">
        <v>630</v>
      </c>
      <c r="B103" s="252" t="s">
        <v>292</v>
      </c>
      <c r="C103" s="362">
        <f t="shared" si="12"/>
        <v>13</v>
      </c>
      <c r="D103" s="361">
        <v>0</v>
      </c>
      <c r="E103" s="361">
        <v>0</v>
      </c>
      <c r="F103" s="361">
        <v>0</v>
      </c>
      <c r="G103" s="361">
        <v>3</v>
      </c>
      <c r="H103" s="361">
        <v>0</v>
      </c>
      <c r="I103" s="361">
        <v>0</v>
      </c>
      <c r="J103" s="361">
        <v>10</v>
      </c>
    </row>
    <row r="104" spans="1:10" ht="21" x14ac:dyDescent="0.2">
      <c r="A104" s="90">
        <v>631</v>
      </c>
      <c r="B104" s="252" t="s">
        <v>81</v>
      </c>
      <c r="C104" s="362">
        <f t="shared" si="12"/>
        <v>580</v>
      </c>
      <c r="D104" s="361">
        <v>14</v>
      </c>
      <c r="E104" s="361">
        <v>2</v>
      </c>
      <c r="F104" s="361">
        <v>19</v>
      </c>
      <c r="G104" s="361">
        <v>18</v>
      </c>
      <c r="H104" s="361">
        <v>8</v>
      </c>
      <c r="I104" s="361">
        <v>12</v>
      </c>
      <c r="J104" s="361">
        <v>507</v>
      </c>
    </row>
    <row r="105" spans="1:10" x14ac:dyDescent="0.2">
      <c r="A105" s="90">
        <v>632</v>
      </c>
      <c r="B105" s="252" t="s">
        <v>82</v>
      </c>
      <c r="C105" s="362">
        <f t="shared" si="12"/>
        <v>23</v>
      </c>
      <c r="D105" s="361">
        <v>1</v>
      </c>
      <c r="E105" s="361">
        <v>0</v>
      </c>
      <c r="F105" s="361">
        <v>3</v>
      </c>
      <c r="G105" s="361">
        <v>1</v>
      </c>
      <c r="H105" s="361">
        <v>0</v>
      </c>
      <c r="I105" s="361">
        <v>0</v>
      </c>
      <c r="J105" s="361">
        <v>18</v>
      </c>
    </row>
    <row r="106" spans="1:10" ht="21" x14ac:dyDescent="0.2">
      <c r="A106" s="89">
        <v>633</v>
      </c>
      <c r="B106" s="252" t="s">
        <v>293</v>
      </c>
      <c r="C106" s="362">
        <f t="shared" si="12"/>
        <v>44</v>
      </c>
      <c r="D106" s="361">
        <v>2</v>
      </c>
      <c r="E106" s="361">
        <v>1</v>
      </c>
      <c r="F106" s="361">
        <v>2</v>
      </c>
      <c r="G106" s="361">
        <v>2</v>
      </c>
      <c r="H106" s="361">
        <v>1</v>
      </c>
      <c r="I106" s="361">
        <v>1</v>
      </c>
      <c r="J106" s="361">
        <v>35</v>
      </c>
    </row>
    <row r="107" spans="1:10" ht="21" x14ac:dyDescent="0.2">
      <c r="A107" s="89">
        <v>634</v>
      </c>
      <c r="B107" s="252" t="s">
        <v>294</v>
      </c>
      <c r="C107" s="362">
        <f t="shared" si="12"/>
        <v>784</v>
      </c>
      <c r="D107" s="361">
        <v>24</v>
      </c>
      <c r="E107" s="361">
        <v>22</v>
      </c>
      <c r="F107" s="361">
        <v>69</v>
      </c>
      <c r="G107" s="361">
        <v>65</v>
      </c>
      <c r="H107" s="361">
        <v>28</v>
      </c>
      <c r="I107" s="361">
        <v>18</v>
      </c>
      <c r="J107" s="361">
        <v>558</v>
      </c>
    </row>
    <row r="108" spans="1:10" ht="21" x14ac:dyDescent="0.2">
      <c r="A108" s="89">
        <v>635</v>
      </c>
      <c r="B108" s="252" t="s">
        <v>169</v>
      </c>
      <c r="C108" s="362">
        <f t="shared" si="12"/>
        <v>2784</v>
      </c>
      <c r="D108" s="361">
        <v>139</v>
      </c>
      <c r="E108" s="361">
        <v>101</v>
      </c>
      <c r="F108" s="361">
        <v>170</v>
      </c>
      <c r="G108" s="361">
        <v>149</v>
      </c>
      <c r="H108" s="361">
        <v>108</v>
      </c>
      <c r="I108" s="361">
        <v>85</v>
      </c>
      <c r="J108" s="361">
        <v>2032</v>
      </c>
    </row>
    <row r="109" spans="1:10" ht="21" x14ac:dyDescent="0.2">
      <c r="A109" s="89">
        <v>636</v>
      </c>
      <c r="B109" s="252" t="s">
        <v>593</v>
      </c>
      <c r="C109" s="362">
        <f t="shared" si="12"/>
        <v>1</v>
      </c>
      <c r="D109" s="361">
        <v>0</v>
      </c>
      <c r="E109" s="361">
        <v>0</v>
      </c>
      <c r="F109" s="361">
        <v>0</v>
      </c>
      <c r="G109" s="361">
        <v>0</v>
      </c>
      <c r="H109" s="361">
        <v>1</v>
      </c>
      <c r="I109" s="361">
        <v>0</v>
      </c>
      <c r="J109" s="361">
        <v>0</v>
      </c>
    </row>
    <row r="110" spans="1:10" x14ac:dyDescent="0.2">
      <c r="A110" s="89">
        <v>637</v>
      </c>
      <c r="B110" s="252" t="s">
        <v>83</v>
      </c>
      <c r="C110" s="362">
        <f t="shared" si="12"/>
        <v>2752</v>
      </c>
      <c r="D110" s="361">
        <v>218</v>
      </c>
      <c r="E110" s="361">
        <v>126</v>
      </c>
      <c r="F110" s="361">
        <v>132</v>
      </c>
      <c r="G110" s="361">
        <v>134</v>
      </c>
      <c r="H110" s="361">
        <v>107</v>
      </c>
      <c r="I110" s="361">
        <v>132</v>
      </c>
      <c r="J110" s="361">
        <v>1903</v>
      </c>
    </row>
    <row r="111" spans="1:10" ht="21" x14ac:dyDescent="0.2">
      <c r="A111" s="89">
        <v>699</v>
      </c>
      <c r="B111" s="252" t="s">
        <v>295</v>
      </c>
      <c r="C111" s="362">
        <f t="shared" si="12"/>
        <v>161</v>
      </c>
      <c r="D111" s="361">
        <v>3</v>
      </c>
      <c r="E111" s="361">
        <v>1</v>
      </c>
      <c r="F111" s="361">
        <v>14</v>
      </c>
      <c r="G111" s="361">
        <v>11</v>
      </c>
      <c r="H111" s="361">
        <v>9</v>
      </c>
      <c r="I111" s="361">
        <v>2</v>
      </c>
      <c r="J111" s="361">
        <v>121</v>
      </c>
    </row>
    <row r="112" spans="1:10" x14ac:dyDescent="0.2">
      <c r="A112" s="88"/>
      <c r="B112" s="251" t="s">
        <v>296</v>
      </c>
      <c r="C112" s="364">
        <f t="shared" ref="C112:J112" si="13">SUM(C113:C135)</f>
        <v>28010</v>
      </c>
      <c r="D112" s="364">
        <f t="shared" si="13"/>
        <v>1804</v>
      </c>
      <c r="E112" s="364">
        <f t="shared" si="13"/>
        <v>1365</v>
      </c>
      <c r="F112" s="364">
        <f t="shared" si="13"/>
        <v>2202</v>
      </c>
      <c r="G112" s="364">
        <f t="shared" si="13"/>
        <v>2125</v>
      </c>
      <c r="H112" s="364">
        <f t="shared" si="13"/>
        <v>2281</v>
      </c>
      <c r="I112" s="364">
        <f t="shared" si="13"/>
        <v>2089</v>
      </c>
      <c r="J112" s="364">
        <f t="shared" si="13"/>
        <v>16144</v>
      </c>
    </row>
    <row r="113" spans="1:10" x14ac:dyDescent="0.2">
      <c r="A113" s="89">
        <v>701</v>
      </c>
      <c r="B113" s="252" t="s">
        <v>125</v>
      </c>
      <c r="C113" s="362">
        <f t="shared" ref="C113:C135" si="14">SUM(D113:J113)</f>
        <v>58</v>
      </c>
      <c r="D113" s="361">
        <v>4</v>
      </c>
      <c r="E113" s="361">
        <v>2</v>
      </c>
      <c r="F113" s="361">
        <v>4</v>
      </c>
      <c r="G113" s="361">
        <v>3</v>
      </c>
      <c r="H113" s="361">
        <v>3</v>
      </c>
      <c r="I113" s="361">
        <v>3</v>
      </c>
      <c r="J113" s="361">
        <v>39</v>
      </c>
    </row>
    <row r="114" spans="1:10" x14ac:dyDescent="0.2">
      <c r="A114" s="89">
        <v>702</v>
      </c>
      <c r="B114" s="252" t="s">
        <v>126</v>
      </c>
      <c r="C114" s="362">
        <f t="shared" si="14"/>
        <v>2914</v>
      </c>
      <c r="D114" s="361">
        <v>164</v>
      </c>
      <c r="E114" s="361">
        <v>103</v>
      </c>
      <c r="F114" s="361">
        <v>99</v>
      </c>
      <c r="G114" s="361">
        <v>84</v>
      </c>
      <c r="H114" s="361">
        <v>121</v>
      </c>
      <c r="I114" s="361">
        <v>125</v>
      </c>
      <c r="J114" s="361">
        <v>2218</v>
      </c>
    </row>
    <row r="115" spans="1:10" x14ac:dyDescent="0.2">
      <c r="A115" s="89">
        <v>703</v>
      </c>
      <c r="B115" s="252" t="s">
        <v>127</v>
      </c>
      <c r="C115" s="362">
        <f t="shared" si="14"/>
        <v>223</v>
      </c>
      <c r="D115" s="361">
        <v>4</v>
      </c>
      <c r="E115" s="361">
        <v>3</v>
      </c>
      <c r="F115" s="361">
        <v>4</v>
      </c>
      <c r="G115" s="361">
        <v>5</v>
      </c>
      <c r="H115" s="361">
        <v>5</v>
      </c>
      <c r="I115" s="361">
        <v>3</v>
      </c>
      <c r="J115" s="361">
        <v>199</v>
      </c>
    </row>
    <row r="116" spans="1:10" x14ac:dyDescent="0.2">
      <c r="A116" s="89">
        <v>705</v>
      </c>
      <c r="B116" s="252" t="s">
        <v>128</v>
      </c>
      <c r="C116" s="362">
        <f t="shared" si="14"/>
        <v>27</v>
      </c>
      <c r="D116" s="361">
        <v>1</v>
      </c>
      <c r="E116" s="361">
        <v>2</v>
      </c>
      <c r="F116" s="361">
        <v>1</v>
      </c>
      <c r="G116" s="361">
        <v>5</v>
      </c>
      <c r="H116" s="361">
        <v>1</v>
      </c>
      <c r="I116" s="361">
        <v>3</v>
      </c>
      <c r="J116" s="361">
        <v>14</v>
      </c>
    </row>
    <row r="117" spans="1:10" x14ac:dyDescent="0.2">
      <c r="A117" s="89">
        <v>706</v>
      </c>
      <c r="B117" s="252" t="s">
        <v>129</v>
      </c>
      <c r="C117" s="362">
        <f t="shared" si="14"/>
        <v>7</v>
      </c>
      <c r="D117" s="361">
        <v>0</v>
      </c>
      <c r="E117" s="361">
        <v>0</v>
      </c>
      <c r="F117" s="361">
        <v>0</v>
      </c>
      <c r="G117" s="361">
        <v>0</v>
      </c>
      <c r="H117" s="361">
        <v>1</v>
      </c>
      <c r="I117" s="361">
        <v>1</v>
      </c>
      <c r="J117" s="361">
        <v>5</v>
      </c>
    </row>
    <row r="118" spans="1:10" x14ac:dyDescent="0.2">
      <c r="A118" s="90">
        <v>707</v>
      </c>
      <c r="B118" s="252" t="s">
        <v>130</v>
      </c>
      <c r="C118" s="362">
        <f t="shared" si="14"/>
        <v>20</v>
      </c>
      <c r="D118" s="361">
        <v>0</v>
      </c>
      <c r="E118" s="361">
        <v>0</v>
      </c>
      <c r="F118" s="361">
        <v>0</v>
      </c>
      <c r="G118" s="361">
        <v>2</v>
      </c>
      <c r="H118" s="361">
        <v>1</v>
      </c>
      <c r="I118" s="361">
        <v>0</v>
      </c>
      <c r="J118" s="361">
        <v>17</v>
      </c>
    </row>
    <row r="119" spans="1:10" x14ac:dyDescent="0.2">
      <c r="A119" s="89">
        <v>709</v>
      </c>
      <c r="B119" s="252" t="s">
        <v>131</v>
      </c>
      <c r="C119" s="362">
        <f t="shared" si="14"/>
        <v>4510</v>
      </c>
      <c r="D119" s="361">
        <v>405</v>
      </c>
      <c r="E119" s="361">
        <v>278</v>
      </c>
      <c r="F119" s="361">
        <v>292</v>
      </c>
      <c r="G119" s="361">
        <v>330</v>
      </c>
      <c r="H119" s="361">
        <v>381</v>
      </c>
      <c r="I119" s="361">
        <v>399</v>
      </c>
      <c r="J119" s="361">
        <v>2425</v>
      </c>
    </row>
    <row r="120" spans="1:10" x14ac:dyDescent="0.2">
      <c r="A120" s="89">
        <v>710</v>
      </c>
      <c r="B120" s="252" t="s">
        <v>132</v>
      </c>
      <c r="C120" s="362">
        <f t="shared" si="14"/>
        <v>9781</v>
      </c>
      <c r="D120" s="361">
        <v>737</v>
      </c>
      <c r="E120" s="361">
        <v>630</v>
      </c>
      <c r="F120" s="361">
        <v>978</v>
      </c>
      <c r="G120" s="361">
        <v>745</v>
      </c>
      <c r="H120" s="361">
        <v>865</v>
      </c>
      <c r="I120" s="361">
        <v>834</v>
      </c>
      <c r="J120" s="361">
        <v>4992</v>
      </c>
    </row>
    <row r="121" spans="1:10" x14ac:dyDescent="0.2">
      <c r="A121" s="89">
        <v>715</v>
      </c>
      <c r="B121" s="252" t="s">
        <v>297</v>
      </c>
      <c r="C121" s="362">
        <f t="shared" si="14"/>
        <v>15</v>
      </c>
      <c r="D121" s="361">
        <v>0</v>
      </c>
      <c r="E121" s="361">
        <v>1</v>
      </c>
      <c r="F121" s="361">
        <v>0</v>
      </c>
      <c r="G121" s="361">
        <v>0</v>
      </c>
      <c r="H121" s="361">
        <v>0</v>
      </c>
      <c r="I121" s="361">
        <v>0</v>
      </c>
      <c r="J121" s="361">
        <v>14</v>
      </c>
    </row>
    <row r="122" spans="1:10" x14ac:dyDescent="0.2">
      <c r="A122" s="89">
        <v>716</v>
      </c>
      <c r="B122" s="252" t="s">
        <v>298</v>
      </c>
      <c r="C122" s="362">
        <f t="shared" si="14"/>
        <v>14</v>
      </c>
      <c r="D122" s="361">
        <v>0</v>
      </c>
      <c r="E122" s="361">
        <v>0</v>
      </c>
      <c r="F122" s="361">
        <v>1</v>
      </c>
      <c r="G122" s="361">
        <v>0</v>
      </c>
      <c r="H122" s="361">
        <v>0</v>
      </c>
      <c r="I122" s="361">
        <v>0</v>
      </c>
      <c r="J122" s="361">
        <v>13</v>
      </c>
    </row>
    <row r="123" spans="1:10" x14ac:dyDescent="0.2">
      <c r="A123" s="89">
        <v>717</v>
      </c>
      <c r="B123" s="252" t="s">
        <v>84</v>
      </c>
      <c r="C123" s="362">
        <f t="shared" si="14"/>
        <v>100</v>
      </c>
      <c r="D123" s="361">
        <v>9</v>
      </c>
      <c r="E123" s="361">
        <v>4</v>
      </c>
      <c r="F123" s="361">
        <v>8</v>
      </c>
      <c r="G123" s="361">
        <v>6</v>
      </c>
      <c r="H123" s="361">
        <v>3</v>
      </c>
      <c r="I123" s="361">
        <v>10</v>
      </c>
      <c r="J123" s="361">
        <v>60</v>
      </c>
    </row>
    <row r="124" spans="1:10" x14ac:dyDescent="0.2">
      <c r="A124" s="90">
        <v>720</v>
      </c>
      <c r="B124" s="252" t="s">
        <v>178</v>
      </c>
      <c r="C124" s="362">
        <f t="shared" si="14"/>
        <v>113</v>
      </c>
      <c r="D124" s="361">
        <v>10</v>
      </c>
      <c r="E124" s="361">
        <v>5</v>
      </c>
      <c r="F124" s="361">
        <v>9</v>
      </c>
      <c r="G124" s="361">
        <v>6</v>
      </c>
      <c r="H124" s="361">
        <v>8</v>
      </c>
      <c r="I124" s="361">
        <v>6</v>
      </c>
      <c r="J124" s="361">
        <v>69</v>
      </c>
    </row>
    <row r="125" spans="1:10" x14ac:dyDescent="0.2">
      <c r="A125" s="90">
        <v>721</v>
      </c>
      <c r="B125" s="252" t="s">
        <v>594</v>
      </c>
      <c r="C125" s="362">
        <f t="shared" si="14"/>
        <v>133</v>
      </c>
      <c r="D125" s="361">
        <v>2</v>
      </c>
      <c r="E125" s="361">
        <v>1</v>
      </c>
      <c r="F125" s="361">
        <v>5</v>
      </c>
      <c r="G125" s="361">
        <v>1</v>
      </c>
      <c r="H125" s="361">
        <v>0</v>
      </c>
      <c r="I125" s="361">
        <v>1</v>
      </c>
      <c r="J125" s="361">
        <v>123</v>
      </c>
    </row>
    <row r="126" spans="1:10" x14ac:dyDescent="0.2">
      <c r="A126" s="90">
        <v>723</v>
      </c>
      <c r="B126" s="252" t="s">
        <v>0</v>
      </c>
      <c r="C126" s="362">
        <f t="shared" si="14"/>
        <v>47</v>
      </c>
      <c r="D126" s="361">
        <v>2</v>
      </c>
      <c r="E126" s="361">
        <v>0</v>
      </c>
      <c r="F126" s="361">
        <v>0</v>
      </c>
      <c r="G126" s="361">
        <v>2</v>
      </c>
      <c r="H126" s="361">
        <v>1</v>
      </c>
      <c r="I126" s="361">
        <v>0</v>
      </c>
      <c r="J126" s="361">
        <v>42</v>
      </c>
    </row>
    <row r="127" spans="1:10" x14ac:dyDescent="0.2">
      <c r="A127" s="90">
        <v>724</v>
      </c>
      <c r="B127" s="252" t="s">
        <v>1</v>
      </c>
      <c r="C127" s="362">
        <f t="shared" si="14"/>
        <v>7</v>
      </c>
      <c r="D127" s="361">
        <v>0</v>
      </c>
      <c r="E127" s="361">
        <v>0</v>
      </c>
      <c r="F127" s="361">
        <v>0</v>
      </c>
      <c r="G127" s="361">
        <v>0</v>
      </c>
      <c r="H127" s="361">
        <v>0</v>
      </c>
      <c r="I127" s="361">
        <v>0</v>
      </c>
      <c r="J127" s="361">
        <v>7</v>
      </c>
    </row>
    <row r="128" spans="1:10" ht="21" x14ac:dyDescent="0.2">
      <c r="A128" s="90">
        <v>725</v>
      </c>
      <c r="B128" s="252" t="s">
        <v>2</v>
      </c>
      <c r="C128" s="362">
        <f t="shared" si="14"/>
        <v>6</v>
      </c>
      <c r="D128" s="361">
        <v>0</v>
      </c>
      <c r="E128" s="361">
        <v>0</v>
      </c>
      <c r="F128" s="361">
        <v>0</v>
      </c>
      <c r="G128" s="361">
        <v>0</v>
      </c>
      <c r="H128" s="361">
        <v>0</v>
      </c>
      <c r="I128" s="361">
        <v>0</v>
      </c>
      <c r="J128" s="361">
        <v>6</v>
      </c>
    </row>
    <row r="129" spans="1:10" ht="21" x14ac:dyDescent="0.2">
      <c r="A129" s="90">
        <v>726</v>
      </c>
      <c r="B129" s="252" t="s">
        <v>3</v>
      </c>
      <c r="C129" s="362">
        <f t="shared" si="14"/>
        <v>14</v>
      </c>
      <c r="D129" s="361">
        <v>0</v>
      </c>
      <c r="E129" s="361">
        <v>0</v>
      </c>
      <c r="F129" s="361">
        <v>0</v>
      </c>
      <c r="G129" s="361">
        <v>0</v>
      </c>
      <c r="H129" s="361">
        <v>0</v>
      </c>
      <c r="I129" s="361">
        <v>1</v>
      </c>
      <c r="J129" s="361">
        <v>13</v>
      </c>
    </row>
    <row r="130" spans="1:10" ht="21" x14ac:dyDescent="0.2">
      <c r="A130" s="90">
        <v>727</v>
      </c>
      <c r="B130" s="252" t="s">
        <v>4</v>
      </c>
      <c r="C130" s="362">
        <f t="shared" si="14"/>
        <v>37</v>
      </c>
      <c r="D130" s="361">
        <v>0</v>
      </c>
      <c r="E130" s="361">
        <v>0</v>
      </c>
      <c r="F130" s="361">
        <v>0</v>
      </c>
      <c r="G130" s="361">
        <v>1</v>
      </c>
      <c r="H130" s="361">
        <v>0</v>
      </c>
      <c r="I130" s="361">
        <v>0</v>
      </c>
      <c r="J130" s="361">
        <v>36</v>
      </c>
    </row>
    <row r="131" spans="1:10" x14ac:dyDescent="0.2">
      <c r="A131" s="91">
        <v>763</v>
      </c>
      <c r="B131" s="363" t="s">
        <v>383</v>
      </c>
      <c r="C131" s="362">
        <f t="shared" si="14"/>
        <v>1243</v>
      </c>
      <c r="D131" s="361">
        <v>23</v>
      </c>
      <c r="E131" s="361">
        <v>18</v>
      </c>
      <c r="F131" s="361">
        <v>100</v>
      </c>
      <c r="G131" s="361">
        <v>76</v>
      </c>
      <c r="H131" s="361">
        <v>32</v>
      </c>
      <c r="I131" s="361">
        <v>23</v>
      </c>
      <c r="J131" s="361">
        <v>971</v>
      </c>
    </row>
    <row r="132" spans="1:10" x14ac:dyDescent="0.2">
      <c r="A132" s="91">
        <v>764</v>
      </c>
      <c r="B132" s="363" t="s">
        <v>384</v>
      </c>
      <c r="C132" s="362">
        <f t="shared" si="14"/>
        <v>232</v>
      </c>
      <c r="D132" s="361">
        <v>1</v>
      </c>
      <c r="E132" s="361">
        <v>3</v>
      </c>
      <c r="F132" s="361">
        <v>19</v>
      </c>
      <c r="G132" s="361">
        <v>14</v>
      </c>
      <c r="H132" s="361">
        <v>10</v>
      </c>
      <c r="I132" s="361">
        <v>1</v>
      </c>
      <c r="J132" s="361">
        <v>184</v>
      </c>
    </row>
    <row r="133" spans="1:10" x14ac:dyDescent="0.2">
      <c r="A133" s="91">
        <v>765</v>
      </c>
      <c r="B133" s="363" t="s">
        <v>461</v>
      </c>
      <c r="C133" s="362">
        <f t="shared" si="14"/>
        <v>114</v>
      </c>
      <c r="D133" s="361">
        <v>2</v>
      </c>
      <c r="E133" s="361">
        <v>2</v>
      </c>
      <c r="F133" s="361">
        <v>7</v>
      </c>
      <c r="G133" s="361">
        <v>9</v>
      </c>
      <c r="H133" s="361">
        <v>4</v>
      </c>
      <c r="I133" s="361">
        <v>1</v>
      </c>
      <c r="J133" s="361">
        <v>89</v>
      </c>
    </row>
    <row r="134" spans="1:10" x14ac:dyDescent="0.2">
      <c r="A134" s="89">
        <v>799</v>
      </c>
      <c r="B134" s="252" t="s">
        <v>189</v>
      </c>
      <c r="C134" s="362">
        <f t="shared" si="14"/>
        <v>458</v>
      </c>
      <c r="D134" s="361">
        <v>15</v>
      </c>
      <c r="E134" s="361">
        <v>10</v>
      </c>
      <c r="F134" s="361">
        <v>41</v>
      </c>
      <c r="G134" s="361">
        <v>50</v>
      </c>
      <c r="H134" s="361">
        <v>40</v>
      </c>
      <c r="I134" s="361">
        <v>21</v>
      </c>
      <c r="J134" s="361">
        <v>281</v>
      </c>
    </row>
    <row r="135" spans="1:10" x14ac:dyDescent="0.2">
      <c r="A135" s="90">
        <v>13001</v>
      </c>
      <c r="B135" s="252" t="s">
        <v>133</v>
      </c>
      <c r="C135" s="362">
        <f t="shared" si="14"/>
        <v>7937</v>
      </c>
      <c r="D135" s="361">
        <v>425</v>
      </c>
      <c r="E135" s="361">
        <v>303</v>
      </c>
      <c r="F135" s="361">
        <v>634</v>
      </c>
      <c r="G135" s="361">
        <v>786</v>
      </c>
      <c r="H135" s="361">
        <v>805</v>
      </c>
      <c r="I135" s="361">
        <v>657</v>
      </c>
      <c r="J135" s="361">
        <v>4327</v>
      </c>
    </row>
    <row r="136" spans="1:10" x14ac:dyDescent="0.2">
      <c r="A136" s="88"/>
      <c r="B136" s="251" t="s">
        <v>299</v>
      </c>
      <c r="C136" s="364">
        <f t="shared" ref="C136:J136" si="15">SUM(C137:C182)</f>
        <v>128970</v>
      </c>
      <c r="D136" s="364">
        <f t="shared" si="15"/>
        <v>5993</v>
      </c>
      <c r="E136" s="364">
        <f t="shared" si="15"/>
        <v>3968</v>
      </c>
      <c r="F136" s="364">
        <f t="shared" si="15"/>
        <v>8703</v>
      </c>
      <c r="G136" s="364">
        <f t="shared" si="15"/>
        <v>9034</v>
      </c>
      <c r="H136" s="364">
        <f t="shared" si="15"/>
        <v>8618</v>
      </c>
      <c r="I136" s="364">
        <f t="shared" si="15"/>
        <v>6760</v>
      </c>
      <c r="J136" s="364">
        <f t="shared" si="15"/>
        <v>85894</v>
      </c>
    </row>
    <row r="137" spans="1:10" x14ac:dyDescent="0.2">
      <c r="A137" s="89">
        <v>802</v>
      </c>
      <c r="B137" s="252" t="s">
        <v>85</v>
      </c>
      <c r="C137" s="362">
        <f t="shared" ref="C137:C182" si="16">SUM(D137:J137)</f>
        <v>12272</v>
      </c>
      <c r="D137" s="361">
        <v>789</v>
      </c>
      <c r="E137" s="361">
        <v>508</v>
      </c>
      <c r="F137" s="361">
        <v>567</v>
      </c>
      <c r="G137" s="361">
        <v>797</v>
      </c>
      <c r="H137" s="361">
        <v>779</v>
      </c>
      <c r="I137" s="361">
        <v>1314</v>
      </c>
      <c r="J137" s="361">
        <v>7518</v>
      </c>
    </row>
    <row r="138" spans="1:10" x14ac:dyDescent="0.2">
      <c r="A138" s="89">
        <v>803</v>
      </c>
      <c r="B138" s="252" t="s">
        <v>134</v>
      </c>
      <c r="C138" s="362">
        <f t="shared" si="16"/>
        <v>7083</v>
      </c>
      <c r="D138" s="361">
        <v>639</v>
      </c>
      <c r="E138" s="361">
        <v>390</v>
      </c>
      <c r="F138" s="361">
        <v>373</v>
      </c>
      <c r="G138" s="361">
        <v>413</v>
      </c>
      <c r="H138" s="361">
        <v>463</v>
      </c>
      <c r="I138" s="361">
        <v>734</v>
      </c>
      <c r="J138" s="361">
        <v>4071</v>
      </c>
    </row>
    <row r="139" spans="1:10" x14ac:dyDescent="0.2">
      <c r="A139" s="89">
        <v>804</v>
      </c>
      <c r="B139" s="252" t="s">
        <v>135</v>
      </c>
      <c r="C139" s="362">
        <f t="shared" si="16"/>
        <v>3312</v>
      </c>
      <c r="D139" s="361">
        <v>77</v>
      </c>
      <c r="E139" s="361">
        <v>84</v>
      </c>
      <c r="F139" s="361">
        <v>188</v>
      </c>
      <c r="G139" s="361">
        <v>347</v>
      </c>
      <c r="H139" s="361">
        <v>334</v>
      </c>
      <c r="I139" s="361">
        <v>241</v>
      </c>
      <c r="J139" s="361">
        <v>2041</v>
      </c>
    </row>
    <row r="140" spans="1:10" x14ac:dyDescent="0.2">
      <c r="A140" s="89">
        <v>806</v>
      </c>
      <c r="B140" s="252" t="s">
        <v>86</v>
      </c>
      <c r="C140" s="362">
        <f t="shared" si="16"/>
        <v>166</v>
      </c>
      <c r="D140" s="361">
        <v>0</v>
      </c>
      <c r="E140" s="361">
        <v>0</v>
      </c>
      <c r="F140" s="361">
        <v>6</v>
      </c>
      <c r="G140" s="361">
        <v>8</v>
      </c>
      <c r="H140" s="361">
        <v>5</v>
      </c>
      <c r="I140" s="361">
        <v>7</v>
      </c>
      <c r="J140" s="361">
        <v>140</v>
      </c>
    </row>
    <row r="141" spans="1:10" ht="21" x14ac:dyDescent="0.2">
      <c r="A141" s="89">
        <v>808</v>
      </c>
      <c r="B141" s="252" t="s">
        <v>300</v>
      </c>
      <c r="C141" s="362">
        <f t="shared" si="16"/>
        <v>5662</v>
      </c>
      <c r="D141" s="361">
        <v>228</v>
      </c>
      <c r="E141" s="361">
        <v>146</v>
      </c>
      <c r="F141" s="361">
        <v>329</v>
      </c>
      <c r="G141" s="361">
        <v>430</v>
      </c>
      <c r="H141" s="361">
        <v>411</v>
      </c>
      <c r="I141" s="361">
        <v>397</v>
      </c>
      <c r="J141" s="361">
        <v>3721</v>
      </c>
    </row>
    <row r="142" spans="1:10" x14ac:dyDescent="0.2">
      <c r="A142" s="89">
        <v>809</v>
      </c>
      <c r="B142" s="252" t="s">
        <v>274</v>
      </c>
      <c r="C142" s="362">
        <f t="shared" si="16"/>
        <v>17661</v>
      </c>
      <c r="D142" s="361">
        <v>1113</v>
      </c>
      <c r="E142" s="361">
        <v>771</v>
      </c>
      <c r="F142" s="361">
        <v>1207</v>
      </c>
      <c r="G142" s="361">
        <v>1228</v>
      </c>
      <c r="H142" s="361">
        <v>1575</v>
      </c>
      <c r="I142" s="361">
        <v>1139</v>
      </c>
      <c r="J142" s="361">
        <v>10628</v>
      </c>
    </row>
    <row r="143" spans="1:10" x14ac:dyDescent="0.2">
      <c r="A143" s="89">
        <v>810</v>
      </c>
      <c r="B143" s="252" t="s">
        <v>136</v>
      </c>
      <c r="C143" s="362">
        <f t="shared" si="16"/>
        <v>13517</v>
      </c>
      <c r="D143" s="361">
        <v>1098</v>
      </c>
      <c r="E143" s="361">
        <v>729</v>
      </c>
      <c r="F143" s="361">
        <v>874</v>
      </c>
      <c r="G143" s="361">
        <v>514</v>
      </c>
      <c r="H143" s="361">
        <v>560</v>
      </c>
      <c r="I143" s="361">
        <v>527</v>
      </c>
      <c r="J143" s="361">
        <v>9215</v>
      </c>
    </row>
    <row r="144" spans="1:10" x14ac:dyDescent="0.2">
      <c r="A144" s="90">
        <v>811</v>
      </c>
      <c r="B144" s="252" t="s">
        <v>137</v>
      </c>
      <c r="C144" s="362">
        <f t="shared" si="16"/>
        <v>1084</v>
      </c>
      <c r="D144" s="361">
        <v>144</v>
      </c>
      <c r="E144" s="361">
        <v>81</v>
      </c>
      <c r="F144" s="361">
        <v>115</v>
      </c>
      <c r="G144" s="361">
        <v>60</v>
      </c>
      <c r="H144" s="361">
        <v>72</v>
      </c>
      <c r="I144" s="361">
        <v>44</v>
      </c>
      <c r="J144" s="361">
        <v>568</v>
      </c>
    </row>
    <row r="145" spans="1:10" x14ac:dyDescent="0.2">
      <c r="A145" s="90">
        <v>812</v>
      </c>
      <c r="B145" s="252" t="s">
        <v>151</v>
      </c>
      <c r="C145" s="362">
        <f t="shared" si="16"/>
        <v>1536</v>
      </c>
      <c r="D145" s="361">
        <v>55</v>
      </c>
      <c r="E145" s="361">
        <v>41</v>
      </c>
      <c r="F145" s="361">
        <v>147</v>
      </c>
      <c r="G145" s="361">
        <v>135</v>
      </c>
      <c r="H145" s="361">
        <v>152</v>
      </c>
      <c r="I145" s="361">
        <v>65</v>
      </c>
      <c r="J145" s="361">
        <v>941</v>
      </c>
    </row>
    <row r="146" spans="1:10" x14ac:dyDescent="0.2">
      <c r="A146" s="90">
        <v>814</v>
      </c>
      <c r="B146" s="252" t="s">
        <v>87</v>
      </c>
      <c r="C146" s="362">
        <f t="shared" si="16"/>
        <v>78</v>
      </c>
      <c r="D146" s="361">
        <v>2</v>
      </c>
      <c r="E146" s="361">
        <v>1</v>
      </c>
      <c r="F146" s="361">
        <v>20</v>
      </c>
      <c r="G146" s="361">
        <v>10</v>
      </c>
      <c r="H146" s="361">
        <v>1</v>
      </c>
      <c r="I146" s="361">
        <v>0</v>
      </c>
      <c r="J146" s="361">
        <v>44</v>
      </c>
    </row>
    <row r="147" spans="1:10" x14ac:dyDescent="0.2">
      <c r="A147" s="90">
        <v>815</v>
      </c>
      <c r="B147" s="252" t="s">
        <v>138</v>
      </c>
      <c r="C147" s="362">
        <f t="shared" si="16"/>
        <v>12</v>
      </c>
      <c r="D147" s="361">
        <v>0</v>
      </c>
      <c r="E147" s="361">
        <v>0</v>
      </c>
      <c r="F147" s="361">
        <v>0</v>
      </c>
      <c r="G147" s="361">
        <v>0</v>
      </c>
      <c r="H147" s="361">
        <v>0</v>
      </c>
      <c r="I147" s="361">
        <v>0</v>
      </c>
      <c r="J147" s="361">
        <v>12</v>
      </c>
    </row>
    <row r="148" spans="1:10" x14ac:dyDescent="0.2">
      <c r="A148" s="90">
        <v>816</v>
      </c>
      <c r="B148" s="252" t="s">
        <v>248</v>
      </c>
      <c r="C148" s="362">
        <f t="shared" si="16"/>
        <v>22099</v>
      </c>
      <c r="D148" s="361">
        <v>203</v>
      </c>
      <c r="E148" s="361">
        <v>96</v>
      </c>
      <c r="F148" s="361">
        <v>1271</v>
      </c>
      <c r="G148" s="361">
        <v>1322</v>
      </c>
      <c r="H148" s="361">
        <v>984</v>
      </c>
      <c r="I148" s="361">
        <v>348</v>
      </c>
      <c r="J148" s="361">
        <v>17875</v>
      </c>
    </row>
    <row r="149" spans="1:10" x14ac:dyDescent="0.2">
      <c r="A149" s="90">
        <v>817</v>
      </c>
      <c r="B149" s="252" t="s">
        <v>139</v>
      </c>
      <c r="C149" s="362">
        <f t="shared" si="16"/>
        <v>99</v>
      </c>
      <c r="D149" s="361">
        <v>2</v>
      </c>
      <c r="E149" s="361">
        <v>0</v>
      </c>
      <c r="F149" s="361">
        <v>2</v>
      </c>
      <c r="G149" s="361">
        <v>3</v>
      </c>
      <c r="H149" s="361">
        <v>3</v>
      </c>
      <c r="I149" s="361">
        <v>2</v>
      </c>
      <c r="J149" s="361">
        <v>87</v>
      </c>
    </row>
    <row r="150" spans="1:10" x14ac:dyDescent="0.2">
      <c r="A150" s="90">
        <v>821</v>
      </c>
      <c r="B150" s="252" t="s">
        <v>342</v>
      </c>
      <c r="C150" s="362">
        <f t="shared" si="16"/>
        <v>897</v>
      </c>
      <c r="D150" s="361">
        <v>6</v>
      </c>
      <c r="E150" s="361">
        <v>9</v>
      </c>
      <c r="F150" s="361">
        <v>43</v>
      </c>
      <c r="G150" s="361">
        <v>48</v>
      </c>
      <c r="H150" s="361">
        <v>49</v>
      </c>
      <c r="I150" s="361">
        <v>13</v>
      </c>
      <c r="J150" s="361">
        <v>729</v>
      </c>
    </row>
    <row r="151" spans="1:10" x14ac:dyDescent="0.2">
      <c r="A151" s="90">
        <v>824</v>
      </c>
      <c r="B151" s="252" t="s">
        <v>140</v>
      </c>
      <c r="C151" s="362">
        <f t="shared" si="16"/>
        <v>27</v>
      </c>
      <c r="D151" s="361">
        <v>0</v>
      </c>
      <c r="E151" s="361">
        <v>0</v>
      </c>
      <c r="F151" s="361">
        <v>0</v>
      </c>
      <c r="G151" s="361">
        <v>0</v>
      </c>
      <c r="H151" s="361">
        <v>1</v>
      </c>
      <c r="I151" s="361">
        <v>0</v>
      </c>
      <c r="J151" s="361">
        <v>26</v>
      </c>
    </row>
    <row r="152" spans="1:10" x14ac:dyDescent="0.2">
      <c r="A152" s="90">
        <v>825</v>
      </c>
      <c r="B152" s="252" t="s">
        <v>595</v>
      </c>
      <c r="C152" s="362">
        <f t="shared" si="16"/>
        <v>52</v>
      </c>
      <c r="D152" s="361">
        <v>5</v>
      </c>
      <c r="E152" s="361">
        <v>9</v>
      </c>
      <c r="F152" s="361">
        <v>4</v>
      </c>
      <c r="G152" s="361">
        <v>2</v>
      </c>
      <c r="H152" s="361">
        <v>16</v>
      </c>
      <c r="I152" s="361">
        <v>4</v>
      </c>
      <c r="J152" s="361">
        <v>12</v>
      </c>
    </row>
    <row r="153" spans="1:10" x14ac:dyDescent="0.2">
      <c r="A153" s="90">
        <v>826</v>
      </c>
      <c r="B153" s="252" t="s">
        <v>301</v>
      </c>
      <c r="C153" s="362">
        <f t="shared" si="16"/>
        <v>1883</v>
      </c>
      <c r="D153" s="361">
        <v>52</v>
      </c>
      <c r="E153" s="361">
        <v>36</v>
      </c>
      <c r="F153" s="361">
        <v>136</v>
      </c>
      <c r="G153" s="361">
        <v>106</v>
      </c>
      <c r="H153" s="361">
        <v>94</v>
      </c>
      <c r="I153" s="361">
        <v>73</v>
      </c>
      <c r="J153" s="361">
        <v>1386</v>
      </c>
    </row>
    <row r="154" spans="1:10" x14ac:dyDescent="0.2">
      <c r="A154" s="90">
        <v>827</v>
      </c>
      <c r="B154" s="252" t="s">
        <v>141</v>
      </c>
      <c r="C154" s="362">
        <f t="shared" si="16"/>
        <v>215</v>
      </c>
      <c r="D154" s="361">
        <v>22</v>
      </c>
      <c r="E154" s="361">
        <v>5</v>
      </c>
      <c r="F154" s="361">
        <v>8</v>
      </c>
      <c r="G154" s="361">
        <v>2</v>
      </c>
      <c r="H154" s="361">
        <v>9</v>
      </c>
      <c r="I154" s="361">
        <v>30</v>
      </c>
      <c r="J154" s="361">
        <v>139</v>
      </c>
    </row>
    <row r="155" spans="1:10" x14ac:dyDescent="0.2">
      <c r="A155" s="90">
        <v>828</v>
      </c>
      <c r="B155" s="252" t="s">
        <v>142</v>
      </c>
      <c r="C155" s="362">
        <f t="shared" si="16"/>
        <v>104</v>
      </c>
      <c r="D155" s="361">
        <v>15</v>
      </c>
      <c r="E155" s="361">
        <v>13</v>
      </c>
      <c r="F155" s="361">
        <v>3</v>
      </c>
      <c r="G155" s="361">
        <v>2</v>
      </c>
      <c r="H155" s="361">
        <v>0</v>
      </c>
      <c r="I155" s="361">
        <v>7</v>
      </c>
      <c r="J155" s="361">
        <v>64</v>
      </c>
    </row>
    <row r="156" spans="1:10" ht="21" x14ac:dyDescent="0.2">
      <c r="A156" s="90">
        <v>829</v>
      </c>
      <c r="B156" s="252" t="s">
        <v>165</v>
      </c>
      <c r="C156" s="362">
        <f t="shared" si="16"/>
        <v>3</v>
      </c>
      <c r="D156" s="361">
        <v>0</v>
      </c>
      <c r="E156" s="361">
        <v>0</v>
      </c>
      <c r="F156" s="361">
        <v>0</v>
      </c>
      <c r="G156" s="361">
        <v>0</v>
      </c>
      <c r="H156" s="361">
        <v>0</v>
      </c>
      <c r="I156" s="361">
        <v>1</v>
      </c>
      <c r="J156" s="361">
        <v>2</v>
      </c>
    </row>
    <row r="157" spans="1:10" x14ac:dyDescent="0.2">
      <c r="A157" s="90">
        <v>831</v>
      </c>
      <c r="B157" s="252" t="s">
        <v>92</v>
      </c>
      <c r="C157" s="362">
        <f t="shared" si="16"/>
        <v>2598</v>
      </c>
      <c r="D157" s="361">
        <v>203</v>
      </c>
      <c r="E157" s="361">
        <v>141</v>
      </c>
      <c r="F157" s="361">
        <v>161</v>
      </c>
      <c r="G157" s="361">
        <v>174</v>
      </c>
      <c r="H157" s="361">
        <v>209</v>
      </c>
      <c r="I157" s="361">
        <v>275</v>
      </c>
      <c r="J157" s="361">
        <v>1435</v>
      </c>
    </row>
    <row r="158" spans="1:10" ht="21" x14ac:dyDescent="0.2">
      <c r="A158" s="90">
        <v>832</v>
      </c>
      <c r="B158" s="252" t="s">
        <v>247</v>
      </c>
      <c r="C158" s="362">
        <f t="shared" si="16"/>
        <v>36</v>
      </c>
      <c r="D158" s="361">
        <v>4</v>
      </c>
      <c r="E158" s="361">
        <v>4</v>
      </c>
      <c r="F158" s="361">
        <v>1</v>
      </c>
      <c r="G158" s="361">
        <v>1</v>
      </c>
      <c r="H158" s="361">
        <v>4</v>
      </c>
      <c r="I158" s="361">
        <v>2</v>
      </c>
      <c r="J158" s="361">
        <v>20</v>
      </c>
    </row>
    <row r="159" spans="1:10" x14ac:dyDescent="0.2">
      <c r="A159" s="90">
        <v>833</v>
      </c>
      <c r="B159" s="252" t="s">
        <v>143</v>
      </c>
      <c r="C159" s="362">
        <f t="shared" si="16"/>
        <v>120</v>
      </c>
      <c r="D159" s="361">
        <v>5</v>
      </c>
      <c r="E159" s="361">
        <v>1</v>
      </c>
      <c r="F159" s="361">
        <v>16</v>
      </c>
      <c r="G159" s="361">
        <v>6</v>
      </c>
      <c r="H159" s="361">
        <v>9</v>
      </c>
      <c r="I159" s="361">
        <v>3</v>
      </c>
      <c r="J159" s="361">
        <v>80</v>
      </c>
    </row>
    <row r="160" spans="1:10" x14ac:dyDescent="0.2">
      <c r="A160" s="90">
        <v>834</v>
      </c>
      <c r="B160" s="252" t="s">
        <v>302</v>
      </c>
      <c r="C160" s="362">
        <f t="shared" si="16"/>
        <v>715</v>
      </c>
      <c r="D160" s="361">
        <v>17</v>
      </c>
      <c r="E160" s="361">
        <v>11</v>
      </c>
      <c r="F160" s="361">
        <v>97</v>
      </c>
      <c r="G160" s="361">
        <v>78</v>
      </c>
      <c r="H160" s="361">
        <v>42</v>
      </c>
      <c r="I160" s="361">
        <v>8</v>
      </c>
      <c r="J160" s="361">
        <v>462</v>
      </c>
    </row>
    <row r="161" spans="1:10" x14ac:dyDescent="0.2">
      <c r="A161" s="90">
        <v>836</v>
      </c>
      <c r="B161" s="252" t="s">
        <v>144</v>
      </c>
      <c r="C161" s="362">
        <f t="shared" si="16"/>
        <v>338</v>
      </c>
      <c r="D161" s="361">
        <v>10</v>
      </c>
      <c r="E161" s="361">
        <v>7</v>
      </c>
      <c r="F161" s="361">
        <v>30</v>
      </c>
      <c r="G161" s="361">
        <v>16</v>
      </c>
      <c r="H161" s="361">
        <v>12</v>
      </c>
      <c r="I161" s="361">
        <v>1</v>
      </c>
      <c r="J161" s="361">
        <v>262</v>
      </c>
    </row>
    <row r="162" spans="1:10" x14ac:dyDescent="0.2">
      <c r="A162" s="90">
        <v>838</v>
      </c>
      <c r="B162" s="252" t="s">
        <v>145</v>
      </c>
      <c r="C162" s="362">
        <f t="shared" si="16"/>
        <v>331</v>
      </c>
      <c r="D162" s="361">
        <v>47</v>
      </c>
      <c r="E162" s="361">
        <v>21</v>
      </c>
      <c r="F162" s="361">
        <v>24</v>
      </c>
      <c r="G162" s="361">
        <v>27</v>
      </c>
      <c r="H162" s="361">
        <v>28</v>
      </c>
      <c r="I162" s="361">
        <v>22</v>
      </c>
      <c r="J162" s="361">
        <v>162</v>
      </c>
    </row>
    <row r="163" spans="1:10" x14ac:dyDescent="0.2">
      <c r="A163" s="90">
        <v>839</v>
      </c>
      <c r="B163" s="252" t="s">
        <v>148</v>
      </c>
      <c r="C163" s="362">
        <f t="shared" si="16"/>
        <v>91</v>
      </c>
      <c r="D163" s="361">
        <v>0</v>
      </c>
      <c r="E163" s="361">
        <v>3</v>
      </c>
      <c r="F163" s="361">
        <v>2</v>
      </c>
      <c r="G163" s="361">
        <v>1</v>
      </c>
      <c r="H163" s="361">
        <v>1</v>
      </c>
      <c r="I163" s="361">
        <v>0</v>
      </c>
      <c r="J163" s="361">
        <v>84</v>
      </c>
    </row>
    <row r="164" spans="1:10" x14ac:dyDescent="0.2">
      <c r="A164" s="90">
        <v>840</v>
      </c>
      <c r="B164" s="252" t="s">
        <v>149</v>
      </c>
      <c r="C164" s="362">
        <f t="shared" si="16"/>
        <v>4901</v>
      </c>
      <c r="D164" s="361">
        <v>302</v>
      </c>
      <c r="E164" s="361">
        <v>225</v>
      </c>
      <c r="F164" s="361">
        <v>484</v>
      </c>
      <c r="G164" s="361">
        <v>417</v>
      </c>
      <c r="H164" s="361">
        <v>475</v>
      </c>
      <c r="I164" s="361">
        <v>372</v>
      </c>
      <c r="J164" s="361">
        <v>2626</v>
      </c>
    </row>
    <row r="165" spans="1:10" x14ac:dyDescent="0.2">
      <c r="A165" s="90">
        <v>841</v>
      </c>
      <c r="B165" s="252" t="s">
        <v>150</v>
      </c>
      <c r="C165" s="362">
        <f t="shared" si="16"/>
        <v>192</v>
      </c>
      <c r="D165" s="361">
        <v>11</v>
      </c>
      <c r="E165" s="361">
        <v>15</v>
      </c>
      <c r="F165" s="361">
        <v>16</v>
      </c>
      <c r="G165" s="361">
        <v>17</v>
      </c>
      <c r="H165" s="361">
        <v>21</v>
      </c>
      <c r="I165" s="361">
        <v>14</v>
      </c>
      <c r="J165" s="361">
        <v>98</v>
      </c>
    </row>
    <row r="166" spans="1:10" x14ac:dyDescent="0.2">
      <c r="A166" s="90">
        <v>845</v>
      </c>
      <c r="B166" s="252" t="s">
        <v>47</v>
      </c>
      <c r="C166" s="362">
        <f t="shared" si="16"/>
        <v>53</v>
      </c>
      <c r="D166" s="361">
        <v>0</v>
      </c>
      <c r="E166" s="361">
        <v>0</v>
      </c>
      <c r="F166" s="361">
        <v>0</v>
      </c>
      <c r="G166" s="361">
        <v>0</v>
      </c>
      <c r="H166" s="361">
        <v>0</v>
      </c>
      <c r="I166" s="361">
        <v>0</v>
      </c>
      <c r="J166" s="361">
        <v>53</v>
      </c>
    </row>
    <row r="167" spans="1:10" x14ac:dyDescent="0.2">
      <c r="A167" s="90">
        <v>846</v>
      </c>
      <c r="B167" s="252" t="s">
        <v>93</v>
      </c>
      <c r="C167" s="362">
        <f t="shared" si="16"/>
        <v>6907</v>
      </c>
      <c r="D167" s="361">
        <v>192</v>
      </c>
      <c r="E167" s="361">
        <v>138</v>
      </c>
      <c r="F167" s="361">
        <v>545</v>
      </c>
      <c r="G167" s="361">
        <v>581</v>
      </c>
      <c r="H167" s="361">
        <v>475</v>
      </c>
      <c r="I167" s="361">
        <v>225</v>
      </c>
      <c r="J167" s="361">
        <v>4751</v>
      </c>
    </row>
    <row r="168" spans="1:10" x14ac:dyDescent="0.2">
      <c r="A168" s="89">
        <v>847</v>
      </c>
      <c r="B168" s="252" t="s">
        <v>94</v>
      </c>
      <c r="C168" s="362">
        <f t="shared" si="16"/>
        <v>10371</v>
      </c>
      <c r="D168" s="361">
        <v>295</v>
      </c>
      <c r="E168" s="361">
        <v>189</v>
      </c>
      <c r="F168" s="361">
        <v>776</v>
      </c>
      <c r="G168" s="361">
        <v>982</v>
      </c>
      <c r="H168" s="361">
        <v>828</v>
      </c>
      <c r="I168" s="361">
        <v>400</v>
      </c>
      <c r="J168" s="361">
        <v>6901</v>
      </c>
    </row>
    <row r="169" spans="1:10" x14ac:dyDescent="0.2">
      <c r="A169" s="92">
        <v>848</v>
      </c>
      <c r="B169" s="252" t="s">
        <v>303</v>
      </c>
      <c r="C169" s="362">
        <f t="shared" si="16"/>
        <v>4518</v>
      </c>
      <c r="D169" s="361">
        <v>126</v>
      </c>
      <c r="E169" s="361">
        <v>101</v>
      </c>
      <c r="F169" s="361">
        <v>385</v>
      </c>
      <c r="G169" s="361">
        <v>562</v>
      </c>
      <c r="H169" s="361">
        <v>458</v>
      </c>
      <c r="I169" s="361">
        <v>197</v>
      </c>
      <c r="J169" s="361">
        <v>2689</v>
      </c>
    </row>
    <row r="170" spans="1:10" ht="21" x14ac:dyDescent="0.2">
      <c r="A170" s="92">
        <v>849</v>
      </c>
      <c r="B170" s="252" t="s">
        <v>166</v>
      </c>
      <c r="C170" s="362">
        <f t="shared" si="16"/>
        <v>205</v>
      </c>
      <c r="D170" s="361">
        <v>19</v>
      </c>
      <c r="E170" s="361">
        <v>8</v>
      </c>
      <c r="F170" s="361">
        <v>26</v>
      </c>
      <c r="G170" s="361">
        <v>11</v>
      </c>
      <c r="H170" s="361">
        <v>11</v>
      </c>
      <c r="I170" s="361">
        <v>4</v>
      </c>
      <c r="J170" s="361">
        <v>126</v>
      </c>
    </row>
    <row r="171" spans="1:10" x14ac:dyDescent="0.2">
      <c r="A171" s="89">
        <v>851</v>
      </c>
      <c r="B171" s="252" t="s">
        <v>53</v>
      </c>
      <c r="C171" s="362">
        <f t="shared" si="16"/>
        <v>251</v>
      </c>
      <c r="D171" s="361">
        <v>9</v>
      </c>
      <c r="E171" s="361">
        <v>7</v>
      </c>
      <c r="F171" s="361">
        <v>24</v>
      </c>
      <c r="G171" s="361">
        <v>44</v>
      </c>
      <c r="H171" s="361">
        <v>44</v>
      </c>
      <c r="I171" s="361">
        <v>25</v>
      </c>
      <c r="J171" s="361">
        <v>98</v>
      </c>
    </row>
    <row r="172" spans="1:10" x14ac:dyDescent="0.2">
      <c r="A172" s="92">
        <v>852</v>
      </c>
      <c r="B172" s="252" t="s">
        <v>95</v>
      </c>
      <c r="C172" s="362">
        <f t="shared" si="16"/>
        <v>136</v>
      </c>
      <c r="D172" s="361">
        <v>0</v>
      </c>
      <c r="E172" s="361">
        <v>0</v>
      </c>
      <c r="F172" s="361">
        <v>3</v>
      </c>
      <c r="G172" s="361">
        <v>1</v>
      </c>
      <c r="H172" s="361">
        <v>1</v>
      </c>
      <c r="I172" s="361">
        <v>0</v>
      </c>
      <c r="J172" s="361">
        <v>131</v>
      </c>
    </row>
    <row r="173" spans="1:10" ht="21" x14ac:dyDescent="0.2">
      <c r="A173" s="92">
        <v>853</v>
      </c>
      <c r="B173" s="252" t="s">
        <v>66</v>
      </c>
      <c r="C173" s="362">
        <f t="shared" si="16"/>
        <v>288</v>
      </c>
      <c r="D173" s="361">
        <v>6</v>
      </c>
      <c r="E173" s="361">
        <v>6</v>
      </c>
      <c r="F173" s="361">
        <v>49</v>
      </c>
      <c r="G173" s="361">
        <v>21</v>
      </c>
      <c r="H173" s="361">
        <v>12</v>
      </c>
      <c r="I173" s="361">
        <v>7</v>
      </c>
      <c r="J173" s="361">
        <v>187</v>
      </c>
    </row>
    <row r="174" spans="1:10" x14ac:dyDescent="0.2">
      <c r="A174" s="89">
        <v>854</v>
      </c>
      <c r="B174" s="252" t="s">
        <v>49</v>
      </c>
      <c r="C174" s="362">
        <f t="shared" si="16"/>
        <v>264</v>
      </c>
      <c r="D174" s="361">
        <v>30</v>
      </c>
      <c r="E174" s="361">
        <v>17</v>
      </c>
      <c r="F174" s="361">
        <v>13</v>
      </c>
      <c r="G174" s="361">
        <v>17</v>
      </c>
      <c r="H174" s="361">
        <v>22</v>
      </c>
      <c r="I174" s="361">
        <v>14</v>
      </c>
      <c r="J174" s="361">
        <v>151</v>
      </c>
    </row>
    <row r="175" spans="1:10" x14ac:dyDescent="0.2">
      <c r="A175" s="89">
        <v>855</v>
      </c>
      <c r="B175" s="252" t="s">
        <v>50</v>
      </c>
      <c r="C175" s="362">
        <f t="shared" si="16"/>
        <v>797</v>
      </c>
      <c r="D175" s="361">
        <v>89</v>
      </c>
      <c r="E175" s="361">
        <v>47</v>
      </c>
      <c r="F175" s="361">
        <v>47</v>
      </c>
      <c r="G175" s="361">
        <v>78</v>
      </c>
      <c r="H175" s="361">
        <v>85</v>
      </c>
      <c r="I175" s="361">
        <v>54</v>
      </c>
      <c r="J175" s="361">
        <v>397</v>
      </c>
    </row>
    <row r="176" spans="1:10" x14ac:dyDescent="0.2">
      <c r="A176" s="89">
        <v>856</v>
      </c>
      <c r="B176" s="252" t="s">
        <v>304</v>
      </c>
      <c r="C176" s="362">
        <f t="shared" si="16"/>
        <v>7543</v>
      </c>
      <c r="D176" s="361">
        <v>130</v>
      </c>
      <c r="E176" s="361">
        <v>93</v>
      </c>
      <c r="F176" s="361">
        <v>679</v>
      </c>
      <c r="G176" s="361">
        <v>541</v>
      </c>
      <c r="H176" s="361">
        <v>350</v>
      </c>
      <c r="I176" s="361">
        <v>153</v>
      </c>
      <c r="J176" s="361">
        <v>5597</v>
      </c>
    </row>
    <row r="177" spans="1:10" x14ac:dyDescent="0.2">
      <c r="A177" s="89">
        <v>857</v>
      </c>
      <c r="B177" s="252" t="s">
        <v>305</v>
      </c>
      <c r="C177" s="362">
        <f t="shared" si="16"/>
        <v>78</v>
      </c>
      <c r="D177" s="361">
        <v>1</v>
      </c>
      <c r="E177" s="361">
        <v>0</v>
      </c>
      <c r="F177" s="361">
        <v>3</v>
      </c>
      <c r="G177" s="361">
        <v>0</v>
      </c>
      <c r="H177" s="361">
        <v>0</v>
      </c>
      <c r="I177" s="361">
        <v>0</v>
      </c>
      <c r="J177" s="361">
        <v>74</v>
      </c>
    </row>
    <row r="178" spans="1:10" x14ac:dyDescent="0.2">
      <c r="A178" s="90">
        <v>858</v>
      </c>
      <c r="B178" s="252" t="s">
        <v>181</v>
      </c>
      <c r="C178" s="362">
        <f t="shared" si="16"/>
        <v>18</v>
      </c>
      <c r="D178" s="361">
        <v>1</v>
      </c>
      <c r="E178" s="361">
        <v>0</v>
      </c>
      <c r="F178" s="361">
        <v>1</v>
      </c>
      <c r="G178" s="361">
        <v>1</v>
      </c>
      <c r="H178" s="361">
        <v>1</v>
      </c>
      <c r="I178" s="361">
        <v>0</v>
      </c>
      <c r="J178" s="361">
        <v>14</v>
      </c>
    </row>
    <row r="179" spans="1:10" ht="30.75" customHeight="1" x14ac:dyDescent="0.2">
      <c r="A179" s="91">
        <v>859</v>
      </c>
      <c r="B179" s="363" t="s">
        <v>385</v>
      </c>
      <c r="C179" s="362">
        <f t="shared" si="16"/>
        <v>11</v>
      </c>
      <c r="D179" s="361">
        <v>0</v>
      </c>
      <c r="E179" s="361">
        <v>0</v>
      </c>
      <c r="F179" s="361">
        <v>0</v>
      </c>
      <c r="G179" s="361">
        <v>0</v>
      </c>
      <c r="H179" s="361">
        <v>0</v>
      </c>
      <c r="I179" s="361">
        <v>0</v>
      </c>
      <c r="J179" s="361">
        <v>11</v>
      </c>
    </row>
    <row r="180" spans="1:10" x14ac:dyDescent="0.2">
      <c r="A180" s="91">
        <v>861</v>
      </c>
      <c r="B180" s="252" t="s">
        <v>596</v>
      </c>
      <c r="C180" s="362">
        <f t="shared" si="16"/>
        <v>39</v>
      </c>
      <c r="D180" s="361">
        <v>0</v>
      </c>
      <c r="E180" s="361">
        <v>2</v>
      </c>
      <c r="F180" s="361">
        <v>1</v>
      </c>
      <c r="G180" s="361">
        <v>2</v>
      </c>
      <c r="H180" s="361">
        <v>1</v>
      </c>
      <c r="I180" s="361">
        <v>4</v>
      </c>
      <c r="J180" s="361">
        <v>29</v>
      </c>
    </row>
    <row r="181" spans="1:10" x14ac:dyDescent="0.2">
      <c r="A181" s="91">
        <v>862</v>
      </c>
      <c r="B181" s="252" t="s">
        <v>672</v>
      </c>
      <c r="C181" s="362">
        <f t="shared" si="16"/>
        <v>29</v>
      </c>
      <c r="D181" s="361">
        <v>2</v>
      </c>
      <c r="E181" s="361">
        <v>0</v>
      </c>
      <c r="F181" s="361">
        <v>0</v>
      </c>
      <c r="G181" s="361">
        <v>1</v>
      </c>
      <c r="H181" s="361">
        <v>1</v>
      </c>
      <c r="I181" s="361">
        <v>2</v>
      </c>
      <c r="J181" s="361">
        <v>23</v>
      </c>
    </row>
    <row r="182" spans="1:10" x14ac:dyDescent="0.2">
      <c r="A182" s="89">
        <v>899</v>
      </c>
      <c r="B182" s="252" t="s">
        <v>190</v>
      </c>
      <c r="C182" s="362">
        <f t="shared" si="16"/>
        <v>378</v>
      </c>
      <c r="D182" s="361">
        <v>44</v>
      </c>
      <c r="E182" s="361">
        <v>13</v>
      </c>
      <c r="F182" s="361">
        <v>27</v>
      </c>
      <c r="G182" s="361">
        <v>28</v>
      </c>
      <c r="H182" s="361">
        <v>20</v>
      </c>
      <c r="I182" s="361">
        <v>32</v>
      </c>
      <c r="J182" s="361">
        <v>214</v>
      </c>
    </row>
    <row r="183" spans="1:10" x14ac:dyDescent="0.2">
      <c r="A183" s="93"/>
      <c r="B183" s="251" t="s">
        <v>214</v>
      </c>
      <c r="C183" s="364">
        <f t="shared" ref="C183:J183" si="17">SUM(C184:C188)</f>
        <v>2451</v>
      </c>
      <c r="D183" s="364">
        <f t="shared" si="17"/>
        <v>70</v>
      </c>
      <c r="E183" s="364">
        <f t="shared" si="17"/>
        <v>101</v>
      </c>
      <c r="F183" s="364">
        <f t="shared" si="17"/>
        <v>195</v>
      </c>
      <c r="G183" s="364">
        <f t="shared" si="17"/>
        <v>181</v>
      </c>
      <c r="H183" s="364">
        <f t="shared" si="17"/>
        <v>217</v>
      </c>
      <c r="I183" s="364">
        <f t="shared" si="17"/>
        <v>111</v>
      </c>
      <c r="J183" s="364">
        <f t="shared" si="17"/>
        <v>1576</v>
      </c>
    </row>
    <row r="184" spans="1:10" x14ac:dyDescent="0.2">
      <c r="A184" s="89">
        <v>901</v>
      </c>
      <c r="B184" s="252" t="s">
        <v>96</v>
      </c>
      <c r="C184" s="362">
        <f>SUM(D184:J184)</f>
        <v>1540</v>
      </c>
      <c r="D184" s="361">
        <v>50</v>
      </c>
      <c r="E184" s="361">
        <v>77</v>
      </c>
      <c r="F184" s="361">
        <v>139</v>
      </c>
      <c r="G184" s="361">
        <v>140</v>
      </c>
      <c r="H184" s="361">
        <v>168</v>
      </c>
      <c r="I184" s="361">
        <v>87</v>
      </c>
      <c r="J184" s="361">
        <v>879</v>
      </c>
    </row>
    <row r="185" spans="1:10" x14ac:dyDescent="0.2">
      <c r="A185" s="89">
        <v>905</v>
      </c>
      <c r="B185" s="252" t="s">
        <v>97</v>
      </c>
      <c r="C185" s="362">
        <f>SUM(D185:J185)</f>
        <v>339</v>
      </c>
      <c r="D185" s="361">
        <v>11</v>
      </c>
      <c r="E185" s="361">
        <v>14</v>
      </c>
      <c r="F185" s="361">
        <v>21</v>
      </c>
      <c r="G185" s="361">
        <v>16</v>
      </c>
      <c r="H185" s="361">
        <v>22</v>
      </c>
      <c r="I185" s="361">
        <v>12</v>
      </c>
      <c r="J185" s="361">
        <v>243</v>
      </c>
    </row>
    <row r="186" spans="1:10" ht="20.25" customHeight="1" x14ac:dyDescent="0.2">
      <c r="A186" s="89">
        <v>910</v>
      </c>
      <c r="B186" s="252" t="s">
        <v>337</v>
      </c>
      <c r="C186" s="362">
        <f>SUM(D186:J186)</f>
        <v>260</v>
      </c>
      <c r="D186" s="361">
        <v>3</v>
      </c>
      <c r="E186" s="361">
        <v>5</v>
      </c>
      <c r="F186" s="361">
        <v>17</v>
      </c>
      <c r="G186" s="361">
        <v>15</v>
      </c>
      <c r="H186" s="361">
        <v>9</v>
      </c>
      <c r="I186" s="361">
        <v>5</v>
      </c>
      <c r="J186" s="361">
        <v>206</v>
      </c>
    </row>
    <row r="187" spans="1:10" ht="22.5" customHeight="1" x14ac:dyDescent="0.2">
      <c r="A187" s="89">
        <v>911</v>
      </c>
      <c r="B187" s="252" t="s">
        <v>338</v>
      </c>
      <c r="C187" s="362">
        <f>SUM(D187:J187)</f>
        <v>250</v>
      </c>
      <c r="D187" s="361">
        <v>5</v>
      </c>
      <c r="E187" s="361">
        <v>4</v>
      </c>
      <c r="F187" s="361">
        <v>15</v>
      </c>
      <c r="G187" s="361">
        <v>8</v>
      </c>
      <c r="H187" s="361">
        <v>11</v>
      </c>
      <c r="I187" s="361">
        <v>5</v>
      </c>
      <c r="J187" s="361">
        <v>202</v>
      </c>
    </row>
    <row r="188" spans="1:10" x14ac:dyDescent="0.2">
      <c r="A188" s="89">
        <v>999</v>
      </c>
      <c r="B188" s="252" t="s">
        <v>191</v>
      </c>
      <c r="C188" s="362">
        <f>SUM(D188:J188)</f>
        <v>62</v>
      </c>
      <c r="D188" s="361">
        <v>1</v>
      </c>
      <c r="E188" s="361">
        <v>1</v>
      </c>
      <c r="F188" s="361">
        <v>3</v>
      </c>
      <c r="G188" s="361">
        <v>2</v>
      </c>
      <c r="H188" s="361">
        <v>7</v>
      </c>
      <c r="I188" s="361">
        <v>2</v>
      </c>
      <c r="J188" s="361">
        <v>46</v>
      </c>
    </row>
    <row r="189" spans="1:10" x14ac:dyDescent="0.2">
      <c r="A189" s="88"/>
      <c r="B189" s="251" t="s">
        <v>146</v>
      </c>
      <c r="C189" s="364">
        <f t="shared" ref="C189:J189" si="18">SUM(C190:C195)</f>
        <v>33043</v>
      </c>
      <c r="D189" s="364">
        <f t="shared" si="18"/>
        <v>1268</v>
      </c>
      <c r="E189" s="364">
        <f t="shared" si="18"/>
        <v>1402</v>
      </c>
      <c r="F189" s="364">
        <f t="shared" si="18"/>
        <v>2913</v>
      </c>
      <c r="G189" s="364">
        <f t="shared" si="18"/>
        <v>2712</v>
      </c>
      <c r="H189" s="364">
        <f t="shared" si="18"/>
        <v>2625</v>
      </c>
      <c r="I189" s="364">
        <f t="shared" si="18"/>
        <v>1671</v>
      </c>
      <c r="J189" s="364">
        <f t="shared" si="18"/>
        <v>20452</v>
      </c>
    </row>
    <row r="190" spans="1:10" x14ac:dyDescent="0.2">
      <c r="A190" s="89">
        <v>1001</v>
      </c>
      <c r="B190" s="252" t="s">
        <v>98</v>
      </c>
      <c r="C190" s="362">
        <f t="shared" ref="C190:C195" si="19">SUM(D190:J190)</f>
        <v>7237</v>
      </c>
      <c r="D190" s="361">
        <v>356</v>
      </c>
      <c r="E190" s="361">
        <v>593</v>
      </c>
      <c r="F190" s="361">
        <v>1088</v>
      </c>
      <c r="G190" s="361">
        <v>902</v>
      </c>
      <c r="H190" s="361">
        <v>901</v>
      </c>
      <c r="I190" s="361">
        <v>529</v>
      </c>
      <c r="J190" s="361">
        <v>2868</v>
      </c>
    </row>
    <row r="191" spans="1:10" x14ac:dyDescent="0.2">
      <c r="A191" s="89">
        <v>1002</v>
      </c>
      <c r="B191" s="252" t="s">
        <v>99</v>
      </c>
      <c r="C191" s="362">
        <f t="shared" si="19"/>
        <v>7809</v>
      </c>
      <c r="D191" s="361">
        <v>514</v>
      </c>
      <c r="E191" s="361">
        <v>428</v>
      </c>
      <c r="F191" s="361">
        <v>974</v>
      </c>
      <c r="G191" s="361">
        <v>833</v>
      </c>
      <c r="H191" s="361">
        <v>801</v>
      </c>
      <c r="I191" s="361">
        <v>548</v>
      </c>
      <c r="J191" s="361">
        <v>3711</v>
      </c>
    </row>
    <row r="192" spans="1:10" x14ac:dyDescent="0.2">
      <c r="A192" s="89">
        <v>1006</v>
      </c>
      <c r="B192" s="252" t="s">
        <v>152</v>
      </c>
      <c r="C192" s="362">
        <f t="shared" si="19"/>
        <v>121</v>
      </c>
      <c r="D192" s="361">
        <v>12</v>
      </c>
      <c r="E192" s="361">
        <v>8</v>
      </c>
      <c r="F192" s="361">
        <v>15</v>
      </c>
      <c r="G192" s="361">
        <v>15</v>
      </c>
      <c r="H192" s="361">
        <v>9</v>
      </c>
      <c r="I192" s="361">
        <v>4</v>
      </c>
      <c r="J192" s="361">
        <v>58</v>
      </c>
    </row>
    <row r="193" spans="1:10" x14ac:dyDescent="0.2">
      <c r="A193" s="89">
        <v>1014</v>
      </c>
      <c r="B193" s="252" t="s">
        <v>100</v>
      </c>
      <c r="C193" s="362">
        <f t="shared" si="19"/>
        <v>2775</v>
      </c>
      <c r="D193" s="361">
        <v>104</v>
      </c>
      <c r="E193" s="361">
        <v>191</v>
      </c>
      <c r="F193" s="361">
        <v>281</v>
      </c>
      <c r="G193" s="361">
        <v>406</v>
      </c>
      <c r="H193" s="361">
        <v>474</v>
      </c>
      <c r="I193" s="361">
        <v>255</v>
      </c>
      <c r="J193" s="361">
        <v>1064</v>
      </c>
    </row>
    <row r="194" spans="1:10" x14ac:dyDescent="0.2">
      <c r="A194" s="89">
        <v>1018</v>
      </c>
      <c r="B194" s="252" t="s">
        <v>63</v>
      </c>
      <c r="C194" s="362">
        <f t="shared" si="19"/>
        <v>423</v>
      </c>
      <c r="D194" s="361">
        <v>22</v>
      </c>
      <c r="E194" s="361">
        <v>4</v>
      </c>
      <c r="F194" s="361">
        <v>41</v>
      </c>
      <c r="G194" s="361">
        <v>68</v>
      </c>
      <c r="H194" s="361">
        <v>37</v>
      </c>
      <c r="I194" s="361">
        <v>65</v>
      </c>
      <c r="J194" s="361">
        <v>186</v>
      </c>
    </row>
    <row r="195" spans="1:10" x14ac:dyDescent="0.2">
      <c r="A195" s="89">
        <v>1099</v>
      </c>
      <c r="B195" s="252" t="s">
        <v>410</v>
      </c>
      <c r="C195" s="362">
        <f t="shared" si="19"/>
        <v>14678</v>
      </c>
      <c r="D195" s="361">
        <v>260</v>
      </c>
      <c r="E195" s="361">
        <v>178</v>
      </c>
      <c r="F195" s="361">
        <v>514</v>
      </c>
      <c r="G195" s="361">
        <v>488</v>
      </c>
      <c r="H195" s="361">
        <v>403</v>
      </c>
      <c r="I195" s="361">
        <v>270</v>
      </c>
      <c r="J195" s="361">
        <v>12565</v>
      </c>
    </row>
    <row r="196" spans="1:10" x14ac:dyDescent="0.2">
      <c r="A196" s="371"/>
      <c r="B196" s="370" t="s">
        <v>582</v>
      </c>
      <c r="C196" s="369">
        <f t="shared" ref="C196:J196" si="20">SUM(C197,C200,C204,C210,C217,C230,C233,C238,C249,C254,C257,C280,C338,C344,C349,C351,C370,C373)</f>
        <v>49829</v>
      </c>
      <c r="D196" s="369">
        <f t="shared" si="20"/>
        <v>991</v>
      </c>
      <c r="E196" s="369">
        <f t="shared" si="20"/>
        <v>573</v>
      </c>
      <c r="F196" s="369">
        <f t="shared" si="20"/>
        <v>3028</v>
      </c>
      <c r="G196" s="369">
        <f t="shared" si="20"/>
        <v>2416</v>
      </c>
      <c r="H196" s="369">
        <f t="shared" si="20"/>
        <v>2122</v>
      </c>
      <c r="I196" s="369">
        <f t="shared" si="20"/>
        <v>1402</v>
      </c>
      <c r="J196" s="369">
        <f t="shared" si="20"/>
        <v>39297</v>
      </c>
    </row>
    <row r="197" spans="1:10" x14ac:dyDescent="0.2">
      <c r="A197" s="88"/>
      <c r="B197" s="251" t="s">
        <v>215</v>
      </c>
      <c r="C197" s="364">
        <f t="shared" ref="C197:J197" si="21">SUM(C198:C199)</f>
        <v>1346</v>
      </c>
      <c r="D197" s="364">
        <f t="shared" si="21"/>
        <v>16</v>
      </c>
      <c r="E197" s="364">
        <f t="shared" si="21"/>
        <v>7</v>
      </c>
      <c r="F197" s="364">
        <f t="shared" si="21"/>
        <v>41</v>
      </c>
      <c r="G197" s="364">
        <f t="shared" si="21"/>
        <v>27</v>
      </c>
      <c r="H197" s="364">
        <f t="shared" si="21"/>
        <v>19</v>
      </c>
      <c r="I197" s="364">
        <f t="shared" si="21"/>
        <v>12</v>
      </c>
      <c r="J197" s="364">
        <f t="shared" si="21"/>
        <v>1224</v>
      </c>
    </row>
    <row r="198" spans="1:10" x14ac:dyDescent="0.2">
      <c r="A198" s="92">
        <v>2002</v>
      </c>
      <c r="B198" s="252" t="s">
        <v>101</v>
      </c>
      <c r="C198" s="362">
        <f>SUM(D198:J198)</f>
        <v>1114</v>
      </c>
      <c r="D198" s="361">
        <v>14</v>
      </c>
      <c r="E198" s="361">
        <v>4</v>
      </c>
      <c r="F198" s="361">
        <v>35</v>
      </c>
      <c r="G198" s="361">
        <v>22</v>
      </c>
      <c r="H198" s="361">
        <v>19</v>
      </c>
      <c r="I198" s="361">
        <v>8</v>
      </c>
      <c r="J198" s="361">
        <v>1012</v>
      </c>
    </row>
    <row r="199" spans="1:10" x14ac:dyDescent="0.2">
      <c r="A199" s="92">
        <v>2003</v>
      </c>
      <c r="B199" s="252" t="s">
        <v>246</v>
      </c>
      <c r="C199" s="362">
        <f>SUM(D199:J199)</f>
        <v>232</v>
      </c>
      <c r="D199" s="361">
        <v>2</v>
      </c>
      <c r="E199" s="361">
        <v>3</v>
      </c>
      <c r="F199" s="361">
        <v>6</v>
      </c>
      <c r="G199" s="361">
        <v>5</v>
      </c>
      <c r="H199" s="361">
        <v>0</v>
      </c>
      <c r="I199" s="361">
        <v>4</v>
      </c>
      <c r="J199" s="361">
        <v>212</v>
      </c>
    </row>
    <row r="200" spans="1:10" x14ac:dyDescent="0.2">
      <c r="A200" s="88"/>
      <c r="B200" s="251" t="s">
        <v>350</v>
      </c>
      <c r="C200" s="364">
        <f t="shared" ref="C200:J200" si="22">SUM(C201:C203)</f>
        <v>102</v>
      </c>
      <c r="D200" s="364">
        <f t="shared" si="22"/>
        <v>1</v>
      </c>
      <c r="E200" s="364">
        <f t="shared" si="22"/>
        <v>0</v>
      </c>
      <c r="F200" s="364">
        <f t="shared" si="22"/>
        <v>6</v>
      </c>
      <c r="G200" s="364">
        <f t="shared" si="22"/>
        <v>8</v>
      </c>
      <c r="H200" s="364">
        <f t="shared" si="22"/>
        <v>2</v>
      </c>
      <c r="I200" s="364">
        <f t="shared" si="22"/>
        <v>2</v>
      </c>
      <c r="J200" s="364">
        <f t="shared" si="22"/>
        <v>83</v>
      </c>
    </row>
    <row r="201" spans="1:10" x14ac:dyDescent="0.2">
      <c r="A201" s="89">
        <v>3001</v>
      </c>
      <c r="B201" s="252" t="s">
        <v>102</v>
      </c>
      <c r="C201" s="362">
        <f>SUM(D201:J201)</f>
        <v>31</v>
      </c>
      <c r="D201" s="361">
        <v>1</v>
      </c>
      <c r="E201" s="361">
        <v>0</v>
      </c>
      <c r="F201" s="361">
        <v>0</v>
      </c>
      <c r="G201" s="361">
        <v>1</v>
      </c>
      <c r="H201" s="361">
        <v>0</v>
      </c>
      <c r="I201" s="361">
        <v>0</v>
      </c>
      <c r="J201" s="361">
        <v>29</v>
      </c>
    </row>
    <row r="202" spans="1:10" ht="21" x14ac:dyDescent="0.2">
      <c r="A202" s="89">
        <v>3002</v>
      </c>
      <c r="B202" s="252" t="s">
        <v>597</v>
      </c>
      <c r="C202" s="362">
        <f>SUM(D202:J202)</f>
        <v>1</v>
      </c>
      <c r="D202" s="361">
        <v>0</v>
      </c>
      <c r="E202" s="361">
        <v>0</v>
      </c>
      <c r="F202" s="361">
        <v>1</v>
      </c>
      <c r="G202" s="361">
        <v>0</v>
      </c>
      <c r="H202" s="361">
        <v>0</v>
      </c>
      <c r="I202" s="361">
        <v>0</v>
      </c>
      <c r="J202" s="361">
        <v>0</v>
      </c>
    </row>
    <row r="203" spans="1:10" x14ac:dyDescent="0.2">
      <c r="A203" s="89">
        <v>3099</v>
      </c>
      <c r="B203" s="252" t="s">
        <v>483</v>
      </c>
      <c r="C203" s="362">
        <f>SUM(D203:J203)</f>
        <v>70</v>
      </c>
      <c r="D203" s="361">
        <v>0</v>
      </c>
      <c r="E203" s="361">
        <v>0</v>
      </c>
      <c r="F203" s="361">
        <v>5</v>
      </c>
      <c r="G203" s="361">
        <v>7</v>
      </c>
      <c r="H203" s="361">
        <v>2</v>
      </c>
      <c r="I203" s="361">
        <v>2</v>
      </c>
      <c r="J203" s="361">
        <v>54</v>
      </c>
    </row>
    <row r="204" spans="1:10" ht="21" x14ac:dyDescent="0.2">
      <c r="A204" s="93"/>
      <c r="B204" s="251" t="s">
        <v>171</v>
      </c>
      <c r="C204" s="364">
        <f t="shared" ref="C204:J204" si="23">SUM(C205:C209)</f>
        <v>1140</v>
      </c>
      <c r="D204" s="364">
        <f t="shared" si="23"/>
        <v>5</v>
      </c>
      <c r="E204" s="364">
        <f t="shared" si="23"/>
        <v>7</v>
      </c>
      <c r="F204" s="364">
        <f t="shared" si="23"/>
        <v>95</v>
      </c>
      <c r="G204" s="364">
        <f t="shared" si="23"/>
        <v>53</v>
      </c>
      <c r="H204" s="364">
        <f t="shared" si="23"/>
        <v>27</v>
      </c>
      <c r="I204" s="364">
        <f t="shared" si="23"/>
        <v>19</v>
      </c>
      <c r="J204" s="364">
        <f t="shared" si="23"/>
        <v>934</v>
      </c>
    </row>
    <row r="205" spans="1:10" ht="21" x14ac:dyDescent="0.2">
      <c r="A205" s="92">
        <v>4003</v>
      </c>
      <c r="B205" s="252" t="s">
        <v>598</v>
      </c>
      <c r="C205" s="362">
        <f>SUM(D205:J205)</f>
        <v>352</v>
      </c>
      <c r="D205" s="361">
        <v>0</v>
      </c>
      <c r="E205" s="361">
        <v>1</v>
      </c>
      <c r="F205" s="361">
        <v>9</v>
      </c>
      <c r="G205" s="361">
        <v>2</v>
      </c>
      <c r="H205" s="361">
        <v>0</v>
      </c>
      <c r="I205" s="361">
        <v>0</v>
      </c>
      <c r="J205" s="361">
        <v>340</v>
      </c>
    </row>
    <row r="206" spans="1:10" ht="21" x14ac:dyDescent="0.2">
      <c r="A206" s="92">
        <v>4004</v>
      </c>
      <c r="B206" s="252" t="s">
        <v>622</v>
      </c>
      <c r="C206" s="362">
        <f>SUM(D206:J206)</f>
        <v>60</v>
      </c>
      <c r="D206" s="361">
        <v>0</v>
      </c>
      <c r="E206" s="361">
        <v>0</v>
      </c>
      <c r="F206" s="361">
        <v>0</v>
      </c>
      <c r="G206" s="361">
        <v>0</v>
      </c>
      <c r="H206" s="361">
        <v>0</v>
      </c>
      <c r="I206" s="361">
        <v>0</v>
      </c>
      <c r="J206" s="361">
        <v>60</v>
      </c>
    </row>
    <row r="207" spans="1:10" x14ac:dyDescent="0.2">
      <c r="A207" s="92">
        <v>4005</v>
      </c>
      <c r="B207" s="252" t="s">
        <v>599</v>
      </c>
      <c r="C207" s="362">
        <f>SUM(D207:J207)</f>
        <v>110</v>
      </c>
      <c r="D207" s="361">
        <v>0</v>
      </c>
      <c r="E207" s="361">
        <v>0</v>
      </c>
      <c r="F207" s="361">
        <v>3</v>
      </c>
      <c r="G207" s="361">
        <v>1</v>
      </c>
      <c r="H207" s="361">
        <v>0</v>
      </c>
      <c r="I207" s="361">
        <v>0</v>
      </c>
      <c r="J207" s="361">
        <v>106</v>
      </c>
    </row>
    <row r="208" spans="1:10" x14ac:dyDescent="0.2">
      <c r="A208" s="92">
        <v>4006</v>
      </c>
      <c r="B208" s="252" t="s">
        <v>600</v>
      </c>
      <c r="C208" s="362">
        <f>SUM(D208:J208)</f>
        <v>4</v>
      </c>
      <c r="D208" s="361">
        <v>0</v>
      </c>
      <c r="E208" s="361">
        <v>0</v>
      </c>
      <c r="F208" s="361">
        <v>0</v>
      </c>
      <c r="G208" s="361">
        <v>0</v>
      </c>
      <c r="H208" s="361">
        <v>0</v>
      </c>
      <c r="I208" s="361">
        <v>0</v>
      </c>
      <c r="J208" s="361">
        <v>4</v>
      </c>
    </row>
    <row r="209" spans="1:10" ht="21.75" customHeight="1" x14ac:dyDescent="0.2">
      <c r="A209" s="89">
        <v>4099</v>
      </c>
      <c r="B209" s="252" t="s">
        <v>425</v>
      </c>
      <c r="C209" s="362">
        <f>SUM(D209:J209)</f>
        <v>614</v>
      </c>
      <c r="D209" s="361">
        <v>5</v>
      </c>
      <c r="E209" s="361">
        <v>6</v>
      </c>
      <c r="F209" s="361">
        <v>83</v>
      </c>
      <c r="G209" s="361">
        <v>50</v>
      </c>
      <c r="H209" s="361">
        <v>27</v>
      </c>
      <c r="I209" s="361">
        <v>19</v>
      </c>
      <c r="J209" s="361">
        <v>424</v>
      </c>
    </row>
    <row r="210" spans="1:10" x14ac:dyDescent="0.2">
      <c r="A210" s="88"/>
      <c r="B210" s="251" t="s">
        <v>351</v>
      </c>
      <c r="C210" s="364">
        <f t="shared" ref="C210:J210" si="24">SUM(C211:C216)</f>
        <v>319</v>
      </c>
      <c r="D210" s="364">
        <f t="shared" si="24"/>
        <v>1</v>
      </c>
      <c r="E210" s="364">
        <f t="shared" si="24"/>
        <v>0</v>
      </c>
      <c r="F210" s="364">
        <f t="shared" si="24"/>
        <v>4</v>
      </c>
      <c r="G210" s="364">
        <f t="shared" si="24"/>
        <v>1</v>
      </c>
      <c r="H210" s="364">
        <f t="shared" si="24"/>
        <v>0</v>
      </c>
      <c r="I210" s="364">
        <f t="shared" si="24"/>
        <v>0</v>
      </c>
      <c r="J210" s="364">
        <f t="shared" si="24"/>
        <v>313</v>
      </c>
    </row>
    <row r="211" spans="1:10" x14ac:dyDescent="0.2">
      <c r="A211" s="89">
        <v>5001</v>
      </c>
      <c r="B211" s="252" t="s">
        <v>456</v>
      </c>
      <c r="C211" s="362">
        <f t="shared" ref="C211:C216" si="25">SUM(D211:J211)</f>
        <v>216</v>
      </c>
      <c r="D211" s="361">
        <v>1</v>
      </c>
      <c r="E211" s="361">
        <v>0</v>
      </c>
      <c r="F211" s="361">
        <v>3</v>
      </c>
      <c r="G211" s="361">
        <v>0</v>
      </c>
      <c r="H211" s="361">
        <v>0</v>
      </c>
      <c r="I211" s="361">
        <v>0</v>
      </c>
      <c r="J211" s="361">
        <v>212</v>
      </c>
    </row>
    <row r="212" spans="1:10" x14ac:dyDescent="0.2">
      <c r="A212" s="89">
        <v>5002</v>
      </c>
      <c r="B212" s="252" t="s">
        <v>103</v>
      </c>
      <c r="C212" s="362">
        <f t="shared" si="25"/>
        <v>11</v>
      </c>
      <c r="D212" s="361">
        <v>0</v>
      </c>
      <c r="E212" s="361">
        <v>0</v>
      </c>
      <c r="F212" s="361">
        <v>0</v>
      </c>
      <c r="G212" s="361">
        <v>1</v>
      </c>
      <c r="H212" s="361">
        <v>0</v>
      </c>
      <c r="I212" s="361">
        <v>0</v>
      </c>
      <c r="J212" s="361">
        <v>10</v>
      </c>
    </row>
    <row r="213" spans="1:10" x14ac:dyDescent="0.2">
      <c r="A213" s="89">
        <v>5003</v>
      </c>
      <c r="B213" s="252" t="s">
        <v>7</v>
      </c>
      <c r="C213" s="362">
        <f t="shared" si="25"/>
        <v>54</v>
      </c>
      <c r="D213" s="361">
        <v>0</v>
      </c>
      <c r="E213" s="361">
        <v>0</v>
      </c>
      <c r="F213" s="361">
        <v>1</v>
      </c>
      <c r="G213" s="361">
        <v>0</v>
      </c>
      <c r="H213" s="361">
        <v>0</v>
      </c>
      <c r="I213" s="361">
        <v>0</v>
      </c>
      <c r="J213" s="361">
        <v>53</v>
      </c>
    </row>
    <row r="214" spans="1:10" x14ac:dyDescent="0.2">
      <c r="A214" s="90">
        <v>5004</v>
      </c>
      <c r="B214" s="252" t="s">
        <v>8</v>
      </c>
      <c r="C214" s="362">
        <f t="shared" si="25"/>
        <v>9</v>
      </c>
      <c r="D214" s="361">
        <v>0</v>
      </c>
      <c r="E214" s="361">
        <v>0</v>
      </c>
      <c r="F214" s="361">
        <v>0</v>
      </c>
      <c r="G214" s="361">
        <v>0</v>
      </c>
      <c r="H214" s="361">
        <v>0</v>
      </c>
      <c r="I214" s="361">
        <v>0</v>
      </c>
      <c r="J214" s="361">
        <v>9</v>
      </c>
    </row>
    <row r="215" spans="1:10" x14ac:dyDescent="0.2">
      <c r="A215" s="92">
        <v>5005</v>
      </c>
      <c r="B215" s="252" t="s">
        <v>9</v>
      </c>
      <c r="C215" s="362">
        <f t="shared" si="25"/>
        <v>10</v>
      </c>
      <c r="D215" s="361">
        <v>0</v>
      </c>
      <c r="E215" s="361">
        <v>0</v>
      </c>
      <c r="F215" s="361">
        <v>0</v>
      </c>
      <c r="G215" s="361">
        <v>0</v>
      </c>
      <c r="H215" s="361">
        <v>0</v>
      </c>
      <c r="I215" s="361">
        <v>0</v>
      </c>
      <c r="J215" s="361">
        <v>10</v>
      </c>
    </row>
    <row r="216" spans="1:10" x14ac:dyDescent="0.2">
      <c r="A216" s="90">
        <v>5099</v>
      </c>
      <c r="B216" s="252" t="s">
        <v>184</v>
      </c>
      <c r="C216" s="362">
        <f t="shared" si="25"/>
        <v>19</v>
      </c>
      <c r="D216" s="361">
        <v>0</v>
      </c>
      <c r="E216" s="361">
        <v>0</v>
      </c>
      <c r="F216" s="361">
        <v>0</v>
      </c>
      <c r="G216" s="361">
        <v>0</v>
      </c>
      <c r="H216" s="361">
        <v>0</v>
      </c>
      <c r="I216" s="361">
        <v>0</v>
      </c>
      <c r="J216" s="361">
        <v>19</v>
      </c>
    </row>
    <row r="217" spans="1:10" ht="29.25" customHeight="1" x14ac:dyDescent="0.2">
      <c r="A217" s="88"/>
      <c r="B217" s="251" t="s">
        <v>343</v>
      </c>
      <c r="C217" s="364">
        <f t="shared" ref="C217:J217" si="26">SUM(C218:C229)</f>
        <v>15785</v>
      </c>
      <c r="D217" s="364">
        <f t="shared" si="26"/>
        <v>161</v>
      </c>
      <c r="E217" s="364">
        <f t="shared" si="26"/>
        <v>46</v>
      </c>
      <c r="F217" s="364">
        <f t="shared" si="26"/>
        <v>564</v>
      </c>
      <c r="G217" s="364">
        <f t="shared" si="26"/>
        <v>385</v>
      </c>
      <c r="H217" s="364">
        <f t="shared" si="26"/>
        <v>266</v>
      </c>
      <c r="I217" s="364">
        <f t="shared" si="26"/>
        <v>135</v>
      </c>
      <c r="J217" s="364">
        <f t="shared" si="26"/>
        <v>14228</v>
      </c>
    </row>
    <row r="218" spans="1:10" x14ac:dyDescent="0.2">
      <c r="A218" s="92">
        <v>7001</v>
      </c>
      <c r="B218" s="252" t="s">
        <v>276</v>
      </c>
      <c r="C218" s="362">
        <f t="shared" ref="C218:C229" si="27">SUM(D218:J218)</f>
        <v>3</v>
      </c>
      <c r="D218" s="361">
        <v>0</v>
      </c>
      <c r="E218" s="361">
        <v>0</v>
      </c>
      <c r="F218" s="361">
        <v>0</v>
      </c>
      <c r="G218" s="361">
        <v>0</v>
      </c>
      <c r="H218" s="361">
        <v>1</v>
      </c>
      <c r="I218" s="361">
        <v>0</v>
      </c>
      <c r="J218" s="361">
        <v>2</v>
      </c>
    </row>
    <row r="219" spans="1:10" ht="21" x14ac:dyDescent="0.2">
      <c r="A219" s="89">
        <v>7006</v>
      </c>
      <c r="B219" s="252" t="s">
        <v>306</v>
      </c>
      <c r="C219" s="362">
        <f t="shared" si="27"/>
        <v>459</v>
      </c>
      <c r="D219" s="361">
        <v>11</v>
      </c>
      <c r="E219" s="361">
        <v>5</v>
      </c>
      <c r="F219" s="361">
        <v>25</v>
      </c>
      <c r="G219" s="361">
        <v>20</v>
      </c>
      <c r="H219" s="361">
        <v>11</v>
      </c>
      <c r="I219" s="361">
        <v>3</v>
      </c>
      <c r="J219" s="361">
        <v>384</v>
      </c>
    </row>
    <row r="220" spans="1:10" x14ac:dyDescent="0.2">
      <c r="A220" s="89">
        <v>7007</v>
      </c>
      <c r="B220" s="252" t="s">
        <v>104</v>
      </c>
      <c r="C220" s="362">
        <f t="shared" si="27"/>
        <v>6639</v>
      </c>
      <c r="D220" s="361">
        <v>61</v>
      </c>
      <c r="E220" s="361">
        <v>23</v>
      </c>
      <c r="F220" s="361">
        <v>185</v>
      </c>
      <c r="G220" s="361">
        <v>84</v>
      </c>
      <c r="H220" s="361">
        <v>73</v>
      </c>
      <c r="I220" s="361">
        <v>30</v>
      </c>
      <c r="J220" s="361">
        <v>6183</v>
      </c>
    </row>
    <row r="221" spans="1:10" x14ac:dyDescent="0.2">
      <c r="A221" s="90">
        <v>7014</v>
      </c>
      <c r="B221" s="252" t="s">
        <v>426</v>
      </c>
      <c r="C221" s="362">
        <f t="shared" si="27"/>
        <v>11</v>
      </c>
      <c r="D221" s="361">
        <v>1</v>
      </c>
      <c r="E221" s="361">
        <v>0</v>
      </c>
      <c r="F221" s="361">
        <v>0</v>
      </c>
      <c r="G221" s="361">
        <v>0</v>
      </c>
      <c r="H221" s="361">
        <v>0</v>
      </c>
      <c r="I221" s="361">
        <v>0</v>
      </c>
      <c r="J221" s="361">
        <v>10</v>
      </c>
    </row>
    <row r="222" spans="1:10" x14ac:dyDescent="0.2">
      <c r="A222" s="92">
        <v>7031</v>
      </c>
      <c r="B222" s="252" t="s">
        <v>54</v>
      </c>
      <c r="C222" s="362">
        <f t="shared" si="27"/>
        <v>3</v>
      </c>
      <c r="D222" s="361">
        <v>0</v>
      </c>
      <c r="E222" s="361">
        <v>0</v>
      </c>
      <c r="F222" s="361">
        <v>0</v>
      </c>
      <c r="G222" s="361">
        <v>0</v>
      </c>
      <c r="H222" s="361">
        <v>0</v>
      </c>
      <c r="I222" s="361">
        <v>0</v>
      </c>
      <c r="J222" s="361">
        <v>3</v>
      </c>
    </row>
    <row r="223" spans="1:10" x14ac:dyDescent="0.2">
      <c r="A223" s="89">
        <v>7032</v>
      </c>
      <c r="B223" s="252" t="s">
        <v>55</v>
      </c>
      <c r="C223" s="362">
        <f t="shared" si="27"/>
        <v>1</v>
      </c>
      <c r="D223" s="361">
        <v>0</v>
      </c>
      <c r="E223" s="361">
        <v>0</v>
      </c>
      <c r="F223" s="361">
        <v>0</v>
      </c>
      <c r="G223" s="361">
        <v>0</v>
      </c>
      <c r="H223" s="361">
        <v>0</v>
      </c>
      <c r="I223" s="361">
        <v>0</v>
      </c>
      <c r="J223" s="361">
        <v>1</v>
      </c>
    </row>
    <row r="224" spans="1:10" ht="21" x14ac:dyDescent="0.2">
      <c r="A224" s="90">
        <v>7033</v>
      </c>
      <c r="B224" s="252" t="s">
        <v>10</v>
      </c>
      <c r="C224" s="362">
        <f t="shared" si="27"/>
        <v>6</v>
      </c>
      <c r="D224" s="361">
        <v>1</v>
      </c>
      <c r="E224" s="361">
        <v>0</v>
      </c>
      <c r="F224" s="361">
        <v>0</v>
      </c>
      <c r="G224" s="361">
        <v>0</v>
      </c>
      <c r="H224" s="361">
        <v>1</v>
      </c>
      <c r="I224" s="361">
        <v>0</v>
      </c>
      <c r="J224" s="361">
        <v>4</v>
      </c>
    </row>
    <row r="225" spans="1:10" x14ac:dyDescent="0.2">
      <c r="A225" s="90">
        <v>7037</v>
      </c>
      <c r="B225" s="252" t="s">
        <v>601</v>
      </c>
      <c r="C225" s="362">
        <f t="shared" si="27"/>
        <v>7928</v>
      </c>
      <c r="D225" s="361">
        <v>73</v>
      </c>
      <c r="E225" s="361">
        <v>18</v>
      </c>
      <c r="F225" s="361">
        <v>285</v>
      </c>
      <c r="G225" s="361">
        <v>244</v>
      </c>
      <c r="H225" s="361">
        <v>151</v>
      </c>
      <c r="I225" s="361">
        <v>86</v>
      </c>
      <c r="J225" s="361">
        <v>7071</v>
      </c>
    </row>
    <row r="226" spans="1:10" x14ac:dyDescent="0.2">
      <c r="A226" s="89">
        <v>7042</v>
      </c>
      <c r="B226" s="252" t="s">
        <v>307</v>
      </c>
      <c r="C226" s="362">
        <f t="shared" si="27"/>
        <v>3</v>
      </c>
      <c r="D226" s="361">
        <v>0</v>
      </c>
      <c r="E226" s="361">
        <v>0</v>
      </c>
      <c r="F226" s="361">
        <v>0</v>
      </c>
      <c r="G226" s="361">
        <v>0</v>
      </c>
      <c r="H226" s="361">
        <v>1</v>
      </c>
      <c r="I226" s="361">
        <v>0</v>
      </c>
      <c r="J226" s="361">
        <v>2</v>
      </c>
    </row>
    <row r="227" spans="1:10" x14ac:dyDescent="0.2">
      <c r="A227" s="89">
        <v>7043</v>
      </c>
      <c r="B227" s="252" t="s">
        <v>308</v>
      </c>
      <c r="C227" s="362">
        <f t="shared" si="27"/>
        <v>5</v>
      </c>
      <c r="D227" s="361">
        <v>0</v>
      </c>
      <c r="E227" s="361">
        <v>0</v>
      </c>
      <c r="F227" s="361">
        <v>0</v>
      </c>
      <c r="G227" s="361">
        <v>0</v>
      </c>
      <c r="H227" s="361">
        <v>0</v>
      </c>
      <c r="I227" s="361">
        <v>0</v>
      </c>
      <c r="J227" s="361">
        <v>5</v>
      </c>
    </row>
    <row r="228" spans="1:10" x14ac:dyDescent="0.2">
      <c r="A228" s="90">
        <v>7044</v>
      </c>
      <c r="B228" s="252" t="s">
        <v>12</v>
      </c>
      <c r="C228" s="362">
        <f t="shared" si="27"/>
        <v>32</v>
      </c>
      <c r="D228" s="361">
        <v>1</v>
      </c>
      <c r="E228" s="361">
        <v>0</v>
      </c>
      <c r="F228" s="361">
        <v>4</v>
      </c>
      <c r="G228" s="361">
        <v>2</v>
      </c>
      <c r="H228" s="361">
        <v>1</v>
      </c>
      <c r="I228" s="361">
        <v>0</v>
      </c>
      <c r="J228" s="361">
        <v>24</v>
      </c>
    </row>
    <row r="229" spans="1:10" x14ac:dyDescent="0.2">
      <c r="A229" s="89">
        <v>7099</v>
      </c>
      <c r="B229" s="252" t="s">
        <v>427</v>
      </c>
      <c r="C229" s="362">
        <f t="shared" si="27"/>
        <v>695</v>
      </c>
      <c r="D229" s="361">
        <v>13</v>
      </c>
      <c r="E229" s="361">
        <v>0</v>
      </c>
      <c r="F229" s="361">
        <v>65</v>
      </c>
      <c r="G229" s="361">
        <v>35</v>
      </c>
      <c r="H229" s="361">
        <v>27</v>
      </c>
      <c r="I229" s="361">
        <v>16</v>
      </c>
      <c r="J229" s="361">
        <v>539</v>
      </c>
    </row>
    <row r="230" spans="1:10" ht="21" x14ac:dyDescent="0.2">
      <c r="A230" s="88"/>
      <c r="B230" s="251" t="s">
        <v>216</v>
      </c>
      <c r="C230" s="364">
        <f t="shared" ref="C230:J230" si="28">SUM(C231:C232)</f>
        <v>429</v>
      </c>
      <c r="D230" s="364">
        <f t="shared" si="28"/>
        <v>0</v>
      </c>
      <c r="E230" s="364">
        <f t="shared" si="28"/>
        <v>0</v>
      </c>
      <c r="F230" s="364">
        <f t="shared" si="28"/>
        <v>4</v>
      </c>
      <c r="G230" s="364">
        <f t="shared" si="28"/>
        <v>0</v>
      </c>
      <c r="H230" s="364">
        <f t="shared" si="28"/>
        <v>1</v>
      </c>
      <c r="I230" s="364">
        <f t="shared" si="28"/>
        <v>0</v>
      </c>
      <c r="J230" s="364">
        <f t="shared" si="28"/>
        <v>424</v>
      </c>
    </row>
    <row r="231" spans="1:10" x14ac:dyDescent="0.2">
      <c r="A231" s="90">
        <v>8002</v>
      </c>
      <c r="B231" s="252" t="s">
        <v>105</v>
      </c>
      <c r="C231" s="362">
        <f>SUM(D231:J231)</f>
        <v>18</v>
      </c>
      <c r="D231" s="361">
        <v>0</v>
      </c>
      <c r="E231" s="361">
        <v>0</v>
      </c>
      <c r="F231" s="361">
        <v>0</v>
      </c>
      <c r="G231" s="361">
        <v>0</v>
      </c>
      <c r="H231" s="361">
        <v>0</v>
      </c>
      <c r="I231" s="361">
        <v>0</v>
      </c>
      <c r="J231" s="361">
        <v>18</v>
      </c>
    </row>
    <row r="232" spans="1:10" ht="20.25" customHeight="1" x14ac:dyDescent="0.2">
      <c r="A232" s="90">
        <v>8003</v>
      </c>
      <c r="B232" s="252" t="s">
        <v>428</v>
      </c>
      <c r="C232" s="362">
        <f>SUM(D232:J232)</f>
        <v>411</v>
      </c>
      <c r="D232" s="361">
        <v>0</v>
      </c>
      <c r="E232" s="361">
        <v>0</v>
      </c>
      <c r="F232" s="361">
        <v>4</v>
      </c>
      <c r="G232" s="361">
        <v>0</v>
      </c>
      <c r="H232" s="361">
        <v>1</v>
      </c>
      <c r="I232" s="361">
        <v>0</v>
      </c>
      <c r="J232" s="361">
        <v>406</v>
      </c>
    </row>
    <row r="233" spans="1:10" x14ac:dyDescent="0.2">
      <c r="A233" s="89"/>
      <c r="B233" s="251" t="s">
        <v>177</v>
      </c>
      <c r="C233" s="364">
        <f t="shared" ref="C233:J233" si="29">SUM(C234:C237)</f>
        <v>260</v>
      </c>
      <c r="D233" s="364">
        <f t="shared" si="29"/>
        <v>0</v>
      </c>
      <c r="E233" s="364">
        <f t="shared" si="29"/>
        <v>0</v>
      </c>
      <c r="F233" s="364">
        <f t="shared" si="29"/>
        <v>6</v>
      </c>
      <c r="G233" s="364">
        <f t="shared" si="29"/>
        <v>3</v>
      </c>
      <c r="H233" s="364">
        <f t="shared" si="29"/>
        <v>5</v>
      </c>
      <c r="I233" s="364">
        <f t="shared" si="29"/>
        <v>4</v>
      </c>
      <c r="J233" s="364">
        <f t="shared" si="29"/>
        <v>242</v>
      </c>
    </row>
    <row r="234" spans="1:10" ht="21" x14ac:dyDescent="0.2">
      <c r="A234" s="89">
        <v>9002</v>
      </c>
      <c r="B234" s="252" t="s">
        <v>450</v>
      </c>
      <c r="C234" s="362">
        <f>SUM(D234:J234)</f>
        <v>9</v>
      </c>
      <c r="D234" s="361">
        <v>0</v>
      </c>
      <c r="E234" s="361">
        <v>0</v>
      </c>
      <c r="F234" s="361">
        <v>1</v>
      </c>
      <c r="G234" s="361">
        <v>1</v>
      </c>
      <c r="H234" s="361">
        <v>0</v>
      </c>
      <c r="I234" s="361">
        <v>0</v>
      </c>
      <c r="J234" s="361">
        <v>7</v>
      </c>
    </row>
    <row r="235" spans="1:10" ht="21" x14ac:dyDescent="0.2">
      <c r="A235" s="89">
        <v>9003</v>
      </c>
      <c r="B235" s="252" t="s">
        <v>429</v>
      </c>
      <c r="C235" s="362">
        <f>SUM(D235:J235)</f>
        <v>8</v>
      </c>
      <c r="D235" s="361">
        <v>0</v>
      </c>
      <c r="E235" s="361">
        <v>0</v>
      </c>
      <c r="F235" s="361">
        <v>1</v>
      </c>
      <c r="G235" s="361">
        <v>1</v>
      </c>
      <c r="H235" s="361">
        <v>1</v>
      </c>
      <c r="I235" s="361">
        <v>1</v>
      </c>
      <c r="J235" s="361">
        <v>4</v>
      </c>
    </row>
    <row r="236" spans="1:10" ht="21" x14ac:dyDescent="0.2">
      <c r="A236" s="89">
        <v>9004</v>
      </c>
      <c r="B236" s="252" t="s">
        <v>430</v>
      </c>
      <c r="C236" s="362">
        <f>SUM(D236:J236)</f>
        <v>2</v>
      </c>
      <c r="D236" s="361">
        <v>0</v>
      </c>
      <c r="E236" s="361">
        <v>0</v>
      </c>
      <c r="F236" s="361">
        <v>0</v>
      </c>
      <c r="G236" s="361">
        <v>0</v>
      </c>
      <c r="H236" s="361">
        <v>0</v>
      </c>
      <c r="I236" s="361">
        <v>0</v>
      </c>
      <c r="J236" s="361">
        <v>2</v>
      </c>
    </row>
    <row r="237" spans="1:10" ht="21" x14ac:dyDescent="0.2">
      <c r="A237" s="90">
        <v>9099</v>
      </c>
      <c r="B237" s="252" t="s">
        <v>431</v>
      </c>
      <c r="C237" s="362">
        <f>SUM(D237:J237)</f>
        <v>241</v>
      </c>
      <c r="D237" s="361">
        <v>0</v>
      </c>
      <c r="E237" s="361">
        <v>0</v>
      </c>
      <c r="F237" s="361">
        <v>4</v>
      </c>
      <c r="G237" s="361">
        <v>1</v>
      </c>
      <c r="H237" s="361">
        <v>4</v>
      </c>
      <c r="I237" s="361">
        <v>3</v>
      </c>
      <c r="J237" s="361">
        <v>229</v>
      </c>
    </row>
    <row r="238" spans="1:10" x14ac:dyDescent="0.2">
      <c r="A238" s="88"/>
      <c r="B238" s="251" t="s">
        <v>176</v>
      </c>
      <c r="C238" s="364">
        <f t="shared" ref="C238:J238" si="30">SUM(C239:C248)</f>
        <v>996</v>
      </c>
      <c r="D238" s="364">
        <f t="shared" si="30"/>
        <v>29</v>
      </c>
      <c r="E238" s="364">
        <f t="shared" si="30"/>
        <v>12</v>
      </c>
      <c r="F238" s="364">
        <f t="shared" si="30"/>
        <v>44</v>
      </c>
      <c r="G238" s="364">
        <f t="shared" si="30"/>
        <v>31</v>
      </c>
      <c r="H238" s="364">
        <f t="shared" si="30"/>
        <v>27</v>
      </c>
      <c r="I238" s="364">
        <f t="shared" si="30"/>
        <v>20</v>
      </c>
      <c r="J238" s="364">
        <f t="shared" si="30"/>
        <v>833</v>
      </c>
    </row>
    <row r="239" spans="1:10" x14ac:dyDescent="0.2">
      <c r="A239" s="89">
        <v>10001</v>
      </c>
      <c r="B239" s="252" t="s">
        <v>602</v>
      </c>
      <c r="C239" s="362">
        <f t="shared" ref="C239:C248" si="31">SUM(D239:J239)</f>
        <v>409</v>
      </c>
      <c r="D239" s="361">
        <v>15</v>
      </c>
      <c r="E239" s="361">
        <v>7</v>
      </c>
      <c r="F239" s="361">
        <v>19</v>
      </c>
      <c r="G239" s="361">
        <v>17</v>
      </c>
      <c r="H239" s="361">
        <v>13</v>
      </c>
      <c r="I239" s="361">
        <v>4</v>
      </c>
      <c r="J239" s="361">
        <v>334</v>
      </c>
    </row>
    <row r="240" spans="1:10" x14ac:dyDescent="0.2">
      <c r="A240" s="89">
        <v>10008</v>
      </c>
      <c r="B240" s="252" t="s">
        <v>603</v>
      </c>
      <c r="C240" s="362">
        <f t="shared" si="31"/>
        <v>77</v>
      </c>
      <c r="D240" s="361">
        <v>4</v>
      </c>
      <c r="E240" s="361">
        <v>1</v>
      </c>
      <c r="F240" s="361">
        <v>4</v>
      </c>
      <c r="G240" s="361">
        <v>1</v>
      </c>
      <c r="H240" s="361">
        <v>0</v>
      </c>
      <c r="I240" s="361">
        <v>4</v>
      </c>
      <c r="J240" s="361">
        <v>63</v>
      </c>
    </row>
    <row r="241" spans="1:10" x14ac:dyDescent="0.2">
      <c r="A241" s="89">
        <v>10009</v>
      </c>
      <c r="B241" s="252" t="s">
        <v>14</v>
      </c>
      <c r="C241" s="362">
        <f t="shared" si="31"/>
        <v>107</v>
      </c>
      <c r="D241" s="361">
        <v>3</v>
      </c>
      <c r="E241" s="361">
        <v>0</v>
      </c>
      <c r="F241" s="361">
        <v>4</v>
      </c>
      <c r="G241" s="361">
        <v>3</v>
      </c>
      <c r="H241" s="361">
        <v>4</v>
      </c>
      <c r="I241" s="361">
        <v>2</v>
      </c>
      <c r="J241" s="361">
        <v>91</v>
      </c>
    </row>
    <row r="242" spans="1:10" x14ac:dyDescent="0.2">
      <c r="A242" s="89">
        <v>10010</v>
      </c>
      <c r="B242" s="252" t="s">
        <v>604</v>
      </c>
      <c r="C242" s="362">
        <f t="shared" si="31"/>
        <v>51</v>
      </c>
      <c r="D242" s="361">
        <v>0</v>
      </c>
      <c r="E242" s="361">
        <v>0</v>
      </c>
      <c r="F242" s="361">
        <v>2</v>
      </c>
      <c r="G242" s="361">
        <v>0</v>
      </c>
      <c r="H242" s="361">
        <v>0</v>
      </c>
      <c r="I242" s="361">
        <v>0</v>
      </c>
      <c r="J242" s="361">
        <v>49</v>
      </c>
    </row>
    <row r="243" spans="1:10" ht="21" x14ac:dyDescent="0.2">
      <c r="A243" s="90">
        <v>10011</v>
      </c>
      <c r="B243" s="252" t="s">
        <v>15</v>
      </c>
      <c r="C243" s="362">
        <f t="shared" si="31"/>
        <v>52</v>
      </c>
      <c r="D243" s="361">
        <v>1</v>
      </c>
      <c r="E243" s="361">
        <v>1</v>
      </c>
      <c r="F243" s="361">
        <v>2</v>
      </c>
      <c r="G243" s="361">
        <v>3</v>
      </c>
      <c r="H243" s="361">
        <v>3</v>
      </c>
      <c r="I243" s="361">
        <v>1</v>
      </c>
      <c r="J243" s="361">
        <v>41</v>
      </c>
    </row>
    <row r="244" spans="1:10" ht="21" x14ac:dyDescent="0.2">
      <c r="A244" s="89">
        <v>10013</v>
      </c>
      <c r="B244" s="252" t="s">
        <v>388</v>
      </c>
      <c r="C244" s="362">
        <f t="shared" si="31"/>
        <v>7</v>
      </c>
      <c r="D244" s="361">
        <v>0</v>
      </c>
      <c r="E244" s="361">
        <v>0</v>
      </c>
      <c r="F244" s="361">
        <v>0</v>
      </c>
      <c r="G244" s="361">
        <v>0</v>
      </c>
      <c r="H244" s="361">
        <v>0</v>
      </c>
      <c r="I244" s="361">
        <v>0</v>
      </c>
      <c r="J244" s="361">
        <v>7</v>
      </c>
    </row>
    <row r="245" spans="1:10" x14ac:dyDescent="0.2">
      <c r="A245" s="89">
        <v>10015</v>
      </c>
      <c r="B245" s="252" t="s">
        <v>389</v>
      </c>
      <c r="C245" s="362">
        <f t="shared" si="31"/>
        <v>12</v>
      </c>
      <c r="D245" s="361">
        <v>1</v>
      </c>
      <c r="E245" s="361">
        <v>0</v>
      </c>
      <c r="F245" s="361">
        <v>1</v>
      </c>
      <c r="G245" s="361">
        <v>0</v>
      </c>
      <c r="H245" s="361">
        <v>0</v>
      </c>
      <c r="I245" s="361">
        <v>0</v>
      </c>
      <c r="J245" s="361">
        <v>10</v>
      </c>
    </row>
    <row r="246" spans="1:10" x14ac:dyDescent="0.2">
      <c r="A246" s="90">
        <v>10016</v>
      </c>
      <c r="B246" s="252" t="s">
        <v>17</v>
      </c>
      <c r="C246" s="362">
        <f t="shared" si="31"/>
        <v>44</v>
      </c>
      <c r="D246" s="361">
        <v>3</v>
      </c>
      <c r="E246" s="361">
        <v>1</v>
      </c>
      <c r="F246" s="361">
        <v>4</v>
      </c>
      <c r="G246" s="361">
        <v>1</v>
      </c>
      <c r="H246" s="361">
        <v>3</v>
      </c>
      <c r="I246" s="361">
        <v>4</v>
      </c>
      <c r="J246" s="361">
        <v>28</v>
      </c>
    </row>
    <row r="247" spans="1:10" ht="21" x14ac:dyDescent="0.2">
      <c r="A247" s="90">
        <v>10017</v>
      </c>
      <c r="B247" s="252" t="s">
        <v>18</v>
      </c>
      <c r="C247" s="362">
        <f t="shared" si="31"/>
        <v>2</v>
      </c>
      <c r="D247" s="361">
        <v>0</v>
      </c>
      <c r="E247" s="361">
        <v>0</v>
      </c>
      <c r="F247" s="361">
        <v>0</v>
      </c>
      <c r="G247" s="361">
        <v>0</v>
      </c>
      <c r="H247" s="361">
        <v>0</v>
      </c>
      <c r="I247" s="361">
        <v>0</v>
      </c>
      <c r="J247" s="361">
        <v>2</v>
      </c>
    </row>
    <row r="248" spans="1:10" x14ac:dyDescent="0.2">
      <c r="A248" s="89">
        <v>10099</v>
      </c>
      <c r="B248" s="252" t="s">
        <v>432</v>
      </c>
      <c r="C248" s="362">
        <f t="shared" si="31"/>
        <v>235</v>
      </c>
      <c r="D248" s="361">
        <v>2</v>
      </c>
      <c r="E248" s="361">
        <v>2</v>
      </c>
      <c r="F248" s="361">
        <v>8</v>
      </c>
      <c r="G248" s="361">
        <v>6</v>
      </c>
      <c r="H248" s="361">
        <v>4</v>
      </c>
      <c r="I248" s="361">
        <v>5</v>
      </c>
      <c r="J248" s="361">
        <v>208</v>
      </c>
    </row>
    <row r="249" spans="1:10" ht="21" x14ac:dyDescent="0.2">
      <c r="A249" s="88"/>
      <c r="B249" s="251" t="s">
        <v>309</v>
      </c>
      <c r="C249" s="364">
        <f t="shared" ref="C249:J249" si="32">SUM(C250:C253)</f>
        <v>129</v>
      </c>
      <c r="D249" s="364">
        <f t="shared" si="32"/>
        <v>3</v>
      </c>
      <c r="E249" s="364">
        <f t="shared" si="32"/>
        <v>1</v>
      </c>
      <c r="F249" s="364">
        <f t="shared" si="32"/>
        <v>7</v>
      </c>
      <c r="G249" s="364">
        <f t="shared" si="32"/>
        <v>14</v>
      </c>
      <c r="H249" s="364">
        <f t="shared" si="32"/>
        <v>4</v>
      </c>
      <c r="I249" s="364">
        <f t="shared" si="32"/>
        <v>3</v>
      </c>
      <c r="J249" s="364">
        <f t="shared" si="32"/>
        <v>97</v>
      </c>
    </row>
    <row r="250" spans="1:10" ht="18.75" customHeight="1" x14ac:dyDescent="0.2">
      <c r="A250" s="89">
        <v>11001</v>
      </c>
      <c r="B250" s="252" t="s">
        <v>271</v>
      </c>
      <c r="C250" s="362">
        <f>SUM(D250:J250)</f>
        <v>34</v>
      </c>
      <c r="D250" s="361">
        <v>1</v>
      </c>
      <c r="E250" s="361">
        <v>0</v>
      </c>
      <c r="F250" s="361">
        <v>0</v>
      </c>
      <c r="G250" s="361">
        <v>6</v>
      </c>
      <c r="H250" s="361">
        <v>0</v>
      </c>
      <c r="I250" s="361">
        <v>1</v>
      </c>
      <c r="J250" s="361">
        <v>26</v>
      </c>
    </row>
    <row r="251" spans="1:10" ht="25.5" customHeight="1" x14ac:dyDescent="0.2">
      <c r="A251" s="89">
        <v>11004</v>
      </c>
      <c r="B251" s="252" t="s">
        <v>275</v>
      </c>
      <c r="C251" s="362">
        <f>SUM(D251:J251)</f>
        <v>77</v>
      </c>
      <c r="D251" s="361">
        <v>2</v>
      </c>
      <c r="E251" s="361">
        <v>0</v>
      </c>
      <c r="F251" s="361">
        <v>4</v>
      </c>
      <c r="G251" s="361">
        <v>6</v>
      </c>
      <c r="H251" s="361">
        <v>4</v>
      </c>
      <c r="I251" s="361">
        <v>1</v>
      </c>
      <c r="J251" s="361">
        <v>60</v>
      </c>
    </row>
    <row r="252" spans="1:10" ht="21" x14ac:dyDescent="0.2">
      <c r="A252" s="89">
        <v>11005</v>
      </c>
      <c r="B252" s="252" t="s">
        <v>67</v>
      </c>
      <c r="C252" s="362">
        <f>SUM(D252:J252)</f>
        <v>13</v>
      </c>
      <c r="D252" s="361">
        <v>0</v>
      </c>
      <c r="E252" s="361">
        <v>1</v>
      </c>
      <c r="F252" s="361">
        <v>3</v>
      </c>
      <c r="G252" s="361">
        <v>2</v>
      </c>
      <c r="H252" s="361">
        <v>0</v>
      </c>
      <c r="I252" s="361">
        <v>0</v>
      </c>
      <c r="J252" s="361">
        <v>7</v>
      </c>
    </row>
    <row r="253" spans="1:10" x14ac:dyDescent="0.2">
      <c r="A253" s="89">
        <v>11099</v>
      </c>
      <c r="B253" s="252" t="s">
        <v>459</v>
      </c>
      <c r="C253" s="362">
        <f>SUM(D253:J253)</f>
        <v>5</v>
      </c>
      <c r="D253" s="361">
        <v>0</v>
      </c>
      <c r="E253" s="361">
        <v>0</v>
      </c>
      <c r="F253" s="361">
        <v>0</v>
      </c>
      <c r="G253" s="361">
        <v>0</v>
      </c>
      <c r="H253" s="361">
        <v>0</v>
      </c>
      <c r="I253" s="361">
        <v>1</v>
      </c>
      <c r="J253" s="361">
        <v>4</v>
      </c>
    </row>
    <row r="254" spans="1:10" ht="21" x14ac:dyDescent="0.2">
      <c r="A254" s="88"/>
      <c r="B254" s="251" t="s">
        <v>310</v>
      </c>
      <c r="C254" s="364">
        <f t="shared" ref="C254:J254" si="33">SUM(C255:C256)</f>
        <v>102</v>
      </c>
      <c r="D254" s="364">
        <f t="shared" si="33"/>
        <v>1</v>
      </c>
      <c r="E254" s="364">
        <f t="shared" si="33"/>
        <v>0</v>
      </c>
      <c r="F254" s="364">
        <f t="shared" si="33"/>
        <v>17</v>
      </c>
      <c r="G254" s="364">
        <f t="shared" si="33"/>
        <v>9</v>
      </c>
      <c r="H254" s="364">
        <f t="shared" si="33"/>
        <v>5</v>
      </c>
      <c r="I254" s="364">
        <f t="shared" si="33"/>
        <v>1</v>
      </c>
      <c r="J254" s="364">
        <f t="shared" si="33"/>
        <v>69</v>
      </c>
    </row>
    <row r="255" spans="1:10" ht="21" x14ac:dyDescent="0.2">
      <c r="A255" s="89">
        <v>11102</v>
      </c>
      <c r="B255" s="252" t="s">
        <v>478</v>
      </c>
      <c r="C255" s="362">
        <f>SUM(D255:J255)</f>
        <v>37</v>
      </c>
      <c r="D255" s="361">
        <v>1</v>
      </c>
      <c r="E255" s="361">
        <v>0</v>
      </c>
      <c r="F255" s="361">
        <v>7</v>
      </c>
      <c r="G255" s="361">
        <v>2</v>
      </c>
      <c r="H255" s="361">
        <v>3</v>
      </c>
      <c r="I255" s="361">
        <v>0</v>
      </c>
      <c r="J255" s="361">
        <v>24</v>
      </c>
    </row>
    <row r="256" spans="1:10" ht="21" x14ac:dyDescent="0.2">
      <c r="A256" s="89">
        <v>11103</v>
      </c>
      <c r="B256" s="252" t="s">
        <v>605</v>
      </c>
      <c r="C256" s="362">
        <f>SUM(D256:J256)</f>
        <v>65</v>
      </c>
      <c r="D256" s="361">
        <v>0</v>
      </c>
      <c r="E256" s="361">
        <v>0</v>
      </c>
      <c r="F256" s="361">
        <v>10</v>
      </c>
      <c r="G256" s="361">
        <v>7</v>
      </c>
      <c r="H256" s="361">
        <v>2</v>
      </c>
      <c r="I256" s="361">
        <v>1</v>
      </c>
      <c r="J256" s="361">
        <v>45</v>
      </c>
    </row>
    <row r="257" spans="1:10" x14ac:dyDescent="0.2">
      <c r="A257" s="88"/>
      <c r="B257" s="251" t="s">
        <v>19</v>
      </c>
      <c r="C257" s="364">
        <f t="shared" ref="C257:J257" si="34">SUM(C258:C279)</f>
        <v>1666</v>
      </c>
      <c r="D257" s="364">
        <f t="shared" si="34"/>
        <v>110</v>
      </c>
      <c r="E257" s="364">
        <f t="shared" si="34"/>
        <v>101</v>
      </c>
      <c r="F257" s="364">
        <f t="shared" si="34"/>
        <v>89</v>
      </c>
      <c r="G257" s="364">
        <f t="shared" si="34"/>
        <v>87</v>
      </c>
      <c r="H257" s="364">
        <f t="shared" si="34"/>
        <v>110</v>
      </c>
      <c r="I257" s="364">
        <f t="shared" si="34"/>
        <v>108</v>
      </c>
      <c r="J257" s="364">
        <f t="shared" si="34"/>
        <v>1061</v>
      </c>
    </row>
    <row r="258" spans="1:10" x14ac:dyDescent="0.2">
      <c r="A258" s="89">
        <v>12071</v>
      </c>
      <c r="B258" s="252" t="s">
        <v>56</v>
      </c>
      <c r="C258" s="362">
        <f t="shared" ref="C258:C279" si="35">SUM(D258:J258)</f>
        <v>4</v>
      </c>
      <c r="D258" s="361">
        <v>0</v>
      </c>
      <c r="E258" s="361">
        <v>0</v>
      </c>
      <c r="F258" s="361">
        <v>0</v>
      </c>
      <c r="G258" s="361">
        <v>1</v>
      </c>
      <c r="H258" s="361">
        <v>0</v>
      </c>
      <c r="I258" s="361">
        <v>0</v>
      </c>
      <c r="J258" s="361">
        <v>3</v>
      </c>
    </row>
    <row r="259" spans="1:10" ht="21" x14ac:dyDescent="0.2">
      <c r="A259" s="89">
        <v>12072</v>
      </c>
      <c r="B259" s="252" t="s">
        <v>606</v>
      </c>
      <c r="C259" s="362">
        <f t="shared" si="35"/>
        <v>263</v>
      </c>
      <c r="D259" s="361">
        <v>2</v>
      </c>
      <c r="E259" s="361">
        <v>5</v>
      </c>
      <c r="F259" s="361">
        <v>10</v>
      </c>
      <c r="G259" s="361">
        <v>16</v>
      </c>
      <c r="H259" s="361">
        <v>9</v>
      </c>
      <c r="I259" s="361">
        <v>3</v>
      </c>
      <c r="J259" s="361">
        <v>218</v>
      </c>
    </row>
    <row r="260" spans="1:10" x14ac:dyDescent="0.2">
      <c r="A260" s="89">
        <v>12073</v>
      </c>
      <c r="B260" s="252" t="s">
        <v>245</v>
      </c>
      <c r="C260" s="362">
        <f t="shared" si="35"/>
        <v>238</v>
      </c>
      <c r="D260" s="361">
        <v>15</v>
      </c>
      <c r="E260" s="361">
        <v>10</v>
      </c>
      <c r="F260" s="361">
        <v>16</v>
      </c>
      <c r="G260" s="361">
        <v>20</v>
      </c>
      <c r="H260" s="361">
        <v>25</v>
      </c>
      <c r="I260" s="361">
        <v>18</v>
      </c>
      <c r="J260" s="361">
        <v>134</v>
      </c>
    </row>
    <row r="261" spans="1:10" x14ac:dyDescent="0.2">
      <c r="A261" s="89">
        <v>12074</v>
      </c>
      <c r="B261" s="252" t="s">
        <v>154</v>
      </c>
      <c r="C261" s="362">
        <f t="shared" si="35"/>
        <v>107</v>
      </c>
      <c r="D261" s="361">
        <v>1</v>
      </c>
      <c r="E261" s="361">
        <v>1</v>
      </c>
      <c r="F261" s="361">
        <v>12</v>
      </c>
      <c r="G261" s="361">
        <v>5</v>
      </c>
      <c r="H261" s="361">
        <v>13</v>
      </c>
      <c r="I261" s="361">
        <v>6</v>
      </c>
      <c r="J261" s="361">
        <v>69</v>
      </c>
    </row>
    <row r="262" spans="1:10" x14ac:dyDescent="0.2">
      <c r="A262" s="89">
        <v>12077</v>
      </c>
      <c r="B262" s="252" t="s">
        <v>51</v>
      </c>
      <c r="C262" s="362">
        <f t="shared" si="35"/>
        <v>45</v>
      </c>
      <c r="D262" s="361">
        <v>7</v>
      </c>
      <c r="E262" s="361">
        <v>3</v>
      </c>
      <c r="F262" s="361">
        <v>2</v>
      </c>
      <c r="G262" s="361">
        <v>2</v>
      </c>
      <c r="H262" s="361">
        <v>5</v>
      </c>
      <c r="I262" s="361">
        <v>6</v>
      </c>
      <c r="J262" s="361">
        <v>20</v>
      </c>
    </row>
    <row r="263" spans="1:10" ht="21" x14ac:dyDescent="0.2">
      <c r="A263" s="89">
        <v>12078</v>
      </c>
      <c r="B263" s="252" t="s">
        <v>192</v>
      </c>
      <c r="C263" s="362">
        <f t="shared" si="35"/>
        <v>121</v>
      </c>
      <c r="D263" s="361">
        <v>15</v>
      </c>
      <c r="E263" s="361">
        <v>12</v>
      </c>
      <c r="F263" s="361">
        <v>9</v>
      </c>
      <c r="G263" s="361">
        <v>2</v>
      </c>
      <c r="H263" s="361">
        <v>7</v>
      </c>
      <c r="I263" s="361">
        <v>11</v>
      </c>
      <c r="J263" s="361">
        <v>65</v>
      </c>
    </row>
    <row r="264" spans="1:10" ht="21" x14ac:dyDescent="0.2">
      <c r="A264" s="89">
        <v>12079</v>
      </c>
      <c r="B264" s="252" t="s">
        <v>61</v>
      </c>
      <c r="C264" s="362">
        <f t="shared" si="35"/>
        <v>9</v>
      </c>
      <c r="D264" s="361">
        <v>0</v>
      </c>
      <c r="E264" s="361">
        <v>0</v>
      </c>
      <c r="F264" s="361">
        <v>1</v>
      </c>
      <c r="G264" s="361">
        <v>0</v>
      </c>
      <c r="H264" s="361">
        <v>0</v>
      </c>
      <c r="I264" s="361">
        <v>0</v>
      </c>
      <c r="J264" s="361">
        <v>8</v>
      </c>
    </row>
    <row r="265" spans="1:10" ht="21" x14ac:dyDescent="0.2">
      <c r="A265" s="89">
        <v>12080</v>
      </c>
      <c r="B265" s="252" t="s">
        <v>62</v>
      </c>
      <c r="C265" s="362">
        <f t="shared" si="35"/>
        <v>17</v>
      </c>
      <c r="D265" s="361">
        <v>1</v>
      </c>
      <c r="E265" s="361">
        <v>1</v>
      </c>
      <c r="F265" s="361">
        <v>0</v>
      </c>
      <c r="G265" s="361">
        <v>2</v>
      </c>
      <c r="H265" s="361">
        <v>2</v>
      </c>
      <c r="I265" s="361">
        <v>3</v>
      </c>
      <c r="J265" s="361">
        <v>8</v>
      </c>
    </row>
    <row r="266" spans="1:10" ht="21" customHeight="1" x14ac:dyDescent="0.2">
      <c r="A266" s="91">
        <v>12185</v>
      </c>
      <c r="B266" s="363" t="s">
        <v>390</v>
      </c>
      <c r="C266" s="362">
        <f t="shared" si="35"/>
        <v>5</v>
      </c>
      <c r="D266" s="361">
        <v>0</v>
      </c>
      <c r="E266" s="361">
        <v>1</v>
      </c>
      <c r="F266" s="361">
        <v>1</v>
      </c>
      <c r="G266" s="361">
        <v>0</v>
      </c>
      <c r="H266" s="361">
        <v>1</v>
      </c>
      <c r="I266" s="361">
        <v>0</v>
      </c>
      <c r="J266" s="361">
        <v>2</v>
      </c>
    </row>
    <row r="267" spans="1:10" ht="20.25" customHeight="1" x14ac:dyDescent="0.2">
      <c r="A267" s="94">
        <v>14004</v>
      </c>
      <c r="B267" s="252" t="s">
        <v>21</v>
      </c>
      <c r="C267" s="362">
        <f t="shared" si="35"/>
        <v>13</v>
      </c>
      <c r="D267" s="361">
        <v>0</v>
      </c>
      <c r="E267" s="361">
        <v>2</v>
      </c>
      <c r="F267" s="361">
        <v>2</v>
      </c>
      <c r="G267" s="361">
        <v>2</v>
      </c>
      <c r="H267" s="361">
        <v>1</v>
      </c>
      <c r="I267" s="361">
        <v>2</v>
      </c>
      <c r="J267" s="361">
        <v>4</v>
      </c>
    </row>
    <row r="268" spans="1:10" x14ac:dyDescent="0.2">
      <c r="A268" s="90">
        <v>14005</v>
      </c>
      <c r="B268" s="252" t="s">
        <v>22</v>
      </c>
      <c r="C268" s="362">
        <f t="shared" si="35"/>
        <v>1</v>
      </c>
      <c r="D268" s="361">
        <v>0</v>
      </c>
      <c r="E268" s="361">
        <v>0</v>
      </c>
      <c r="F268" s="361">
        <v>0</v>
      </c>
      <c r="G268" s="361">
        <v>0</v>
      </c>
      <c r="H268" s="361">
        <v>0</v>
      </c>
      <c r="I268" s="361">
        <v>0</v>
      </c>
      <c r="J268" s="361">
        <v>1</v>
      </c>
    </row>
    <row r="269" spans="1:10" x14ac:dyDescent="0.2">
      <c r="A269" s="90">
        <v>14006</v>
      </c>
      <c r="B269" s="252" t="s">
        <v>23</v>
      </c>
      <c r="C269" s="362">
        <f t="shared" si="35"/>
        <v>35</v>
      </c>
      <c r="D269" s="361">
        <v>2</v>
      </c>
      <c r="E269" s="361">
        <v>7</v>
      </c>
      <c r="F269" s="361">
        <v>1</v>
      </c>
      <c r="G269" s="361">
        <v>0</v>
      </c>
      <c r="H269" s="361">
        <v>2</v>
      </c>
      <c r="I269" s="361">
        <v>3</v>
      </c>
      <c r="J269" s="361">
        <v>20</v>
      </c>
    </row>
    <row r="270" spans="1:10" ht="21" x14ac:dyDescent="0.2">
      <c r="A270" s="90">
        <v>14007</v>
      </c>
      <c r="B270" s="252" t="s">
        <v>24</v>
      </c>
      <c r="C270" s="362">
        <f t="shared" si="35"/>
        <v>16</v>
      </c>
      <c r="D270" s="361">
        <v>0</v>
      </c>
      <c r="E270" s="361">
        <v>3</v>
      </c>
      <c r="F270" s="361">
        <v>1</v>
      </c>
      <c r="G270" s="361">
        <v>1</v>
      </c>
      <c r="H270" s="361">
        <v>2</v>
      </c>
      <c r="I270" s="361">
        <v>0</v>
      </c>
      <c r="J270" s="361">
        <v>9</v>
      </c>
    </row>
    <row r="271" spans="1:10" ht="21" x14ac:dyDescent="0.2">
      <c r="A271" s="91">
        <v>14008</v>
      </c>
      <c r="B271" s="363" t="s">
        <v>391</v>
      </c>
      <c r="C271" s="362">
        <f t="shared" si="35"/>
        <v>42</v>
      </c>
      <c r="D271" s="361">
        <v>6</v>
      </c>
      <c r="E271" s="361">
        <v>11</v>
      </c>
      <c r="F271" s="361">
        <v>1</v>
      </c>
      <c r="G271" s="361">
        <v>2</v>
      </c>
      <c r="H271" s="361">
        <v>2</v>
      </c>
      <c r="I271" s="361">
        <v>2</v>
      </c>
      <c r="J271" s="361">
        <v>18</v>
      </c>
    </row>
    <row r="272" spans="1:10" ht="21" x14ac:dyDescent="0.2">
      <c r="A272" s="90">
        <v>14009</v>
      </c>
      <c r="B272" s="252" t="s">
        <v>25</v>
      </c>
      <c r="C272" s="362">
        <f t="shared" si="35"/>
        <v>23</v>
      </c>
      <c r="D272" s="361">
        <v>1</v>
      </c>
      <c r="E272" s="361">
        <v>1</v>
      </c>
      <c r="F272" s="361">
        <v>0</v>
      </c>
      <c r="G272" s="361">
        <v>0</v>
      </c>
      <c r="H272" s="361">
        <v>3</v>
      </c>
      <c r="I272" s="361">
        <v>3</v>
      </c>
      <c r="J272" s="361">
        <v>15</v>
      </c>
    </row>
    <row r="273" spans="1:10" x14ac:dyDescent="0.2">
      <c r="A273" s="90">
        <v>14020</v>
      </c>
      <c r="B273" s="252" t="s">
        <v>434</v>
      </c>
      <c r="C273" s="362">
        <f t="shared" si="35"/>
        <v>48</v>
      </c>
      <c r="D273" s="361">
        <v>3</v>
      </c>
      <c r="E273" s="361">
        <v>3</v>
      </c>
      <c r="F273" s="361">
        <v>0</v>
      </c>
      <c r="G273" s="361">
        <v>3</v>
      </c>
      <c r="H273" s="361">
        <v>5</v>
      </c>
      <c r="I273" s="361">
        <v>5</v>
      </c>
      <c r="J273" s="361">
        <v>29</v>
      </c>
    </row>
    <row r="274" spans="1:10" ht="21" x14ac:dyDescent="0.2">
      <c r="A274" s="90">
        <v>14021</v>
      </c>
      <c r="B274" s="252" t="s">
        <v>451</v>
      </c>
      <c r="C274" s="362">
        <f t="shared" si="35"/>
        <v>8</v>
      </c>
      <c r="D274" s="361">
        <v>1</v>
      </c>
      <c r="E274" s="361">
        <v>1</v>
      </c>
      <c r="F274" s="361">
        <v>1</v>
      </c>
      <c r="G274" s="361">
        <v>1</v>
      </c>
      <c r="H274" s="361">
        <v>0</v>
      </c>
      <c r="I274" s="361">
        <v>1</v>
      </c>
      <c r="J274" s="361">
        <v>3</v>
      </c>
    </row>
    <row r="275" spans="1:10" x14ac:dyDescent="0.2">
      <c r="A275" s="90">
        <v>14022</v>
      </c>
      <c r="B275" s="252" t="s">
        <v>484</v>
      </c>
      <c r="C275" s="362">
        <f t="shared" si="35"/>
        <v>7</v>
      </c>
      <c r="D275" s="361">
        <v>0</v>
      </c>
      <c r="E275" s="361">
        <v>0</v>
      </c>
      <c r="F275" s="361">
        <v>0</v>
      </c>
      <c r="G275" s="361">
        <v>2</v>
      </c>
      <c r="H275" s="361">
        <v>1</v>
      </c>
      <c r="I275" s="361">
        <v>0</v>
      </c>
      <c r="J275" s="361">
        <v>4</v>
      </c>
    </row>
    <row r="276" spans="1:10" ht="21" x14ac:dyDescent="0.2">
      <c r="A276" s="90">
        <v>14052</v>
      </c>
      <c r="B276" s="252" t="s">
        <v>182</v>
      </c>
      <c r="C276" s="362">
        <f t="shared" si="35"/>
        <v>324</v>
      </c>
      <c r="D276" s="361">
        <v>52</v>
      </c>
      <c r="E276" s="361">
        <v>36</v>
      </c>
      <c r="F276" s="361">
        <v>10</v>
      </c>
      <c r="G276" s="361">
        <v>10</v>
      </c>
      <c r="H276" s="361">
        <v>18</v>
      </c>
      <c r="I276" s="361">
        <v>37</v>
      </c>
      <c r="J276" s="361">
        <v>161</v>
      </c>
    </row>
    <row r="277" spans="1:10" ht="21" x14ac:dyDescent="0.2">
      <c r="A277" s="90">
        <v>14056</v>
      </c>
      <c r="B277" s="252" t="s">
        <v>193</v>
      </c>
      <c r="C277" s="362">
        <f t="shared" si="35"/>
        <v>16</v>
      </c>
      <c r="D277" s="361">
        <v>1</v>
      </c>
      <c r="E277" s="361">
        <v>1</v>
      </c>
      <c r="F277" s="361">
        <v>0</v>
      </c>
      <c r="G277" s="361">
        <v>0</v>
      </c>
      <c r="H277" s="361">
        <v>4</v>
      </c>
      <c r="I277" s="361">
        <v>3</v>
      </c>
      <c r="J277" s="361">
        <v>7</v>
      </c>
    </row>
    <row r="278" spans="1:10" ht="21" x14ac:dyDescent="0.2">
      <c r="A278" s="94">
        <v>14057</v>
      </c>
      <c r="B278" s="252" t="s">
        <v>26</v>
      </c>
      <c r="C278" s="362">
        <f t="shared" si="35"/>
        <v>67</v>
      </c>
      <c r="D278" s="361">
        <v>0</v>
      </c>
      <c r="E278" s="361">
        <v>0</v>
      </c>
      <c r="F278" s="361">
        <v>1</v>
      </c>
      <c r="G278" s="361">
        <v>2</v>
      </c>
      <c r="H278" s="361">
        <v>0</v>
      </c>
      <c r="I278" s="361">
        <v>1</v>
      </c>
      <c r="J278" s="361">
        <v>63</v>
      </c>
    </row>
    <row r="279" spans="1:10" x14ac:dyDescent="0.2">
      <c r="A279" s="90">
        <v>14060</v>
      </c>
      <c r="B279" s="252" t="s">
        <v>435</v>
      </c>
      <c r="C279" s="362">
        <f t="shared" si="35"/>
        <v>257</v>
      </c>
      <c r="D279" s="361">
        <v>3</v>
      </c>
      <c r="E279" s="361">
        <v>3</v>
      </c>
      <c r="F279" s="361">
        <v>21</v>
      </c>
      <c r="G279" s="361">
        <v>16</v>
      </c>
      <c r="H279" s="361">
        <v>10</v>
      </c>
      <c r="I279" s="361">
        <v>4</v>
      </c>
      <c r="J279" s="361">
        <v>200</v>
      </c>
    </row>
    <row r="280" spans="1:10" x14ac:dyDescent="0.2">
      <c r="A280" s="89"/>
      <c r="B280" s="251" t="s">
        <v>153</v>
      </c>
      <c r="C280" s="364">
        <f t="shared" ref="C280:J280" si="36">SUM(C281:C337)</f>
        <v>16482</v>
      </c>
      <c r="D280" s="364">
        <f t="shared" si="36"/>
        <v>302</v>
      </c>
      <c r="E280" s="364">
        <f t="shared" si="36"/>
        <v>169</v>
      </c>
      <c r="F280" s="364">
        <f t="shared" si="36"/>
        <v>1453</v>
      </c>
      <c r="G280" s="364">
        <f t="shared" si="36"/>
        <v>1047</v>
      </c>
      <c r="H280" s="364">
        <f t="shared" si="36"/>
        <v>839</v>
      </c>
      <c r="I280" s="364">
        <f t="shared" si="36"/>
        <v>474</v>
      </c>
      <c r="J280" s="364">
        <f t="shared" si="36"/>
        <v>12198</v>
      </c>
    </row>
    <row r="281" spans="1:10" x14ac:dyDescent="0.2">
      <c r="A281" s="90">
        <v>12010</v>
      </c>
      <c r="B281" s="252" t="s">
        <v>436</v>
      </c>
      <c r="C281" s="362">
        <f t="shared" ref="C281:C312" si="37">SUM(D281:J281)</f>
        <v>11</v>
      </c>
      <c r="D281" s="361">
        <v>0</v>
      </c>
      <c r="E281" s="361">
        <v>0</v>
      </c>
      <c r="F281" s="361">
        <v>3</v>
      </c>
      <c r="G281" s="361">
        <v>2</v>
      </c>
      <c r="H281" s="361">
        <v>1</v>
      </c>
      <c r="I281" s="361">
        <v>0</v>
      </c>
      <c r="J281" s="361">
        <v>5</v>
      </c>
    </row>
    <row r="282" spans="1:10" x14ac:dyDescent="0.2">
      <c r="A282" s="90">
        <v>12021</v>
      </c>
      <c r="B282" s="252" t="s">
        <v>623</v>
      </c>
      <c r="C282" s="362">
        <f t="shared" si="37"/>
        <v>18</v>
      </c>
      <c r="D282" s="361">
        <v>1</v>
      </c>
      <c r="E282" s="361">
        <v>1</v>
      </c>
      <c r="F282" s="361">
        <v>1</v>
      </c>
      <c r="G282" s="361">
        <v>0</v>
      </c>
      <c r="H282" s="361">
        <v>0</v>
      </c>
      <c r="I282" s="361">
        <v>0</v>
      </c>
      <c r="J282" s="361">
        <v>15</v>
      </c>
    </row>
    <row r="283" spans="1:10" x14ac:dyDescent="0.2">
      <c r="A283" s="90">
        <v>12022</v>
      </c>
      <c r="B283" s="252" t="s">
        <v>624</v>
      </c>
      <c r="C283" s="362">
        <f t="shared" si="37"/>
        <v>51</v>
      </c>
      <c r="D283" s="361">
        <v>1</v>
      </c>
      <c r="E283" s="361">
        <v>0</v>
      </c>
      <c r="F283" s="361">
        <v>2</v>
      </c>
      <c r="G283" s="361">
        <v>6</v>
      </c>
      <c r="H283" s="361">
        <v>0</v>
      </c>
      <c r="I283" s="361">
        <v>0</v>
      </c>
      <c r="J283" s="361">
        <v>42</v>
      </c>
    </row>
    <row r="284" spans="1:10" x14ac:dyDescent="0.2">
      <c r="A284" s="90">
        <v>12031</v>
      </c>
      <c r="B284" s="252" t="s">
        <v>311</v>
      </c>
      <c r="C284" s="362">
        <f t="shared" si="37"/>
        <v>88</v>
      </c>
      <c r="D284" s="361">
        <v>0</v>
      </c>
      <c r="E284" s="361">
        <v>0</v>
      </c>
      <c r="F284" s="361">
        <v>5</v>
      </c>
      <c r="G284" s="361">
        <v>4</v>
      </c>
      <c r="H284" s="361">
        <v>6</v>
      </c>
      <c r="I284" s="361">
        <v>2</v>
      </c>
      <c r="J284" s="361">
        <v>71</v>
      </c>
    </row>
    <row r="285" spans="1:10" x14ac:dyDescent="0.2">
      <c r="A285" s="90">
        <v>12032</v>
      </c>
      <c r="B285" s="252" t="s">
        <v>348</v>
      </c>
      <c r="C285" s="362">
        <f t="shared" si="37"/>
        <v>6</v>
      </c>
      <c r="D285" s="361">
        <v>1</v>
      </c>
      <c r="E285" s="361">
        <v>0</v>
      </c>
      <c r="F285" s="361">
        <v>0</v>
      </c>
      <c r="G285" s="361">
        <v>2</v>
      </c>
      <c r="H285" s="361">
        <v>0</v>
      </c>
      <c r="I285" s="361">
        <v>0</v>
      </c>
      <c r="J285" s="361">
        <v>3</v>
      </c>
    </row>
    <row r="286" spans="1:10" x14ac:dyDescent="0.2">
      <c r="A286" s="90">
        <v>12051</v>
      </c>
      <c r="B286" s="252" t="s">
        <v>27</v>
      </c>
      <c r="C286" s="362">
        <f t="shared" si="37"/>
        <v>682</v>
      </c>
      <c r="D286" s="361">
        <v>4</v>
      </c>
      <c r="E286" s="361">
        <v>0</v>
      </c>
      <c r="F286" s="361">
        <v>20</v>
      </c>
      <c r="G286" s="361">
        <v>10</v>
      </c>
      <c r="H286" s="361">
        <v>5</v>
      </c>
      <c r="I286" s="361">
        <v>6</v>
      </c>
      <c r="J286" s="361">
        <v>637</v>
      </c>
    </row>
    <row r="287" spans="1:10" ht="12" customHeight="1" x14ac:dyDescent="0.2">
      <c r="A287" s="90">
        <v>12052</v>
      </c>
      <c r="B287" s="252" t="s">
        <v>28</v>
      </c>
      <c r="C287" s="362">
        <f t="shared" si="37"/>
        <v>108</v>
      </c>
      <c r="D287" s="361">
        <v>2</v>
      </c>
      <c r="E287" s="361">
        <v>0</v>
      </c>
      <c r="F287" s="361">
        <v>5</v>
      </c>
      <c r="G287" s="361">
        <v>1</v>
      </c>
      <c r="H287" s="361">
        <v>0</v>
      </c>
      <c r="I287" s="361">
        <v>0</v>
      </c>
      <c r="J287" s="361">
        <v>100</v>
      </c>
    </row>
    <row r="288" spans="1:10" ht="21.75" customHeight="1" x14ac:dyDescent="0.2">
      <c r="A288" s="90">
        <v>12053</v>
      </c>
      <c r="B288" s="252" t="s">
        <v>29</v>
      </c>
      <c r="C288" s="362">
        <f t="shared" si="37"/>
        <v>11</v>
      </c>
      <c r="D288" s="361">
        <v>0</v>
      </c>
      <c r="E288" s="361">
        <v>0</v>
      </c>
      <c r="F288" s="361">
        <v>1</v>
      </c>
      <c r="G288" s="361">
        <v>1</v>
      </c>
      <c r="H288" s="361">
        <v>0</v>
      </c>
      <c r="I288" s="361">
        <v>0</v>
      </c>
      <c r="J288" s="361">
        <v>9</v>
      </c>
    </row>
    <row r="289" spans="1:10" x14ac:dyDescent="0.2">
      <c r="A289" s="90">
        <v>12054</v>
      </c>
      <c r="B289" s="252" t="s">
        <v>30</v>
      </c>
      <c r="C289" s="362">
        <f t="shared" si="37"/>
        <v>27</v>
      </c>
      <c r="D289" s="361">
        <v>0</v>
      </c>
      <c r="E289" s="361">
        <v>2</v>
      </c>
      <c r="F289" s="361">
        <v>2</v>
      </c>
      <c r="G289" s="361">
        <v>3</v>
      </c>
      <c r="H289" s="361">
        <v>0</v>
      </c>
      <c r="I289" s="361">
        <v>0</v>
      </c>
      <c r="J289" s="361">
        <v>20</v>
      </c>
    </row>
    <row r="290" spans="1:10" x14ac:dyDescent="0.2">
      <c r="A290" s="91">
        <v>12055</v>
      </c>
      <c r="B290" s="363" t="s">
        <v>392</v>
      </c>
      <c r="C290" s="362">
        <f t="shared" si="37"/>
        <v>13</v>
      </c>
      <c r="D290" s="361">
        <v>0</v>
      </c>
      <c r="E290" s="361">
        <v>0</v>
      </c>
      <c r="F290" s="361">
        <v>2</v>
      </c>
      <c r="G290" s="361">
        <v>0</v>
      </c>
      <c r="H290" s="361">
        <v>0</v>
      </c>
      <c r="I290" s="361">
        <v>0</v>
      </c>
      <c r="J290" s="361">
        <v>11</v>
      </c>
    </row>
    <row r="291" spans="1:10" x14ac:dyDescent="0.2">
      <c r="A291" s="90">
        <v>12081</v>
      </c>
      <c r="B291" s="252" t="s">
        <v>365</v>
      </c>
      <c r="C291" s="362">
        <f t="shared" si="37"/>
        <v>103</v>
      </c>
      <c r="D291" s="361">
        <v>7</v>
      </c>
      <c r="E291" s="361">
        <v>4</v>
      </c>
      <c r="F291" s="361">
        <v>5</v>
      </c>
      <c r="G291" s="361">
        <v>8</v>
      </c>
      <c r="H291" s="361">
        <v>12</v>
      </c>
      <c r="I291" s="361">
        <v>14</v>
      </c>
      <c r="J291" s="361">
        <v>53</v>
      </c>
    </row>
    <row r="292" spans="1:10" x14ac:dyDescent="0.2">
      <c r="A292" s="90">
        <v>12082</v>
      </c>
      <c r="B292" s="252" t="s">
        <v>356</v>
      </c>
      <c r="C292" s="362">
        <f t="shared" si="37"/>
        <v>56</v>
      </c>
      <c r="D292" s="361">
        <v>2</v>
      </c>
      <c r="E292" s="361">
        <v>3</v>
      </c>
      <c r="F292" s="361">
        <v>4</v>
      </c>
      <c r="G292" s="361">
        <v>8</v>
      </c>
      <c r="H292" s="361">
        <v>9</v>
      </c>
      <c r="I292" s="361">
        <v>5</v>
      </c>
      <c r="J292" s="361">
        <v>25</v>
      </c>
    </row>
    <row r="293" spans="1:10" ht="21" x14ac:dyDescent="0.2">
      <c r="A293" s="90">
        <v>12087</v>
      </c>
      <c r="B293" s="252" t="s">
        <v>31</v>
      </c>
      <c r="C293" s="362">
        <f t="shared" si="37"/>
        <v>1</v>
      </c>
      <c r="D293" s="361">
        <v>0</v>
      </c>
      <c r="E293" s="361">
        <v>0</v>
      </c>
      <c r="F293" s="361">
        <v>0</v>
      </c>
      <c r="G293" s="361">
        <v>0</v>
      </c>
      <c r="H293" s="361">
        <v>0</v>
      </c>
      <c r="I293" s="361">
        <v>0</v>
      </c>
      <c r="J293" s="361">
        <v>1</v>
      </c>
    </row>
    <row r="294" spans="1:10" ht="21" x14ac:dyDescent="0.2">
      <c r="A294" s="90">
        <v>12088</v>
      </c>
      <c r="B294" s="252" t="s">
        <v>357</v>
      </c>
      <c r="C294" s="362">
        <f t="shared" si="37"/>
        <v>1</v>
      </c>
      <c r="D294" s="361">
        <v>0</v>
      </c>
      <c r="E294" s="361">
        <v>0</v>
      </c>
      <c r="F294" s="361">
        <v>0</v>
      </c>
      <c r="G294" s="361">
        <v>0</v>
      </c>
      <c r="H294" s="361">
        <v>0</v>
      </c>
      <c r="I294" s="361">
        <v>0</v>
      </c>
      <c r="J294" s="361">
        <v>1</v>
      </c>
    </row>
    <row r="295" spans="1:10" x14ac:dyDescent="0.2">
      <c r="A295" s="90">
        <v>12089</v>
      </c>
      <c r="B295" s="252" t="s">
        <v>476</v>
      </c>
      <c r="C295" s="362">
        <f t="shared" si="37"/>
        <v>48</v>
      </c>
      <c r="D295" s="361">
        <v>1</v>
      </c>
      <c r="E295" s="361">
        <v>2</v>
      </c>
      <c r="F295" s="361">
        <v>2</v>
      </c>
      <c r="G295" s="361">
        <v>0</v>
      </c>
      <c r="H295" s="361">
        <v>0</v>
      </c>
      <c r="I295" s="361">
        <v>1</v>
      </c>
      <c r="J295" s="361">
        <v>42</v>
      </c>
    </row>
    <row r="296" spans="1:10" ht="25.5" customHeight="1" x14ac:dyDescent="0.2">
      <c r="A296" s="90">
        <v>12090</v>
      </c>
      <c r="B296" s="252" t="s">
        <v>438</v>
      </c>
      <c r="C296" s="362">
        <f t="shared" si="37"/>
        <v>3</v>
      </c>
      <c r="D296" s="361">
        <v>0</v>
      </c>
      <c r="E296" s="361">
        <v>0</v>
      </c>
      <c r="F296" s="361">
        <v>0</v>
      </c>
      <c r="G296" s="361">
        <v>0</v>
      </c>
      <c r="H296" s="361">
        <v>0</v>
      </c>
      <c r="I296" s="361">
        <v>0</v>
      </c>
      <c r="J296" s="361">
        <v>3</v>
      </c>
    </row>
    <row r="297" spans="1:10" ht="21" x14ac:dyDescent="0.2">
      <c r="A297" s="90">
        <v>12121</v>
      </c>
      <c r="B297" s="252" t="s">
        <v>607</v>
      </c>
      <c r="C297" s="362">
        <f t="shared" si="37"/>
        <v>2</v>
      </c>
      <c r="D297" s="361">
        <v>0</v>
      </c>
      <c r="E297" s="361">
        <v>0</v>
      </c>
      <c r="F297" s="361">
        <v>0</v>
      </c>
      <c r="G297" s="361">
        <v>0</v>
      </c>
      <c r="H297" s="361">
        <v>0</v>
      </c>
      <c r="I297" s="361">
        <v>0</v>
      </c>
      <c r="J297" s="361">
        <v>2</v>
      </c>
    </row>
    <row r="298" spans="1:10" ht="21" x14ac:dyDescent="0.2">
      <c r="A298" s="90">
        <v>12122</v>
      </c>
      <c r="B298" s="252" t="s">
        <v>244</v>
      </c>
      <c r="C298" s="362">
        <f t="shared" si="37"/>
        <v>52</v>
      </c>
      <c r="D298" s="361">
        <v>0</v>
      </c>
      <c r="E298" s="361">
        <v>0</v>
      </c>
      <c r="F298" s="361">
        <v>2</v>
      </c>
      <c r="G298" s="361">
        <v>0</v>
      </c>
      <c r="H298" s="361">
        <v>0</v>
      </c>
      <c r="I298" s="361">
        <v>0</v>
      </c>
      <c r="J298" s="361">
        <v>50</v>
      </c>
    </row>
    <row r="299" spans="1:10" x14ac:dyDescent="0.2">
      <c r="A299" s="90">
        <v>12123</v>
      </c>
      <c r="B299" s="252" t="s">
        <v>179</v>
      </c>
      <c r="C299" s="362">
        <f t="shared" si="37"/>
        <v>5</v>
      </c>
      <c r="D299" s="361">
        <v>0</v>
      </c>
      <c r="E299" s="361">
        <v>0</v>
      </c>
      <c r="F299" s="361">
        <v>0</v>
      </c>
      <c r="G299" s="361">
        <v>0</v>
      </c>
      <c r="H299" s="361">
        <v>0</v>
      </c>
      <c r="I299" s="361">
        <v>0</v>
      </c>
      <c r="J299" s="361">
        <v>5</v>
      </c>
    </row>
    <row r="300" spans="1:10" x14ac:dyDescent="0.2">
      <c r="A300" s="90">
        <v>12125</v>
      </c>
      <c r="B300" s="252" t="s">
        <v>33</v>
      </c>
      <c r="C300" s="362">
        <f t="shared" si="37"/>
        <v>14</v>
      </c>
      <c r="D300" s="361">
        <v>3</v>
      </c>
      <c r="E300" s="361">
        <v>0</v>
      </c>
      <c r="F300" s="361">
        <v>0</v>
      </c>
      <c r="G300" s="361">
        <v>0</v>
      </c>
      <c r="H300" s="361">
        <v>0</v>
      </c>
      <c r="I300" s="361">
        <v>0</v>
      </c>
      <c r="J300" s="361">
        <v>11</v>
      </c>
    </row>
    <row r="301" spans="1:10" x14ac:dyDescent="0.2">
      <c r="A301" s="89">
        <v>12130</v>
      </c>
      <c r="B301" s="252" t="s">
        <v>155</v>
      </c>
      <c r="C301" s="362">
        <f t="shared" si="37"/>
        <v>43</v>
      </c>
      <c r="D301" s="361">
        <v>0</v>
      </c>
      <c r="E301" s="361">
        <v>0</v>
      </c>
      <c r="F301" s="361">
        <v>0</v>
      </c>
      <c r="G301" s="361">
        <v>0</v>
      </c>
      <c r="H301" s="361">
        <v>1</v>
      </c>
      <c r="I301" s="361">
        <v>0</v>
      </c>
      <c r="J301" s="361">
        <v>42</v>
      </c>
    </row>
    <row r="302" spans="1:10" x14ac:dyDescent="0.2">
      <c r="A302" s="91">
        <v>12131</v>
      </c>
      <c r="B302" s="363" t="s">
        <v>393</v>
      </c>
      <c r="C302" s="362">
        <f t="shared" si="37"/>
        <v>1</v>
      </c>
      <c r="D302" s="361">
        <v>0</v>
      </c>
      <c r="E302" s="361">
        <v>0</v>
      </c>
      <c r="F302" s="361">
        <v>1</v>
      </c>
      <c r="G302" s="361">
        <v>0</v>
      </c>
      <c r="H302" s="361">
        <v>0</v>
      </c>
      <c r="I302" s="361">
        <v>0</v>
      </c>
      <c r="J302" s="361">
        <v>0</v>
      </c>
    </row>
    <row r="303" spans="1:10" x14ac:dyDescent="0.2">
      <c r="A303" s="89">
        <v>12132</v>
      </c>
      <c r="B303" s="252" t="s">
        <v>439</v>
      </c>
      <c r="C303" s="362">
        <f t="shared" si="37"/>
        <v>70</v>
      </c>
      <c r="D303" s="361">
        <v>1</v>
      </c>
      <c r="E303" s="361">
        <v>0</v>
      </c>
      <c r="F303" s="361">
        <v>5</v>
      </c>
      <c r="G303" s="361">
        <v>2</v>
      </c>
      <c r="H303" s="361">
        <v>2</v>
      </c>
      <c r="I303" s="361">
        <v>0</v>
      </c>
      <c r="J303" s="361">
        <v>60</v>
      </c>
    </row>
    <row r="304" spans="1:10" x14ac:dyDescent="0.2">
      <c r="A304" s="89">
        <v>12133</v>
      </c>
      <c r="B304" s="252" t="s">
        <v>57</v>
      </c>
      <c r="C304" s="362">
        <f t="shared" si="37"/>
        <v>142</v>
      </c>
      <c r="D304" s="361">
        <v>2</v>
      </c>
      <c r="E304" s="361">
        <v>0</v>
      </c>
      <c r="F304" s="361">
        <v>2</v>
      </c>
      <c r="G304" s="361">
        <v>0</v>
      </c>
      <c r="H304" s="361">
        <v>0</v>
      </c>
      <c r="I304" s="361">
        <v>0</v>
      </c>
      <c r="J304" s="361">
        <v>138</v>
      </c>
    </row>
    <row r="305" spans="1:10" x14ac:dyDescent="0.2">
      <c r="A305" s="89">
        <v>12134</v>
      </c>
      <c r="B305" s="252" t="s">
        <v>366</v>
      </c>
      <c r="C305" s="362">
        <f t="shared" si="37"/>
        <v>2</v>
      </c>
      <c r="D305" s="361">
        <v>0</v>
      </c>
      <c r="E305" s="361">
        <v>0</v>
      </c>
      <c r="F305" s="361">
        <v>0</v>
      </c>
      <c r="G305" s="361">
        <v>0</v>
      </c>
      <c r="H305" s="361">
        <v>0</v>
      </c>
      <c r="I305" s="361">
        <v>0</v>
      </c>
      <c r="J305" s="361">
        <v>2</v>
      </c>
    </row>
    <row r="306" spans="1:10" x14ac:dyDescent="0.2">
      <c r="A306" s="89">
        <v>12135</v>
      </c>
      <c r="B306" s="252" t="s">
        <v>440</v>
      </c>
      <c r="C306" s="362">
        <f t="shared" si="37"/>
        <v>13</v>
      </c>
      <c r="D306" s="361">
        <v>0</v>
      </c>
      <c r="E306" s="361">
        <v>0</v>
      </c>
      <c r="F306" s="361">
        <v>0</v>
      </c>
      <c r="G306" s="361">
        <v>0</v>
      </c>
      <c r="H306" s="361">
        <v>0</v>
      </c>
      <c r="I306" s="361">
        <v>0</v>
      </c>
      <c r="J306" s="361">
        <v>13</v>
      </c>
    </row>
    <row r="307" spans="1:10" x14ac:dyDescent="0.2">
      <c r="A307" s="89">
        <v>12136</v>
      </c>
      <c r="B307" s="252" t="s">
        <v>485</v>
      </c>
      <c r="C307" s="362">
        <f t="shared" si="37"/>
        <v>1</v>
      </c>
      <c r="D307" s="361">
        <v>0</v>
      </c>
      <c r="E307" s="361">
        <v>0</v>
      </c>
      <c r="F307" s="361">
        <v>0</v>
      </c>
      <c r="G307" s="361">
        <v>1</v>
      </c>
      <c r="H307" s="361">
        <v>0</v>
      </c>
      <c r="I307" s="361">
        <v>0</v>
      </c>
      <c r="J307" s="361">
        <v>0</v>
      </c>
    </row>
    <row r="308" spans="1:10" x14ac:dyDescent="0.2">
      <c r="A308" s="89">
        <v>12137</v>
      </c>
      <c r="B308" s="252" t="s">
        <v>48</v>
      </c>
      <c r="C308" s="362">
        <f t="shared" si="37"/>
        <v>55</v>
      </c>
      <c r="D308" s="361">
        <v>5</v>
      </c>
      <c r="E308" s="361">
        <v>2</v>
      </c>
      <c r="F308" s="361">
        <v>4</v>
      </c>
      <c r="G308" s="361">
        <v>3</v>
      </c>
      <c r="H308" s="361">
        <v>7</v>
      </c>
      <c r="I308" s="361">
        <v>1</v>
      </c>
      <c r="J308" s="361">
        <v>33</v>
      </c>
    </row>
    <row r="309" spans="1:10" x14ac:dyDescent="0.2">
      <c r="A309" s="89">
        <v>12138</v>
      </c>
      <c r="B309" s="252" t="s">
        <v>156</v>
      </c>
      <c r="C309" s="362">
        <f t="shared" si="37"/>
        <v>22</v>
      </c>
      <c r="D309" s="361">
        <v>1</v>
      </c>
      <c r="E309" s="361">
        <v>1</v>
      </c>
      <c r="F309" s="361">
        <v>1</v>
      </c>
      <c r="G309" s="361">
        <v>0</v>
      </c>
      <c r="H309" s="361">
        <v>0</v>
      </c>
      <c r="I309" s="361">
        <v>0</v>
      </c>
      <c r="J309" s="361">
        <v>19</v>
      </c>
    </row>
    <row r="310" spans="1:10" x14ac:dyDescent="0.2">
      <c r="A310" s="89">
        <v>12139</v>
      </c>
      <c r="B310" s="252" t="s">
        <v>358</v>
      </c>
      <c r="C310" s="362">
        <f t="shared" si="37"/>
        <v>6</v>
      </c>
      <c r="D310" s="361">
        <v>0</v>
      </c>
      <c r="E310" s="361">
        <v>0</v>
      </c>
      <c r="F310" s="361">
        <v>1</v>
      </c>
      <c r="G310" s="361">
        <v>0</v>
      </c>
      <c r="H310" s="361">
        <v>1</v>
      </c>
      <c r="I310" s="361">
        <v>0</v>
      </c>
      <c r="J310" s="361">
        <v>4</v>
      </c>
    </row>
    <row r="311" spans="1:10" x14ac:dyDescent="0.2">
      <c r="A311" s="89">
        <v>12142</v>
      </c>
      <c r="B311" s="252" t="s">
        <v>313</v>
      </c>
      <c r="C311" s="362">
        <f t="shared" si="37"/>
        <v>6</v>
      </c>
      <c r="D311" s="361">
        <v>0</v>
      </c>
      <c r="E311" s="361">
        <v>0</v>
      </c>
      <c r="F311" s="361">
        <v>0</v>
      </c>
      <c r="G311" s="361">
        <v>0</v>
      </c>
      <c r="H311" s="361">
        <v>0</v>
      </c>
      <c r="I311" s="361">
        <v>0</v>
      </c>
      <c r="J311" s="361">
        <v>6</v>
      </c>
    </row>
    <row r="312" spans="1:10" x14ac:dyDescent="0.2">
      <c r="A312" s="89">
        <v>12144</v>
      </c>
      <c r="B312" s="252" t="s">
        <v>172</v>
      </c>
      <c r="C312" s="362">
        <f t="shared" si="37"/>
        <v>5</v>
      </c>
      <c r="D312" s="361">
        <v>0</v>
      </c>
      <c r="E312" s="361">
        <v>0</v>
      </c>
      <c r="F312" s="361">
        <v>0</v>
      </c>
      <c r="G312" s="361">
        <v>0</v>
      </c>
      <c r="H312" s="361">
        <v>0</v>
      </c>
      <c r="I312" s="361">
        <v>0</v>
      </c>
      <c r="J312" s="361">
        <v>5</v>
      </c>
    </row>
    <row r="313" spans="1:10" x14ac:dyDescent="0.2">
      <c r="A313" s="89">
        <v>12145</v>
      </c>
      <c r="B313" s="252" t="s">
        <v>173</v>
      </c>
      <c r="C313" s="362">
        <f t="shared" ref="C313:C337" si="38">SUM(D313:J313)</f>
        <v>34</v>
      </c>
      <c r="D313" s="361">
        <v>0</v>
      </c>
      <c r="E313" s="361">
        <v>0</v>
      </c>
      <c r="F313" s="361">
        <v>1</v>
      </c>
      <c r="G313" s="361">
        <v>0</v>
      </c>
      <c r="H313" s="361">
        <v>0</v>
      </c>
      <c r="I313" s="361">
        <v>0</v>
      </c>
      <c r="J313" s="361">
        <v>33</v>
      </c>
    </row>
    <row r="314" spans="1:10" ht="21" x14ac:dyDescent="0.2">
      <c r="A314" s="89">
        <v>12146</v>
      </c>
      <c r="B314" s="252" t="s">
        <v>441</v>
      </c>
      <c r="C314" s="362">
        <f t="shared" si="38"/>
        <v>7</v>
      </c>
      <c r="D314" s="361">
        <v>0</v>
      </c>
      <c r="E314" s="361">
        <v>0</v>
      </c>
      <c r="F314" s="361">
        <v>0</v>
      </c>
      <c r="G314" s="361">
        <v>0</v>
      </c>
      <c r="H314" s="361">
        <v>1</v>
      </c>
      <c r="I314" s="361">
        <v>0</v>
      </c>
      <c r="J314" s="361">
        <v>6</v>
      </c>
    </row>
    <row r="315" spans="1:10" x14ac:dyDescent="0.2">
      <c r="A315" s="89">
        <v>12147</v>
      </c>
      <c r="B315" s="252" t="s">
        <v>174</v>
      </c>
      <c r="C315" s="362">
        <f t="shared" si="38"/>
        <v>2</v>
      </c>
      <c r="D315" s="361">
        <v>0</v>
      </c>
      <c r="E315" s="361">
        <v>0</v>
      </c>
      <c r="F315" s="361">
        <v>0</v>
      </c>
      <c r="G315" s="361">
        <v>0</v>
      </c>
      <c r="H315" s="361">
        <v>0</v>
      </c>
      <c r="I315" s="361">
        <v>0</v>
      </c>
      <c r="J315" s="361">
        <v>2</v>
      </c>
    </row>
    <row r="316" spans="1:10" x14ac:dyDescent="0.2">
      <c r="A316" s="89">
        <v>12148</v>
      </c>
      <c r="B316" s="252" t="s">
        <v>486</v>
      </c>
      <c r="C316" s="362">
        <f t="shared" si="38"/>
        <v>3</v>
      </c>
      <c r="D316" s="361">
        <v>0</v>
      </c>
      <c r="E316" s="361">
        <v>0</v>
      </c>
      <c r="F316" s="361">
        <v>0</v>
      </c>
      <c r="G316" s="361">
        <v>0</v>
      </c>
      <c r="H316" s="361">
        <v>0</v>
      </c>
      <c r="I316" s="361">
        <v>0</v>
      </c>
      <c r="J316" s="361">
        <v>3</v>
      </c>
    </row>
    <row r="317" spans="1:10" x14ac:dyDescent="0.2">
      <c r="A317" s="89">
        <v>12149</v>
      </c>
      <c r="B317" s="252" t="s">
        <v>277</v>
      </c>
      <c r="C317" s="362">
        <f t="shared" si="38"/>
        <v>1453</v>
      </c>
      <c r="D317" s="361">
        <v>59</v>
      </c>
      <c r="E317" s="361">
        <v>44</v>
      </c>
      <c r="F317" s="361">
        <v>136</v>
      </c>
      <c r="G317" s="361">
        <v>126</v>
      </c>
      <c r="H317" s="361">
        <v>125</v>
      </c>
      <c r="I317" s="361">
        <v>120</v>
      </c>
      <c r="J317" s="361">
        <v>843</v>
      </c>
    </row>
    <row r="318" spans="1:10" x14ac:dyDescent="0.2">
      <c r="A318" s="89">
        <v>12150</v>
      </c>
      <c r="B318" s="252" t="s">
        <v>35</v>
      </c>
      <c r="C318" s="362">
        <f t="shared" si="38"/>
        <v>17</v>
      </c>
      <c r="D318" s="361">
        <v>0</v>
      </c>
      <c r="E318" s="361">
        <v>0</v>
      </c>
      <c r="F318" s="361">
        <v>3</v>
      </c>
      <c r="G318" s="361">
        <v>3</v>
      </c>
      <c r="H318" s="361">
        <v>6</v>
      </c>
      <c r="I318" s="361">
        <v>0</v>
      </c>
      <c r="J318" s="361">
        <v>5</v>
      </c>
    </row>
    <row r="319" spans="1:10" x14ac:dyDescent="0.2">
      <c r="A319" s="89">
        <v>12151</v>
      </c>
      <c r="B319" s="252" t="s">
        <v>608</v>
      </c>
      <c r="C319" s="362">
        <f t="shared" si="38"/>
        <v>11832</v>
      </c>
      <c r="D319" s="361">
        <v>204</v>
      </c>
      <c r="E319" s="361">
        <v>103</v>
      </c>
      <c r="F319" s="361">
        <v>1206</v>
      </c>
      <c r="G319" s="361">
        <v>849</v>
      </c>
      <c r="H319" s="361">
        <v>655</v>
      </c>
      <c r="I319" s="361">
        <v>320</v>
      </c>
      <c r="J319" s="361">
        <v>8495</v>
      </c>
    </row>
    <row r="320" spans="1:10" ht="21" x14ac:dyDescent="0.2">
      <c r="A320" s="89">
        <v>12152</v>
      </c>
      <c r="B320" s="252" t="s">
        <v>996</v>
      </c>
      <c r="C320" s="362">
        <f t="shared" si="38"/>
        <v>390</v>
      </c>
      <c r="D320" s="361">
        <v>1</v>
      </c>
      <c r="E320" s="361">
        <v>0</v>
      </c>
      <c r="F320" s="361">
        <v>6</v>
      </c>
      <c r="G320" s="361">
        <v>2</v>
      </c>
      <c r="H320" s="361">
        <v>1</v>
      </c>
      <c r="I320" s="361">
        <v>0</v>
      </c>
      <c r="J320" s="361">
        <v>380</v>
      </c>
    </row>
    <row r="321" spans="1:10" x14ac:dyDescent="0.2">
      <c r="A321" s="89">
        <v>12153</v>
      </c>
      <c r="B321" s="252" t="s">
        <v>447</v>
      </c>
      <c r="C321" s="362">
        <f t="shared" si="38"/>
        <v>2</v>
      </c>
      <c r="D321" s="361">
        <v>0</v>
      </c>
      <c r="E321" s="361">
        <v>0</v>
      </c>
      <c r="F321" s="361">
        <v>0</v>
      </c>
      <c r="G321" s="361">
        <v>0</v>
      </c>
      <c r="H321" s="361">
        <v>0</v>
      </c>
      <c r="I321" s="361">
        <v>0</v>
      </c>
      <c r="J321" s="361">
        <v>2</v>
      </c>
    </row>
    <row r="322" spans="1:10" ht="21" x14ac:dyDescent="0.2">
      <c r="A322" s="89">
        <v>12156</v>
      </c>
      <c r="B322" s="252" t="s">
        <v>37</v>
      </c>
      <c r="C322" s="362">
        <f t="shared" si="38"/>
        <v>3</v>
      </c>
      <c r="D322" s="361">
        <v>0</v>
      </c>
      <c r="E322" s="361">
        <v>0</v>
      </c>
      <c r="F322" s="361">
        <v>0</v>
      </c>
      <c r="G322" s="361">
        <v>0</v>
      </c>
      <c r="H322" s="361">
        <v>0</v>
      </c>
      <c r="I322" s="361">
        <v>0</v>
      </c>
      <c r="J322" s="361">
        <v>3</v>
      </c>
    </row>
    <row r="323" spans="1:10" ht="21" x14ac:dyDescent="0.2">
      <c r="A323" s="89">
        <v>12159</v>
      </c>
      <c r="B323" s="252" t="s">
        <v>610</v>
      </c>
      <c r="C323" s="362">
        <f t="shared" si="38"/>
        <v>116</v>
      </c>
      <c r="D323" s="361">
        <v>0</v>
      </c>
      <c r="E323" s="361">
        <v>0</v>
      </c>
      <c r="F323" s="361">
        <v>0</v>
      </c>
      <c r="G323" s="361">
        <v>1</v>
      </c>
      <c r="H323" s="361">
        <v>0</v>
      </c>
      <c r="I323" s="361">
        <v>1</v>
      </c>
      <c r="J323" s="361">
        <v>114</v>
      </c>
    </row>
    <row r="324" spans="1:10" x14ac:dyDescent="0.2">
      <c r="A324" s="89">
        <v>12163</v>
      </c>
      <c r="B324" s="252" t="s">
        <v>243</v>
      </c>
      <c r="C324" s="362">
        <f t="shared" si="38"/>
        <v>47</v>
      </c>
      <c r="D324" s="361">
        <v>0</v>
      </c>
      <c r="E324" s="361">
        <v>0</v>
      </c>
      <c r="F324" s="361">
        <v>0</v>
      </c>
      <c r="G324" s="361">
        <v>0</v>
      </c>
      <c r="H324" s="361">
        <v>0</v>
      </c>
      <c r="I324" s="361">
        <v>0</v>
      </c>
      <c r="J324" s="361">
        <v>47</v>
      </c>
    </row>
    <row r="325" spans="1:10" x14ac:dyDescent="0.2">
      <c r="A325" s="89">
        <v>12170</v>
      </c>
      <c r="B325" s="252" t="s">
        <v>443</v>
      </c>
      <c r="C325" s="362">
        <f t="shared" si="38"/>
        <v>64</v>
      </c>
      <c r="D325" s="361">
        <v>1</v>
      </c>
      <c r="E325" s="361">
        <v>0</v>
      </c>
      <c r="F325" s="361">
        <v>1</v>
      </c>
      <c r="G325" s="361">
        <v>2</v>
      </c>
      <c r="H325" s="361">
        <v>1</v>
      </c>
      <c r="I325" s="361">
        <v>0</v>
      </c>
      <c r="J325" s="361">
        <v>59</v>
      </c>
    </row>
    <row r="326" spans="1:10" x14ac:dyDescent="0.2">
      <c r="A326" s="91">
        <v>12172</v>
      </c>
      <c r="B326" s="363" t="s">
        <v>394</v>
      </c>
      <c r="C326" s="362">
        <f t="shared" si="38"/>
        <v>1</v>
      </c>
      <c r="D326" s="361">
        <v>0</v>
      </c>
      <c r="E326" s="361">
        <v>0</v>
      </c>
      <c r="F326" s="361">
        <v>0</v>
      </c>
      <c r="G326" s="361">
        <v>0</v>
      </c>
      <c r="H326" s="361">
        <v>0</v>
      </c>
      <c r="I326" s="361">
        <v>0</v>
      </c>
      <c r="J326" s="361">
        <v>1</v>
      </c>
    </row>
    <row r="327" spans="1:10" x14ac:dyDescent="0.2">
      <c r="A327" s="90">
        <v>12173</v>
      </c>
      <c r="B327" s="252" t="s">
        <v>58</v>
      </c>
      <c r="C327" s="362">
        <f t="shared" si="38"/>
        <v>80</v>
      </c>
      <c r="D327" s="361">
        <v>0</v>
      </c>
      <c r="E327" s="361">
        <v>1</v>
      </c>
      <c r="F327" s="361">
        <v>4</v>
      </c>
      <c r="G327" s="361">
        <v>2</v>
      </c>
      <c r="H327" s="361">
        <v>0</v>
      </c>
      <c r="I327" s="361">
        <v>0</v>
      </c>
      <c r="J327" s="361">
        <v>73</v>
      </c>
    </row>
    <row r="328" spans="1:10" x14ac:dyDescent="0.2">
      <c r="A328" s="90">
        <v>12174</v>
      </c>
      <c r="B328" s="252" t="s">
        <v>59</v>
      </c>
      <c r="C328" s="362">
        <f t="shared" si="38"/>
        <v>26</v>
      </c>
      <c r="D328" s="361">
        <v>0</v>
      </c>
      <c r="E328" s="361">
        <v>0</v>
      </c>
      <c r="F328" s="361">
        <v>0</v>
      </c>
      <c r="G328" s="361">
        <v>0</v>
      </c>
      <c r="H328" s="361">
        <v>0</v>
      </c>
      <c r="I328" s="361">
        <v>0</v>
      </c>
      <c r="J328" s="361">
        <v>26</v>
      </c>
    </row>
    <row r="329" spans="1:10" x14ac:dyDescent="0.2">
      <c r="A329" s="90">
        <v>12181</v>
      </c>
      <c r="B329" s="252" t="s">
        <v>487</v>
      </c>
      <c r="C329" s="362">
        <f t="shared" si="38"/>
        <v>1</v>
      </c>
      <c r="D329" s="361">
        <v>0</v>
      </c>
      <c r="E329" s="361">
        <v>0</v>
      </c>
      <c r="F329" s="361">
        <v>0</v>
      </c>
      <c r="G329" s="361">
        <v>0</v>
      </c>
      <c r="H329" s="361">
        <v>0</v>
      </c>
      <c r="I329" s="361">
        <v>0</v>
      </c>
      <c r="J329" s="361">
        <v>1</v>
      </c>
    </row>
    <row r="330" spans="1:10" x14ac:dyDescent="0.2">
      <c r="A330" s="90">
        <v>12182</v>
      </c>
      <c r="B330" s="252" t="s">
        <v>38</v>
      </c>
      <c r="C330" s="362">
        <f t="shared" si="38"/>
        <v>73</v>
      </c>
      <c r="D330" s="361">
        <v>2</v>
      </c>
      <c r="E330" s="361">
        <v>1</v>
      </c>
      <c r="F330" s="361">
        <v>6</v>
      </c>
      <c r="G330" s="361">
        <v>1</v>
      </c>
      <c r="H330" s="361">
        <v>0</v>
      </c>
      <c r="I330" s="361">
        <v>0</v>
      </c>
      <c r="J330" s="361">
        <v>63</v>
      </c>
    </row>
    <row r="331" spans="1:10" x14ac:dyDescent="0.2">
      <c r="A331" s="90">
        <v>12183</v>
      </c>
      <c r="B331" s="252" t="s">
        <v>39</v>
      </c>
      <c r="C331" s="362">
        <f t="shared" si="38"/>
        <v>26</v>
      </c>
      <c r="D331" s="361">
        <v>1</v>
      </c>
      <c r="E331" s="361">
        <v>1</v>
      </c>
      <c r="F331" s="361">
        <v>7</v>
      </c>
      <c r="G331" s="361">
        <v>3</v>
      </c>
      <c r="H331" s="361">
        <v>1</v>
      </c>
      <c r="I331" s="361">
        <v>1</v>
      </c>
      <c r="J331" s="361">
        <v>12</v>
      </c>
    </row>
    <row r="332" spans="1:10" x14ac:dyDescent="0.2">
      <c r="A332" s="89">
        <v>12999</v>
      </c>
      <c r="B332" s="252" t="s">
        <v>68</v>
      </c>
      <c r="C332" s="362">
        <f t="shared" si="38"/>
        <v>618</v>
      </c>
      <c r="D332" s="361">
        <v>3</v>
      </c>
      <c r="E332" s="361">
        <v>4</v>
      </c>
      <c r="F332" s="361">
        <v>15</v>
      </c>
      <c r="G332" s="361">
        <v>6</v>
      </c>
      <c r="H332" s="361">
        <v>4</v>
      </c>
      <c r="I332" s="361">
        <v>3</v>
      </c>
      <c r="J332" s="361">
        <v>583</v>
      </c>
    </row>
    <row r="333" spans="1:10" ht="30" customHeight="1" x14ac:dyDescent="0.2">
      <c r="A333" s="90">
        <v>13050</v>
      </c>
      <c r="B333" s="252" t="s">
        <v>40</v>
      </c>
      <c r="C333" s="362">
        <f t="shared" si="38"/>
        <v>1</v>
      </c>
      <c r="D333" s="361">
        <v>0</v>
      </c>
      <c r="E333" s="361">
        <v>0</v>
      </c>
      <c r="F333" s="361">
        <v>0</v>
      </c>
      <c r="G333" s="361">
        <v>0</v>
      </c>
      <c r="H333" s="361">
        <v>0</v>
      </c>
      <c r="I333" s="361">
        <v>0</v>
      </c>
      <c r="J333" s="361">
        <v>1</v>
      </c>
    </row>
    <row r="334" spans="1:10" ht="21" x14ac:dyDescent="0.2">
      <c r="A334" s="90">
        <v>13051</v>
      </c>
      <c r="B334" s="252" t="s">
        <v>611</v>
      </c>
      <c r="C334" s="362">
        <f t="shared" si="38"/>
        <v>4</v>
      </c>
      <c r="D334" s="361">
        <v>0</v>
      </c>
      <c r="E334" s="361">
        <v>0</v>
      </c>
      <c r="F334" s="361">
        <v>0</v>
      </c>
      <c r="G334" s="361">
        <v>0</v>
      </c>
      <c r="H334" s="361">
        <v>1</v>
      </c>
      <c r="I334" s="361">
        <v>0</v>
      </c>
      <c r="J334" s="361">
        <v>3</v>
      </c>
    </row>
    <row r="335" spans="1:10" ht="21" x14ac:dyDescent="0.2">
      <c r="A335" s="91">
        <v>15002</v>
      </c>
      <c r="B335" s="363" t="s">
        <v>499</v>
      </c>
      <c r="C335" s="362">
        <f t="shared" si="38"/>
        <v>6</v>
      </c>
      <c r="D335" s="361">
        <v>0</v>
      </c>
      <c r="E335" s="361">
        <v>0</v>
      </c>
      <c r="F335" s="361">
        <v>0</v>
      </c>
      <c r="G335" s="361">
        <v>0</v>
      </c>
      <c r="H335" s="361">
        <v>0</v>
      </c>
      <c r="I335" s="361">
        <v>0</v>
      </c>
      <c r="J335" s="361">
        <v>6</v>
      </c>
    </row>
    <row r="336" spans="1:10" x14ac:dyDescent="0.2">
      <c r="A336" s="91">
        <v>22412</v>
      </c>
      <c r="B336" s="252" t="s">
        <v>612</v>
      </c>
      <c r="C336" s="362">
        <f t="shared" si="38"/>
        <v>6</v>
      </c>
      <c r="D336" s="361">
        <v>0</v>
      </c>
      <c r="E336" s="361">
        <v>0</v>
      </c>
      <c r="F336" s="361">
        <v>0</v>
      </c>
      <c r="G336" s="361">
        <v>1</v>
      </c>
      <c r="H336" s="361">
        <v>0</v>
      </c>
      <c r="I336" s="361">
        <v>0</v>
      </c>
      <c r="J336" s="361">
        <v>5</v>
      </c>
    </row>
    <row r="337" spans="1:10" x14ac:dyDescent="0.2">
      <c r="A337" s="91">
        <v>22413</v>
      </c>
      <c r="B337" s="252" t="s">
        <v>415</v>
      </c>
      <c r="C337" s="362">
        <f t="shared" si="38"/>
        <v>4</v>
      </c>
      <c r="D337" s="361">
        <v>0</v>
      </c>
      <c r="E337" s="361">
        <v>0</v>
      </c>
      <c r="F337" s="361">
        <v>0</v>
      </c>
      <c r="G337" s="361">
        <v>0</v>
      </c>
      <c r="H337" s="361">
        <v>0</v>
      </c>
      <c r="I337" s="361">
        <v>0</v>
      </c>
      <c r="J337" s="361">
        <v>4</v>
      </c>
    </row>
    <row r="338" spans="1:10" x14ac:dyDescent="0.2">
      <c r="A338" s="91"/>
      <c r="B338" s="251" t="s">
        <v>613</v>
      </c>
      <c r="C338" s="364">
        <f t="shared" ref="C338:J338" si="39">SUM(C339:C343)</f>
        <v>139</v>
      </c>
      <c r="D338" s="364">
        <f t="shared" si="39"/>
        <v>14</v>
      </c>
      <c r="E338" s="364">
        <f t="shared" si="39"/>
        <v>6</v>
      </c>
      <c r="F338" s="364">
        <f t="shared" si="39"/>
        <v>4</v>
      </c>
      <c r="G338" s="364">
        <f t="shared" si="39"/>
        <v>1</v>
      </c>
      <c r="H338" s="364">
        <f t="shared" si="39"/>
        <v>0</v>
      </c>
      <c r="I338" s="364">
        <f t="shared" si="39"/>
        <v>12</v>
      </c>
      <c r="J338" s="364">
        <f t="shared" si="39"/>
        <v>102</v>
      </c>
    </row>
    <row r="339" spans="1:10" ht="20.25" customHeight="1" x14ac:dyDescent="0.2">
      <c r="A339" s="91">
        <v>20001</v>
      </c>
      <c r="B339" s="363" t="s">
        <v>398</v>
      </c>
      <c r="C339" s="362">
        <f>SUM(D339:J339)</f>
        <v>1</v>
      </c>
      <c r="D339" s="361">
        <v>0</v>
      </c>
      <c r="E339" s="361">
        <v>0</v>
      </c>
      <c r="F339" s="361">
        <v>0</v>
      </c>
      <c r="G339" s="361">
        <v>0</v>
      </c>
      <c r="H339" s="361">
        <v>0</v>
      </c>
      <c r="I339" s="361">
        <v>0</v>
      </c>
      <c r="J339" s="361">
        <v>1</v>
      </c>
    </row>
    <row r="340" spans="1:10" x14ac:dyDescent="0.2">
      <c r="A340" s="90">
        <v>20003</v>
      </c>
      <c r="B340" s="252" t="s">
        <v>344</v>
      </c>
      <c r="C340" s="362">
        <f>SUM(D340:J340)</f>
        <v>6</v>
      </c>
      <c r="D340" s="361">
        <v>0</v>
      </c>
      <c r="E340" s="361">
        <v>1</v>
      </c>
      <c r="F340" s="361">
        <v>0</v>
      </c>
      <c r="G340" s="361">
        <v>0</v>
      </c>
      <c r="H340" s="361">
        <v>0</v>
      </c>
      <c r="I340" s="361">
        <v>1</v>
      </c>
      <c r="J340" s="361">
        <v>4</v>
      </c>
    </row>
    <row r="341" spans="1:10" x14ac:dyDescent="0.2">
      <c r="A341" s="90">
        <v>20004</v>
      </c>
      <c r="B341" s="252" t="s">
        <v>107</v>
      </c>
      <c r="C341" s="362">
        <f>SUM(D341:J341)</f>
        <v>128</v>
      </c>
      <c r="D341" s="361">
        <v>14</v>
      </c>
      <c r="E341" s="361">
        <v>5</v>
      </c>
      <c r="F341" s="361">
        <v>4</v>
      </c>
      <c r="G341" s="361">
        <v>1</v>
      </c>
      <c r="H341" s="361">
        <v>0</v>
      </c>
      <c r="I341" s="361">
        <v>11</v>
      </c>
      <c r="J341" s="361">
        <v>93</v>
      </c>
    </row>
    <row r="342" spans="1:10" x14ac:dyDescent="0.2">
      <c r="A342" s="90">
        <v>20005</v>
      </c>
      <c r="B342" s="252" t="s">
        <v>322</v>
      </c>
      <c r="C342" s="362">
        <f>SUM(D342:J342)</f>
        <v>3</v>
      </c>
      <c r="D342" s="361">
        <v>0</v>
      </c>
      <c r="E342" s="361">
        <v>0</v>
      </c>
      <c r="F342" s="361">
        <v>0</v>
      </c>
      <c r="G342" s="361">
        <v>0</v>
      </c>
      <c r="H342" s="361">
        <v>0</v>
      </c>
      <c r="I342" s="361">
        <v>0</v>
      </c>
      <c r="J342" s="361">
        <v>3</v>
      </c>
    </row>
    <row r="343" spans="1:10" x14ac:dyDescent="0.2">
      <c r="A343" s="91">
        <v>20099</v>
      </c>
      <c r="B343" s="252" t="s">
        <v>614</v>
      </c>
      <c r="C343" s="362">
        <f>SUM(D343:J343)</f>
        <v>1</v>
      </c>
      <c r="D343" s="361">
        <v>0</v>
      </c>
      <c r="E343" s="361">
        <v>0</v>
      </c>
      <c r="F343" s="361">
        <v>0</v>
      </c>
      <c r="G343" s="361">
        <v>0</v>
      </c>
      <c r="H343" s="361">
        <v>0</v>
      </c>
      <c r="I343" s="361">
        <v>0</v>
      </c>
      <c r="J343" s="361">
        <v>1</v>
      </c>
    </row>
    <row r="344" spans="1:10" ht="21" x14ac:dyDescent="0.2">
      <c r="A344" s="89"/>
      <c r="B344" s="251" t="s">
        <v>615</v>
      </c>
      <c r="C344" s="364">
        <f>SUM(C345:C348)</f>
        <v>71</v>
      </c>
      <c r="D344" s="364">
        <f t="shared" ref="D344:J344" si="40">D345+D346+D347+D348</f>
        <v>0</v>
      </c>
      <c r="E344" s="364">
        <f t="shared" si="40"/>
        <v>1</v>
      </c>
      <c r="F344" s="364">
        <f t="shared" si="40"/>
        <v>2</v>
      </c>
      <c r="G344" s="364">
        <f t="shared" si="40"/>
        <v>3</v>
      </c>
      <c r="H344" s="364">
        <f t="shared" si="40"/>
        <v>8</v>
      </c>
      <c r="I344" s="364">
        <f t="shared" si="40"/>
        <v>1</v>
      </c>
      <c r="J344" s="364">
        <f t="shared" si="40"/>
        <v>56</v>
      </c>
    </row>
    <row r="345" spans="1:10" ht="21" x14ac:dyDescent="0.2">
      <c r="A345" s="90">
        <v>21001</v>
      </c>
      <c r="B345" s="252" t="s">
        <v>616</v>
      </c>
      <c r="C345" s="362">
        <f>SUM(D345:J345)</f>
        <v>34</v>
      </c>
      <c r="D345" s="361">
        <v>0</v>
      </c>
      <c r="E345" s="361">
        <v>0</v>
      </c>
      <c r="F345" s="361">
        <v>1</v>
      </c>
      <c r="G345" s="361">
        <v>1</v>
      </c>
      <c r="H345" s="361">
        <v>2</v>
      </c>
      <c r="I345" s="361">
        <v>0</v>
      </c>
      <c r="J345" s="361">
        <v>30</v>
      </c>
    </row>
    <row r="346" spans="1:10" ht="21" x14ac:dyDescent="0.2">
      <c r="A346" s="90">
        <v>21002</v>
      </c>
      <c r="B346" s="252" t="s">
        <v>340</v>
      </c>
      <c r="C346" s="362">
        <f>SUM(D346:J346)</f>
        <v>29</v>
      </c>
      <c r="D346" s="361">
        <v>0</v>
      </c>
      <c r="E346" s="361">
        <v>1</v>
      </c>
      <c r="F346" s="361">
        <v>1</v>
      </c>
      <c r="G346" s="361">
        <v>1</v>
      </c>
      <c r="H346" s="361">
        <v>3</v>
      </c>
      <c r="I346" s="361">
        <v>1</v>
      </c>
      <c r="J346" s="361">
        <v>22</v>
      </c>
    </row>
    <row r="347" spans="1:10" ht="21" x14ac:dyDescent="0.2">
      <c r="A347" s="90">
        <v>21003</v>
      </c>
      <c r="B347" s="252" t="s">
        <v>488</v>
      </c>
      <c r="C347" s="362">
        <f>SUM(D347:J347)</f>
        <v>2</v>
      </c>
      <c r="D347" s="361">
        <v>0</v>
      </c>
      <c r="E347" s="361">
        <v>0</v>
      </c>
      <c r="F347" s="361">
        <v>0</v>
      </c>
      <c r="G347" s="361">
        <v>0</v>
      </c>
      <c r="H347" s="361">
        <v>0</v>
      </c>
      <c r="I347" s="361">
        <v>0</v>
      </c>
      <c r="J347" s="361">
        <v>2</v>
      </c>
    </row>
    <row r="348" spans="1:10" x14ac:dyDescent="0.2">
      <c r="A348" s="90">
        <v>21099</v>
      </c>
      <c r="B348" s="252" t="s">
        <v>617</v>
      </c>
      <c r="C348" s="362">
        <f>SUM(D348:J348)</f>
        <v>6</v>
      </c>
      <c r="D348" s="361">
        <v>0</v>
      </c>
      <c r="E348" s="361">
        <v>0</v>
      </c>
      <c r="F348" s="361">
        <v>0</v>
      </c>
      <c r="G348" s="361">
        <v>1</v>
      </c>
      <c r="H348" s="361">
        <v>3</v>
      </c>
      <c r="I348" s="361">
        <v>0</v>
      </c>
      <c r="J348" s="361">
        <v>2</v>
      </c>
    </row>
    <row r="349" spans="1:10" x14ac:dyDescent="0.2">
      <c r="A349" s="89"/>
      <c r="B349" s="251" t="s">
        <v>501</v>
      </c>
      <c r="C349" s="364">
        <f t="shared" ref="C349:J349" si="41">C350</f>
        <v>8826</v>
      </c>
      <c r="D349" s="364">
        <f t="shared" si="41"/>
        <v>291</v>
      </c>
      <c r="E349" s="364">
        <f t="shared" si="41"/>
        <v>169</v>
      </c>
      <c r="F349" s="364">
        <f t="shared" si="41"/>
        <v>509</v>
      </c>
      <c r="G349" s="364">
        <f t="shared" si="41"/>
        <v>521</v>
      </c>
      <c r="H349" s="364">
        <f t="shared" si="41"/>
        <v>558</v>
      </c>
      <c r="I349" s="364">
        <f t="shared" si="41"/>
        <v>502</v>
      </c>
      <c r="J349" s="364">
        <f t="shared" si="41"/>
        <v>6276</v>
      </c>
    </row>
    <row r="350" spans="1:10" x14ac:dyDescent="0.2">
      <c r="A350" s="90">
        <v>22100</v>
      </c>
      <c r="B350" s="252" t="s">
        <v>368</v>
      </c>
      <c r="C350" s="362">
        <f>SUM(D350:J350)</f>
        <v>8826</v>
      </c>
      <c r="D350" s="361">
        <v>291</v>
      </c>
      <c r="E350" s="361">
        <v>169</v>
      </c>
      <c r="F350" s="361">
        <v>509</v>
      </c>
      <c r="G350" s="361">
        <v>521</v>
      </c>
      <c r="H350" s="361">
        <v>558</v>
      </c>
      <c r="I350" s="361">
        <v>502</v>
      </c>
      <c r="J350" s="361">
        <v>6276</v>
      </c>
    </row>
    <row r="351" spans="1:10" x14ac:dyDescent="0.2">
      <c r="A351" s="88"/>
      <c r="B351" s="251" t="s">
        <v>314</v>
      </c>
      <c r="C351" s="364">
        <f t="shared" ref="C351:J351" si="42">SUM(C352:C369)</f>
        <v>1664</v>
      </c>
      <c r="D351" s="364">
        <f t="shared" si="42"/>
        <v>53</v>
      </c>
      <c r="E351" s="364">
        <f t="shared" si="42"/>
        <v>49</v>
      </c>
      <c r="F351" s="364">
        <f t="shared" si="42"/>
        <v>132</v>
      </c>
      <c r="G351" s="364">
        <f t="shared" si="42"/>
        <v>157</v>
      </c>
      <c r="H351" s="364">
        <f t="shared" si="42"/>
        <v>201</v>
      </c>
      <c r="I351" s="364">
        <f t="shared" si="42"/>
        <v>99</v>
      </c>
      <c r="J351" s="364">
        <f t="shared" si="42"/>
        <v>973</v>
      </c>
    </row>
    <row r="352" spans="1:10" x14ac:dyDescent="0.2">
      <c r="A352" s="89">
        <v>13016</v>
      </c>
      <c r="B352" s="252" t="s">
        <v>422</v>
      </c>
      <c r="C352" s="362">
        <f t="shared" ref="C352:C369" si="43">SUM(D352:J352)</f>
        <v>28</v>
      </c>
      <c r="D352" s="361">
        <v>0</v>
      </c>
      <c r="E352" s="361">
        <v>0</v>
      </c>
      <c r="F352" s="361">
        <v>3</v>
      </c>
      <c r="G352" s="361">
        <v>1</v>
      </c>
      <c r="H352" s="361">
        <v>1</v>
      </c>
      <c r="I352" s="361">
        <v>0</v>
      </c>
      <c r="J352" s="361">
        <v>23</v>
      </c>
    </row>
    <row r="353" spans="1:10" x14ac:dyDescent="0.2">
      <c r="A353" s="89">
        <v>13021</v>
      </c>
      <c r="B353" s="252" t="s">
        <v>315</v>
      </c>
      <c r="C353" s="362">
        <f t="shared" si="43"/>
        <v>246</v>
      </c>
      <c r="D353" s="361">
        <v>6</v>
      </c>
      <c r="E353" s="361">
        <v>10</v>
      </c>
      <c r="F353" s="361">
        <v>21</v>
      </c>
      <c r="G353" s="361">
        <v>17</v>
      </c>
      <c r="H353" s="361">
        <v>19</v>
      </c>
      <c r="I353" s="361">
        <v>4</v>
      </c>
      <c r="J353" s="361">
        <v>169</v>
      </c>
    </row>
    <row r="354" spans="1:10" x14ac:dyDescent="0.2">
      <c r="A354" s="91">
        <v>13022</v>
      </c>
      <c r="B354" s="363" t="s">
        <v>399</v>
      </c>
      <c r="C354" s="362">
        <f t="shared" si="43"/>
        <v>4</v>
      </c>
      <c r="D354" s="361">
        <v>1</v>
      </c>
      <c r="E354" s="361">
        <v>1</v>
      </c>
      <c r="F354" s="361">
        <v>0</v>
      </c>
      <c r="G354" s="361">
        <v>0</v>
      </c>
      <c r="H354" s="361">
        <v>0</v>
      </c>
      <c r="I354" s="361">
        <v>0</v>
      </c>
      <c r="J354" s="361">
        <v>2</v>
      </c>
    </row>
    <row r="355" spans="1:10" x14ac:dyDescent="0.2">
      <c r="A355" s="89">
        <v>13023</v>
      </c>
      <c r="B355" s="252" t="s">
        <v>316</v>
      </c>
      <c r="C355" s="362">
        <f t="shared" si="43"/>
        <v>5</v>
      </c>
      <c r="D355" s="361">
        <v>0</v>
      </c>
      <c r="E355" s="361">
        <v>1</v>
      </c>
      <c r="F355" s="361">
        <v>0</v>
      </c>
      <c r="G355" s="361">
        <v>0</v>
      </c>
      <c r="H355" s="361">
        <v>0</v>
      </c>
      <c r="I355" s="361">
        <v>0</v>
      </c>
      <c r="J355" s="361">
        <v>4</v>
      </c>
    </row>
    <row r="356" spans="1:10" x14ac:dyDescent="0.2">
      <c r="A356" s="89">
        <v>13025</v>
      </c>
      <c r="B356" s="252" t="s">
        <v>318</v>
      </c>
      <c r="C356" s="362">
        <f t="shared" si="43"/>
        <v>142</v>
      </c>
      <c r="D356" s="361">
        <v>2</v>
      </c>
      <c r="E356" s="361">
        <v>4</v>
      </c>
      <c r="F356" s="361">
        <v>9</v>
      </c>
      <c r="G356" s="361">
        <v>24</v>
      </c>
      <c r="H356" s="361">
        <v>31</v>
      </c>
      <c r="I356" s="361">
        <v>14</v>
      </c>
      <c r="J356" s="361">
        <v>58</v>
      </c>
    </row>
    <row r="357" spans="1:10" x14ac:dyDescent="0.2">
      <c r="A357" s="89">
        <v>13026</v>
      </c>
      <c r="B357" s="252" t="s">
        <v>157</v>
      </c>
      <c r="C357" s="362">
        <f t="shared" si="43"/>
        <v>9</v>
      </c>
      <c r="D357" s="361">
        <v>1</v>
      </c>
      <c r="E357" s="361">
        <v>0</v>
      </c>
      <c r="F357" s="361">
        <v>1</v>
      </c>
      <c r="G357" s="361">
        <v>1</v>
      </c>
      <c r="H357" s="361">
        <v>2</v>
      </c>
      <c r="I357" s="361">
        <v>1</v>
      </c>
      <c r="J357" s="361">
        <v>3</v>
      </c>
    </row>
    <row r="358" spans="1:10" x14ac:dyDescent="0.2">
      <c r="A358" s="89">
        <v>13027</v>
      </c>
      <c r="B358" s="252" t="s">
        <v>319</v>
      </c>
      <c r="C358" s="362">
        <f t="shared" si="43"/>
        <v>26</v>
      </c>
      <c r="D358" s="361">
        <v>4</v>
      </c>
      <c r="E358" s="361">
        <v>0</v>
      </c>
      <c r="F358" s="361">
        <v>1</v>
      </c>
      <c r="G358" s="361">
        <v>2</v>
      </c>
      <c r="H358" s="361">
        <v>3</v>
      </c>
      <c r="I358" s="361">
        <v>0</v>
      </c>
      <c r="J358" s="361">
        <v>16</v>
      </c>
    </row>
    <row r="359" spans="1:10" x14ac:dyDescent="0.2">
      <c r="A359" s="89">
        <v>13028</v>
      </c>
      <c r="B359" s="252" t="s">
        <v>320</v>
      </c>
      <c r="C359" s="362">
        <f t="shared" si="43"/>
        <v>423</v>
      </c>
      <c r="D359" s="361">
        <v>7</v>
      </c>
      <c r="E359" s="361">
        <v>8</v>
      </c>
      <c r="F359" s="361">
        <v>23</v>
      </c>
      <c r="G359" s="361">
        <v>46</v>
      </c>
      <c r="H359" s="361">
        <v>63</v>
      </c>
      <c r="I359" s="361">
        <v>24</v>
      </c>
      <c r="J359" s="361">
        <v>252</v>
      </c>
    </row>
    <row r="360" spans="1:10" x14ac:dyDescent="0.2">
      <c r="A360" s="89">
        <v>13030</v>
      </c>
      <c r="B360" s="252" t="s">
        <v>336</v>
      </c>
      <c r="C360" s="362">
        <f t="shared" si="43"/>
        <v>277</v>
      </c>
      <c r="D360" s="361">
        <v>14</v>
      </c>
      <c r="E360" s="361">
        <v>10</v>
      </c>
      <c r="F360" s="361">
        <v>23</v>
      </c>
      <c r="G360" s="361">
        <v>16</v>
      </c>
      <c r="H360" s="361">
        <v>20</v>
      </c>
      <c r="I360" s="361">
        <v>17</v>
      </c>
      <c r="J360" s="361">
        <v>177</v>
      </c>
    </row>
    <row r="361" spans="1:10" x14ac:dyDescent="0.2">
      <c r="A361" s="89">
        <v>13031</v>
      </c>
      <c r="B361" s="252" t="s">
        <v>167</v>
      </c>
      <c r="C361" s="362">
        <f t="shared" si="43"/>
        <v>12</v>
      </c>
      <c r="D361" s="361">
        <v>0</v>
      </c>
      <c r="E361" s="361">
        <v>0</v>
      </c>
      <c r="F361" s="361">
        <v>1</v>
      </c>
      <c r="G361" s="361">
        <v>0</v>
      </c>
      <c r="H361" s="361">
        <v>0</v>
      </c>
      <c r="I361" s="361">
        <v>0</v>
      </c>
      <c r="J361" s="361">
        <v>11</v>
      </c>
    </row>
    <row r="362" spans="1:10" ht="21.75" customHeight="1" x14ac:dyDescent="0.2">
      <c r="A362" s="91">
        <v>13032</v>
      </c>
      <c r="B362" s="363" t="s">
        <v>400</v>
      </c>
      <c r="C362" s="362">
        <f t="shared" si="43"/>
        <v>21</v>
      </c>
      <c r="D362" s="361">
        <v>0</v>
      </c>
      <c r="E362" s="361">
        <v>0</v>
      </c>
      <c r="F362" s="361">
        <v>0</v>
      </c>
      <c r="G362" s="361">
        <v>0</v>
      </c>
      <c r="H362" s="361">
        <v>0</v>
      </c>
      <c r="I362" s="361">
        <v>0</v>
      </c>
      <c r="J362" s="361">
        <v>21</v>
      </c>
    </row>
    <row r="363" spans="1:10" x14ac:dyDescent="0.2">
      <c r="A363" s="89">
        <v>13033</v>
      </c>
      <c r="B363" s="252" t="s">
        <v>321</v>
      </c>
      <c r="C363" s="362">
        <f t="shared" si="43"/>
        <v>101</v>
      </c>
      <c r="D363" s="361">
        <v>6</v>
      </c>
      <c r="E363" s="361">
        <v>4</v>
      </c>
      <c r="F363" s="361">
        <v>10</v>
      </c>
      <c r="G363" s="361">
        <v>15</v>
      </c>
      <c r="H363" s="361">
        <v>11</v>
      </c>
      <c r="I363" s="361">
        <v>10</v>
      </c>
      <c r="J363" s="361">
        <v>45</v>
      </c>
    </row>
    <row r="364" spans="1:10" x14ac:dyDescent="0.2">
      <c r="A364" s="89">
        <v>13035</v>
      </c>
      <c r="B364" s="252" t="s">
        <v>158</v>
      </c>
      <c r="C364" s="362">
        <f t="shared" si="43"/>
        <v>12</v>
      </c>
      <c r="D364" s="361">
        <v>0</v>
      </c>
      <c r="E364" s="361">
        <v>1</v>
      </c>
      <c r="F364" s="361">
        <v>0</v>
      </c>
      <c r="G364" s="361">
        <v>0</v>
      </c>
      <c r="H364" s="361">
        <v>2</v>
      </c>
      <c r="I364" s="361">
        <v>0</v>
      </c>
      <c r="J364" s="361">
        <v>9</v>
      </c>
    </row>
    <row r="365" spans="1:10" x14ac:dyDescent="0.2">
      <c r="A365" s="90">
        <v>13038</v>
      </c>
      <c r="B365" s="252" t="s">
        <v>60</v>
      </c>
      <c r="C365" s="362">
        <f t="shared" si="43"/>
        <v>7</v>
      </c>
      <c r="D365" s="361">
        <v>0</v>
      </c>
      <c r="E365" s="361">
        <v>0</v>
      </c>
      <c r="F365" s="361">
        <v>2</v>
      </c>
      <c r="G365" s="361">
        <v>2</v>
      </c>
      <c r="H365" s="361">
        <v>1</v>
      </c>
      <c r="I365" s="361">
        <v>0</v>
      </c>
      <c r="J365" s="361">
        <v>2</v>
      </c>
    </row>
    <row r="366" spans="1:10" x14ac:dyDescent="0.2">
      <c r="A366" s="91">
        <v>13052</v>
      </c>
      <c r="B366" s="252" t="s">
        <v>618</v>
      </c>
      <c r="C366" s="362">
        <f t="shared" si="43"/>
        <v>3</v>
      </c>
      <c r="D366" s="361">
        <v>1</v>
      </c>
      <c r="E366" s="361">
        <v>0</v>
      </c>
      <c r="F366" s="361">
        <v>1</v>
      </c>
      <c r="G366" s="361">
        <v>0</v>
      </c>
      <c r="H366" s="361">
        <v>1</v>
      </c>
      <c r="I366" s="361">
        <v>0</v>
      </c>
      <c r="J366" s="361">
        <v>0</v>
      </c>
    </row>
    <row r="367" spans="1:10" x14ac:dyDescent="0.2">
      <c r="A367" s="91">
        <v>13053</v>
      </c>
      <c r="B367" s="252" t="s">
        <v>629</v>
      </c>
      <c r="C367" s="362">
        <f t="shared" si="43"/>
        <v>5</v>
      </c>
      <c r="D367" s="361">
        <v>0</v>
      </c>
      <c r="E367" s="361">
        <v>1</v>
      </c>
      <c r="F367" s="361">
        <v>0</v>
      </c>
      <c r="G367" s="361">
        <v>0</v>
      </c>
      <c r="H367" s="361">
        <v>1</v>
      </c>
      <c r="I367" s="361">
        <v>0</v>
      </c>
      <c r="J367" s="361">
        <v>3</v>
      </c>
    </row>
    <row r="368" spans="1:10" x14ac:dyDescent="0.2">
      <c r="A368" s="89">
        <v>13097</v>
      </c>
      <c r="B368" s="252" t="s">
        <v>457</v>
      </c>
      <c r="C368" s="362">
        <f t="shared" si="43"/>
        <v>341</v>
      </c>
      <c r="D368" s="361">
        <v>11</v>
      </c>
      <c r="E368" s="361">
        <v>9</v>
      </c>
      <c r="F368" s="361">
        <v>37</v>
      </c>
      <c r="G368" s="361">
        <v>33</v>
      </c>
      <c r="H368" s="361">
        <v>46</v>
      </c>
      <c r="I368" s="361">
        <v>29</v>
      </c>
      <c r="J368" s="361">
        <v>176</v>
      </c>
    </row>
    <row r="369" spans="1:11" x14ac:dyDescent="0.2">
      <c r="A369" s="91">
        <v>13101</v>
      </c>
      <c r="B369" s="363" t="s">
        <v>449</v>
      </c>
      <c r="C369" s="362">
        <f t="shared" si="43"/>
        <v>2</v>
      </c>
      <c r="D369" s="361">
        <v>0</v>
      </c>
      <c r="E369" s="361">
        <v>0</v>
      </c>
      <c r="F369" s="361">
        <v>0</v>
      </c>
      <c r="G369" s="361">
        <v>0</v>
      </c>
      <c r="H369" s="361">
        <v>0</v>
      </c>
      <c r="I369" s="361">
        <v>0</v>
      </c>
      <c r="J369" s="361">
        <v>2</v>
      </c>
    </row>
    <row r="370" spans="1:11" ht="26.25" customHeight="1" x14ac:dyDescent="0.2">
      <c r="B370" s="372" t="s">
        <v>984</v>
      </c>
      <c r="C370" s="364">
        <f t="shared" ref="C370:J370" si="44">SUM(C371:C372)</f>
        <v>366</v>
      </c>
      <c r="D370" s="364">
        <f t="shared" si="44"/>
        <v>4</v>
      </c>
      <c r="E370" s="364">
        <f t="shared" si="44"/>
        <v>5</v>
      </c>
      <c r="F370" s="364">
        <f t="shared" si="44"/>
        <v>51</v>
      </c>
      <c r="G370" s="364">
        <f t="shared" si="44"/>
        <v>69</v>
      </c>
      <c r="H370" s="364">
        <f t="shared" si="44"/>
        <v>50</v>
      </c>
      <c r="I370" s="364">
        <f t="shared" si="44"/>
        <v>10</v>
      </c>
      <c r="J370" s="364">
        <f t="shared" si="44"/>
        <v>177</v>
      </c>
    </row>
    <row r="371" spans="1:11" ht="21" x14ac:dyDescent="0.2">
      <c r="A371" s="91">
        <v>7038</v>
      </c>
      <c r="B371" s="252" t="s">
        <v>619</v>
      </c>
      <c r="C371" s="362">
        <f>SUM(D371:J371)</f>
        <v>244</v>
      </c>
      <c r="D371" s="361">
        <v>4</v>
      </c>
      <c r="E371" s="361">
        <v>3</v>
      </c>
      <c r="F371" s="361">
        <v>24</v>
      </c>
      <c r="G371" s="361">
        <v>40</v>
      </c>
      <c r="H371" s="361">
        <v>36</v>
      </c>
      <c r="I371" s="361">
        <v>9</v>
      </c>
      <c r="J371" s="361">
        <v>128</v>
      </c>
    </row>
    <row r="372" spans="1:11" x14ac:dyDescent="0.2">
      <c r="A372" s="91">
        <v>7039</v>
      </c>
      <c r="B372" s="252" t="s">
        <v>620</v>
      </c>
      <c r="C372" s="362">
        <f>SUM(D372:J372)</f>
        <v>122</v>
      </c>
      <c r="D372" s="361">
        <v>0</v>
      </c>
      <c r="E372" s="361">
        <v>2</v>
      </c>
      <c r="F372" s="361">
        <v>27</v>
      </c>
      <c r="G372" s="361">
        <v>29</v>
      </c>
      <c r="H372" s="361">
        <v>14</v>
      </c>
      <c r="I372" s="361">
        <v>1</v>
      </c>
      <c r="J372" s="361">
        <v>49</v>
      </c>
    </row>
    <row r="373" spans="1:11" ht="21" x14ac:dyDescent="0.2">
      <c r="A373" s="89"/>
      <c r="B373" s="372" t="s">
        <v>367</v>
      </c>
      <c r="C373" s="364">
        <f t="shared" ref="C373:J373" si="45">SUM(C374:C375)</f>
        <v>7</v>
      </c>
      <c r="D373" s="364">
        <f t="shared" si="45"/>
        <v>0</v>
      </c>
      <c r="E373" s="364">
        <f t="shared" si="45"/>
        <v>0</v>
      </c>
      <c r="F373" s="364">
        <f t="shared" si="45"/>
        <v>0</v>
      </c>
      <c r="G373" s="364">
        <f t="shared" si="45"/>
        <v>0</v>
      </c>
      <c r="H373" s="364">
        <f t="shared" si="45"/>
        <v>0</v>
      </c>
      <c r="I373" s="364">
        <f t="shared" si="45"/>
        <v>0</v>
      </c>
      <c r="J373" s="364">
        <f t="shared" si="45"/>
        <v>7</v>
      </c>
    </row>
    <row r="374" spans="1:11" x14ac:dyDescent="0.2">
      <c r="A374" s="92">
        <v>18001</v>
      </c>
      <c r="B374" s="252" t="s">
        <v>106</v>
      </c>
      <c r="C374" s="362">
        <f>SUM(D374:J374)</f>
        <v>5</v>
      </c>
      <c r="D374" s="361">
        <v>0</v>
      </c>
      <c r="E374" s="361">
        <v>0</v>
      </c>
      <c r="F374" s="361">
        <v>0</v>
      </c>
      <c r="G374" s="361">
        <v>0</v>
      </c>
      <c r="H374" s="361">
        <v>0</v>
      </c>
      <c r="I374" s="361">
        <v>0</v>
      </c>
      <c r="J374" s="361">
        <v>5</v>
      </c>
    </row>
    <row r="375" spans="1:11" x14ac:dyDescent="0.2">
      <c r="A375" s="91">
        <v>18002</v>
      </c>
      <c r="B375" s="252" t="s">
        <v>403</v>
      </c>
      <c r="C375" s="362">
        <f>SUM(D375:J375)</f>
        <v>2</v>
      </c>
      <c r="D375" s="361">
        <v>0</v>
      </c>
      <c r="E375" s="361">
        <v>0</v>
      </c>
      <c r="F375" s="361">
        <v>0</v>
      </c>
      <c r="G375" s="361">
        <v>0</v>
      </c>
      <c r="H375" s="361">
        <v>0</v>
      </c>
      <c r="I375" s="361">
        <v>0</v>
      </c>
      <c r="J375" s="361">
        <v>2</v>
      </c>
    </row>
    <row r="376" spans="1:11" x14ac:dyDescent="0.2">
      <c r="A376" s="371"/>
      <c r="B376" s="370" t="s">
        <v>815</v>
      </c>
      <c r="C376" s="369">
        <f>SUM(C377,C396)</f>
        <v>606</v>
      </c>
      <c r="D376" s="369">
        <f t="shared" ref="D376:J376" si="46">SUM(D377,D396)</f>
        <v>4</v>
      </c>
      <c r="E376" s="369">
        <f t="shared" si="46"/>
        <v>6</v>
      </c>
      <c r="F376" s="369">
        <f t="shared" si="46"/>
        <v>25</v>
      </c>
      <c r="G376" s="369">
        <f t="shared" si="46"/>
        <v>15</v>
      </c>
      <c r="H376" s="369">
        <f t="shared" si="46"/>
        <v>12</v>
      </c>
      <c r="I376" s="369">
        <f t="shared" si="46"/>
        <v>5</v>
      </c>
      <c r="J376" s="369">
        <f t="shared" si="46"/>
        <v>539</v>
      </c>
      <c r="K376" s="368"/>
    </row>
    <row r="377" spans="1:11" s="129" customFormat="1" x14ac:dyDescent="0.2">
      <c r="A377" s="26"/>
      <c r="B377" s="478" t="s">
        <v>894</v>
      </c>
      <c r="C377" s="368">
        <f>SUM(C378:C395)</f>
        <v>469</v>
      </c>
      <c r="D377" s="368">
        <f t="shared" ref="D377:J377" si="47">SUM(D378:D395)</f>
        <v>4</v>
      </c>
      <c r="E377" s="368">
        <f t="shared" si="47"/>
        <v>3</v>
      </c>
      <c r="F377" s="368">
        <f t="shared" si="47"/>
        <v>13</v>
      </c>
      <c r="G377" s="368">
        <f t="shared" si="47"/>
        <v>10</v>
      </c>
      <c r="H377" s="368">
        <f t="shared" si="47"/>
        <v>5</v>
      </c>
      <c r="I377" s="368">
        <f t="shared" si="47"/>
        <v>2</v>
      </c>
      <c r="J377" s="368">
        <f t="shared" si="47"/>
        <v>432</v>
      </c>
      <c r="K377" s="368"/>
    </row>
    <row r="378" spans="1:11" s="100" customFormat="1" x14ac:dyDescent="0.2">
      <c r="A378" s="89">
        <v>18102</v>
      </c>
      <c r="B378" s="252" t="s">
        <v>407</v>
      </c>
      <c r="C378" s="366">
        <f t="shared" ref="C378:C395" si="48">SUM(D378:J378)</f>
        <v>2</v>
      </c>
      <c r="D378" s="365">
        <v>0</v>
      </c>
      <c r="E378" s="365">
        <v>0</v>
      </c>
      <c r="F378" s="365">
        <v>0</v>
      </c>
      <c r="G378" s="365">
        <v>0</v>
      </c>
      <c r="H378" s="365">
        <v>0</v>
      </c>
      <c r="I378" s="365">
        <v>0</v>
      </c>
      <c r="J378" s="365">
        <v>2</v>
      </c>
    </row>
    <row r="379" spans="1:11" s="100" customFormat="1" x14ac:dyDescent="0.2">
      <c r="A379" s="89">
        <v>18201</v>
      </c>
      <c r="B379" s="252" t="s">
        <v>408</v>
      </c>
      <c r="C379" s="366">
        <f t="shared" si="48"/>
        <v>2</v>
      </c>
      <c r="D379" s="365">
        <v>0</v>
      </c>
      <c r="E379" s="365">
        <v>0</v>
      </c>
      <c r="F379" s="365">
        <v>0</v>
      </c>
      <c r="G379" s="365">
        <v>0</v>
      </c>
      <c r="H379" s="365">
        <v>0</v>
      </c>
      <c r="I379" s="365">
        <v>0</v>
      </c>
      <c r="J379" s="365">
        <v>2</v>
      </c>
    </row>
    <row r="380" spans="1:11" s="100" customFormat="1" ht="12.75" customHeight="1" x14ac:dyDescent="0.2">
      <c r="A380" s="89">
        <v>18202</v>
      </c>
      <c r="B380" s="252" t="s">
        <v>494</v>
      </c>
      <c r="C380" s="366">
        <f t="shared" si="48"/>
        <v>3</v>
      </c>
      <c r="D380" s="367">
        <v>0</v>
      </c>
      <c r="E380" s="367">
        <v>0</v>
      </c>
      <c r="F380" s="365">
        <v>0</v>
      </c>
      <c r="G380" s="367">
        <v>0</v>
      </c>
      <c r="H380" s="367">
        <v>0</v>
      </c>
      <c r="I380" s="367">
        <v>0</v>
      </c>
      <c r="J380" s="365">
        <v>3</v>
      </c>
    </row>
    <row r="381" spans="1:11" s="100" customFormat="1" ht="13.5" customHeight="1" x14ac:dyDescent="0.2">
      <c r="A381" s="89">
        <v>18299</v>
      </c>
      <c r="B381" s="252" t="s">
        <v>493</v>
      </c>
      <c r="C381" s="366">
        <f t="shared" si="48"/>
        <v>7</v>
      </c>
      <c r="D381" s="365">
        <v>0</v>
      </c>
      <c r="E381" s="365">
        <v>0</v>
      </c>
      <c r="F381" s="365">
        <v>1</v>
      </c>
      <c r="G381" s="365">
        <v>0</v>
      </c>
      <c r="H381" s="365">
        <v>0</v>
      </c>
      <c r="I381" s="365">
        <v>0</v>
      </c>
      <c r="J381" s="365">
        <v>6</v>
      </c>
    </row>
    <row r="382" spans="1:11" x14ac:dyDescent="0.2">
      <c r="A382" s="90">
        <v>18302</v>
      </c>
      <c r="B382" s="252" t="s">
        <v>490</v>
      </c>
      <c r="C382" s="362">
        <f t="shared" si="48"/>
        <v>1</v>
      </c>
      <c r="D382" s="361">
        <v>0</v>
      </c>
      <c r="E382" s="361">
        <v>0</v>
      </c>
      <c r="F382" s="361">
        <v>0</v>
      </c>
      <c r="G382" s="361">
        <v>0</v>
      </c>
      <c r="H382" s="361">
        <v>0</v>
      </c>
      <c r="I382" s="361">
        <v>0</v>
      </c>
      <c r="J382" s="361">
        <v>1</v>
      </c>
    </row>
    <row r="383" spans="1:11" x14ac:dyDescent="0.2">
      <c r="A383" s="90">
        <v>18399</v>
      </c>
      <c r="B383" s="252" t="s">
        <v>495</v>
      </c>
      <c r="C383" s="362">
        <f t="shared" si="48"/>
        <v>7</v>
      </c>
      <c r="D383" s="361">
        <v>0</v>
      </c>
      <c r="E383" s="361">
        <v>0</v>
      </c>
      <c r="F383" s="361">
        <v>0</v>
      </c>
      <c r="G383" s="361">
        <v>0</v>
      </c>
      <c r="H383" s="361">
        <v>0</v>
      </c>
      <c r="I383" s="361">
        <v>0</v>
      </c>
      <c r="J383" s="361">
        <v>7</v>
      </c>
    </row>
    <row r="384" spans="1:11" x14ac:dyDescent="0.2">
      <c r="A384" s="90">
        <v>18401</v>
      </c>
      <c r="B384" s="252" t="s">
        <v>42</v>
      </c>
      <c r="C384" s="362">
        <f t="shared" si="48"/>
        <v>132</v>
      </c>
      <c r="D384" s="361">
        <v>0</v>
      </c>
      <c r="E384" s="361">
        <v>0</v>
      </c>
      <c r="F384" s="361">
        <v>0</v>
      </c>
      <c r="G384" s="361">
        <v>2</v>
      </c>
      <c r="H384" s="361">
        <v>0</v>
      </c>
      <c r="I384" s="361">
        <v>0</v>
      </c>
      <c r="J384" s="361">
        <v>130</v>
      </c>
    </row>
    <row r="385" spans="1:10" x14ac:dyDescent="0.2">
      <c r="A385" s="91">
        <v>18402</v>
      </c>
      <c r="B385" s="363" t="s">
        <v>745</v>
      </c>
      <c r="C385" s="362">
        <f t="shared" si="48"/>
        <v>2</v>
      </c>
      <c r="D385" s="361">
        <v>0</v>
      </c>
      <c r="E385" s="361">
        <v>0</v>
      </c>
      <c r="F385" s="361">
        <v>0</v>
      </c>
      <c r="G385" s="361">
        <v>0</v>
      </c>
      <c r="H385" s="361">
        <v>0</v>
      </c>
      <c r="I385" s="361">
        <v>0</v>
      </c>
      <c r="J385" s="361">
        <v>2</v>
      </c>
    </row>
    <row r="386" spans="1:10" x14ac:dyDescent="0.2">
      <c r="A386" s="91">
        <v>18404</v>
      </c>
      <c r="B386" s="363" t="s">
        <v>746</v>
      </c>
      <c r="C386" s="362">
        <f t="shared" si="48"/>
        <v>2</v>
      </c>
      <c r="D386" s="361">
        <v>0</v>
      </c>
      <c r="E386" s="361">
        <v>0</v>
      </c>
      <c r="F386" s="361">
        <v>0</v>
      </c>
      <c r="G386" s="361">
        <v>0</v>
      </c>
      <c r="H386" s="361">
        <v>0</v>
      </c>
      <c r="I386" s="361">
        <v>0</v>
      </c>
      <c r="J386" s="361">
        <v>2</v>
      </c>
    </row>
    <row r="387" spans="1:10" x14ac:dyDescent="0.2">
      <c r="A387" s="90">
        <v>18499</v>
      </c>
      <c r="B387" s="252" t="s">
        <v>747</v>
      </c>
      <c r="C387" s="362">
        <f t="shared" si="48"/>
        <v>4</v>
      </c>
      <c r="D387" s="361">
        <v>0</v>
      </c>
      <c r="E387" s="361">
        <v>0</v>
      </c>
      <c r="F387" s="361">
        <v>0</v>
      </c>
      <c r="G387" s="361">
        <v>0</v>
      </c>
      <c r="H387" s="361">
        <v>0</v>
      </c>
      <c r="I387" s="361">
        <v>0</v>
      </c>
      <c r="J387" s="361">
        <v>4</v>
      </c>
    </row>
    <row r="388" spans="1:10" ht="21" x14ac:dyDescent="0.2">
      <c r="A388" s="90">
        <v>18601</v>
      </c>
      <c r="B388" s="252" t="s">
        <v>43</v>
      </c>
      <c r="C388" s="362">
        <f t="shared" si="48"/>
        <v>1</v>
      </c>
      <c r="D388" s="361">
        <v>0</v>
      </c>
      <c r="E388" s="361">
        <v>0</v>
      </c>
      <c r="F388" s="361">
        <v>0</v>
      </c>
      <c r="G388" s="361">
        <v>0</v>
      </c>
      <c r="H388" s="361">
        <v>0</v>
      </c>
      <c r="I388" s="361">
        <v>0</v>
      </c>
      <c r="J388" s="361">
        <v>1</v>
      </c>
    </row>
    <row r="389" spans="1:10" x14ac:dyDescent="0.2">
      <c r="A389" s="90">
        <v>18699</v>
      </c>
      <c r="B389" s="252" t="s">
        <v>748</v>
      </c>
      <c r="C389" s="362">
        <f t="shared" si="48"/>
        <v>19</v>
      </c>
      <c r="D389" s="361">
        <v>0</v>
      </c>
      <c r="E389" s="361">
        <v>0</v>
      </c>
      <c r="F389" s="361">
        <v>0</v>
      </c>
      <c r="G389" s="361">
        <v>2</v>
      </c>
      <c r="H389" s="361">
        <v>1</v>
      </c>
      <c r="I389" s="361">
        <v>0</v>
      </c>
      <c r="J389" s="361">
        <v>16</v>
      </c>
    </row>
    <row r="390" spans="1:10" x14ac:dyDescent="0.2">
      <c r="A390" s="90">
        <v>19101</v>
      </c>
      <c r="B390" s="252" t="s">
        <v>749</v>
      </c>
      <c r="C390" s="362">
        <f t="shared" si="48"/>
        <v>21</v>
      </c>
      <c r="D390" s="361">
        <v>0</v>
      </c>
      <c r="E390" s="361">
        <v>0</v>
      </c>
      <c r="F390" s="361">
        <v>0</v>
      </c>
      <c r="G390" s="361">
        <v>1</v>
      </c>
      <c r="H390" s="361">
        <v>0</v>
      </c>
      <c r="I390" s="361">
        <v>0</v>
      </c>
      <c r="J390" s="361">
        <v>20</v>
      </c>
    </row>
    <row r="391" spans="1:10" x14ac:dyDescent="0.2">
      <c r="A391" s="90">
        <v>19109</v>
      </c>
      <c r="B391" s="252" t="s">
        <v>750</v>
      </c>
      <c r="C391" s="362">
        <f t="shared" si="48"/>
        <v>22</v>
      </c>
      <c r="D391" s="361">
        <v>0</v>
      </c>
      <c r="E391" s="361">
        <v>0</v>
      </c>
      <c r="F391" s="361">
        <v>1</v>
      </c>
      <c r="G391" s="361">
        <v>0</v>
      </c>
      <c r="H391" s="361">
        <v>0</v>
      </c>
      <c r="I391" s="361">
        <v>0</v>
      </c>
      <c r="J391" s="361">
        <v>21</v>
      </c>
    </row>
    <row r="392" spans="1:10" x14ac:dyDescent="0.2">
      <c r="A392" s="90">
        <v>19999</v>
      </c>
      <c r="B392" s="252" t="s">
        <v>751</v>
      </c>
      <c r="C392" s="362">
        <f t="shared" si="48"/>
        <v>64</v>
      </c>
      <c r="D392" s="361">
        <v>1</v>
      </c>
      <c r="E392" s="361">
        <v>0</v>
      </c>
      <c r="F392" s="361">
        <v>0</v>
      </c>
      <c r="G392" s="361">
        <v>0</v>
      </c>
      <c r="H392" s="361">
        <v>0</v>
      </c>
      <c r="I392" s="361">
        <v>0</v>
      </c>
      <c r="J392" s="361">
        <v>63</v>
      </c>
    </row>
    <row r="393" spans="1:10" x14ac:dyDescent="0.2">
      <c r="A393" s="90">
        <v>22009</v>
      </c>
      <c r="B393" s="252" t="s">
        <v>44</v>
      </c>
      <c r="C393" s="362">
        <f t="shared" si="48"/>
        <v>6</v>
      </c>
      <c r="D393" s="361">
        <v>0</v>
      </c>
      <c r="E393" s="361">
        <v>0</v>
      </c>
      <c r="F393" s="361">
        <v>0</v>
      </c>
      <c r="G393" s="361">
        <v>0</v>
      </c>
      <c r="H393" s="361">
        <v>0</v>
      </c>
      <c r="I393" s="361">
        <v>0</v>
      </c>
      <c r="J393" s="361">
        <v>6</v>
      </c>
    </row>
    <row r="394" spans="1:10" x14ac:dyDescent="0.2">
      <c r="A394" s="91">
        <v>22016</v>
      </c>
      <c r="B394" s="363" t="s">
        <v>491</v>
      </c>
      <c r="C394" s="362">
        <f t="shared" si="48"/>
        <v>3</v>
      </c>
      <c r="D394" s="361">
        <v>0</v>
      </c>
      <c r="E394" s="361">
        <v>0</v>
      </c>
      <c r="F394" s="361">
        <v>0</v>
      </c>
      <c r="G394" s="361">
        <v>0</v>
      </c>
      <c r="H394" s="361">
        <v>0</v>
      </c>
      <c r="I394" s="361">
        <v>0</v>
      </c>
      <c r="J394" s="361">
        <v>3</v>
      </c>
    </row>
    <row r="395" spans="1:10" x14ac:dyDescent="0.2">
      <c r="A395" s="90">
        <v>22017</v>
      </c>
      <c r="B395" s="252" t="s">
        <v>88</v>
      </c>
      <c r="C395" s="362">
        <f t="shared" si="48"/>
        <v>171</v>
      </c>
      <c r="D395" s="361">
        <v>3</v>
      </c>
      <c r="E395" s="361">
        <v>3</v>
      </c>
      <c r="F395" s="361">
        <v>11</v>
      </c>
      <c r="G395" s="361">
        <v>5</v>
      </c>
      <c r="H395" s="361">
        <v>4</v>
      </c>
      <c r="I395" s="361">
        <v>2</v>
      </c>
      <c r="J395" s="361">
        <v>143</v>
      </c>
    </row>
    <row r="396" spans="1:10" x14ac:dyDescent="0.2">
      <c r="A396" s="88"/>
      <c r="B396" s="251" t="s">
        <v>45</v>
      </c>
      <c r="C396" s="364">
        <f t="shared" ref="C396:J396" si="49">SUM(C397:C404)</f>
        <v>137</v>
      </c>
      <c r="D396" s="364">
        <f t="shared" si="49"/>
        <v>0</v>
      </c>
      <c r="E396" s="364">
        <f t="shared" si="49"/>
        <v>3</v>
      </c>
      <c r="F396" s="364">
        <f t="shared" si="49"/>
        <v>12</v>
      </c>
      <c r="G396" s="364">
        <f t="shared" si="49"/>
        <v>5</v>
      </c>
      <c r="H396" s="364">
        <f t="shared" si="49"/>
        <v>7</v>
      </c>
      <c r="I396" s="364">
        <f t="shared" si="49"/>
        <v>3</v>
      </c>
      <c r="J396" s="364">
        <f t="shared" si="49"/>
        <v>107</v>
      </c>
    </row>
    <row r="397" spans="1:10" x14ac:dyDescent="0.2">
      <c r="A397" s="90">
        <v>16002</v>
      </c>
      <c r="B397" s="252" t="s">
        <v>46</v>
      </c>
      <c r="C397" s="362">
        <f t="shared" ref="C397:C404" si="50">SUM(D397:J397)</f>
        <v>3</v>
      </c>
      <c r="D397" s="361">
        <v>0</v>
      </c>
      <c r="E397" s="361">
        <v>1</v>
      </c>
      <c r="F397" s="361">
        <v>0</v>
      </c>
      <c r="G397" s="361">
        <v>0</v>
      </c>
      <c r="H397" s="361">
        <v>0</v>
      </c>
      <c r="I397" s="361">
        <v>1</v>
      </c>
      <c r="J397" s="361">
        <v>1</v>
      </c>
    </row>
    <row r="398" spans="1:10" x14ac:dyDescent="0.2">
      <c r="A398" s="90">
        <v>16004</v>
      </c>
      <c r="B398" s="252" t="s">
        <v>347</v>
      </c>
      <c r="C398" s="362">
        <f t="shared" si="50"/>
        <v>23</v>
      </c>
      <c r="D398" s="361">
        <v>0</v>
      </c>
      <c r="E398" s="361">
        <v>0</v>
      </c>
      <c r="F398" s="361">
        <v>1</v>
      </c>
      <c r="G398" s="361">
        <v>0</v>
      </c>
      <c r="H398" s="361">
        <v>0</v>
      </c>
      <c r="I398" s="361">
        <v>0</v>
      </c>
      <c r="J398" s="361">
        <v>22</v>
      </c>
    </row>
    <row r="399" spans="1:10" x14ac:dyDescent="0.2">
      <c r="A399" s="90">
        <v>16007</v>
      </c>
      <c r="B399" s="252" t="s">
        <v>69</v>
      </c>
      <c r="C399" s="362">
        <f t="shared" si="50"/>
        <v>36</v>
      </c>
      <c r="D399" s="361">
        <v>0</v>
      </c>
      <c r="E399" s="361">
        <v>1</v>
      </c>
      <c r="F399" s="361">
        <v>4</v>
      </c>
      <c r="G399" s="361">
        <v>2</v>
      </c>
      <c r="H399" s="361">
        <v>3</v>
      </c>
      <c r="I399" s="361">
        <v>0</v>
      </c>
      <c r="J399" s="361">
        <v>26</v>
      </c>
    </row>
    <row r="400" spans="1:10" x14ac:dyDescent="0.2">
      <c r="A400" s="91">
        <v>16013</v>
      </c>
      <c r="B400" s="363" t="s">
        <v>406</v>
      </c>
      <c r="C400" s="362">
        <f t="shared" si="50"/>
        <v>1</v>
      </c>
      <c r="D400" s="361">
        <v>0</v>
      </c>
      <c r="E400" s="361">
        <v>0</v>
      </c>
      <c r="F400" s="361">
        <v>0</v>
      </c>
      <c r="G400" s="361">
        <v>0</v>
      </c>
      <c r="H400" s="361">
        <v>0</v>
      </c>
      <c r="I400" s="361">
        <v>0</v>
      </c>
      <c r="J400" s="361">
        <v>1</v>
      </c>
    </row>
    <row r="401" spans="1:10" x14ac:dyDescent="0.2">
      <c r="A401" s="90">
        <v>16015</v>
      </c>
      <c r="B401" s="252" t="s">
        <v>346</v>
      </c>
      <c r="C401" s="362">
        <f t="shared" si="50"/>
        <v>55</v>
      </c>
      <c r="D401" s="361">
        <v>0</v>
      </c>
      <c r="E401" s="361">
        <v>1</v>
      </c>
      <c r="F401" s="361">
        <v>6</v>
      </c>
      <c r="G401" s="361">
        <v>3</v>
      </c>
      <c r="H401" s="361">
        <v>4</v>
      </c>
      <c r="I401" s="361">
        <v>2</v>
      </c>
      <c r="J401" s="361">
        <v>39</v>
      </c>
    </row>
    <row r="402" spans="1:10" x14ac:dyDescent="0.2">
      <c r="A402" s="91">
        <v>16016</v>
      </c>
      <c r="B402" s="363" t="s">
        <v>492</v>
      </c>
      <c r="C402" s="362">
        <f t="shared" si="50"/>
        <v>1</v>
      </c>
      <c r="D402" s="361">
        <v>0</v>
      </c>
      <c r="E402" s="361">
        <v>0</v>
      </c>
      <c r="F402" s="361">
        <v>0</v>
      </c>
      <c r="G402" s="361">
        <v>0</v>
      </c>
      <c r="H402" s="361">
        <v>0</v>
      </c>
      <c r="I402" s="361">
        <v>0</v>
      </c>
      <c r="J402" s="361">
        <v>1</v>
      </c>
    </row>
    <row r="403" spans="1:10" x14ac:dyDescent="0.2">
      <c r="A403" s="90">
        <v>16018</v>
      </c>
      <c r="B403" s="252" t="s">
        <v>423</v>
      </c>
      <c r="C403" s="362">
        <f t="shared" si="50"/>
        <v>3</v>
      </c>
      <c r="D403" s="361">
        <v>0</v>
      </c>
      <c r="E403" s="361">
        <v>0</v>
      </c>
      <c r="F403" s="361">
        <v>1</v>
      </c>
      <c r="G403" s="361">
        <v>0</v>
      </c>
      <c r="H403" s="361">
        <v>0</v>
      </c>
      <c r="I403" s="361">
        <v>0</v>
      </c>
      <c r="J403" s="361">
        <v>2</v>
      </c>
    </row>
    <row r="404" spans="1:10" x14ac:dyDescent="0.2">
      <c r="A404" s="284">
        <v>16099</v>
      </c>
      <c r="B404" s="285" t="s">
        <v>460</v>
      </c>
      <c r="C404" s="360">
        <f t="shared" si="50"/>
        <v>15</v>
      </c>
      <c r="D404" s="359">
        <v>0</v>
      </c>
      <c r="E404" s="359">
        <v>0</v>
      </c>
      <c r="F404" s="359">
        <v>0</v>
      </c>
      <c r="G404" s="359">
        <v>0</v>
      </c>
      <c r="H404" s="359">
        <v>0</v>
      </c>
      <c r="I404" s="359">
        <v>0</v>
      </c>
      <c r="J404" s="359">
        <v>15</v>
      </c>
    </row>
    <row r="405" spans="1:10" ht="12.75" customHeight="1" x14ac:dyDescent="0.2">
      <c r="A405" s="358" t="s">
        <v>206</v>
      </c>
      <c r="B405" s="26"/>
      <c r="C405" s="83"/>
      <c r="D405" s="83"/>
      <c r="E405" s="83"/>
      <c r="F405" s="83"/>
      <c r="G405" s="83"/>
      <c r="H405" s="83"/>
      <c r="I405" s="83"/>
      <c r="J405" s="83"/>
    </row>
    <row r="406" spans="1:10" x14ac:dyDescent="0.2">
      <c r="A406" s="85" t="s">
        <v>740</v>
      </c>
      <c r="B406" s="357"/>
      <c r="C406" s="83"/>
      <c r="D406" s="83"/>
      <c r="E406" s="83"/>
      <c r="F406" s="83"/>
      <c r="G406" s="83"/>
      <c r="H406" s="83"/>
      <c r="I406" s="83"/>
      <c r="J406" s="83"/>
    </row>
  </sheetData>
  <pageMargins left="0.23622047244094491" right="0.23622047244094491" top="0.74803149606299213" bottom="0.74803149606299213" header="0.31496062992125984" footer="0.31496062992125984"/>
  <pageSetup scale="56" fitToHeight="5" orientation="portrait" r:id="rId1"/>
  <headerFooter>
    <oddFooter>&amp;A&amp;RPágina &amp;P</oddFooter>
  </headerFooter>
  <rowBreaks count="5" manualBreakCount="5">
    <brk id="59" max="9" man="1"/>
    <brk id="135" max="9" man="1"/>
    <brk id="215" max="9" man="1"/>
    <brk id="279" max="9" man="1"/>
    <brk id="350" max="9"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zoomScaleNormal="100" zoomScaleSheetLayoutView="100" workbookViewId="0">
      <selection activeCell="K16" sqref="K16"/>
    </sheetView>
  </sheetViews>
  <sheetFormatPr baseColWidth="10" defaultRowHeight="12.75" x14ac:dyDescent="0.2"/>
  <cols>
    <col min="1" max="1" width="14.7109375" style="356" customWidth="1"/>
    <col min="2" max="10" width="11.42578125" style="356"/>
    <col min="11" max="11" width="15" style="356" customWidth="1"/>
    <col min="12" max="16384" width="11.42578125" style="356"/>
  </cols>
  <sheetData>
    <row r="1" spans="1:13" x14ac:dyDescent="0.2">
      <c r="A1" s="200" t="s">
        <v>904</v>
      </c>
      <c r="B1" s="27"/>
      <c r="C1" s="27"/>
      <c r="D1" s="27"/>
      <c r="E1" s="27"/>
      <c r="F1" s="27"/>
      <c r="G1" s="27"/>
      <c r="H1" s="27"/>
      <c r="I1" s="27"/>
      <c r="J1" s="27"/>
      <c r="K1" s="27"/>
      <c r="L1" s="27"/>
      <c r="M1" s="27"/>
    </row>
    <row r="2" spans="1:13" x14ac:dyDescent="0.2">
      <c r="B2" s="27"/>
      <c r="C2" s="27"/>
      <c r="D2" s="27"/>
      <c r="E2" s="27"/>
      <c r="F2" s="27"/>
      <c r="G2" s="27"/>
      <c r="H2" s="27"/>
      <c r="I2" s="27"/>
      <c r="J2" s="27"/>
      <c r="K2" s="27"/>
      <c r="L2" s="27"/>
      <c r="M2" s="27"/>
    </row>
    <row r="3" spans="1:13" x14ac:dyDescent="0.2">
      <c r="A3" s="506" t="s">
        <v>798</v>
      </c>
      <c r="B3" s="468" t="s">
        <v>797</v>
      </c>
      <c r="C3" s="468" t="s">
        <v>799</v>
      </c>
      <c r="D3" s="27"/>
      <c r="E3" s="27"/>
      <c r="F3" s="27"/>
      <c r="G3" s="27"/>
      <c r="H3" s="27"/>
      <c r="I3" s="27"/>
      <c r="J3" s="27"/>
    </row>
    <row r="4" spans="1:13" x14ac:dyDescent="0.2">
      <c r="A4" s="352" t="s">
        <v>170</v>
      </c>
      <c r="B4" s="470">
        <f>SUM(B5:B11)</f>
        <v>307670</v>
      </c>
      <c r="C4" s="446">
        <f t="shared" ref="C4:C11" si="0">B4/$B$4</f>
        <v>1</v>
      </c>
      <c r="D4" s="27"/>
      <c r="E4" s="27"/>
      <c r="F4" s="27"/>
      <c r="G4" s="27"/>
      <c r="H4" s="27"/>
      <c r="I4" s="27"/>
      <c r="J4" s="27"/>
    </row>
    <row r="5" spans="1:13" x14ac:dyDescent="0.2">
      <c r="A5" s="354" t="s">
        <v>455</v>
      </c>
      <c r="B5" s="469">
        <v>12228</v>
      </c>
      <c r="C5" s="419">
        <f t="shared" si="0"/>
        <v>3.9743881431403776E-2</v>
      </c>
      <c r="D5" s="27"/>
      <c r="E5" s="27"/>
      <c r="F5" s="27"/>
      <c r="G5" s="27"/>
      <c r="H5" s="27"/>
      <c r="I5" s="27"/>
      <c r="J5" s="27"/>
    </row>
    <row r="6" spans="1:13" x14ac:dyDescent="0.2">
      <c r="A6" s="354" t="s">
        <v>453</v>
      </c>
      <c r="B6" s="469">
        <v>8739</v>
      </c>
      <c r="C6" s="419">
        <f t="shared" si="0"/>
        <v>2.8403809276172521E-2</v>
      </c>
      <c r="D6" s="27"/>
      <c r="E6" s="27"/>
      <c r="F6" s="27"/>
      <c r="G6" s="27"/>
      <c r="H6" s="27"/>
      <c r="I6" s="27"/>
      <c r="J6" s="32"/>
    </row>
    <row r="7" spans="1:13" x14ac:dyDescent="0.2">
      <c r="A7" s="354" t="s">
        <v>454</v>
      </c>
      <c r="B7" s="469">
        <v>21936</v>
      </c>
      <c r="C7" s="419">
        <f t="shared" si="0"/>
        <v>7.1297169044755748E-2</v>
      </c>
      <c r="D7" s="27"/>
      <c r="E7" s="27"/>
      <c r="F7" s="27"/>
      <c r="G7" s="27"/>
      <c r="H7" s="27"/>
      <c r="I7" s="27"/>
      <c r="J7" s="32"/>
    </row>
    <row r="8" spans="1:13" x14ac:dyDescent="0.2">
      <c r="A8" s="354" t="s">
        <v>412</v>
      </c>
      <c r="B8" s="469">
        <v>21031</v>
      </c>
      <c r="C8" s="419">
        <f t="shared" si="0"/>
        <v>6.8355705788669674E-2</v>
      </c>
      <c r="D8" s="27"/>
      <c r="E8" s="27"/>
      <c r="F8" s="27"/>
      <c r="G8" s="27"/>
      <c r="H8" s="27"/>
      <c r="I8" s="27"/>
      <c r="J8" s="32"/>
    </row>
    <row r="9" spans="1:13" x14ac:dyDescent="0.2">
      <c r="A9" s="354" t="s">
        <v>413</v>
      </c>
      <c r="B9" s="469">
        <v>19593</v>
      </c>
      <c r="C9" s="419">
        <f t="shared" si="0"/>
        <v>6.3681866935352813E-2</v>
      </c>
      <c r="D9" s="27"/>
      <c r="E9" s="27"/>
      <c r="F9" s="27"/>
      <c r="G9" s="27"/>
      <c r="H9" s="27"/>
      <c r="I9" s="27"/>
      <c r="J9" s="32"/>
    </row>
    <row r="10" spans="1:13" x14ac:dyDescent="0.2">
      <c r="A10" s="354" t="s">
        <v>414</v>
      </c>
      <c r="B10" s="469">
        <v>14706</v>
      </c>
      <c r="C10" s="419">
        <f t="shared" si="0"/>
        <v>4.7797965352488057E-2</v>
      </c>
      <c r="D10" s="27"/>
      <c r="E10" s="27"/>
      <c r="F10" s="27"/>
      <c r="G10" s="27"/>
      <c r="H10" s="27"/>
      <c r="I10" s="27"/>
      <c r="J10" s="32"/>
    </row>
    <row r="11" spans="1:13" x14ac:dyDescent="0.2">
      <c r="A11" s="354" t="s">
        <v>330</v>
      </c>
      <c r="B11" s="469">
        <v>209437</v>
      </c>
      <c r="C11" s="419">
        <f t="shared" si="0"/>
        <v>0.68071960217115746</v>
      </c>
      <c r="D11" s="27"/>
      <c r="E11" s="27"/>
      <c r="F11" s="27"/>
      <c r="G11" s="27"/>
      <c r="H11" s="27"/>
      <c r="I11" s="27"/>
      <c r="J11" s="32"/>
    </row>
    <row r="12" spans="1:13" x14ac:dyDescent="0.2">
      <c r="D12" s="27"/>
      <c r="E12" s="27"/>
      <c r="F12" s="27"/>
      <c r="G12" s="27"/>
      <c r="H12" s="27"/>
      <c r="I12" s="27"/>
      <c r="J12" s="32"/>
      <c r="K12" s="224"/>
      <c r="L12" s="27"/>
      <c r="M12" s="27"/>
    </row>
    <row r="13" spans="1:13" x14ac:dyDescent="0.2">
      <c r="A13" s="326" t="s">
        <v>844</v>
      </c>
      <c r="B13" s="27"/>
      <c r="C13" s="27"/>
      <c r="D13" s="27"/>
      <c r="E13" s="27"/>
      <c r="F13" s="27"/>
      <c r="G13" s="27"/>
      <c r="H13" s="27"/>
      <c r="I13" s="27"/>
      <c r="J13" s="32"/>
      <c r="K13" s="224"/>
      <c r="L13" s="27"/>
      <c r="M13" s="27"/>
    </row>
    <row r="14" spans="1:13" x14ac:dyDescent="0.2">
      <c r="B14" s="27"/>
      <c r="C14" s="27"/>
      <c r="D14" s="27"/>
      <c r="E14" s="27"/>
      <c r="F14" s="27"/>
      <c r="G14" s="27"/>
      <c r="H14" s="27"/>
      <c r="I14" s="27"/>
      <c r="J14" s="27"/>
      <c r="K14" s="27"/>
      <c r="L14" s="27"/>
      <c r="M14" s="27"/>
    </row>
    <row r="15" spans="1:13" x14ac:dyDescent="0.2">
      <c r="A15" s="27"/>
      <c r="B15" s="27"/>
      <c r="C15" s="27"/>
      <c r="D15" s="27"/>
      <c r="E15" s="27"/>
      <c r="F15" s="27"/>
      <c r="G15" s="27"/>
      <c r="H15" s="27"/>
      <c r="I15" s="27"/>
      <c r="J15" s="27"/>
      <c r="K15" s="27"/>
      <c r="L15" s="27"/>
      <c r="M15" s="27"/>
    </row>
    <row r="16" spans="1:13" x14ac:dyDescent="0.2">
      <c r="A16" s="27"/>
      <c r="B16" s="27"/>
      <c r="C16" s="27"/>
      <c r="D16" s="27"/>
      <c r="E16" s="27"/>
      <c r="F16" s="27"/>
      <c r="G16" s="27"/>
      <c r="H16" s="27"/>
      <c r="I16" s="27"/>
      <c r="J16" s="27"/>
      <c r="K16" s="27"/>
      <c r="L16" s="27"/>
      <c r="M16" s="27"/>
    </row>
    <row r="17" spans="1:13" x14ac:dyDescent="0.2">
      <c r="A17" s="27"/>
      <c r="B17" s="27"/>
      <c r="C17" s="27"/>
      <c r="D17" s="27"/>
      <c r="E17" s="27"/>
      <c r="F17" s="27"/>
      <c r="G17" s="27"/>
      <c r="H17" s="27"/>
      <c r="I17" s="27"/>
      <c r="J17" s="27"/>
      <c r="K17" s="27"/>
      <c r="L17" s="27"/>
      <c r="M17" s="27"/>
    </row>
    <row r="18" spans="1:13" x14ac:dyDescent="0.2">
      <c r="A18" s="27"/>
      <c r="B18" s="27"/>
      <c r="C18" s="27"/>
      <c r="D18" s="27"/>
      <c r="E18" s="27"/>
      <c r="F18" s="27"/>
      <c r="G18" s="27"/>
      <c r="H18" s="27"/>
      <c r="I18" s="27"/>
      <c r="J18" s="27"/>
      <c r="K18" s="27"/>
      <c r="L18" s="27"/>
      <c r="M18" s="27"/>
    </row>
    <row r="19" spans="1:13" x14ac:dyDescent="0.2">
      <c r="A19" s="27"/>
      <c r="B19" s="27"/>
      <c r="C19" s="27"/>
      <c r="D19" s="27"/>
      <c r="E19" s="27"/>
      <c r="F19" s="27"/>
      <c r="G19" s="27"/>
      <c r="H19" s="27"/>
      <c r="I19" s="27"/>
      <c r="J19" s="27"/>
      <c r="K19" s="27"/>
      <c r="L19" s="27"/>
      <c r="M19" s="27"/>
    </row>
    <row r="20" spans="1:13" x14ac:dyDescent="0.2">
      <c r="A20" s="27"/>
      <c r="B20" s="27"/>
      <c r="C20" s="27"/>
      <c r="D20" s="27"/>
      <c r="E20" s="27"/>
      <c r="F20" s="27"/>
      <c r="G20" s="27"/>
      <c r="H20" s="27"/>
      <c r="I20" s="27"/>
      <c r="J20" s="27"/>
      <c r="K20" s="27"/>
      <c r="L20" s="27"/>
      <c r="M20" s="27"/>
    </row>
    <row r="21" spans="1:13" x14ac:dyDescent="0.2">
      <c r="A21" s="27"/>
      <c r="B21" s="27"/>
      <c r="C21" s="27"/>
      <c r="D21" s="27"/>
      <c r="E21" s="27"/>
      <c r="F21" s="27"/>
      <c r="G21" s="27"/>
      <c r="H21" s="27"/>
      <c r="I21" s="27"/>
      <c r="J21" s="27"/>
      <c r="K21" s="27"/>
      <c r="L21" s="27"/>
      <c r="M21" s="27"/>
    </row>
    <row r="22" spans="1:13" x14ac:dyDescent="0.2">
      <c r="B22" s="27"/>
      <c r="C22" s="27"/>
      <c r="D22" s="27"/>
      <c r="E22" s="27"/>
      <c r="F22" s="27"/>
      <c r="G22" s="27"/>
      <c r="H22" s="27"/>
      <c r="I22" s="27"/>
      <c r="J22" s="27"/>
      <c r="K22" s="27"/>
      <c r="L22" s="27"/>
      <c r="M22" s="27"/>
    </row>
    <row r="23" spans="1:13" x14ac:dyDescent="0.2">
      <c r="A23" s="27"/>
      <c r="B23" s="27"/>
      <c r="C23" s="27"/>
      <c r="D23" s="27"/>
      <c r="E23" s="27"/>
      <c r="F23" s="27"/>
      <c r="G23" s="27"/>
      <c r="H23" s="27"/>
      <c r="I23" s="27"/>
      <c r="J23" s="27"/>
      <c r="K23" s="27"/>
      <c r="L23" s="27"/>
      <c r="M23" s="27"/>
    </row>
    <row r="24" spans="1:13" x14ac:dyDescent="0.2">
      <c r="A24" s="27"/>
      <c r="B24" s="27"/>
      <c r="C24" s="27"/>
      <c r="D24" s="27"/>
      <c r="E24" s="27"/>
      <c r="F24" s="27"/>
      <c r="G24" s="27"/>
      <c r="H24" s="27"/>
      <c r="I24" s="27"/>
      <c r="J24" s="27"/>
      <c r="K24" s="27"/>
      <c r="L24" s="27"/>
      <c r="M24" s="27"/>
    </row>
    <row r="25" spans="1:13" x14ac:dyDescent="0.2">
      <c r="B25" s="27"/>
      <c r="C25" s="27"/>
      <c r="D25" s="27"/>
      <c r="E25" s="27"/>
      <c r="F25" s="27"/>
      <c r="G25" s="27"/>
      <c r="H25" s="27"/>
      <c r="I25" s="27"/>
      <c r="J25" s="27"/>
      <c r="K25" s="27"/>
      <c r="L25" s="27"/>
      <c r="M25" s="27"/>
    </row>
    <row r="26" spans="1:13" x14ac:dyDescent="0.2">
      <c r="A26" s="27"/>
      <c r="B26" s="27"/>
      <c r="C26" s="27"/>
      <c r="D26" s="27"/>
      <c r="E26" s="27"/>
      <c r="F26" s="27"/>
      <c r="G26" s="27"/>
      <c r="H26" s="27"/>
      <c r="I26" s="27"/>
      <c r="J26" s="27"/>
      <c r="K26" s="27"/>
      <c r="L26" s="27"/>
      <c r="M26" s="27"/>
    </row>
    <row r="27" spans="1:13" x14ac:dyDescent="0.2">
      <c r="A27" s="27"/>
      <c r="B27" s="27"/>
      <c r="C27" s="27"/>
      <c r="D27" s="27"/>
      <c r="E27" s="27"/>
      <c r="F27" s="27"/>
      <c r="G27" s="27"/>
      <c r="H27" s="27"/>
      <c r="I27" s="27"/>
      <c r="J27" s="27"/>
      <c r="K27" s="27"/>
      <c r="L27" s="27"/>
      <c r="M27" s="27"/>
    </row>
    <row r="28" spans="1:13" x14ac:dyDescent="0.2">
      <c r="A28" s="27"/>
      <c r="B28" s="27"/>
      <c r="C28" s="27"/>
      <c r="D28" s="27"/>
      <c r="E28" s="27"/>
      <c r="F28" s="27"/>
      <c r="G28" s="27"/>
      <c r="H28" s="27"/>
      <c r="I28" s="27"/>
      <c r="J28" s="27"/>
      <c r="K28" s="27"/>
      <c r="L28" s="27"/>
      <c r="M28" s="27"/>
    </row>
    <row r="29" spans="1:13" x14ac:dyDescent="0.2">
      <c r="A29" s="27"/>
      <c r="B29" s="27"/>
      <c r="C29" s="27"/>
      <c r="D29" s="27"/>
      <c r="E29" s="27"/>
      <c r="F29" s="27"/>
      <c r="G29" s="27"/>
      <c r="H29" s="27"/>
      <c r="I29" s="27"/>
      <c r="J29" s="27"/>
      <c r="K29" s="27"/>
      <c r="L29" s="27"/>
      <c r="M29" s="27"/>
    </row>
    <row r="30" spans="1:13" x14ac:dyDescent="0.2">
      <c r="A30" s="27"/>
      <c r="B30" s="27"/>
      <c r="C30" s="27"/>
      <c r="D30" s="27"/>
      <c r="E30" s="27"/>
      <c r="F30" s="27"/>
      <c r="G30" s="27"/>
      <c r="H30" s="27"/>
      <c r="I30" s="27"/>
      <c r="J30" s="27"/>
      <c r="K30" s="27"/>
      <c r="L30" s="27"/>
      <c r="M30" s="27"/>
    </row>
    <row r="31" spans="1:13" x14ac:dyDescent="0.2">
      <c r="A31" s="27"/>
      <c r="B31" s="27"/>
      <c r="C31" s="27"/>
      <c r="D31" s="27"/>
      <c r="E31" s="27"/>
      <c r="F31" s="27"/>
      <c r="G31" s="27"/>
      <c r="H31" s="27"/>
      <c r="I31" s="27"/>
      <c r="J31" s="27"/>
      <c r="K31" s="27"/>
      <c r="L31" s="27"/>
      <c r="M31" s="27"/>
    </row>
    <row r="32" spans="1:13" x14ac:dyDescent="0.2">
      <c r="A32" s="27"/>
      <c r="B32" s="27"/>
      <c r="C32" s="27"/>
      <c r="D32" s="27"/>
      <c r="E32" s="27"/>
      <c r="F32" s="27"/>
      <c r="G32" s="27"/>
      <c r="H32" s="27"/>
      <c r="I32" s="27"/>
      <c r="J32" s="27"/>
      <c r="K32" s="27"/>
      <c r="L32" s="27"/>
      <c r="M32" s="27"/>
    </row>
    <row r="33" spans="1:13" x14ac:dyDescent="0.2">
      <c r="A33" s="27"/>
      <c r="B33" s="27"/>
      <c r="C33" s="27"/>
      <c r="D33" s="27"/>
      <c r="E33" s="27"/>
      <c r="F33" s="27"/>
      <c r="G33" s="27"/>
      <c r="H33" s="27"/>
      <c r="I33" s="27"/>
      <c r="J33" s="27"/>
      <c r="K33" s="27"/>
      <c r="L33" s="27"/>
      <c r="M33" s="27"/>
    </row>
    <row r="34" spans="1:13" x14ac:dyDescent="0.2">
      <c r="B34" s="27"/>
      <c r="C34" s="27"/>
      <c r="D34" s="27"/>
      <c r="E34" s="27"/>
      <c r="F34" s="27"/>
      <c r="G34" s="27"/>
      <c r="H34" s="27"/>
      <c r="I34" s="27"/>
      <c r="J34" s="27"/>
      <c r="K34" s="27"/>
      <c r="L34" s="27"/>
      <c r="M34" s="27"/>
    </row>
    <row r="35" spans="1:13" x14ac:dyDescent="0.2">
      <c r="A35" s="27"/>
      <c r="B35" s="27"/>
      <c r="C35" s="27"/>
    </row>
    <row r="37" spans="1:13" x14ac:dyDescent="0.2">
      <c r="A37" s="83" t="s">
        <v>844</v>
      </c>
    </row>
    <row r="38" spans="1:13" ht="12.75" customHeight="1" x14ac:dyDescent="0.2">
      <c r="D38" s="653"/>
      <c r="E38" s="653"/>
      <c r="F38" s="653"/>
      <c r="G38" s="653"/>
    </row>
    <row r="39" spans="1:13" x14ac:dyDescent="0.2">
      <c r="A39" s="83" t="s">
        <v>1040</v>
      </c>
      <c r="B39" s="83"/>
      <c r="C39" s="83"/>
      <c r="D39" s="83"/>
      <c r="E39" s="83"/>
      <c r="F39" s="83"/>
      <c r="G39" s="83"/>
      <c r="H39" s="83"/>
    </row>
    <row r="40" spans="1:13" x14ac:dyDescent="0.2">
      <c r="A40" s="83" t="s">
        <v>1041</v>
      </c>
      <c r="B40" s="653"/>
      <c r="C40" s="653"/>
      <c r="D40" s="653"/>
      <c r="E40" s="653"/>
      <c r="F40" s="653"/>
      <c r="G40" s="653"/>
    </row>
    <row r="41" spans="1:13" x14ac:dyDescent="0.2">
      <c r="A41" s="83" t="s">
        <v>1042</v>
      </c>
      <c r="B41" s="653"/>
      <c r="C41" s="653"/>
      <c r="D41" s="653"/>
      <c r="E41" s="653"/>
      <c r="F41" s="653"/>
      <c r="G41" s="653"/>
    </row>
    <row r="42" spans="1:13" x14ac:dyDescent="0.2">
      <c r="A42" s="653"/>
      <c r="B42" s="653"/>
      <c r="C42" s="653"/>
      <c r="D42" s="653"/>
      <c r="E42" s="653"/>
      <c r="F42" s="653"/>
      <c r="G42" s="653"/>
    </row>
    <row r="43" spans="1:13" x14ac:dyDescent="0.2">
      <c r="A43" s="653"/>
      <c r="B43" s="653"/>
      <c r="C43" s="653"/>
      <c r="D43" s="653"/>
      <c r="E43" s="653"/>
      <c r="F43" s="653"/>
      <c r="G43" s="653"/>
    </row>
    <row r="44" spans="1:13" x14ac:dyDescent="0.2">
      <c r="A44" s="653"/>
      <c r="B44" s="653"/>
      <c r="C44" s="653"/>
    </row>
    <row r="45" spans="1:13" x14ac:dyDescent="0.2">
      <c r="D45" s="83"/>
    </row>
    <row r="47" spans="1:13" x14ac:dyDescent="0.2">
      <c r="L47" s="83"/>
    </row>
  </sheetData>
  <pageMargins left="0.7" right="0.7" top="0.75" bottom="0.75" header="0.3" footer="0.3"/>
  <pageSetup paperSize="9" scale="8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N28"/>
  <sheetViews>
    <sheetView showGridLines="0" zoomScaleNormal="100" workbookViewId="0">
      <selection activeCell="D32" sqref="D32"/>
    </sheetView>
  </sheetViews>
  <sheetFormatPr baseColWidth="10" defaultColWidth="11.42578125" defaultRowHeight="14.25" x14ac:dyDescent="0.2"/>
  <cols>
    <col min="1" max="1" width="12.140625" style="161" customWidth="1"/>
    <col min="2" max="2" width="10.140625" style="161" customWidth="1"/>
    <col min="3" max="3" width="10.7109375" style="161" customWidth="1"/>
    <col min="4" max="4" width="13" style="161" customWidth="1"/>
    <col min="5" max="5" width="11.42578125" style="161" customWidth="1"/>
    <col min="6" max="7" width="10.140625" style="161" customWidth="1"/>
    <col min="8" max="8" width="14.140625" style="161" customWidth="1"/>
    <col min="9" max="9" width="10.140625" style="161" customWidth="1"/>
    <col min="10" max="10" width="12.42578125" style="161" customWidth="1"/>
    <col min="11" max="11" width="14.85546875" style="161" customWidth="1"/>
    <col min="12" max="13" width="14.28515625" style="161" customWidth="1"/>
    <col min="14" max="16384" width="11.42578125" style="207"/>
  </cols>
  <sheetData>
    <row r="1" spans="1:14" s="206" customFormat="1" x14ac:dyDescent="0.2">
      <c r="A1" s="154" t="s">
        <v>905</v>
      </c>
      <c r="B1" s="154"/>
      <c r="C1" s="154"/>
      <c r="D1" s="154"/>
      <c r="E1" s="154"/>
      <c r="F1" s="154"/>
      <c r="G1" s="154"/>
      <c r="H1" s="154"/>
      <c r="I1" s="154"/>
      <c r="J1" s="154"/>
      <c r="K1" s="154"/>
      <c r="L1" s="154"/>
      <c r="M1" s="154"/>
    </row>
    <row r="2" spans="1:14" ht="31.5" x14ac:dyDescent="0.2">
      <c r="A2" s="160" t="s">
        <v>676</v>
      </c>
      <c r="B2" s="160" t="s">
        <v>374</v>
      </c>
      <c r="C2" s="145" t="s">
        <v>677</v>
      </c>
      <c r="D2" s="145" t="s">
        <v>678</v>
      </c>
      <c r="E2" s="145" t="s">
        <v>679</v>
      </c>
      <c r="F2" s="145" t="s">
        <v>680</v>
      </c>
      <c r="G2" s="145" t="s">
        <v>681</v>
      </c>
      <c r="H2" s="145" t="s">
        <v>682</v>
      </c>
      <c r="I2" s="145" t="s">
        <v>683</v>
      </c>
      <c r="J2" s="145" t="s">
        <v>684</v>
      </c>
      <c r="K2" s="145" t="s">
        <v>685</v>
      </c>
      <c r="L2" s="145" t="s">
        <v>686</v>
      </c>
      <c r="M2" s="145" t="s">
        <v>795</v>
      </c>
      <c r="N2" s="145" t="s">
        <v>417</v>
      </c>
    </row>
    <row r="3" spans="1:14" x14ac:dyDescent="0.2">
      <c r="A3" s="197" t="s">
        <v>170</v>
      </c>
      <c r="B3" s="277">
        <f>SUM(B4:B15)</f>
        <v>307670</v>
      </c>
      <c r="C3" s="277">
        <f t="shared" ref="C3:N3" si="0">SUM(C4:C15)</f>
        <v>21340</v>
      </c>
      <c r="D3" s="277">
        <f t="shared" si="0"/>
        <v>4743</v>
      </c>
      <c r="E3" s="277">
        <f t="shared" si="0"/>
        <v>24131</v>
      </c>
      <c r="F3" s="277">
        <f t="shared" si="0"/>
        <v>25329</v>
      </c>
      <c r="G3" s="277">
        <f t="shared" si="0"/>
        <v>63768</v>
      </c>
      <c r="H3" s="277">
        <f t="shared" si="0"/>
        <v>52512</v>
      </c>
      <c r="I3" s="277">
        <f t="shared" si="0"/>
        <v>16574</v>
      </c>
      <c r="J3" s="277">
        <f t="shared" si="0"/>
        <v>8826</v>
      </c>
      <c r="K3" s="277">
        <f t="shared" si="0"/>
        <v>1346</v>
      </c>
      <c r="L3" s="277">
        <f t="shared" si="0"/>
        <v>2707</v>
      </c>
      <c r="M3" s="277">
        <f t="shared" si="0"/>
        <v>10012</v>
      </c>
      <c r="N3" s="277">
        <f t="shared" si="0"/>
        <v>76382</v>
      </c>
    </row>
    <row r="4" spans="1:14" x14ac:dyDescent="0.2">
      <c r="A4" s="196" t="s">
        <v>194</v>
      </c>
      <c r="B4" s="277">
        <f t="shared" ref="B4:B15" si="1">SUM(C4:N4)</f>
        <v>24322</v>
      </c>
      <c r="C4" s="278">
        <v>1465</v>
      </c>
      <c r="D4" s="278">
        <v>421</v>
      </c>
      <c r="E4" s="278">
        <v>1874</v>
      </c>
      <c r="F4" s="278">
        <v>2023</v>
      </c>
      <c r="G4" s="278">
        <v>4955</v>
      </c>
      <c r="H4" s="278">
        <v>4236</v>
      </c>
      <c r="I4" s="278">
        <v>1280</v>
      </c>
      <c r="J4" s="278">
        <v>626</v>
      </c>
      <c r="K4" s="279">
        <v>114</v>
      </c>
      <c r="L4" s="280">
        <v>239</v>
      </c>
      <c r="M4" s="279">
        <v>861</v>
      </c>
      <c r="N4" s="278">
        <v>6228</v>
      </c>
    </row>
    <row r="5" spans="1:14" x14ac:dyDescent="0.2">
      <c r="A5" s="196" t="s">
        <v>195</v>
      </c>
      <c r="B5" s="277">
        <f t="shared" si="1"/>
        <v>23305</v>
      </c>
      <c r="C5" s="278">
        <v>1653</v>
      </c>
      <c r="D5" s="278">
        <v>323</v>
      </c>
      <c r="E5" s="278">
        <v>1893</v>
      </c>
      <c r="F5" s="278">
        <v>2036</v>
      </c>
      <c r="G5" s="278">
        <v>4702</v>
      </c>
      <c r="H5" s="278">
        <v>3934</v>
      </c>
      <c r="I5" s="278">
        <v>1231</v>
      </c>
      <c r="J5" s="278">
        <v>614</v>
      </c>
      <c r="K5" s="279">
        <v>123</v>
      </c>
      <c r="L5" s="280">
        <v>219</v>
      </c>
      <c r="M5" s="279">
        <v>820</v>
      </c>
      <c r="N5" s="278">
        <v>5757</v>
      </c>
    </row>
    <row r="6" spans="1:14" x14ac:dyDescent="0.2">
      <c r="A6" s="196" t="s">
        <v>196</v>
      </c>
      <c r="B6" s="277">
        <f t="shared" si="1"/>
        <v>25643</v>
      </c>
      <c r="C6" s="278">
        <v>1714</v>
      </c>
      <c r="D6" s="278">
        <v>398</v>
      </c>
      <c r="E6" s="278">
        <v>2071</v>
      </c>
      <c r="F6" s="278">
        <v>2150</v>
      </c>
      <c r="G6" s="278">
        <v>5172</v>
      </c>
      <c r="H6" s="278">
        <v>4414</v>
      </c>
      <c r="I6" s="278">
        <v>1468</v>
      </c>
      <c r="J6" s="278">
        <v>732</v>
      </c>
      <c r="K6" s="279">
        <v>108</v>
      </c>
      <c r="L6" s="280">
        <v>251</v>
      </c>
      <c r="M6" s="279">
        <v>797</v>
      </c>
      <c r="N6" s="278">
        <v>6368</v>
      </c>
    </row>
    <row r="7" spans="1:14" x14ac:dyDescent="0.2">
      <c r="A7" s="196" t="s">
        <v>197</v>
      </c>
      <c r="B7" s="277">
        <f t="shared" si="1"/>
        <v>26495</v>
      </c>
      <c r="C7" s="278">
        <v>1743</v>
      </c>
      <c r="D7" s="278">
        <v>470</v>
      </c>
      <c r="E7" s="278">
        <v>2282</v>
      </c>
      <c r="F7" s="278">
        <v>2171</v>
      </c>
      <c r="G7" s="278">
        <v>5197</v>
      </c>
      <c r="H7" s="278">
        <v>4436</v>
      </c>
      <c r="I7" s="278">
        <v>1588</v>
      </c>
      <c r="J7" s="278">
        <v>805</v>
      </c>
      <c r="K7" s="279">
        <v>104</v>
      </c>
      <c r="L7" s="280">
        <v>279</v>
      </c>
      <c r="M7" s="279">
        <v>846</v>
      </c>
      <c r="N7" s="278">
        <v>6574</v>
      </c>
    </row>
    <row r="8" spans="1:14" x14ac:dyDescent="0.2">
      <c r="A8" s="196" t="s">
        <v>198</v>
      </c>
      <c r="B8" s="277">
        <f t="shared" si="1"/>
        <v>26588</v>
      </c>
      <c r="C8" s="278">
        <v>1749</v>
      </c>
      <c r="D8" s="278">
        <v>517</v>
      </c>
      <c r="E8" s="278">
        <v>2036</v>
      </c>
      <c r="F8" s="278">
        <v>2204</v>
      </c>
      <c r="G8" s="278">
        <v>5221</v>
      </c>
      <c r="H8" s="278">
        <v>4543</v>
      </c>
      <c r="I8" s="278">
        <v>1566</v>
      </c>
      <c r="J8" s="278">
        <v>766</v>
      </c>
      <c r="K8" s="279">
        <v>121</v>
      </c>
      <c r="L8" s="280">
        <v>250</v>
      </c>
      <c r="M8" s="279">
        <v>787</v>
      </c>
      <c r="N8" s="278">
        <v>6828</v>
      </c>
    </row>
    <row r="9" spans="1:14" x14ac:dyDescent="0.2">
      <c r="A9" s="196" t="s">
        <v>199</v>
      </c>
      <c r="B9" s="277">
        <f t="shared" si="1"/>
        <v>22888</v>
      </c>
      <c r="C9" s="278">
        <v>1493</v>
      </c>
      <c r="D9" s="278">
        <v>297</v>
      </c>
      <c r="E9" s="278">
        <v>1785</v>
      </c>
      <c r="F9" s="278">
        <v>1902</v>
      </c>
      <c r="G9" s="278">
        <v>4742</v>
      </c>
      <c r="H9" s="278">
        <v>3906</v>
      </c>
      <c r="I9" s="278">
        <v>1281</v>
      </c>
      <c r="J9" s="278">
        <v>661</v>
      </c>
      <c r="K9" s="279">
        <v>113</v>
      </c>
      <c r="L9" s="280">
        <v>206</v>
      </c>
      <c r="M9" s="279">
        <v>733</v>
      </c>
      <c r="N9" s="278">
        <v>5769</v>
      </c>
    </row>
    <row r="10" spans="1:14" x14ac:dyDescent="0.2">
      <c r="A10" s="196" t="s">
        <v>200</v>
      </c>
      <c r="B10" s="277">
        <f t="shared" si="1"/>
        <v>26512</v>
      </c>
      <c r="C10" s="278">
        <v>1815</v>
      </c>
      <c r="D10" s="278">
        <v>428</v>
      </c>
      <c r="E10" s="278">
        <v>2308</v>
      </c>
      <c r="F10" s="278">
        <v>2164</v>
      </c>
      <c r="G10" s="278">
        <v>5625</v>
      </c>
      <c r="H10" s="278">
        <v>4334</v>
      </c>
      <c r="I10" s="278">
        <v>1483</v>
      </c>
      <c r="J10" s="278">
        <v>804</v>
      </c>
      <c r="K10" s="279">
        <v>113</v>
      </c>
      <c r="L10" s="280">
        <v>215</v>
      </c>
      <c r="M10" s="279">
        <v>790</v>
      </c>
      <c r="N10" s="278">
        <v>6433</v>
      </c>
    </row>
    <row r="11" spans="1:14" x14ac:dyDescent="0.2">
      <c r="A11" s="196" t="s">
        <v>201</v>
      </c>
      <c r="B11" s="277">
        <f t="shared" si="1"/>
        <v>27919</v>
      </c>
      <c r="C11" s="278">
        <v>1974</v>
      </c>
      <c r="D11" s="278">
        <v>397</v>
      </c>
      <c r="E11" s="278">
        <v>2200</v>
      </c>
      <c r="F11" s="278">
        <v>2317</v>
      </c>
      <c r="G11" s="278">
        <v>5971</v>
      </c>
      <c r="H11" s="278">
        <v>4650</v>
      </c>
      <c r="I11" s="278">
        <v>1550</v>
      </c>
      <c r="J11" s="278">
        <v>779</v>
      </c>
      <c r="K11" s="279">
        <v>123</v>
      </c>
      <c r="L11" s="280">
        <v>217</v>
      </c>
      <c r="M11" s="279">
        <v>924</v>
      </c>
      <c r="N11" s="278">
        <v>6817</v>
      </c>
    </row>
    <row r="12" spans="1:14" x14ac:dyDescent="0.2">
      <c r="A12" s="196" t="s">
        <v>202</v>
      </c>
      <c r="B12" s="277">
        <f t="shared" si="1"/>
        <v>22815</v>
      </c>
      <c r="C12" s="278">
        <v>1771</v>
      </c>
      <c r="D12" s="278">
        <v>326</v>
      </c>
      <c r="E12" s="278">
        <v>1692</v>
      </c>
      <c r="F12" s="278">
        <v>1902</v>
      </c>
      <c r="G12" s="278">
        <v>4922</v>
      </c>
      <c r="H12" s="278">
        <v>3820</v>
      </c>
      <c r="I12" s="278">
        <v>1133</v>
      </c>
      <c r="J12" s="278">
        <v>661</v>
      </c>
      <c r="K12" s="279">
        <v>77</v>
      </c>
      <c r="L12" s="280">
        <v>182</v>
      </c>
      <c r="M12" s="279">
        <v>691</v>
      </c>
      <c r="N12" s="278">
        <v>5638</v>
      </c>
    </row>
    <row r="13" spans="1:14" x14ac:dyDescent="0.2">
      <c r="A13" s="196" t="s">
        <v>203</v>
      </c>
      <c r="B13" s="277">
        <f t="shared" si="1"/>
        <v>30389</v>
      </c>
      <c r="C13" s="278">
        <v>2312</v>
      </c>
      <c r="D13" s="278">
        <v>395</v>
      </c>
      <c r="E13" s="278">
        <v>2215</v>
      </c>
      <c r="F13" s="278">
        <v>2509</v>
      </c>
      <c r="G13" s="278">
        <v>6342</v>
      </c>
      <c r="H13" s="278">
        <v>5438</v>
      </c>
      <c r="I13" s="278">
        <v>1515</v>
      </c>
      <c r="J13" s="278">
        <v>954</v>
      </c>
      <c r="K13" s="279">
        <v>128</v>
      </c>
      <c r="L13" s="280">
        <v>199</v>
      </c>
      <c r="M13" s="279">
        <v>941</v>
      </c>
      <c r="N13" s="278">
        <v>7441</v>
      </c>
    </row>
    <row r="14" spans="1:14" x14ac:dyDescent="0.2">
      <c r="A14" s="196" t="s">
        <v>204</v>
      </c>
      <c r="B14" s="277">
        <f t="shared" si="1"/>
        <v>25274</v>
      </c>
      <c r="C14" s="278">
        <v>1828</v>
      </c>
      <c r="D14" s="278">
        <v>392</v>
      </c>
      <c r="E14" s="278">
        <v>1837</v>
      </c>
      <c r="F14" s="278">
        <v>1998</v>
      </c>
      <c r="G14" s="278">
        <v>5479</v>
      </c>
      <c r="H14" s="278">
        <v>4370</v>
      </c>
      <c r="I14" s="278">
        <v>1177</v>
      </c>
      <c r="J14" s="278">
        <v>738</v>
      </c>
      <c r="K14" s="279">
        <v>105</v>
      </c>
      <c r="L14" s="280">
        <v>197</v>
      </c>
      <c r="M14" s="279">
        <v>873</v>
      </c>
      <c r="N14" s="278">
        <v>6280</v>
      </c>
    </row>
    <row r="15" spans="1:14" x14ac:dyDescent="0.2">
      <c r="A15" s="146" t="s">
        <v>205</v>
      </c>
      <c r="B15" s="281">
        <f t="shared" si="1"/>
        <v>25520</v>
      </c>
      <c r="C15" s="282">
        <v>1823</v>
      </c>
      <c r="D15" s="282">
        <v>379</v>
      </c>
      <c r="E15" s="282">
        <v>1938</v>
      </c>
      <c r="F15" s="282">
        <v>1953</v>
      </c>
      <c r="G15" s="282">
        <v>5440</v>
      </c>
      <c r="H15" s="282">
        <v>4431</v>
      </c>
      <c r="I15" s="282">
        <v>1302</v>
      </c>
      <c r="J15" s="282">
        <v>686</v>
      </c>
      <c r="K15" s="274">
        <v>117</v>
      </c>
      <c r="L15" s="283">
        <v>253</v>
      </c>
      <c r="M15" s="274">
        <v>949</v>
      </c>
      <c r="N15" s="282">
        <v>6249</v>
      </c>
    </row>
    <row r="16" spans="1:14" ht="14.25" customHeight="1" x14ac:dyDescent="0.2">
      <c r="A16" s="509" t="s">
        <v>977</v>
      </c>
      <c r="B16" s="744"/>
      <c r="C16" s="744"/>
      <c r="D16" s="744"/>
      <c r="E16" s="278"/>
      <c r="F16" s="278"/>
      <c r="G16" s="278"/>
      <c r="H16" s="278"/>
      <c r="I16" s="278"/>
      <c r="J16" s="278"/>
      <c r="K16" s="279"/>
      <c r="L16" s="280"/>
      <c r="M16" s="279"/>
      <c r="N16" s="278"/>
    </row>
    <row r="17" spans="1:66" s="239" customFormat="1" x14ac:dyDescent="0.2">
      <c r="A17" s="507" t="s">
        <v>889</v>
      </c>
      <c r="B17" s="507"/>
      <c r="C17" s="507"/>
      <c r="D17" s="507"/>
      <c r="E17" s="507"/>
      <c r="F17" s="507"/>
      <c r="G17" s="507"/>
      <c r="H17" s="507"/>
      <c r="I17" s="507"/>
      <c r="J17" s="507"/>
      <c r="K17" s="507"/>
      <c r="L17" s="507"/>
      <c r="M17" s="507"/>
      <c r="N17" s="507"/>
    </row>
    <row r="18" spans="1:66" s="239" customFormat="1" x14ac:dyDescent="0.2">
      <c r="A18" s="507" t="s">
        <v>888</v>
      </c>
      <c r="B18" s="507"/>
      <c r="C18" s="507"/>
      <c r="D18" s="507"/>
      <c r="E18" s="507"/>
      <c r="F18" s="507"/>
      <c r="G18" s="507"/>
      <c r="H18" s="507"/>
      <c r="I18" s="507"/>
      <c r="J18" s="507"/>
      <c r="K18" s="507"/>
      <c r="L18" s="507"/>
      <c r="M18" s="507"/>
      <c r="N18" s="507"/>
    </row>
    <row r="19" spans="1:66" s="239" customFormat="1" ht="15" customHeight="1" x14ac:dyDescent="0.2">
      <c r="A19" s="508" t="s">
        <v>838</v>
      </c>
      <c r="B19" s="508"/>
      <c r="C19" s="508"/>
      <c r="D19" s="508"/>
      <c r="E19" s="508"/>
      <c r="F19" s="508"/>
      <c r="G19" s="508"/>
      <c r="H19" s="508"/>
      <c r="I19" s="508"/>
      <c r="J19" s="508"/>
      <c r="K19" s="508"/>
      <c r="L19" s="508"/>
      <c r="M19" s="508"/>
      <c r="N19" s="508"/>
    </row>
    <row r="20" spans="1:66" s="239" customFormat="1" x14ac:dyDescent="0.2">
      <c r="A20" s="508" t="s">
        <v>886</v>
      </c>
      <c r="B20" s="508"/>
      <c r="C20" s="508"/>
      <c r="D20" s="508"/>
      <c r="E20" s="508"/>
      <c r="F20" s="508"/>
      <c r="G20" s="508"/>
      <c r="H20" s="508"/>
      <c r="I20" s="508"/>
      <c r="J20" s="508"/>
      <c r="K20" s="508"/>
      <c r="L20" s="508"/>
      <c r="M20" s="508"/>
      <c r="N20" s="508"/>
    </row>
    <row r="21" spans="1:66" s="239" customFormat="1" x14ac:dyDescent="0.2">
      <c r="A21" s="507" t="s">
        <v>887</v>
      </c>
      <c r="B21" s="507"/>
      <c r="C21" s="507"/>
      <c r="D21" s="507"/>
      <c r="E21" s="507"/>
      <c r="F21" s="507"/>
      <c r="G21" s="507"/>
      <c r="H21" s="507"/>
      <c r="I21" s="507"/>
      <c r="J21" s="507"/>
      <c r="K21" s="507"/>
      <c r="L21" s="507"/>
      <c r="M21" s="507"/>
      <c r="N21" s="507"/>
    </row>
    <row r="22" spans="1:66" s="239" customFormat="1" x14ac:dyDescent="0.2">
      <c r="A22" s="509" t="s">
        <v>998</v>
      </c>
      <c r="B22" s="509"/>
      <c r="C22" s="509"/>
      <c r="D22" s="509"/>
      <c r="E22" s="509"/>
      <c r="F22" s="509"/>
      <c r="G22" s="509"/>
      <c r="H22" s="509"/>
      <c r="I22" s="509"/>
      <c r="J22" s="509"/>
      <c r="K22" s="509"/>
      <c r="L22" s="509"/>
      <c r="M22" s="509"/>
      <c r="N22" s="509"/>
      <c r="BM22" s="697"/>
      <c r="BN22" s="697"/>
    </row>
    <row r="23" spans="1:66" s="239" customFormat="1" ht="14.25" customHeight="1" x14ac:dyDescent="0.2">
      <c r="A23" s="507" t="s">
        <v>890</v>
      </c>
      <c r="B23" s="507"/>
      <c r="C23" s="507"/>
      <c r="D23" s="507"/>
      <c r="E23" s="507"/>
      <c r="F23" s="507"/>
      <c r="G23" s="507"/>
      <c r="H23" s="507"/>
      <c r="I23" s="507"/>
      <c r="J23" s="507"/>
      <c r="K23" s="507"/>
      <c r="L23" s="507"/>
      <c r="M23" s="507"/>
      <c r="N23" s="507"/>
    </row>
    <row r="24" spans="1:66" s="239" customFormat="1" x14ac:dyDescent="0.2">
      <c r="A24" s="507" t="s">
        <v>892</v>
      </c>
      <c r="B24" s="507"/>
      <c r="C24" s="507"/>
      <c r="D24" s="507"/>
      <c r="E24" s="507"/>
      <c r="F24" s="507"/>
      <c r="G24" s="507"/>
      <c r="H24" s="507"/>
      <c r="I24" s="507"/>
      <c r="J24" s="507"/>
      <c r="K24" s="507"/>
      <c r="L24" s="507"/>
      <c r="M24" s="507"/>
      <c r="N24" s="507"/>
    </row>
    <row r="25" spans="1:66" s="239" customFormat="1" x14ac:dyDescent="0.2">
      <c r="A25" s="453" t="s">
        <v>740</v>
      </c>
      <c r="B25" s="473"/>
      <c r="C25" s="473"/>
      <c r="D25" s="473"/>
      <c r="E25" s="473"/>
      <c r="F25" s="473"/>
      <c r="G25" s="473"/>
      <c r="H25" s="473"/>
      <c r="I25" s="473"/>
      <c r="J25" s="473"/>
      <c r="K25" s="473"/>
      <c r="L25" s="473"/>
      <c r="M25" s="473"/>
      <c r="N25" s="473"/>
    </row>
    <row r="26" spans="1:66" s="206" customFormat="1" x14ac:dyDescent="0.2">
      <c r="B26" s="233"/>
      <c r="C26" s="233"/>
      <c r="D26" s="233"/>
      <c r="E26" s="233"/>
      <c r="F26" s="233"/>
      <c r="G26" s="233"/>
      <c r="H26" s="233"/>
      <c r="I26" s="233"/>
      <c r="J26" s="233"/>
      <c r="K26" s="233"/>
      <c r="L26" s="233"/>
      <c r="M26" s="233"/>
    </row>
    <row r="27" spans="1:66" s="206" customFormat="1" x14ac:dyDescent="0.2">
      <c r="A27" s="233"/>
      <c r="B27" s="233"/>
      <c r="C27" s="233"/>
      <c r="D27" s="233"/>
      <c r="E27" s="233"/>
      <c r="F27" s="233"/>
      <c r="G27" s="233"/>
      <c r="H27" s="233"/>
      <c r="I27" s="233"/>
      <c r="J27" s="233"/>
      <c r="K27" s="233"/>
      <c r="L27" s="233"/>
      <c r="M27" s="233"/>
    </row>
    <row r="28" spans="1:66" s="206" customFormat="1" x14ac:dyDescent="0.2">
      <c r="A28" s="238"/>
      <c r="B28" s="233"/>
      <c r="C28" s="233"/>
      <c r="D28" s="233"/>
      <c r="E28" s="233"/>
      <c r="F28" s="233"/>
      <c r="G28" s="233"/>
      <c r="H28" s="233"/>
      <c r="I28" s="233"/>
      <c r="J28" s="233"/>
      <c r="K28" s="233"/>
      <c r="L28" s="233"/>
      <c r="M28" s="233"/>
    </row>
  </sheetData>
  <pageMargins left="0.70866141732283472" right="0.70866141732283472" top="0.74803149606299213" bottom="0.74803149606299213" header="0.31496062992125984" footer="0.31496062992125984"/>
  <pageSetup scale="7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7"/>
  <sheetViews>
    <sheetView zoomScaleNormal="100" zoomScaleSheetLayoutView="100" workbookViewId="0">
      <selection activeCell="O43" sqref="O43"/>
    </sheetView>
  </sheetViews>
  <sheetFormatPr baseColWidth="10" defaultRowHeight="10.5" x14ac:dyDescent="0.15"/>
  <cols>
    <col min="1" max="1" width="14" style="27" customWidth="1"/>
    <col min="2" max="2" width="11" style="27" customWidth="1"/>
    <col min="3" max="3" width="12.5703125" style="27" customWidth="1"/>
    <col min="4" max="4" width="14" style="27" customWidth="1"/>
    <col min="5" max="5" width="11.85546875" style="27" customWidth="1"/>
    <col min="6" max="6" width="12.7109375" style="27" customWidth="1"/>
    <col min="7" max="7" width="12.28515625" style="27" customWidth="1"/>
    <col min="8" max="8" width="10.42578125" style="27" customWidth="1"/>
    <col min="9" max="9" width="11.28515625" style="27" customWidth="1"/>
    <col min="10" max="10" width="10.7109375" style="27" customWidth="1"/>
    <col min="11" max="11" width="10.140625" style="27" customWidth="1"/>
    <col min="12" max="12" width="11.7109375" style="27" customWidth="1"/>
    <col min="13" max="13" width="9.7109375" style="27" customWidth="1"/>
    <col min="14" max="14" width="9.42578125" style="27" customWidth="1"/>
    <col min="15" max="15" width="20.5703125" style="27" customWidth="1"/>
    <col min="16" max="23" width="11.42578125" style="27"/>
    <col min="24" max="24" width="17" style="27" customWidth="1"/>
    <col min="25" max="16384" width="11.42578125" style="27"/>
  </cols>
  <sheetData>
    <row r="1" spans="1:21" x14ac:dyDescent="0.15">
      <c r="A1" s="788" t="s">
        <v>962</v>
      </c>
    </row>
    <row r="2" spans="1:21" x14ac:dyDescent="0.15">
      <c r="A2" s="154"/>
    </row>
    <row r="3" spans="1:21" ht="30.75" customHeight="1" x14ac:dyDescent="0.15">
      <c r="A3" s="549" t="s">
        <v>813</v>
      </c>
      <c r="B3" s="549" t="s">
        <v>170</v>
      </c>
      <c r="C3" s="549" t="s">
        <v>882</v>
      </c>
      <c r="D3" s="613"/>
      <c r="E3" s="613"/>
      <c r="F3" s="613"/>
      <c r="Q3" s="631"/>
      <c r="R3" s="631"/>
      <c r="S3" s="631"/>
      <c r="T3" s="609"/>
      <c r="U3" s="609"/>
    </row>
    <row r="4" spans="1:21" x14ac:dyDescent="0.15">
      <c r="A4" s="619" t="s">
        <v>374</v>
      </c>
      <c r="B4" s="545">
        <v>307670</v>
      </c>
      <c r="C4" s="599">
        <v>1</v>
      </c>
      <c r="D4" s="616"/>
      <c r="E4" s="615"/>
      <c r="F4" s="615"/>
      <c r="Q4" s="633"/>
      <c r="R4" s="633"/>
      <c r="S4" s="634"/>
      <c r="T4" s="635"/>
      <c r="U4" s="635"/>
    </row>
    <row r="5" spans="1:21" ht="21" x14ac:dyDescent="0.15">
      <c r="A5" s="638" t="s">
        <v>806</v>
      </c>
      <c r="B5" s="545">
        <v>1346</v>
      </c>
      <c r="C5" s="639">
        <v>5.8195842412922397E-3</v>
      </c>
      <c r="D5" s="618"/>
      <c r="E5" s="618"/>
      <c r="F5" s="618"/>
      <c r="Q5" s="633"/>
      <c r="R5" s="637"/>
      <c r="S5" s="634"/>
      <c r="T5" s="635"/>
      <c r="U5" s="635"/>
    </row>
    <row r="6" spans="1:21" ht="21" x14ac:dyDescent="0.15">
      <c r="A6" s="638" t="s">
        <v>805</v>
      </c>
      <c r="B6" s="546">
        <v>2707</v>
      </c>
      <c r="C6" s="639">
        <v>1.1704022690325482E-2</v>
      </c>
      <c r="D6" s="623"/>
      <c r="E6" s="624"/>
      <c r="F6" s="624"/>
      <c r="Q6" s="633"/>
      <c r="R6" s="637"/>
      <c r="S6" s="634"/>
      <c r="T6" s="635"/>
      <c r="U6" s="635"/>
    </row>
    <row r="7" spans="1:21" x14ac:dyDescent="0.15">
      <c r="A7" s="638" t="s">
        <v>811</v>
      </c>
      <c r="B7" s="545">
        <v>4743</v>
      </c>
      <c r="C7" s="639">
        <v>2.0506900487703643E-2</v>
      </c>
      <c r="D7" s="623"/>
      <c r="E7" s="624"/>
      <c r="F7" s="624"/>
      <c r="Q7" s="633"/>
      <c r="R7" s="637"/>
      <c r="S7" s="634"/>
      <c r="T7" s="635"/>
      <c r="U7" s="635"/>
    </row>
    <row r="8" spans="1:21" ht="21" x14ac:dyDescent="0.15">
      <c r="A8" s="638" t="s">
        <v>684</v>
      </c>
      <c r="B8" s="545">
        <v>8826</v>
      </c>
      <c r="C8" s="639">
        <v>3.8160215834803363E-2</v>
      </c>
      <c r="D8" s="623"/>
      <c r="E8" s="624"/>
      <c r="F8" s="624"/>
      <c r="Q8" s="633"/>
      <c r="R8" s="637"/>
      <c r="S8" s="634"/>
      <c r="T8" s="635"/>
      <c r="U8" s="635"/>
    </row>
    <row r="9" spans="1:21" ht="21" x14ac:dyDescent="0.15">
      <c r="A9" s="638" t="s">
        <v>820</v>
      </c>
      <c r="B9" s="546">
        <v>10012</v>
      </c>
      <c r="C9" s="639">
        <v>4.3288021860191622E-2</v>
      </c>
      <c r="D9" s="623"/>
      <c r="E9" s="624"/>
      <c r="F9" s="624"/>
      <c r="Q9" s="633"/>
      <c r="R9" s="637"/>
      <c r="S9" s="634"/>
      <c r="T9" s="635"/>
      <c r="U9" s="635"/>
    </row>
    <row r="10" spans="1:21" x14ac:dyDescent="0.15">
      <c r="A10" s="638" t="s">
        <v>683</v>
      </c>
      <c r="B10" s="545">
        <v>16574</v>
      </c>
      <c r="C10" s="639">
        <v>7.1659575939953646E-2</v>
      </c>
      <c r="D10" s="623"/>
      <c r="E10" s="624"/>
      <c r="F10" s="624"/>
      <c r="Q10" s="633"/>
      <c r="R10" s="637"/>
      <c r="S10" s="634"/>
      <c r="T10" s="635"/>
      <c r="U10" s="635"/>
    </row>
    <row r="11" spans="1:21" ht="15.75" customHeight="1" x14ac:dyDescent="0.15">
      <c r="A11" s="638" t="s">
        <v>812</v>
      </c>
      <c r="B11" s="545">
        <v>21340</v>
      </c>
      <c r="C11" s="639">
        <v>9.2265919546193495E-2</v>
      </c>
      <c r="D11" s="623"/>
      <c r="E11" s="624"/>
      <c r="F11" s="624"/>
      <c r="Q11" s="633"/>
      <c r="R11" s="637"/>
      <c r="S11" s="634"/>
      <c r="T11" s="635"/>
      <c r="U11" s="635"/>
    </row>
    <row r="12" spans="1:21" x14ac:dyDescent="0.15">
      <c r="A12" s="638" t="s">
        <v>810</v>
      </c>
      <c r="B12" s="545">
        <v>24131</v>
      </c>
      <c r="C12" s="639">
        <v>0.10433312579986856</v>
      </c>
      <c r="D12" s="623"/>
      <c r="E12" s="624"/>
      <c r="F12" s="624"/>
      <c r="Q12" s="633"/>
      <c r="R12" s="637"/>
      <c r="S12" s="634"/>
      <c r="T12" s="635"/>
      <c r="U12" s="635"/>
    </row>
    <row r="13" spans="1:21" x14ac:dyDescent="0.15">
      <c r="A13" s="638" t="s">
        <v>809</v>
      </c>
      <c r="B13" s="545">
        <v>25329</v>
      </c>
      <c r="C13" s="639">
        <v>0.10951281519144962</v>
      </c>
      <c r="D13" s="623"/>
      <c r="E13" s="624"/>
      <c r="F13" s="624"/>
      <c r="Q13" s="633"/>
      <c r="R13" s="637"/>
      <c r="S13" s="634"/>
      <c r="T13" s="635"/>
      <c r="U13" s="635"/>
    </row>
    <row r="14" spans="1:21" ht="21" x14ac:dyDescent="0.15">
      <c r="A14" s="638" t="s">
        <v>807</v>
      </c>
      <c r="B14" s="545">
        <v>52512</v>
      </c>
      <c r="C14" s="639">
        <v>0.22704161045968663</v>
      </c>
      <c r="D14" s="623"/>
      <c r="E14" s="624"/>
      <c r="F14" s="624"/>
      <c r="Q14" s="633"/>
      <c r="R14" s="637"/>
      <c r="S14" s="634"/>
      <c r="T14" s="635"/>
      <c r="U14" s="635"/>
    </row>
    <row r="15" spans="1:21" x14ac:dyDescent="0.15">
      <c r="A15" s="638" t="s">
        <v>808</v>
      </c>
      <c r="B15" s="545">
        <v>63768</v>
      </c>
      <c r="C15" s="639">
        <v>0.27570820794853168</v>
      </c>
      <c r="D15" s="623"/>
      <c r="E15" s="624"/>
      <c r="F15" s="624"/>
      <c r="Q15" s="633"/>
      <c r="R15" s="637"/>
      <c r="S15" s="634"/>
      <c r="T15" s="635"/>
      <c r="U15" s="635"/>
    </row>
    <row r="16" spans="1:21" x14ac:dyDescent="0.15">
      <c r="A16" s="638" t="s">
        <v>417</v>
      </c>
      <c r="B16" s="546">
        <v>76382</v>
      </c>
      <c r="C16" s="640" t="s">
        <v>760</v>
      </c>
      <c r="D16" s="623"/>
      <c r="E16" s="624"/>
      <c r="F16" s="624"/>
      <c r="Q16" s="633"/>
      <c r="R16" s="637"/>
      <c r="S16" s="634"/>
      <c r="T16" s="635"/>
      <c r="U16" s="635"/>
    </row>
    <row r="17" spans="1:28" x14ac:dyDescent="0.15">
      <c r="A17" s="83" t="s">
        <v>977</v>
      </c>
      <c r="B17" s="787"/>
      <c r="C17" s="787"/>
      <c r="D17" s="623"/>
      <c r="E17" s="624"/>
      <c r="F17" s="624"/>
      <c r="Q17" s="633"/>
      <c r="R17" s="637"/>
      <c r="S17" s="634"/>
      <c r="T17" s="635"/>
      <c r="U17" s="635"/>
    </row>
    <row r="18" spans="1:28" x14ac:dyDescent="0.15">
      <c r="A18" s="83" t="s">
        <v>845</v>
      </c>
      <c r="B18" s="626"/>
      <c r="C18" s="627"/>
      <c r="D18" s="623"/>
      <c r="E18" s="624"/>
      <c r="F18" s="624"/>
      <c r="G18" s="279"/>
      <c r="Q18" s="196"/>
      <c r="R18" s="385"/>
      <c r="S18" s="427"/>
      <c r="T18" s="222"/>
    </row>
    <row r="19" spans="1:28" x14ac:dyDescent="0.15">
      <c r="A19" s="83"/>
      <c r="B19" s="626"/>
      <c r="C19" s="627"/>
      <c r="D19" s="623"/>
      <c r="E19" s="624"/>
      <c r="F19" s="624"/>
      <c r="G19" s="279"/>
      <c r="Q19" s="196"/>
      <c r="R19" s="385"/>
      <c r="S19" s="427"/>
      <c r="T19" s="222"/>
    </row>
    <row r="20" spans="1:28" x14ac:dyDescent="0.15">
      <c r="A20" s="83"/>
      <c r="B20" s="626"/>
      <c r="C20" s="627"/>
      <c r="D20" s="623"/>
      <c r="E20" s="624"/>
      <c r="F20" s="624"/>
      <c r="G20" s="279"/>
      <c r="Q20" s="196"/>
      <c r="R20" s="385"/>
      <c r="S20" s="427"/>
      <c r="T20" s="222"/>
    </row>
    <row r="21" spans="1:28" x14ac:dyDescent="0.15">
      <c r="A21" s="154" t="s">
        <v>961</v>
      </c>
      <c r="B21" s="626"/>
      <c r="C21" s="627"/>
      <c r="D21" s="623"/>
      <c r="E21" s="624"/>
      <c r="F21" s="624"/>
      <c r="G21" s="279"/>
      <c r="Q21" s="196"/>
      <c r="R21" s="385"/>
      <c r="S21" s="427"/>
      <c r="T21" s="222"/>
    </row>
    <row r="22" spans="1:28" x14ac:dyDescent="0.15">
      <c r="A22" s="625"/>
      <c r="B22" s="626"/>
      <c r="C22" s="627"/>
      <c r="D22" s="623"/>
      <c r="E22" s="624"/>
      <c r="F22" s="624"/>
      <c r="G22" s="279"/>
      <c r="Q22" s="196"/>
      <c r="R22" s="385"/>
      <c r="S22" s="427"/>
      <c r="T22" s="222"/>
    </row>
    <row r="23" spans="1:28" x14ac:dyDescent="0.15">
      <c r="A23" s="622"/>
      <c r="B23" s="615"/>
      <c r="C23" s="279"/>
      <c r="D23" s="623"/>
      <c r="E23" s="624"/>
      <c r="F23" s="624"/>
      <c r="G23" s="279"/>
    </row>
    <row r="25" spans="1:28" x14ac:dyDescent="0.15">
      <c r="B25" s="83"/>
      <c r="D25" s="37">
        <f>SUM(D4:M4)</f>
        <v>0</v>
      </c>
      <c r="G25" s="542" t="s">
        <v>960</v>
      </c>
    </row>
    <row r="26" spans="1:28" x14ac:dyDescent="0.15">
      <c r="A26" s="37"/>
      <c r="B26" s="37" t="s">
        <v>826</v>
      </c>
      <c r="C26" s="37">
        <f>G59</f>
        <v>0</v>
      </c>
      <c r="G26" s="542"/>
    </row>
    <row r="29" spans="1:28" x14ac:dyDescent="0.15">
      <c r="Q29" s="35"/>
      <c r="R29" s="35"/>
      <c r="S29" s="35"/>
      <c r="T29" s="35"/>
      <c r="U29" s="35"/>
      <c r="V29" s="35"/>
      <c r="W29" s="35"/>
      <c r="X29" s="35"/>
      <c r="Y29" s="35"/>
      <c r="Z29" s="35"/>
      <c r="AA29" s="35"/>
      <c r="AB29" s="35"/>
    </row>
    <row r="30" spans="1:28" x14ac:dyDescent="0.15">
      <c r="Q30" s="613"/>
      <c r="R30" s="613"/>
      <c r="S30" s="613"/>
      <c r="T30" s="613"/>
      <c r="U30" s="613"/>
      <c r="V30" s="613"/>
      <c r="W30" s="613"/>
      <c r="X30" s="613"/>
      <c r="Y30" s="613"/>
      <c r="Z30" s="613"/>
      <c r="AA30" s="613"/>
      <c r="AB30" s="35"/>
    </row>
    <row r="31" spans="1:28" x14ac:dyDescent="0.15">
      <c r="Q31" s="616"/>
      <c r="R31" s="615"/>
      <c r="S31" s="615"/>
      <c r="T31" s="616"/>
      <c r="U31" s="615"/>
      <c r="V31" s="615"/>
      <c r="W31" s="615"/>
      <c r="X31" s="615"/>
      <c r="Y31" s="615"/>
      <c r="Z31" s="615"/>
      <c r="AA31" s="616"/>
      <c r="AB31" s="35"/>
    </row>
    <row r="32" spans="1:28" x14ac:dyDescent="0.15">
      <c r="Q32" s="618"/>
      <c r="R32" s="618"/>
      <c r="S32" s="618"/>
      <c r="T32" s="618"/>
      <c r="U32" s="618"/>
      <c r="V32" s="618"/>
      <c r="W32" s="618"/>
      <c r="X32" s="618"/>
      <c r="Y32" s="618"/>
      <c r="Z32" s="618"/>
      <c r="AA32" s="618"/>
      <c r="AB32" s="35"/>
    </row>
    <row r="33" spans="17:27" x14ac:dyDescent="0.15">
      <c r="Q33" s="384"/>
      <c r="R33" s="383"/>
      <c r="S33" s="383"/>
      <c r="T33" s="205"/>
      <c r="U33" s="383"/>
      <c r="V33" s="383"/>
      <c r="W33" s="383"/>
      <c r="X33" s="383"/>
      <c r="Y33" s="383"/>
      <c r="Z33" s="383"/>
      <c r="AA33" s="383"/>
    </row>
    <row r="34" spans="17:27" x14ac:dyDescent="0.15">
      <c r="Q34" s="384"/>
      <c r="R34" s="383"/>
      <c r="S34" s="383"/>
      <c r="T34" s="205"/>
      <c r="U34" s="383"/>
      <c r="V34" s="383"/>
      <c r="W34" s="383"/>
      <c r="X34" s="383"/>
      <c r="Y34" s="383"/>
      <c r="Z34" s="383"/>
      <c r="AA34" s="383"/>
    </row>
    <row r="35" spans="17:27" x14ac:dyDescent="0.15">
      <c r="R35" s="383"/>
      <c r="S35" s="383"/>
      <c r="T35" s="205"/>
      <c r="U35" s="383"/>
      <c r="V35" s="383"/>
      <c r="W35" s="383"/>
      <c r="X35" s="383"/>
      <c r="Y35" s="383"/>
      <c r="Z35" s="383"/>
      <c r="AA35" s="383"/>
    </row>
    <row r="36" spans="17:27" x14ac:dyDescent="0.15">
      <c r="R36" s="383"/>
      <c r="S36" s="383"/>
      <c r="T36" s="205"/>
      <c r="U36" s="383"/>
      <c r="V36" s="383"/>
      <c r="W36" s="383"/>
      <c r="X36" s="383"/>
      <c r="Y36" s="383"/>
      <c r="Z36" s="383"/>
      <c r="AA36" s="383"/>
    </row>
    <row r="37" spans="17:27" x14ac:dyDescent="0.15">
      <c r="R37" s="383"/>
      <c r="S37" s="383"/>
      <c r="T37" s="205"/>
      <c r="U37" s="383"/>
      <c r="V37" s="383"/>
      <c r="W37" s="383"/>
      <c r="X37" s="383"/>
      <c r="Y37" s="383"/>
      <c r="Z37" s="383"/>
      <c r="AA37" s="383"/>
    </row>
    <row r="38" spans="17:27" x14ac:dyDescent="0.15">
      <c r="R38" s="383"/>
      <c r="S38" s="383"/>
      <c r="T38" s="205"/>
      <c r="U38" s="383"/>
      <c r="V38" s="383"/>
      <c r="W38" s="383"/>
      <c r="X38" s="383"/>
      <c r="Y38" s="383"/>
      <c r="Z38" s="383"/>
      <c r="AA38" s="383"/>
    </row>
    <row r="39" spans="17:27" x14ac:dyDescent="0.15">
      <c r="R39" s="383"/>
      <c r="S39" s="383"/>
      <c r="T39" s="205"/>
      <c r="U39" s="383"/>
      <c r="V39" s="383"/>
      <c r="W39" s="383"/>
      <c r="X39" s="383"/>
      <c r="Y39" s="383"/>
      <c r="Z39" s="383"/>
      <c r="AA39" s="383"/>
    </row>
    <row r="40" spans="17:27" x14ac:dyDescent="0.15">
      <c r="R40" s="383"/>
      <c r="S40" s="383"/>
      <c r="T40" s="205"/>
      <c r="U40" s="383"/>
      <c r="V40" s="383"/>
      <c r="W40" s="383"/>
      <c r="X40" s="383"/>
      <c r="Y40" s="383"/>
      <c r="Z40" s="383"/>
      <c r="AA40" s="383"/>
    </row>
    <row r="41" spans="17:27" x14ac:dyDescent="0.15">
      <c r="R41" s="383"/>
      <c r="S41" s="383"/>
      <c r="T41" s="205"/>
      <c r="U41" s="383"/>
      <c r="V41" s="383"/>
      <c r="W41" s="383"/>
      <c r="X41" s="383"/>
      <c r="Y41" s="383"/>
      <c r="Z41" s="383"/>
      <c r="AA41" s="383"/>
    </row>
    <row r="42" spans="17:27" x14ac:dyDescent="0.15">
      <c r="R42" s="383"/>
      <c r="S42" s="383"/>
      <c r="T42" s="205"/>
      <c r="U42" s="383"/>
      <c r="V42" s="383"/>
      <c r="W42" s="383"/>
      <c r="X42" s="383"/>
      <c r="Y42" s="383"/>
      <c r="Z42" s="383"/>
      <c r="AA42" s="383"/>
    </row>
    <row r="43" spans="17:27" x14ac:dyDescent="0.15">
      <c r="R43" s="383"/>
      <c r="S43" s="383"/>
      <c r="T43" s="205"/>
      <c r="U43" s="383"/>
      <c r="V43" s="383"/>
      <c r="W43" s="383"/>
      <c r="X43" s="383"/>
      <c r="Y43" s="383"/>
      <c r="Z43" s="383"/>
      <c r="AA43" s="383"/>
    </row>
    <row r="44" spans="17:27" x14ac:dyDescent="0.15">
      <c r="R44" s="383"/>
      <c r="S44" s="383"/>
      <c r="T44" s="205"/>
      <c r="U44" s="383"/>
      <c r="V44" s="383"/>
      <c r="W44" s="383"/>
      <c r="X44" s="383"/>
      <c r="Y44" s="383"/>
      <c r="Z44" s="383"/>
      <c r="AA44" s="383"/>
    </row>
    <row r="49" spans="1:10" x14ac:dyDescent="0.15">
      <c r="A49" s="812" t="s">
        <v>977</v>
      </c>
      <c r="B49" s="812"/>
      <c r="C49" s="812"/>
      <c r="D49" s="812"/>
    </row>
    <row r="50" spans="1:10" x14ac:dyDescent="0.15">
      <c r="A50" s="505" t="s">
        <v>845</v>
      </c>
    </row>
    <row r="52" spans="1:10" hidden="1" x14ac:dyDescent="0.15"/>
    <row r="53" spans="1:10" s="344" customFormat="1" x14ac:dyDescent="0.2">
      <c r="A53" s="344" t="s">
        <v>1011</v>
      </c>
    </row>
    <row r="54" spans="1:10" s="344" customFormat="1" x14ac:dyDescent="0.2">
      <c r="A54" s="344" t="s">
        <v>945</v>
      </c>
    </row>
    <row r="55" spans="1:10" s="344" customFormat="1" x14ac:dyDescent="0.2">
      <c r="A55" s="344" t="s">
        <v>1045</v>
      </c>
    </row>
    <row r="56" spans="1:10" s="344" customFormat="1" x14ac:dyDescent="0.2">
      <c r="B56" s="236"/>
      <c r="C56" s="236"/>
      <c r="D56" s="236"/>
      <c r="E56" s="236"/>
      <c r="F56" s="236"/>
      <c r="G56" s="236"/>
      <c r="H56" s="236"/>
      <c r="I56" s="236"/>
      <c r="J56" s="236"/>
    </row>
    <row r="57" spans="1:10" x14ac:dyDescent="0.15">
      <c r="A57" s="781"/>
    </row>
    <row r="58" spans="1:10" ht="31.5" x14ac:dyDescent="0.15">
      <c r="A58" s="549" t="s">
        <v>676</v>
      </c>
      <c r="B58" s="549" t="s">
        <v>170</v>
      </c>
      <c r="C58" s="558" t="s">
        <v>953</v>
      </c>
      <c r="D58" s="558" t="s">
        <v>954</v>
      </c>
      <c r="E58" s="557" t="s">
        <v>882</v>
      </c>
      <c r="F58" s="557" t="s">
        <v>955</v>
      </c>
      <c r="G58" s="613"/>
      <c r="I58" s="631"/>
    </row>
    <row r="59" spans="1:10" x14ac:dyDescent="0.15">
      <c r="A59" s="544" t="s">
        <v>170</v>
      </c>
      <c r="B59" s="545">
        <f>SUM(B60:B71)</f>
        <v>307670</v>
      </c>
      <c r="C59" s="629">
        <f>SUM(C60:C71)</f>
        <v>231288</v>
      </c>
      <c r="D59" s="629">
        <f>SUM(D60:D71)</f>
        <v>76382</v>
      </c>
      <c r="E59" s="620">
        <f>C59/B59</f>
        <v>0.75174050118633606</v>
      </c>
      <c r="F59" s="620">
        <f>D59/B59</f>
        <v>0.24825949881366399</v>
      </c>
      <c r="G59" s="616"/>
      <c r="I59" s="632"/>
    </row>
    <row r="60" spans="1:10" x14ac:dyDescent="0.15">
      <c r="A60" s="547" t="s">
        <v>194</v>
      </c>
      <c r="B60" s="545">
        <v>24322</v>
      </c>
      <c r="C60" s="630">
        <v>18094</v>
      </c>
      <c r="D60" s="628">
        <v>6228</v>
      </c>
      <c r="E60" s="620">
        <f t="shared" ref="E60:E71" si="0">C60/B60</f>
        <v>0.74393553161746562</v>
      </c>
      <c r="F60" s="620">
        <f t="shared" ref="F60:F71" si="1">D60/B60</f>
        <v>0.25606446838253433</v>
      </c>
      <c r="G60" s="618"/>
      <c r="I60" s="636"/>
    </row>
    <row r="61" spans="1:10" x14ac:dyDescent="0.15">
      <c r="A61" s="547" t="s">
        <v>195</v>
      </c>
      <c r="B61" s="545">
        <v>23305</v>
      </c>
      <c r="C61" s="630">
        <v>17548</v>
      </c>
      <c r="D61" s="628">
        <v>5757</v>
      </c>
      <c r="E61" s="620">
        <f t="shared" si="0"/>
        <v>0.75297146535078308</v>
      </c>
      <c r="F61" s="620">
        <f t="shared" si="1"/>
        <v>0.2470285346492169</v>
      </c>
      <c r="G61" s="665"/>
      <c r="I61" s="636"/>
    </row>
    <row r="62" spans="1:10" x14ac:dyDescent="0.15">
      <c r="A62" s="547" t="s">
        <v>196</v>
      </c>
      <c r="B62" s="545">
        <v>25643</v>
      </c>
      <c r="C62" s="630">
        <v>19275</v>
      </c>
      <c r="D62" s="628">
        <v>6368</v>
      </c>
      <c r="E62" s="620">
        <f t="shared" si="0"/>
        <v>0.75166712163163441</v>
      </c>
      <c r="F62" s="620">
        <f t="shared" si="1"/>
        <v>0.24833287836836562</v>
      </c>
      <c r="G62" s="624"/>
      <c r="I62" s="636"/>
    </row>
    <row r="63" spans="1:10" x14ac:dyDescent="0.15">
      <c r="A63" s="547" t="s">
        <v>197</v>
      </c>
      <c r="B63" s="545">
        <v>26495</v>
      </c>
      <c r="C63" s="630">
        <v>19921</v>
      </c>
      <c r="D63" s="628">
        <v>6574</v>
      </c>
      <c r="E63" s="620">
        <f t="shared" si="0"/>
        <v>0.75187771277599547</v>
      </c>
      <c r="F63" s="620">
        <f t="shared" si="1"/>
        <v>0.24812228722400453</v>
      </c>
      <c r="G63" s="624"/>
      <c r="I63" s="636"/>
    </row>
    <row r="64" spans="1:10" x14ac:dyDescent="0.15">
      <c r="A64" s="547" t="s">
        <v>198</v>
      </c>
      <c r="B64" s="545">
        <v>26588</v>
      </c>
      <c r="C64" s="630">
        <v>19760</v>
      </c>
      <c r="D64" s="628">
        <v>6828</v>
      </c>
      <c r="E64" s="620">
        <f t="shared" si="0"/>
        <v>0.74319241763201449</v>
      </c>
      <c r="F64" s="620">
        <f t="shared" si="1"/>
        <v>0.25680758236798557</v>
      </c>
      <c r="G64" s="624"/>
      <c r="I64" s="636"/>
    </row>
    <row r="65" spans="1:9" x14ac:dyDescent="0.15">
      <c r="A65" s="547" t="s">
        <v>199</v>
      </c>
      <c r="B65" s="545">
        <v>22888</v>
      </c>
      <c r="C65" s="630">
        <v>17119</v>
      </c>
      <c r="D65" s="628">
        <v>5769</v>
      </c>
      <c r="E65" s="620">
        <f t="shared" si="0"/>
        <v>0.74794652219503666</v>
      </c>
      <c r="F65" s="620">
        <f t="shared" si="1"/>
        <v>0.25205347780496329</v>
      </c>
      <c r="G65" s="624"/>
      <c r="I65" s="636"/>
    </row>
    <row r="66" spans="1:9" x14ac:dyDescent="0.15">
      <c r="A66" s="547" t="s">
        <v>200</v>
      </c>
      <c r="B66" s="545">
        <v>26512</v>
      </c>
      <c r="C66" s="630">
        <v>20079</v>
      </c>
      <c r="D66" s="628">
        <v>6433</v>
      </c>
      <c r="E66" s="620">
        <f t="shared" si="0"/>
        <v>0.75735515992757996</v>
      </c>
      <c r="F66" s="620">
        <f t="shared" si="1"/>
        <v>0.24264484007242004</v>
      </c>
      <c r="G66" s="624"/>
      <c r="I66" s="636"/>
    </row>
    <row r="67" spans="1:9" x14ac:dyDescent="0.15">
      <c r="A67" s="547" t="s">
        <v>201</v>
      </c>
      <c r="B67" s="545">
        <v>27919</v>
      </c>
      <c r="C67" s="630">
        <v>21102</v>
      </c>
      <c r="D67" s="628">
        <v>6817</v>
      </c>
      <c r="E67" s="620">
        <f t="shared" si="0"/>
        <v>0.75582936351588526</v>
      </c>
      <c r="F67" s="620">
        <f t="shared" si="1"/>
        <v>0.24417063648411477</v>
      </c>
      <c r="G67" s="624"/>
      <c r="I67" s="636"/>
    </row>
    <row r="68" spans="1:9" x14ac:dyDescent="0.15">
      <c r="A68" s="547" t="s">
        <v>202</v>
      </c>
      <c r="B68" s="545">
        <v>22815</v>
      </c>
      <c r="C68" s="630">
        <v>17177</v>
      </c>
      <c r="D68" s="628">
        <v>5638</v>
      </c>
      <c r="E68" s="620">
        <f t="shared" si="0"/>
        <v>0.75288187595879907</v>
      </c>
      <c r="F68" s="620">
        <f t="shared" si="1"/>
        <v>0.24711812404120095</v>
      </c>
      <c r="G68" s="624"/>
      <c r="I68" s="636"/>
    </row>
    <row r="69" spans="1:9" x14ac:dyDescent="0.15">
      <c r="A69" s="547" t="s">
        <v>203</v>
      </c>
      <c r="B69" s="545">
        <v>30389</v>
      </c>
      <c r="C69" s="630">
        <v>22948</v>
      </c>
      <c r="D69" s="628">
        <v>7441</v>
      </c>
      <c r="E69" s="620">
        <f t="shared" si="0"/>
        <v>0.75514166310178021</v>
      </c>
      <c r="F69" s="620">
        <f t="shared" si="1"/>
        <v>0.24485833689821976</v>
      </c>
      <c r="G69" s="624"/>
      <c r="I69" s="636"/>
    </row>
    <row r="70" spans="1:9" x14ac:dyDescent="0.15">
      <c r="A70" s="547" t="s">
        <v>204</v>
      </c>
      <c r="B70" s="545">
        <v>25274</v>
      </c>
      <c r="C70" s="630">
        <v>18994</v>
      </c>
      <c r="D70" s="628">
        <v>6280</v>
      </c>
      <c r="E70" s="620">
        <f t="shared" si="0"/>
        <v>0.75152330458178362</v>
      </c>
      <c r="F70" s="620">
        <f t="shared" si="1"/>
        <v>0.24847669541821635</v>
      </c>
      <c r="G70" s="624"/>
      <c r="I70" s="636"/>
    </row>
    <row r="71" spans="1:9" x14ac:dyDescent="0.15">
      <c r="A71" s="547" t="s">
        <v>205</v>
      </c>
      <c r="B71" s="545">
        <v>25520</v>
      </c>
      <c r="C71" s="630">
        <v>19271</v>
      </c>
      <c r="D71" s="628">
        <v>6249</v>
      </c>
      <c r="E71" s="620">
        <f t="shared" si="0"/>
        <v>0.75513322884012535</v>
      </c>
      <c r="F71" s="620">
        <f t="shared" si="1"/>
        <v>0.2448667711598746</v>
      </c>
      <c r="G71" s="624"/>
      <c r="I71" s="636"/>
    </row>
    <row r="72" spans="1:9" x14ac:dyDescent="0.15">
      <c r="A72" s="83" t="s">
        <v>845</v>
      </c>
      <c r="B72" s="783"/>
      <c r="C72" s="784"/>
      <c r="D72" s="785"/>
      <c r="E72" s="786"/>
      <c r="F72" s="786"/>
      <c r="G72" s="624"/>
      <c r="I72" s="636"/>
    </row>
    <row r="73" spans="1:9" x14ac:dyDescent="0.15">
      <c r="B73" s="624"/>
      <c r="C73" s="624"/>
      <c r="D73" s="624"/>
      <c r="E73" s="624"/>
      <c r="F73" s="624"/>
      <c r="G73" s="624"/>
    </row>
    <row r="74" spans="1:9" x14ac:dyDescent="0.15">
      <c r="A74" s="624"/>
      <c r="B74" s="624"/>
      <c r="C74" s="624"/>
      <c r="D74" s="624"/>
      <c r="E74" s="624"/>
      <c r="F74" s="624"/>
      <c r="G74" s="624"/>
    </row>
    <row r="75" spans="1:9" x14ac:dyDescent="0.15">
      <c r="A75" s="624"/>
      <c r="B75" s="624"/>
      <c r="C75" s="624"/>
      <c r="D75" s="624"/>
      <c r="E75" s="624"/>
      <c r="F75" s="624"/>
      <c r="G75" s="624"/>
    </row>
    <row r="76" spans="1:9" x14ac:dyDescent="0.15">
      <c r="A76" s="154" t="s">
        <v>1017</v>
      </c>
      <c r="B76" s="624"/>
      <c r="C76" s="624"/>
      <c r="D76" s="624"/>
      <c r="E76" s="624"/>
      <c r="F76" s="624"/>
      <c r="G76" s="624"/>
    </row>
    <row r="77" spans="1:9" x14ac:dyDescent="0.15">
      <c r="A77" s="624"/>
      <c r="B77" s="624"/>
      <c r="C77" s="624"/>
      <c r="D77" s="624"/>
      <c r="E77" s="624"/>
      <c r="F77" s="624"/>
      <c r="G77" s="624"/>
    </row>
    <row r="78" spans="1:9" x14ac:dyDescent="0.15">
      <c r="A78" s="624"/>
      <c r="B78" s="624"/>
      <c r="C78" s="624"/>
      <c r="D78" s="624"/>
      <c r="E78" s="624"/>
      <c r="F78" s="624"/>
      <c r="G78" s="624"/>
    </row>
    <row r="84" spans="7:9" x14ac:dyDescent="0.15">
      <c r="G84" s="35"/>
      <c r="H84" s="35"/>
      <c r="I84" s="35"/>
    </row>
    <row r="85" spans="7:9" x14ac:dyDescent="0.15">
      <c r="G85" s="612"/>
      <c r="H85" s="612"/>
      <c r="I85" s="613"/>
    </row>
    <row r="86" spans="7:9" x14ac:dyDescent="0.15">
      <c r="G86" s="614"/>
      <c r="H86" s="615"/>
      <c r="I86" s="615"/>
    </row>
    <row r="87" spans="7:9" x14ac:dyDescent="0.15">
      <c r="G87" s="614"/>
      <c r="H87" s="617"/>
      <c r="I87" s="618"/>
    </row>
    <row r="88" spans="7:9" x14ac:dyDescent="0.15">
      <c r="G88" s="196"/>
      <c r="H88" s="385"/>
      <c r="I88" s="205"/>
    </row>
    <row r="89" spans="7:9" x14ac:dyDescent="0.15">
      <c r="G89" s="196"/>
      <c r="H89" s="385"/>
      <c r="I89" s="205"/>
    </row>
    <row r="90" spans="7:9" x14ac:dyDescent="0.15">
      <c r="G90" s="196"/>
    </row>
    <row r="91" spans="7:9" x14ac:dyDescent="0.15">
      <c r="G91" s="196"/>
    </row>
    <row r="92" spans="7:9" x14ac:dyDescent="0.15">
      <c r="G92" s="196"/>
    </row>
    <row r="93" spans="7:9" x14ac:dyDescent="0.15">
      <c r="G93" s="196"/>
    </row>
    <row r="94" spans="7:9" x14ac:dyDescent="0.15">
      <c r="G94" s="196"/>
    </row>
    <row r="95" spans="7:9" x14ac:dyDescent="0.15">
      <c r="G95" s="196"/>
    </row>
    <row r="96" spans="7:9" x14ac:dyDescent="0.15">
      <c r="G96" s="196"/>
    </row>
    <row r="97" spans="1:7" x14ac:dyDescent="0.15">
      <c r="G97" s="196"/>
    </row>
    <row r="98" spans="1:7" x14ac:dyDescent="0.15">
      <c r="G98" s="196"/>
    </row>
    <row r="99" spans="1:7" x14ac:dyDescent="0.15">
      <c r="G99" s="196"/>
    </row>
    <row r="104" spans="1:7" x14ac:dyDescent="0.15">
      <c r="A104" s="600" t="s">
        <v>845</v>
      </c>
    </row>
    <row r="106" spans="1:7" x14ac:dyDescent="0.15">
      <c r="A106" s="344" t="s">
        <v>1044</v>
      </c>
    </row>
    <row r="107" spans="1:7" x14ac:dyDescent="0.15">
      <c r="A107" s="27" t="s">
        <v>1043</v>
      </c>
    </row>
  </sheetData>
  <mergeCells count="1">
    <mergeCell ref="A49:D49"/>
  </mergeCells>
  <pageMargins left="0.7" right="0.7" top="0.75" bottom="0.75" header="0.3" footer="0.3"/>
  <pageSetup paperSize="9" scale="76" orientation="portrait" r:id="rId1"/>
  <colBreaks count="1" manualBreakCount="1">
    <brk id="15"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workbookViewId="0">
      <selection activeCell="A2" sqref="A2"/>
    </sheetView>
  </sheetViews>
  <sheetFormatPr baseColWidth="10" defaultRowHeight="10.5" x14ac:dyDescent="0.15"/>
  <cols>
    <col min="1" max="1" width="12.5703125" style="198" customWidth="1"/>
    <col min="2" max="2" width="13.140625" style="198" customWidth="1"/>
    <col min="3" max="3" width="11.42578125" style="198"/>
    <col min="4" max="4" width="13.42578125" style="198" customWidth="1"/>
    <col min="5" max="7" width="11.42578125" style="198"/>
    <col min="8" max="8" width="13.42578125" style="198" customWidth="1"/>
    <col min="9" max="9" width="11.42578125" style="198"/>
    <col min="10" max="10" width="13" style="198" customWidth="1"/>
    <col min="11" max="11" width="13.85546875" style="198" customWidth="1"/>
    <col min="12" max="12" width="14.7109375" style="198" customWidth="1"/>
    <col min="13" max="13" width="12.42578125" style="198" customWidth="1"/>
    <col min="14" max="16384" width="11.42578125" style="198"/>
  </cols>
  <sheetData>
    <row r="1" spans="1:14" x14ac:dyDescent="0.15">
      <c r="A1" s="203" t="s">
        <v>911</v>
      </c>
    </row>
    <row r="2" spans="1:14" x14ac:dyDescent="0.15">
      <c r="A2" s="324" t="s">
        <v>1016</v>
      </c>
      <c r="B2" s="327"/>
    </row>
    <row r="3" spans="1:14" ht="22.5" customHeight="1" x14ac:dyDescent="0.15">
      <c r="A3" s="160" t="s">
        <v>676</v>
      </c>
      <c r="B3" s="160" t="s">
        <v>959</v>
      </c>
      <c r="C3" s="145" t="s">
        <v>677</v>
      </c>
      <c r="D3" s="145" t="s">
        <v>678</v>
      </c>
      <c r="E3" s="145" t="s">
        <v>679</v>
      </c>
      <c r="F3" s="145" t="s">
        <v>680</v>
      </c>
      <c r="G3" s="145" t="s">
        <v>681</v>
      </c>
      <c r="H3" s="145" t="s">
        <v>682</v>
      </c>
      <c r="I3" s="145" t="s">
        <v>683</v>
      </c>
      <c r="J3" s="145" t="s">
        <v>684</v>
      </c>
      <c r="K3" s="145" t="s">
        <v>685</v>
      </c>
      <c r="L3" s="145" t="s">
        <v>686</v>
      </c>
      <c r="M3" s="145" t="s">
        <v>795</v>
      </c>
      <c r="N3" s="145" t="s">
        <v>417</v>
      </c>
    </row>
    <row r="4" spans="1:14" x14ac:dyDescent="0.15">
      <c r="A4" s="197" t="s">
        <v>170</v>
      </c>
      <c r="B4" s="277">
        <v>97527</v>
      </c>
      <c r="C4" s="277">
        <v>5279</v>
      </c>
      <c r="D4" s="277">
        <v>59</v>
      </c>
      <c r="E4" s="277">
        <v>1878</v>
      </c>
      <c r="F4" s="277">
        <v>11858</v>
      </c>
      <c r="G4" s="277">
        <v>15180</v>
      </c>
      <c r="H4" s="277">
        <v>20245</v>
      </c>
      <c r="I4" s="277">
        <v>1982</v>
      </c>
      <c r="J4" s="277">
        <v>1974</v>
      </c>
      <c r="K4" s="657">
        <v>1025</v>
      </c>
      <c r="L4" s="658">
        <v>810</v>
      </c>
      <c r="M4" s="657">
        <v>1575</v>
      </c>
      <c r="N4" s="277">
        <v>35662</v>
      </c>
    </row>
    <row r="5" spans="1:14" x14ac:dyDescent="0.15">
      <c r="A5" s="196" t="s">
        <v>194</v>
      </c>
      <c r="B5" s="277">
        <v>8932</v>
      </c>
      <c r="C5" s="278">
        <v>313</v>
      </c>
      <c r="D5" s="278">
        <v>4</v>
      </c>
      <c r="E5" s="278">
        <v>184</v>
      </c>
      <c r="F5" s="278">
        <v>1111</v>
      </c>
      <c r="G5" s="278">
        <v>1376</v>
      </c>
      <c r="H5" s="278">
        <v>1662</v>
      </c>
      <c r="I5" s="278">
        <v>206</v>
      </c>
      <c r="J5" s="278">
        <v>170</v>
      </c>
      <c r="K5" s="278">
        <v>88</v>
      </c>
      <c r="L5" s="278">
        <v>100</v>
      </c>
      <c r="M5" s="278">
        <v>144</v>
      </c>
      <c r="N5" s="278">
        <v>3574</v>
      </c>
    </row>
    <row r="6" spans="1:14" x14ac:dyDescent="0.15">
      <c r="A6" s="196" t="s">
        <v>195</v>
      </c>
      <c r="B6" s="277">
        <v>8056</v>
      </c>
      <c r="C6" s="278">
        <v>295</v>
      </c>
      <c r="D6" s="278">
        <v>6</v>
      </c>
      <c r="E6" s="278">
        <v>148</v>
      </c>
      <c r="F6" s="278">
        <v>924</v>
      </c>
      <c r="G6" s="278">
        <v>1234</v>
      </c>
      <c r="H6" s="278">
        <v>1531</v>
      </c>
      <c r="I6" s="278">
        <v>162</v>
      </c>
      <c r="J6" s="278">
        <v>157</v>
      </c>
      <c r="K6" s="279">
        <v>83</v>
      </c>
      <c r="L6" s="280">
        <v>66</v>
      </c>
      <c r="M6" s="279">
        <v>125</v>
      </c>
      <c r="N6" s="278">
        <v>3325</v>
      </c>
    </row>
    <row r="7" spans="1:14" x14ac:dyDescent="0.15">
      <c r="A7" s="196" t="s">
        <v>196</v>
      </c>
      <c r="B7" s="277">
        <v>8807</v>
      </c>
      <c r="C7" s="278">
        <v>342</v>
      </c>
      <c r="D7" s="278">
        <v>16</v>
      </c>
      <c r="E7" s="278">
        <v>177</v>
      </c>
      <c r="F7" s="278">
        <v>967</v>
      </c>
      <c r="G7" s="278">
        <v>1334</v>
      </c>
      <c r="H7" s="278">
        <v>1627</v>
      </c>
      <c r="I7" s="278">
        <v>194</v>
      </c>
      <c r="J7" s="278">
        <v>167</v>
      </c>
      <c r="K7" s="279">
        <v>89</v>
      </c>
      <c r="L7" s="280">
        <v>68</v>
      </c>
      <c r="M7" s="279">
        <v>139</v>
      </c>
      <c r="N7" s="278">
        <v>3687</v>
      </c>
    </row>
    <row r="8" spans="1:14" x14ac:dyDescent="0.15">
      <c r="A8" s="196" t="s">
        <v>197</v>
      </c>
      <c r="B8" s="277">
        <v>8986</v>
      </c>
      <c r="C8" s="278">
        <v>472</v>
      </c>
      <c r="D8" s="278">
        <v>3</v>
      </c>
      <c r="E8" s="278">
        <v>172</v>
      </c>
      <c r="F8" s="278">
        <v>1014</v>
      </c>
      <c r="G8" s="278">
        <v>1245</v>
      </c>
      <c r="H8" s="278">
        <v>1564</v>
      </c>
      <c r="I8" s="278">
        <v>202</v>
      </c>
      <c r="J8" s="278">
        <v>178</v>
      </c>
      <c r="K8" s="279">
        <v>86</v>
      </c>
      <c r="L8" s="280">
        <v>61</v>
      </c>
      <c r="M8" s="279">
        <v>137</v>
      </c>
      <c r="N8" s="278">
        <v>3852</v>
      </c>
    </row>
    <row r="9" spans="1:14" x14ac:dyDescent="0.15">
      <c r="A9" s="196" t="s">
        <v>198</v>
      </c>
      <c r="B9" s="277">
        <v>8310</v>
      </c>
      <c r="C9" s="278">
        <v>583</v>
      </c>
      <c r="D9" s="278">
        <v>4</v>
      </c>
      <c r="E9" s="278">
        <v>168</v>
      </c>
      <c r="F9" s="278">
        <v>1064</v>
      </c>
      <c r="G9" s="278">
        <v>1365</v>
      </c>
      <c r="H9" s="278">
        <v>1631</v>
      </c>
      <c r="I9" s="278">
        <v>196</v>
      </c>
      <c r="J9" s="278">
        <v>172</v>
      </c>
      <c r="K9" s="279">
        <v>102</v>
      </c>
      <c r="L9" s="280">
        <v>65</v>
      </c>
      <c r="M9" s="279">
        <v>137</v>
      </c>
      <c r="N9" s="278">
        <v>2823</v>
      </c>
    </row>
    <row r="10" spans="1:14" x14ac:dyDescent="0.15">
      <c r="A10" s="196" t="s">
        <v>199</v>
      </c>
      <c r="B10" s="277">
        <v>7652</v>
      </c>
      <c r="C10" s="278">
        <v>521</v>
      </c>
      <c r="D10" s="278">
        <v>2</v>
      </c>
      <c r="E10" s="278">
        <v>157</v>
      </c>
      <c r="F10" s="278">
        <v>949</v>
      </c>
      <c r="G10" s="278">
        <v>1197</v>
      </c>
      <c r="H10" s="278">
        <v>1667</v>
      </c>
      <c r="I10" s="278">
        <v>149</v>
      </c>
      <c r="J10" s="278">
        <v>156</v>
      </c>
      <c r="K10" s="279">
        <v>87</v>
      </c>
      <c r="L10" s="280">
        <v>62</v>
      </c>
      <c r="M10" s="279">
        <v>132</v>
      </c>
      <c r="N10" s="278">
        <v>2573</v>
      </c>
    </row>
    <row r="11" spans="1:14" x14ac:dyDescent="0.15">
      <c r="A11" s="196" t="s">
        <v>200</v>
      </c>
      <c r="B11" s="277">
        <v>7396</v>
      </c>
      <c r="C11" s="278">
        <v>376</v>
      </c>
      <c r="D11" s="278">
        <v>6</v>
      </c>
      <c r="E11" s="278">
        <v>117</v>
      </c>
      <c r="F11" s="278">
        <v>876</v>
      </c>
      <c r="G11" s="278">
        <v>1244</v>
      </c>
      <c r="H11" s="278">
        <v>1650</v>
      </c>
      <c r="I11" s="278">
        <v>159</v>
      </c>
      <c r="J11" s="278">
        <v>135</v>
      </c>
      <c r="K11" s="279">
        <v>88</v>
      </c>
      <c r="L11" s="280">
        <v>66</v>
      </c>
      <c r="M11" s="279">
        <v>103</v>
      </c>
      <c r="N11" s="278">
        <v>2576</v>
      </c>
    </row>
    <row r="12" spans="1:14" x14ac:dyDescent="0.15">
      <c r="A12" s="196" t="s">
        <v>201</v>
      </c>
      <c r="B12" s="277">
        <v>8276</v>
      </c>
      <c r="C12" s="278">
        <v>510</v>
      </c>
      <c r="D12" s="278">
        <v>6</v>
      </c>
      <c r="E12" s="278">
        <v>151</v>
      </c>
      <c r="F12" s="278">
        <v>1083</v>
      </c>
      <c r="G12" s="278">
        <v>1331</v>
      </c>
      <c r="H12" s="278">
        <v>1730</v>
      </c>
      <c r="I12" s="278">
        <v>183</v>
      </c>
      <c r="J12" s="278">
        <v>169</v>
      </c>
      <c r="K12" s="279">
        <v>80</v>
      </c>
      <c r="L12" s="280">
        <v>60</v>
      </c>
      <c r="M12" s="279">
        <v>128</v>
      </c>
      <c r="N12" s="278">
        <v>2845</v>
      </c>
    </row>
    <row r="13" spans="1:14" x14ac:dyDescent="0.15">
      <c r="A13" s="196" t="s">
        <v>202</v>
      </c>
      <c r="B13" s="277">
        <v>6623</v>
      </c>
      <c r="C13" s="278">
        <v>420</v>
      </c>
      <c r="D13" s="278">
        <v>4</v>
      </c>
      <c r="E13" s="278">
        <v>135</v>
      </c>
      <c r="F13" s="278">
        <v>914</v>
      </c>
      <c r="G13" s="278">
        <v>1121</v>
      </c>
      <c r="H13" s="278">
        <v>1451</v>
      </c>
      <c r="I13" s="278">
        <v>119</v>
      </c>
      <c r="J13" s="278">
        <v>154</v>
      </c>
      <c r="K13" s="279">
        <v>62</v>
      </c>
      <c r="L13" s="280">
        <v>55</v>
      </c>
      <c r="M13" s="279">
        <v>116</v>
      </c>
      <c r="N13" s="278">
        <v>2072</v>
      </c>
    </row>
    <row r="14" spans="1:14" x14ac:dyDescent="0.15">
      <c r="A14" s="196" t="s">
        <v>203</v>
      </c>
      <c r="B14" s="277">
        <v>8269</v>
      </c>
      <c r="C14" s="278">
        <v>558</v>
      </c>
      <c r="D14" s="278">
        <v>3</v>
      </c>
      <c r="E14" s="278">
        <v>145</v>
      </c>
      <c r="F14" s="278">
        <v>1021</v>
      </c>
      <c r="G14" s="278">
        <v>1339</v>
      </c>
      <c r="H14" s="278">
        <v>1845</v>
      </c>
      <c r="I14" s="278">
        <v>161</v>
      </c>
      <c r="J14" s="278">
        <v>174</v>
      </c>
      <c r="K14" s="279">
        <v>96</v>
      </c>
      <c r="L14" s="280">
        <v>56</v>
      </c>
      <c r="M14" s="279">
        <v>136</v>
      </c>
      <c r="N14" s="278">
        <v>2735</v>
      </c>
    </row>
    <row r="15" spans="1:14" x14ac:dyDescent="0.15">
      <c r="A15" s="196" t="s">
        <v>204</v>
      </c>
      <c r="B15" s="277">
        <v>8397</v>
      </c>
      <c r="C15" s="278">
        <v>515</v>
      </c>
      <c r="D15" s="278">
        <v>2</v>
      </c>
      <c r="E15" s="278">
        <v>167</v>
      </c>
      <c r="F15" s="278">
        <v>950</v>
      </c>
      <c r="G15" s="278">
        <v>1198</v>
      </c>
      <c r="H15" s="278">
        <v>1850</v>
      </c>
      <c r="I15" s="278">
        <v>135</v>
      </c>
      <c r="J15" s="278">
        <v>178</v>
      </c>
      <c r="K15" s="279">
        <v>84</v>
      </c>
      <c r="L15" s="280">
        <v>76</v>
      </c>
      <c r="M15" s="279">
        <v>129</v>
      </c>
      <c r="N15" s="278">
        <v>3113</v>
      </c>
    </row>
    <row r="16" spans="1:14" x14ac:dyDescent="0.15">
      <c r="A16" s="146" t="s">
        <v>205</v>
      </c>
      <c r="B16" s="281">
        <v>7823</v>
      </c>
      <c r="C16" s="282">
        <v>374</v>
      </c>
      <c r="D16" s="282">
        <v>3</v>
      </c>
      <c r="E16" s="282">
        <v>157</v>
      </c>
      <c r="F16" s="282">
        <v>985</v>
      </c>
      <c r="G16" s="282">
        <v>1196</v>
      </c>
      <c r="H16" s="282">
        <v>2037</v>
      </c>
      <c r="I16" s="282">
        <v>116</v>
      </c>
      <c r="J16" s="282">
        <v>164</v>
      </c>
      <c r="K16" s="274">
        <v>80</v>
      </c>
      <c r="L16" s="283">
        <v>75</v>
      </c>
      <c r="M16" s="274">
        <v>149</v>
      </c>
      <c r="N16" s="282">
        <v>2487</v>
      </c>
    </row>
    <row r="17" spans="1:14" x14ac:dyDescent="0.15">
      <c r="A17" s="201" t="s">
        <v>978</v>
      </c>
    </row>
    <row r="18" spans="1:14" ht="10.5" customHeight="1" x14ac:dyDescent="0.15">
      <c r="A18" s="507" t="s">
        <v>889</v>
      </c>
      <c r="B18" s="507"/>
      <c r="C18" s="507"/>
      <c r="D18" s="507"/>
      <c r="E18" s="507"/>
      <c r="F18" s="507"/>
      <c r="G18" s="507"/>
      <c r="H18" s="507"/>
      <c r="I18" s="507"/>
      <c r="J18" s="507"/>
      <c r="K18" s="507"/>
      <c r="L18" s="507"/>
      <c r="M18" s="507"/>
      <c r="N18" s="507"/>
    </row>
    <row r="19" spans="1:14" ht="10.5" customHeight="1" x14ac:dyDescent="0.15">
      <c r="A19" s="507" t="s">
        <v>888</v>
      </c>
      <c r="B19" s="507"/>
      <c r="C19" s="507"/>
      <c r="D19" s="507"/>
      <c r="E19" s="507"/>
      <c r="F19" s="507"/>
      <c r="G19" s="507"/>
      <c r="H19" s="507"/>
      <c r="I19" s="507"/>
      <c r="J19" s="507"/>
      <c r="K19" s="507"/>
      <c r="L19" s="507"/>
      <c r="M19" s="507"/>
      <c r="N19" s="507"/>
    </row>
    <row r="20" spans="1:14" ht="10.5" customHeight="1" x14ac:dyDescent="0.15">
      <c r="A20" s="508" t="s">
        <v>838</v>
      </c>
      <c r="B20" s="508"/>
      <c r="C20" s="508"/>
      <c r="D20" s="508"/>
      <c r="E20" s="508"/>
      <c r="F20" s="508"/>
      <c r="G20" s="508"/>
      <c r="H20" s="508"/>
      <c r="I20" s="508"/>
      <c r="J20" s="508"/>
      <c r="K20" s="508"/>
      <c r="L20" s="508"/>
      <c r="M20" s="508"/>
      <c r="N20" s="508"/>
    </row>
    <row r="21" spans="1:14" ht="10.5" customHeight="1" x14ac:dyDescent="0.15">
      <c r="A21" s="508" t="s">
        <v>886</v>
      </c>
      <c r="B21" s="508"/>
      <c r="C21" s="508"/>
      <c r="D21" s="508"/>
      <c r="E21" s="508"/>
      <c r="F21" s="508"/>
      <c r="G21" s="508"/>
      <c r="H21" s="508"/>
      <c r="I21" s="508"/>
      <c r="J21" s="508"/>
      <c r="K21" s="508"/>
      <c r="L21" s="508"/>
      <c r="M21" s="508"/>
      <c r="N21" s="508"/>
    </row>
    <row r="22" spans="1:14" ht="10.5" customHeight="1" x14ac:dyDescent="0.15">
      <c r="A22" s="507" t="s">
        <v>887</v>
      </c>
      <c r="B22" s="507"/>
      <c r="C22" s="507"/>
      <c r="D22" s="507"/>
      <c r="E22" s="507"/>
      <c r="F22" s="507"/>
      <c r="G22" s="507"/>
      <c r="H22" s="507"/>
      <c r="I22" s="507"/>
      <c r="J22" s="507"/>
      <c r="K22" s="507"/>
      <c r="L22" s="507"/>
      <c r="M22" s="507"/>
      <c r="N22" s="507"/>
    </row>
    <row r="23" spans="1:14" ht="10.5" customHeight="1" x14ac:dyDescent="0.15">
      <c r="A23" s="509" t="s">
        <v>893</v>
      </c>
      <c r="B23" s="509"/>
      <c r="C23" s="509"/>
      <c r="D23" s="509"/>
      <c r="E23" s="509"/>
      <c r="F23" s="509"/>
      <c r="G23" s="509"/>
      <c r="H23" s="509"/>
      <c r="I23" s="509"/>
      <c r="J23" s="509"/>
      <c r="K23" s="509"/>
      <c r="L23" s="509"/>
      <c r="M23" s="509"/>
      <c r="N23" s="509"/>
    </row>
    <row r="24" spans="1:14" ht="10.5" customHeight="1" x14ac:dyDescent="0.15">
      <c r="A24" s="507" t="s">
        <v>890</v>
      </c>
      <c r="B24" s="507"/>
      <c r="C24" s="507"/>
      <c r="D24" s="507"/>
      <c r="E24" s="507"/>
      <c r="F24" s="507"/>
      <c r="G24" s="507"/>
      <c r="H24" s="507"/>
      <c r="I24" s="507"/>
      <c r="J24" s="507"/>
      <c r="K24" s="507"/>
      <c r="L24" s="507"/>
      <c r="M24" s="507"/>
      <c r="N24" s="507"/>
    </row>
    <row r="25" spans="1:14" ht="10.5" customHeight="1" x14ac:dyDescent="0.15">
      <c r="A25" s="507" t="s">
        <v>985</v>
      </c>
      <c r="B25" s="507"/>
      <c r="C25" s="507"/>
      <c r="D25" s="507"/>
      <c r="E25" s="507"/>
      <c r="F25" s="507"/>
      <c r="G25" s="507"/>
      <c r="H25" s="507"/>
      <c r="I25" s="507"/>
      <c r="J25" s="507"/>
      <c r="K25" s="507"/>
      <c r="L25" s="507"/>
      <c r="M25" s="507"/>
      <c r="N25" s="507"/>
    </row>
    <row r="26" spans="1:14" x14ac:dyDescent="0.15">
      <c r="A26" s="453" t="s">
        <v>740</v>
      </c>
    </row>
  </sheetData>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5"/>
  <sheetViews>
    <sheetView topLeftCell="A74" workbookViewId="0">
      <selection activeCell="F120" sqref="F120"/>
    </sheetView>
  </sheetViews>
  <sheetFormatPr baseColWidth="10" defaultRowHeight="10.5" x14ac:dyDescent="0.15"/>
  <cols>
    <col min="1" max="1" width="23.42578125" style="198" customWidth="1"/>
    <col min="2" max="9" width="11.42578125" style="198"/>
    <col min="10" max="10" width="13" style="198" customWidth="1"/>
    <col min="11" max="71" width="11.42578125" style="198"/>
    <col min="72" max="72" width="19" style="198" customWidth="1"/>
    <col min="73" max="16384" width="11.42578125" style="198"/>
  </cols>
  <sheetData>
    <row r="1" spans="1:17" x14ac:dyDescent="0.15">
      <c r="A1" s="203" t="s">
        <v>963</v>
      </c>
    </row>
    <row r="2" spans="1:17" x14ac:dyDescent="0.15">
      <c r="A2" s="203"/>
    </row>
    <row r="3" spans="1:17" x14ac:dyDescent="0.15">
      <c r="A3" s="781" t="s">
        <v>987</v>
      </c>
    </row>
    <row r="5" spans="1:17" x14ac:dyDescent="0.15">
      <c r="A5" s="550" t="s">
        <v>813</v>
      </c>
      <c r="B5" s="550" t="s">
        <v>170</v>
      </c>
      <c r="C5" s="550" t="s">
        <v>879</v>
      </c>
      <c r="P5" s="613"/>
      <c r="Q5" s="613"/>
    </row>
    <row r="6" spans="1:17" x14ac:dyDescent="0.15">
      <c r="A6" s="551" t="s">
        <v>170</v>
      </c>
      <c r="B6" s="552">
        <f>SUM(B7:B18)</f>
        <v>97527</v>
      </c>
      <c r="C6" s="553">
        <f>B6-B18</f>
        <v>61865</v>
      </c>
    </row>
    <row r="7" spans="1:17" x14ac:dyDescent="0.15">
      <c r="A7" s="554" t="s">
        <v>807</v>
      </c>
      <c r="B7" s="555">
        <v>20245</v>
      </c>
      <c r="C7" s="223">
        <f t="shared" ref="C7:C17" si="0">B7/$C$6</f>
        <v>0.3272448072415744</v>
      </c>
      <c r="P7" s="664"/>
    </row>
    <row r="8" spans="1:17" x14ac:dyDescent="0.15">
      <c r="A8" s="554" t="s">
        <v>808</v>
      </c>
      <c r="B8" s="555">
        <v>15180</v>
      </c>
      <c r="C8" s="223">
        <f t="shared" si="0"/>
        <v>0.24537298957407258</v>
      </c>
      <c r="P8" s="664"/>
    </row>
    <row r="9" spans="1:17" x14ac:dyDescent="0.15">
      <c r="A9" s="554" t="s">
        <v>809</v>
      </c>
      <c r="B9" s="555">
        <v>11858</v>
      </c>
      <c r="C9" s="223">
        <f t="shared" si="0"/>
        <v>0.19167542229047119</v>
      </c>
    </row>
    <row r="10" spans="1:17" x14ac:dyDescent="0.15">
      <c r="A10" s="554" t="s">
        <v>812</v>
      </c>
      <c r="B10" s="555">
        <v>5279</v>
      </c>
      <c r="C10" s="223">
        <f t="shared" si="0"/>
        <v>8.5330962579810876E-2</v>
      </c>
      <c r="F10" s="43"/>
      <c r="G10" s="332"/>
    </row>
    <row r="11" spans="1:17" x14ac:dyDescent="0.15">
      <c r="A11" s="554" t="s">
        <v>683</v>
      </c>
      <c r="B11" s="555">
        <v>1982</v>
      </c>
      <c r="C11" s="223">
        <f t="shared" si="0"/>
        <v>3.2037501010264285E-2</v>
      </c>
    </row>
    <row r="12" spans="1:17" x14ac:dyDescent="0.15">
      <c r="A12" s="554" t="s">
        <v>684</v>
      </c>
      <c r="B12" s="555">
        <v>1974</v>
      </c>
      <c r="C12" s="223">
        <f t="shared" si="0"/>
        <v>3.1908187181766752E-2</v>
      </c>
    </row>
    <row r="13" spans="1:17" x14ac:dyDescent="0.15">
      <c r="A13" s="554" t="s">
        <v>810</v>
      </c>
      <c r="B13" s="555">
        <v>1878</v>
      </c>
      <c r="C13" s="223">
        <f t="shared" si="0"/>
        <v>3.035642123979633E-2</v>
      </c>
    </row>
    <row r="14" spans="1:17" x14ac:dyDescent="0.15">
      <c r="A14" s="554" t="s">
        <v>820</v>
      </c>
      <c r="B14" s="555">
        <v>1575</v>
      </c>
      <c r="C14" s="223">
        <f t="shared" si="0"/>
        <v>2.5458659985452194E-2</v>
      </c>
    </row>
    <row r="15" spans="1:17" x14ac:dyDescent="0.15">
      <c r="A15" s="554" t="s">
        <v>806</v>
      </c>
      <c r="B15" s="555">
        <v>1025</v>
      </c>
      <c r="C15" s="223">
        <f t="shared" si="0"/>
        <v>1.6568334276246665E-2</v>
      </c>
    </row>
    <row r="16" spans="1:17" x14ac:dyDescent="0.15">
      <c r="A16" s="554" t="s">
        <v>805</v>
      </c>
      <c r="B16" s="555">
        <v>810</v>
      </c>
      <c r="C16" s="223">
        <f t="shared" si="0"/>
        <v>1.3093025135375413E-2</v>
      </c>
    </row>
    <row r="17" spans="1:25" x14ac:dyDescent="0.15">
      <c r="A17" s="554" t="s">
        <v>811</v>
      </c>
      <c r="B17" s="555">
        <v>59</v>
      </c>
      <c r="C17" s="223">
        <f t="shared" si="0"/>
        <v>9.5368948516932027E-4</v>
      </c>
    </row>
    <row r="18" spans="1:25" x14ac:dyDescent="0.15">
      <c r="A18" s="554" t="s">
        <v>417</v>
      </c>
      <c r="B18" s="555">
        <v>35662</v>
      </c>
      <c r="C18" s="556" t="s">
        <v>760</v>
      </c>
    </row>
    <row r="19" spans="1:25" x14ac:dyDescent="0.15">
      <c r="A19" s="505" t="s">
        <v>943</v>
      </c>
      <c r="B19" s="329"/>
      <c r="C19" s="543"/>
    </row>
    <row r="20" spans="1:25" x14ac:dyDescent="0.15">
      <c r="A20" s="328"/>
      <c r="B20" s="329"/>
      <c r="C20" s="543"/>
    </row>
    <row r="21" spans="1:25" x14ac:dyDescent="0.15">
      <c r="A21" s="203" t="s">
        <v>964</v>
      </c>
    </row>
    <row r="28" spans="1:25" x14ac:dyDescent="0.15">
      <c r="E28" s="500"/>
    </row>
    <row r="29" spans="1:25" x14ac:dyDescent="0.15">
      <c r="E29" s="500"/>
      <c r="P29" s="656"/>
      <c r="Q29" s="656"/>
      <c r="R29" s="656"/>
      <c r="S29" s="656"/>
      <c r="T29" s="656"/>
      <c r="U29" s="656"/>
      <c r="V29" s="656"/>
      <c r="W29" s="656"/>
      <c r="X29" s="656"/>
      <c r="Y29" s="656"/>
    </row>
    <row r="30" spans="1:25" x14ac:dyDescent="0.15">
      <c r="E30" s="500"/>
      <c r="P30" s="277"/>
      <c r="Q30" s="277"/>
      <c r="R30" s="277"/>
      <c r="S30" s="277"/>
      <c r="T30" s="277"/>
      <c r="U30" s="277"/>
      <c r="V30" s="657"/>
      <c r="W30" s="658"/>
      <c r="X30" s="657"/>
      <c r="Y30" s="277"/>
    </row>
    <row r="31" spans="1:25" x14ac:dyDescent="0.15">
      <c r="E31" s="500"/>
      <c r="P31" s="278"/>
      <c r="Q31" s="278"/>
      <c r="R31" s="278"/>
      <c r="S31" s="278"/>
      <c r="T31" s="278"/>
      <c r="U31" s="278"/>
      <c r="V31" s="278"/>
      <c r="W31" s="278"/>
      <c r="X31" s="278"/>
      <c r="Y31" s="278"/>
    </row>
    <row r="32" spans="1:25" x14ac:dyDescent="0.15">
      <c r="E32" s="500"/>
      <c r="P32" s="278"/>
      <c r="Q32" s="278"/>
      <c r="R32" s="278"/>
      <c r="S32" s="278"/>
      <c r="T32" s="278"/>
      <c r="U32" s="278"/>
      <c r="V32" s="279"/>
      <c r="W32" s="280"/>
      <c r="X32" s="279"/>
      <c r="Y32" s="278"/>
    </row>
    <row r="33" spans="5:25" x14ac:dyDescent="0.15">
      <c r="E33" s="500"/>
      <c r="P33" s="278"/>
      <c r="Q33" s="278"/>
      <c r="R33" s="278"/>
      <c r="S33" s="278"/>
      <c r="T33" s="278"/>
      <c r="U33" s="278"/>
      <c r="V33" s="279"/>
      <c r="W33" s="280"/>
      <c r="X33" s="279"/>
      <c r="Y33" s="278"/>
    </row>
    <row r="34" spans="5:25" x14ac:dyDescent="0.15">
      <c r="E34" s="500"/>
      <c r="P34" s="278"/>
      <c r="Q34" s="278"/>
      <c r="R34" s="278"/>
      <c r="S34" s="278"/>
      <c r="T34" s="278"/>
      <c r="U34" s="278"/>
      <c r="V34" s="279"/>
      <c r="W34" s="280"/>
      <c r="X34" s="279"/>
      <c r="Y34" s="278"/>
    </row>
    <row r="35" spans="5:25" x14ac:dyDescent="0.15">
      <c r="E35" s="500"/>
      <c r="P35" s="278"/>
      <c r="Q35" s="278"/>
      <c r="R35" s="278"/>
      <c r="S35" s="278"/>
      <c r="T35" s="278"/>
      <c r="U35" s="278"/>
      <c r="V35" s="279"/>
      <c r="W35" s="280"/>
      <c r="X35" s="279"/>
      <c r="Y35" s="278"/>
    </row>
    <row r="36" spans="5:25" x14ac:dyDescent="0.15">
      <c r="E36" s="500"/>
      <c r="P36" s="278"/>
      <c r="Q36" s="278"/>
      <c r="R36" s="278"/>
      <c r="S36" s="278"/>
      <c r="T36" s="278"/>
      <c r="U36" s="278"/>
      <c r="V36" s="279"/>
      <c r="W36" s="280"/>
      <c r="X36" s="279"/>
      <c r="Y36" s="278"/>
    </row>
    <row r="37" spans="5:25" x14ac:dyDescent="0.15">
      <c r="E37" s="500"/>
      <c r="P37" s="278"/>
      <c r="Q37" s="278"/>
      <c r="R37" s="278"/>
      <c r="S37" s="278"/>
      <c r="T37" s="278"/>
      <c r="U37" s="278"/>
      <c r="V37" s="279"/>
      <c r="W37" s="280"/>
      <c r="X37" s="279"/>
      <c r="Y37" s="278"/>
    </row>
    <row r="38" spans="5:25" x14ac:dyDescent="0.15">
      <c r="E38" s="500"/>
      <c r="P38" s="278"/>
      <c r="Q38" s="278"/>
      <c r="R38" s="278"/>
      <c r="S38" s="278"/>
      <c r="T38" s="278"/>
      <c r="U38" s="278"/>
      <c r="V38" s="279"/>
      <c r="W38" s="280"/>
      <c r="X38" s="279"/>
      <c r="Y38" s="278"/>
    </row>
    <row r="39" spans="5:25" x14ac:dyDescent="0.15">
      <c r="E39" s="500"/>
      <c r="P39" s="278"/>
      <c r="Q39" s="278"/>
      <c r="R39" s="278"/>
      <c r="S39" s="278"/>
      <c r="T39" s="278"/>
      <c r="U39" s="278"/>
      <c r="V39" s="279"/>
      <c r="W39" s="280"/>
      <c r="X39" s="279"/>
      <c r="Y39" s="278"/>
    </row>
    <row r="40" spans="5:25" x14ac:dyDescent="0.15">
      <c r="E40" s="505"/>
      <c r="P40" s="278"/>
      <c r="Q40" s="278"/>
      <c r="R40" s="278"/>
      <c r="S40" s="278"/>
      <c r="T40" s="278"/>
      <c r="U40" s="278"/>
      <c r="V40" s="279"/>
      <c r="W40" s="280"/>
      <c r="X40" s="279"/>
      <c r="Y40" s="278"/>
    </row>
    <row r="41" spans="5:25" x14ac:dyDescent="0.15">
      <c r="E41" s="505"/>
      <c r="P41" s="278"/>
      <c r="Q41" s="278"/>
      <c r="R41" s="278"/>
      <c r="S41" s="278"/>
      <c r="T41" s="278"/>
      <c r="U41" s="278"/>
      <c r="V41" s="279"/>
      <c r="W41" s="280"/>
      <c r="X41" s="279"/>
      <c r="Y41" s="278"/>
    </row>
    <row r="42" spans="5:25" x14ac:dyDescent="0.15">
      <c r="E42" s="505"/>
      <c r="P42" s="278"/>
      <c r="Q42" s="278"/>
      <c r="R42" s="278"/>
      <c r="S42" s="278"/>
      <c r="T42" s="278"/>
      <c r="U42" s="278"/>
      <c r="V42" s="279"/>
      <c r="W42" s="280"/>
      <c r="X42" s="279"/>
      <c r="Y42" s="278"/>
    </row>
    <row r="43" spans="5:25" x14ac:dyDescent="0.15">
      <c r="E43" s="505"/>
      <c r="P43" s="660"/>
      <c r="Q43" s="660"/>
      <c r="R43" s="660"/>
      <c r="S43" s="660"/>
      <c r="T43" s="660"/>
      <c r="U43" s="660"/>
      <c r="V43" s="660"/>
      <c r="W43" s="660"/>
      <c r="X43" s="660"/>
      <c r="Y43" s="660"/>
    </row>
    <row r="44" spans="5:25" x14ac:dyDescent="0.15">
      <c r="E44" s="505"/>
      <c r="P44" s="660"/>
      <c r="Q44" s="660"/>
      <c r="R44" s="660"/>
      <c r="S44" s="660"/>
      <c r="T44" s="660"/>
      <c r="U44" s="660"/>
      <c r="V44" s="660"/>
      <c r="W44" s="660"/>
      <c r="X44" s="660"/>
      <c r="Y44" s="660"/>
    </row>
    <row r="45" spans="5:25" x14ac:dyDescent="0.15">
      <c r="E45" s="505"/>
      <c r="P45" s="660"/>
      <c r="Q45" s="660"/>
      <c r="R45" s="660"/>
      <c r="S45" s="660"/>
      <c r="T45" s="660"/>
      <c r="U45" s="660"/>
      <c r="V45" s="660"/>
      <c r="W45" s="660"/>
      <c r="X45" s="660"/>
      <c r="Y45" s="660"/>
    </row>
    <row r="46" spans="5:25" x14ac:dyDescent="0.15">
      <c r="E46" s="505"/>
      <c r="P46" s="660"/>
      <c r="Q46" s="660"/>
      <c r="R46" s="660"/>
      <c r="S46" s="660"/>
      <c r="T46" s="660"/>
      <c r="U46" s="660"/>
      <c r="V46" s="660"/>
      <c r="W46" s="660"/>
      <c r="X46" s="660"/>
      <c r="Y46" s="660"/>
    </row>
    <row r="47" spans="5:25" x14ac:dyDescent="0.15">
      <c r="E47" s="500"/>
    </row>
    <row r="48" spans="5:25" x14ac:dyDescent="0.15">
      <c r="E48" s="500"/>
    </row>
    <row r="49" spans="1:28" x14ac:dyDescent="0.15">
      <c r="A49" s="201" t="s">
        <v>976</v>
      </c>
      <c r="E49" s="500"/>
    </row>
    <row r="50" spans="1:28" x14ac:dyDescent="0.15">
      <c r="A50" s="500" t="s">
        <v>943</v>
      </c>
      <c r="E50" s="500"/>
    </row>
    <row r="51" spans="1:28" x14ac:dyDescent="0.15">
      <c r="E51" s="500"/>
    </row>
    <row r="52" spans="1:28" s="212" customFormat="1" x14ac:dyDescent="0.15">
      <c r="A52" s="507" t="s">
        <v>889</v>
      </c>
      <c r="B52" s="507"/>
      <c r="C52" s="507"/>
      <c r="D52" s="507"/>
      <c r="E52" s="507"/>
      <c r="F52" s="507"/>
      <c r="G52" s="507"/>
      <c r="H52" s="507"/>
      <c r="I52" s="507"/>
      <c r="J52" s="507"/>
      <c r="K52" s="507"/>
      <c r="L52" s="507"/>
      <c r="M52" s="507"/>
      <c r="N52" s="507"/>
    </row>
    <row r="53" spans="1:28" s="212" customFormat="1" x14ac:dyDescent="0.15">
      <c r="A53" s="507" t="s">
        <v>888</v>
      </c>
      <c r="B53" s="507"/>
      <c r="C53" s="507"/>
      <c r="D53" s="507"/>
      <c r="E53" s="507"/>
      <c r="F53" s="507"/>
      <c r="G53" s="507"/>
      <c r="H53" s="507"/>
      <c r="I53" s="507"/>
      <c r="J53" s="507"/>
      <c r="K53" s="507"/>
      <c r="L53" s="507"/>
      <c r="M53" s="507"/>
      <c r="N53" s="507"/>
    </row>
    <row r="54" spans="1:28" s="212" customFormat="1" x14ac:dyDescent="0.15">
      <c r="A54" s="508" t="s">
        <v>838</v>
      </c>
      <c r="B54" s="508"/>
      <c r="C54" s="508"/>
      <c r="D54" s="508"/>
      <c r="E54" s="508"/>
      <c r="F54" s="508"/>
      <c r="G54" s="508"/>
      <c r="H54" s="508"/>
      <c r="I54" s="508"/>
      <c r="J54" s="508"/>
      <c r="K54" s="508"/>
      <c r="L54" s="508"/>
      <c r="M54" s="508"/>
      <c r="N54" s="508"/>
    </row>
    <row r="55" spans="1:28" s="212" customFormat="1" x14ac:dyDescent="0.15">
      <c r="A55" s="508" t="s">
        <v>886</v>
      </c>
      <c r="B55" s="508"/>
      <c r="C55" s="508"/>
      <c r="D55" s="508"/>
      <c r="E55" s="508"/>
      <c r="F55" s="508"/>
      <c r="G55" s="508"/>
      <c r="H55" s="508"/>
      <c r="I55" s="508"/>
      <c r="J55" s="508"/>
      <c r="K55" s="508"/>
      <c r="L55" s="508"/>
      <c r="M55" s="508"/>
      <c r="N55" s="508"/>
    </row>
    <row r="56" spans="1:28" s="212" customFormat="1" x14ac:dyDescent="0.15">
      <c r="A56" s="507" t="s">
        <v>887</v>
      </c>
      <c r="B56" s="507"/>
      <c r="C56" s="507"/>
      <c r="D56" s="507"/>
      <c r="E56" s="507"/>
      <c r="F56" s="507"/>
      <c r="G56" s="507"/>
      <c r="H56" s="507"/>
      <c r="I56" s="507"/>
      <c r="J56" s="507"/>
      <c r="K56" s="507"/>
      <c r="L56" s="507"/>
      <c r="M56" s="507"/>
      <c r="N56" s="507"/>
    </row>
    <row r="57" spans="1:28" s="212" customFormat="1" x14ac:dyDescent="0.15">
      <c r="A57" s="509" t="s">
        <v>1003</v>
      </c>
      <c r="B57" s="509"/>
      <c r="C57" s="509"/>
      <c r="D57" s="509"/>
      <c r="E57" s="509"/>
      <c r="F57" s="509"/>
      <c r="G57" s="509"/>
      <c r="H57" s="509"/>
      <c r="I57" s="509"/>
      <c r="J57" s="509"/>
      <c r="K57" s="509"/>
      <c r="L57" s="509"/>
      <c r="M57" s="509"/>
      <c r="N57" s="509"/>
      <c r="AA57" s="698"/>
      <c r="AB57" s="698"/>
    </row>
    <row r="58" spans="1:28" s="212" customFormat="1" x14ac:dyDescent="0.15">
      <c r="A58" s="507" t="s">
        <v>890</v>
      </c>
      <c r="B58" s="507"/>
      <c r="C58" s="507"/>
      <c r="D58" s="507"/>
      <c r="E58" s="507"/>
      <c r="F58" s="507"/>
      <c r="G58" s="507"/>
      <c r="H58" s="507"/>
      <c r="I58" s="507"/>
      <c r="J58" s="507"/>
      <c r="K58" s="507"/>
      <c r="L58" s="507"/>
      <c r="M58" s="507"/>
      <c r="N58" s="507"/>
    </row>
    <row r="59" spans="1:28" s="212" customFormat="1" x14ac:dyDescent="0.15">
      <c r="A59" s="507" t="s">
        <v>891</v>
      </c>
      <c r="B59" s="507"/>
      <c r="C59" s="507"/>
      <c r="D59" s="507"/>
      <c r="E59" s="507"/>
      <c r="F59" s="507"/>
      <c r="G59" s="507"/>
      <c r="H59" s="507"/>
      <c r="I59" s="507"/>
      <c r="J59" s="507"/>
      <c r="K59" s="507"/>
      <c r="L59" s="507"/>
      <c r="M59" s="507"/>
      <c r="N59" s="507"/>
    </row>
    <row r="61" spans="1:28" x14ac:dyDescent="0.15">
      <c r="A61" s="781" t="s">
        <v>929</v>
      </c>
      <c r="B61" s="781"/>
      <c r="C61" s="781"/>
      <c r="D61" s="781"/>
      <c r="E61" s="781"/>
      <c r="F61" s="781"/>
      <c r="G61" s="781"/>
      <c r="H61" s="781"/>
      <c r="I61" s="781"/>
      <c r="J61" s="781"/>
    </row>
    <row r="62" spans="1:28" x14ac:dyDescent="0.15">
      <c r="A62" s="344" t="s">
        <v>1047</v>
      </c>
      <c r="B62" s="782"/>
      <c r="C62" s="782"/>
      <c r="D62" s="782"/>
      <c r="E62" s="782"/>
      <c r="F62" s="782"/>
      <c r="G62" s="782"/>
      <c r="H62" s="782"/>
      <c r="I62" s="782"/>
      <c r="J62" s="782"/>
    </row>
    <row r="63" spans="1:28" x14ac:dyDescent="0.15">
      <c r="B63" s="344"/>
      <c r="C63" s="344"/>
      <c r="D63" s="344"/>
      <c r="E63" s="344"/>
      <c r="F63" s="344"/>
      <c r="G63" s="344"/>
      <c r="H63" s="344"/>
      <c r="I63" s="344"/>
      <c r="J63" s="344"/>
    </row>
    <row r="64" spans="1:28" x14ac:dyDescent="0.15">
      <c r="B64" s="510"/>
      <c r="C64" s="510"/>
      <c r="D64" s="510"/>
      <c r="E64" s="510"/>
      <c r="F64" s="510"/>
      <c r="G64" s="510"/>
      <c r="H64" s="510"/>
      <c r="I64" s="510"/>
      <c r="J64" s="510"/>
    </row>
    <row r="67" spans="1:8" ht="31.5" x14ac:dyDescent="0.15">
      <c r="A67" s="549" t="s">
        <v>676</v>
      </c>
      <c r="B67" s="549" t="s">
        <v>170</v>
      </c>
      <c r="C67" s="558" t="s">
        <v>953</v>
      </c>
      <c r="D67" s="558" t="s">
        <v>954</v>
      </c>
      <c r="E67" s="557" t="s">
        <v>882</v>
      </c>
      <c r="F67" s="557" t="s">
        <v>955</v>
      </c>
      <c r="G67" s="612"/>
      <c r="H67" s="613"/>
    </row>
    <row r="68" spans="1:8" x14ac:dyDescent="0.15">
      <c r="A68" s="544" t="s">
        <v>170</v>
      </c>
      <c r="B68" s="661">
        <v>97527</v>
      </c>
      <c r="C68" s="553">
        <f>B68-D68</f>
        <v>61865</v>
      </c>
      <c r="D68" s="661">
        <v>35662</v>
      </c>
      <c r="E68" s="230">
        <f>C68/B68</f>
        <v>0.63433715791524403</v>
      </c>
      <c r="F68" s="230">
        <f>D68/B68</f>
        <v>0.36566284208475602</v>
      </c>
      <c r="G68" s="663"/>
    </row>
    <row r="69" spans="1:8" x14ac:dyDescent="0.15">
      <c r="A69" s="547" t="s">
        <v>194</v>
      </c>
      <c r="B69" s="661">
        <v>8932</v>
      </c>
      <c r="C69" s="662">
        <f t="shared" ref="C69:C80" si="1">B69-D69</f>
        <v>5358</v>
      </c>
      <c r="D69" s="628">
        <v>3574</v>
      </c>
      <c r="E69" s="223">
        <f t="shared" ref="E69:E80" si="2">C69/B69</f>
        <v>0.59986565158978955</v>
      </c>
      <c r="F69" s="223">
        <f t="shared" ref="F69:F80" si="3">D69/B69</f>
        <v>0.40013434841021051</v>
      </c>
      <c r="G69" s="663"/>
    </row>
    <row r="70" spans="1:8" x14ac:dyDescent="0.15">
      <c r="A70" s="547" t="s">
        <v>195</v>
      </c>
      <c r="B70" s="661">
        <v>8056</v>
      </c>
      <c r="C70" s="662">
        <f t="shared" si="1"/>
        <v>4731</v>
      </c>
      <c r="D70" s="628">
        <v>3325</v>
      </c>
      <c r="E70" s="223">
        <f t="shared" si="2"/>
        <v>0.58726415094339623</v>
      </c>
      <c r="F70" s="223">
        <f t="shared" si="3"/>
        <v>0.41273584905660377</v>
      </c>
      <c r="G70" s="663"/>
    </row>
    <row r="71" spans="1:8" x14ac:dyDescent="0.15">
      <c r="A71" s="547" t="s">
        <v>196</v>
      </c>
      <c r="B71" s="661">
        <v>8807</v>
      </c>
      <c r="C71" s="662">
        <f t="shared" si="1"/>
        <v>5120</v>
      </c>
      <c r="D71" s="628">
        <v>3687</v>
      </c>
      <c r="E71" s="223">
        <f t="shared" si="2"/>
        <v>0.58135573975246968</v>
      </c>
      <c r="F71" s="223">
        <f t="shared" si="3"/>
        <v>0.41864426024753038</v>
      </c>
      <c r="G71" s="663"/>
    </row>
    <row r="72" spans="1:8" x14ac:dyDescent="0.15">
      <c r="A72" s="547" t="s">
        <v>197</v>
      </c>
      <c r="B72" s="661">
        <v>8986</v>
      </c>
      <c r="C72" s="662">
        <f t="shared" si="1"/>
        <v>5134</v>
      </c>
      <c r="D72" s="628">
        <v>3852</v>
      </c>
      <c r="E72" s="223">
        <f t="shared" si="2"/>
        <v>0.57133318495437346</v>
      </c>
      <c r="F72" s="223">
        <f t="shared" si="3"/>
        <v>0.42866681504562654</v>
      </c>
      <c r="G72" s="663"/>
    </row>
    <row r="73" spans="1:8" x14ac:dyDescent="0.15">
      <c r="A73" s="547" t="s">
        <v>198</v>
      </c>
      <c r="B73" s="661">
        <v>8310</v>
      </c>
      <c r="C73" s="662">
        <f t="shared" si="1"/>
        <v>5487</v>
      </c>
      <c r="D73" s="628">
        <v>2823</v>
      </c>
      <c r="E73" s="223">
        <f t="shared" si="2"/>
        <v>0.66028880866425987</v>
      </c>
      <c r="F73" s="223">
        <f t="shared" si="3"/>
        <v>0.33971119133574007</v>
      </c>
      <c r="G73" s="663"/>
    </row>
    <row r="74" spans="1:8" x14ac:dyDescent="0.15">
      <c r="A74" s="547" t="s">
        <v>199</v>
      </c>
      <c r="B74" s="661">
        <v>7652</v>
      </c>
      <c r="C74" s="662">
        <f t="shared" si="1"/>
        <v>5079</v>
      </c>
      <c r="D74" s="628">
        <v>2573</v>
      </c>
      <c r="E74" s="223">
        <f t="shared" si="2"/>
        <v>0.66374803972817564</v>
      </c>
      <c r="F74" s="223">
        <f t="shared" si="3"/>
        <v>0.33625196027182436</v>
      </c>
      <c r="G74" s="663"/>
    </row>
    <row r="75" spans="1:8" x14ac:dyDescent="0.15">
      <c r="A75" s="547" t="s">
        <v>200</v>
      </c>
      <c r="B75" s="661">
        <v>7396</v>
      </c>
      <c r="C75" s="662">
        <f t="shared" si="1"/>
        <v>4820</v>
      </c>
      <c r="D75" s="628">
        <v>2576</v>
      </c>
      <c r="E75" s="223">
        <f t="shared" si="2"/>
        <v>0.65170362358031364</v>
      </c>
      <c r="F75" s="223">
        <f t="shared" si="3"/>
        <v>0.3482963764196863</v>
      </c>
      <c r="G75" s="663"/>
    </row>
    <row r="76" spans="1:8" x14ac:dyDescent="0.15">
      <c r="A76" s="547" t="s">
        <v>201</v>
      </c>
      <c r="B76" s="661">
        <v>8276</v>
      </c>
      <c r="C76" s="662">
        <f t="shared" si="1"/>
        <v>5431</v>
      </c>
      <c r="D76" s="628">
        <v>2845</v>
      </c>
      <c r="E76" s="223">
        <f t="shared" si="2"/>
        <v>0.65623489608506524</v>
      </c>
      <c r="F76" s="223">
        <f t="shared" si="3"/>
        <v>0.34376510391493476</v>
      </c>
      <c r="G76" s="663"/>
    </row>
    <row r="77" spans="1:8" x14ac:dyDescent="0.15">
      <c r="A77" s="547" t="s">
        <v>202</v>
      </c>
      <c r="B77" s="661">
        <v>6623</v>
      </c>
      <c r="C77" s="662">
        <f t="shared" si="1"/>
        <v>4551</v>
      </c>
      <c r="D77" s="628">
        <v>2072</v>
      </c>
      <c r="E77" s="223">
        <f t="shared" si="2"/>
        <v>0.68715083798882681</v>
      </c>
      <c r="F77" s="223">
        <f t="shared" si="3"/>
        <v>0.31284916201117319</v>
      </c>
      <c r="G77" s="663"/>
    </row>
    <row r="78" spans="1:8" x14ac:dyDescent="0.15">
      <c r="A78" s="547" t="s">
        <v>203</v>
      </c>
      <c r="B78" s="661">
        <v>8269</v>
      </c>
      <c r="C78" s="662">
        <f t="shared" si="1"/>
        <v>5534</v>
      </c>
      <c r="D78" s="628">
        <v>2735</v>
      </c>
      <c r="E78" s="223">
        <f t="shared" si="2"/>
        <v>0.66924658362558953</v>
      </c>
      <c r="F78" s="223">
        <f t="shared" si="3"/>
        <v>0.33075341637441047</v>
      </c>
      <c r="G78" s="663"/>
    </row>
    <row r="79" spans="1:8" x14ac:dyDescent="0.15">
      <c r="A79" s="547" t="s">
        <v>204</v>
      </c>
      <c r="B79" s="661">
        <v>8397</v>
      </c>
      <c r="C79" s="662">
        <f t="shared" si="1"/>
        <v>5284</v>
      </c>
      <c r="D79" s="628">
        <v>3113</v>
      </c>
      <c r="E79" s="223">
        <f t="shared" si="2"/>
        <v>0.62927235917589619</v>
      </c>
      <c r="F79" s="223">
        <f t="shared" si="3"/>
        <v>0.37072764082410387</v>
      </c>
      <c r="G79" s="663"/>
    </row>
    <row r="80" spans="1:8" x14ac:dyDescent="0.15">
      <c r="A80" s="547" t="s">
        <v>205</v>
      </c>
      <c r="B80" s="661">
        <v>7823</v>
      </c>
      <c r="C80" s="662">
        <f t="shared" si="1"/>
        <v>5336</v>
      </c>
      <c r="D80" s="628">
        <v>2487</v>
      </c>
      <c r="E80" s="223">
        <f t="shared" si="2"/>
        <v>0.68209126933401509</v>
      </c>
      <c r="F80" s="223">
        <f t="shared" si="3"/>
        <v>0.31790873066598491</v>
      </c>
      <c r="G80" s="663"/>
    </row>
    <row r="81" spans="1:8" x14ac:dyDescent="0.15">
      <c r="A81" s="695" t="s">
        <v>943</v>
      </c>
      <c r="E81" s="209"/>
      <c r="F81" s="209"/>
      <c r="G81" s="209"/>
    </row>
    <row r="83" spans="1:8" x14ac:dyDescent="0.15">
      <c r="A83" s="203" t="s">
        <v>965</v>
      </c>
    </row>
    <row r="91" spans="1:8" x14ac:dyDescent="0.15">
      <c r="E91" s="655"/>
      <c r="F91" s="655"/>
      <c r="G91" s="656"/>
      <c r="H91" s="656"/>
    </row>
    <row r="92" spans="1:8" x14ac:dyDescent="0.15">
      <c r="E92" s="197"/>
      <c r="F92" s="277"/>
      <c r="G92" s="277"/>
      <c r="H92" s="277"/>
    </row>
    <row r="93" spans="1:8" x14ac:dyDescent="0.15">
      <c r="E93" s="196"/>
      <c r="F93" s="277"/>
      <c r="G93" s="278"/>
      <c r="H93" s="278"/>
    </row>
    <row r="94" spans="1:8" x14ac:dyDescent="0.15">
      <c r="E94" s="196"/>
      <c r="F94" s="277"/>
      <c r="G94" s="278"/>
      <c r="H94" s="278"/>
    </row>
    <row r="95" spans="1:8" x14ac:dyDescent="0.15">
      <c r="E95" s="196"/>
      <c r="F95" s="277"/>
      <c r="G95" s="278"/>
      <c r="H95" s="278"/>
    </row>
    <row r="96" spans="1:8" x14ac:dyDescent="0.15">
      <c r="E96" s="196"/>
      <c r="F96" s="277"/>
      <c r="G96" s="278"/>
      <c r="H96" s="278"/>
    </row>
    <row r="97" spans="1:8" x14ac:dyDescent="0.15">
      <c r="E97" s="196"/>
      <c r="F97" s="277"/>
      <c r="G97" s="278"/>
      <c r="H97" s="278"/>
    </row>
    <row r="98" spans="1:8" x14ac:dyDescent="0.15">
      <c r="E98" s="196"/>
      <c r="F98" s="277"/>
      <c r="G98" s="278"/>
      <c r="H98" s="278"/>
    </row>
    <row r="99" spans="1:8" x14ac:dyDescent="0.15">
      <c r="E99" s="196"/>
      <c r="F99" s="277"/>
      <c r="G99" s="278"/>
      <c r="H99" s="278"/>
    </row>
    <row r="100" spans="1:8" x14ac:dyDescent="0.15">
      <c r="E100" s="196"/>
      <c r="F100" s="277"/>
      <c r="G100" s="278"/>
      <c r="H100" s="278"/>
    </row>
    <row r="101" spans="1:8" x14ac:dyDescent="0.15">
      <c r="E101" s="196"/>
      <c r="F101" s="277"/>
      <c r="G101" s="278"/>
      <c r="H101" s="278"/>
    </row>
    <row r="102" spans="1:8" x14ac:dyDescent="0.15">
      <c r="E102" s="196"/>
      <c r="F102" s="277"/>
      <c r="G102" s="278"/>
      <c r="H102" s="278"/>
    </row>
    <row r="103" spans="1:8" x14ac:dyDescent="0.15">
      <c r="E103" s="196"/>
      <c r="F103" s="277"/>
      <c r="G103" s="278"/>
      <c r="H103" s="278"/>
    </row>
    <row r="104" spans="1:8" x14ac:dyDescent="0.15">
      <c r="E104" s="196"/>
      <c r="F104" s="277"/>
      <c r="G104" s="278"/>
      <c r="H104" s="278"/>
    </row>
    <row r="105" spans="1:8" x14ac:dyDescent="0.15">
      <c r="E105" s="659"/>
      <c r="F105" s="621"/>
      <c r="G105" s="660"/>
      <c r="H105" s="660"/>
    </row>
    <row r="106" spans="1:8" x14ac:dyDescent="0.15">
      <c r="E106" s="659"/>
      <c r="F106" s="621"/>
      <c r="G106" s="660"/>
      <c r="H106" s="660"/>
    </row>
    <row r="107" spans="1:8" x14ac:dyDescent="0.15">
      <c r="E107" s="659"/>
      <c r="F107" s="621"/>
      <c r="G107" s="660"/>
      <c r="H107" s="660"/>
    </row>
    <row r="108" spans="1:8" x14ac:dyDescent="0.15">
      <c r="E108" s="659"/>
      <c r="F108" s="621"/>
      <c r="G108" s="660"/>
      <c r="H108" s="660"/>
    </row>
    <row r="111" spans="1:8" x14ac:dyDescent="0.15">
      <c r="A111" s="201" t="s">
        <v>976</v>
      </c>
    </row>
    <row r="112" spans="1:8" x14ac:dyDescent="0.15">
      <c r="A112" s="695" t="s">
        <v>943</v>
      </c>
    </row>
    <row r="114" spans="1:1" x14ac:dyDescent="0.15">
      <c r="A114" s="781" t="s">
        <v>1046</v>
      </c>
    </row>
    <row r="115" spans="1:1" x14ac:dyDescent="0.15">
      <c r="A115" s="198" t="s">
        <v>1048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0"/>
  <sheetViews>
    <sheetView zoomScaleNormal="100" workbookViewId="0">
      <selection activeCell="D36" sqref="D36"/>
    </sheetView>
  </sheetViews>
  <sheetFormatPr baseColWidth="10" defaultRowHeight="10.5" x14ac:dyDescent="0.2"/>
  <cols>
    <col min="1" max="1" width="16.85546875" style="768" customWidth="1"/>
    <col min="2" max="2" width="15.140625" style="752" customWidth="1"/>
    <col min="3" max="3" width="11.42578125" style="752" customWidth="1"/>
    <col min="4" max="4" width="13.28515625" style="752" customWidth="1"/>
    <col min="5" max="7" width="11.42578125" style="752" customWidth="1"/>
    <col min="8" max="8" width="13" style="752" customWidth="1"/>
    <col min="9" max="9" width="12.7109375" style="752" customWidth="1"/>
    <col min="10" max="10" width="13.5703125" style="752" customWidth="1"/>
    <col min="11" max="11" width="12.85546875" style="752" customWidth="1"/>
    <col min="12" max="12" width="15.28515625" style="752" customWidth="1"/>
    <col min="13" max="13" width="13.85546875" style="752" customWidth="1"/>
    <col min="14" max="14" width="12.42578125" style="752" customWidth="1"/>
    <col min="15" max="16384" width="11.42578125" style="752"/>
  </cols>
  <sheetData>
    <row r="1" spans="1:14" x14ac:dyDescent="0.2">
      <c r="A1" s="763" t="s">
        <v>913</v>
      </c>
      <c r="B1" s="751"/>
      <c r="C1" s="751"/>
      <c r="D1" s="751"/>
      <c r="E1" s="751"/>
      <c r="F1" s="751"/>
      <c r="G1" s="751"/>
      <c r="H1" s="751"/>
      <c r="I1" s="751"/>
      <c r="J1" s="751"/>
    </row>
    <row r="2" spans="1:14" ht="25.5" customHeight="1" x14ac:dyDescent="0.2">
      <c r="A2" s="499" t="s">
        <v>878</v>
      </c>
      <c r="B2" s="330" t="s">
        <v>170</v>
      </c>
      <c r="C2" s="331" t="s">
        <v>812</v>
      </c>
      <c r="D2" s="331" t="s">
        <v>811</v>
      </c>
      <c r="E2" s="331" t="s">
        <v>810</v>
      </c>
      <c r="F2" s="331" t="s">
        <v>809</v>
      </c>
      <c r="G2" s="331" t="s">
        <v>808</v>
      </c>
      <c r="H2" s="331" t="s">
        <v>807</v>
      </c>
      <c r="I2" s="331" t="s">
        <v>683</v>
      </c>
      <c r="J2" s="331" t="s">
        <v>684</v>
      </c>
      <c r="K2" s="331" t="s">
        <v>806</v>
      </c>
      <c r="L2" s="331" t="s">
        <v>805</v>
      </c>
      <c r="M2" s="331" t="s">
        <v>820</v>
      </c>
      <c r="N2" s="331" t="s">
        <v>417</v>
      </c>
    </row>
    <row r="3" spans="1:14" x14ac:dyDescent="0.2">
      <c r="A3" s="499" t="s">
        <v>170</v>
      </c>
      <c r="B3" s="753">
        <f>SUM(B4:B19)</f>
        <v>97527</v>
      </c>
      <c r="C3" s="753">
        <f t="shared" ref="C3:N3" si="0">SUM(C4:C19)</f>
        <v>5279</v>
      </c>
      <c r="D3" s="753">
        <f t="shared" si="0"/>
        <v>59</v>
      </c>
      <c r="E3" s="753">
        <f>SUM(E4:E19)</f>
        <v>1878</v>
      </c>
      <c r="F3" s="753">
        <f t="shared" si="0"/>
        <v>11858</v>
      </c>
      <c r="G3" s="753">
        <f t="shared" si="0"/>
        <v>15180</v>
      </c>
      <c r="H3" s="753">
        <f t="shared" si="0"/>
        <v>20245</v>
      </c>
      <c r="I3" s="753">
        <f t="shared" si="0"/>
        <v>1982</v>
      </c>
      <c r="J3" s="753">
        <f t="shared" si="0"/>
        <v>1974</v>
      </c>
      <c r="K3" s="753">
        <f t="shared" si="0"/>
        <v>1025</v>
      </c>
      <c r="L3" s="753">
        <f t="shared" si="0"/>
        <v>810</v>
      </c>
      <c r="M3" s="753">
        <f t="shared" si="0"/>
        <v>1575</v>
      </c>
      <c r="N3" s="753">
        <f t="shared" si="0"/>
        <v>35662</v>
      </c>
    </row>
    <row r="4" spans="1:14" x14ac:dyDescent="0.15">
      <c r="A4" s="764" t="s">
        <v>502</v>
      </c>
      <c r="B4" s="552">
        <f>SUM(C4:N4)</f>
        <v>5235</v>
      </c>
      <c r="C4" s="755">
        <v>131</v>
      </c>
      <c r="D4" s="755">
        <v>0</v>
      </c>
      <c r="E4" s="755">
        <v>22</v>
      </c>
      <c r="F4" s="755">
        <v>183</v>
      </c>
      <c r="G4" s="755">
        <v>323</v>
      </c>
      <c r="H4" s="755">
        <v>373</v>
      </c>
      <c r="I4" s="755">
        <v>54</v>
      </c>
      <c r="J4" s="755">
        <v>69</v>
      </c>
      <c r="K4" s="755">
        <v>4</v>
      </c>
      <c r="L4" s="755">
        <v>31</v>
      </c>
      <c r="M4" s="755">
        <v>35</v>
      </c>
      <c r="N4" s="755">
        <v>4010</v>
      </c>
    </row>
    <row r="5" spans="1:14" x14ac:dyDescent="0.15">
      <c r="A5" s="764" t="s">
        <v>503</v>
      </c>
      <c r="B5" s="552">
        <f t="shared" ref="B5:B19" si="1">SUM(C5:N5)</f>
        <v>3301</v>
      </c>
      <c r="C5" s="755">
        <v>158</v>
      </c>
      <c r="D5" s="755">
        <v>0</v>
      </c>
      <c r="E5" s="755">
        <v>63</v>
      </c>
      <c r="F5" s="755">
        <v>327</v>
      </c>
      <c r="G5" s="755">
        <v>421</v>
      </c>
      <c r="H5" s="755">
        <v>391</v>
      </c>
      <c r="I5" s="755">
        <v>106</v>
      </c>
      <c r="J5" s="755">
        <v>73</v>
      </c>
      <c r="K5" s="755">
        <v>16</v>
      </c>
      <c r="L5" s="755">
        <v>20</v>
      </c>
      <c r="M5" s="755">
        <v>72</v>
      </c>
      <c r="N5" s="755">
        <v>1654</v>
      </c>
    </row>
    <row r="6" spans="1:14" x14ac:dyDescent="0.15">
      <c r="A6" s="764" t="s">
        <v>504</v>
      </c>
      <c r="B6" s="552">
        <f t="shared" si="1"/>
        <v>3839</v>
      </c>
      <c r="C6" s="755">
        <v>162</v>
      </c>
      <c r="D6" s="755">
        <v>1</v>
      </c>
      <c r="E6" s="755">
        <v>58</v>
      </c>
      <c r="F6" s="755">
        <v>387</v>
      </c>
      <c r="G6" s="755">
        <v>467</v>
      </c>
      <c r="H6" s="755">
        <v>553</v>
      </c>
      <c r="I6" s="755">
        <v>8</v>
      </c>
      <c r="J6" s="755">
        <v>63</v>
      </c>
      <c r="K6" s="755">
        <v>21</v>
      </c>
      <c r="L6" s="755">
        <v>44</v>
      </c>
      <c r="M6" s="755">
        <v>45</v>
      </c>
      <c r="N6" s="755">
        <v>2030</v>
      </c>
    </row>
    <row r="7" spans="1:14" x14ac:dyDescent="0.15">
      <c r="A7" s="764" t="s">
        <v>505</v>
      </c>
      <c r="B7" s="552">
        <f t="shared" si="1"/>
        <v>2146</v>
      </c>
      <c r="C7" s="755">
        <v>110</v>
      </c>
      <c r="D7" s="755">
        <v>2</v>
      </c>
      <c r="E7" s="755">
        <v>47</v>
      </c>
      <c r="F7" s="755">
        <v>226</v>
      </c>
      <c r="G7" s="755">
        <v>502</v>
      </c>
      <c r="H7" s="755">
        <v>443</v>
      </c>
      <c r="I7" s="755">
        <v>26</v>
      </c>
      <c r="J7" s="755">
        <v>49</v>
      </c>
      <c r="K7" s="755">
        <v>2</v>
      </c>
      <c r="L7" s="755">
        <v>34</v>
      </c>
      <c r="M7" s="755">
        <v>46</v>
      </c>
      <c r="N7" s="755">
        <v>659</v>
      </c>
    </row>
    <row r="8" spans="1:14" x14ac:dyDescent="0.15">
      <c r="A8" s="764" t="s">
        <v>506</v>
      </c>
      <c r="B8" s="552">
        <f t="shared" si="1"/>
        <v>5069</v>
      </c>
      <c r="C8" s="755">
        <v>237</v>
      </c>
      <c r="D8" s="755">
        <v>2</v>
      </c>
      <c r="E8" s="755">
        <v>96</v>
      </c>
      <c r="F8" s="755">
        <v>801</v>
      </c>
      <c r="G8" s="755">
        <v>712</v>
      </c>
      <c r="H8" s="755">
        <v>1189</v>
      </c>
      <c r="I8" s="755">
        <v>68</v>
      </c>
      <c r="J8" s="755">
        <v>79</v>
      </c>
      <c r="K8" s="755">
        <v>65</v>
      </c>
      <c r="L8" s="755">
        <v>52</v>
      </c>
      <c r="M8" s="755">
        <v>64</v>
      </c>
      <c r="N8" s="755">
        <v>1704</v>
      </c>
    </row>
    <row r="9" spans="1:14" x14ac:dyDescent="0.15">
      <c r="A9" s="764" t="s">
        <v>507</v>
      </c>
      <c r="B9" s="552">
        <f t="shared" si="1"/>
        <v>11754</v>
      </c>
      <c r="C9" s="755">
        <v>618</v>
      </c>
      <c r="D9" s="755">
        <v>8</v>
      </c>
      <c r="E9" s="755">
        <v>223</v>
      </c>
      <c r="F9" s="755">
        <v>1696</v>
      </c>
      <c r="G9" s="755">
        <v>1984</v>
      </c>
      <c r="H9" s="755">
        <v>2649</v>
      </c>
      <c r="I9" s="755">
        <v>387</v>
      </c>
      <c r="J9" s="755">
        <v>203</v>
      </c>
      <c r="K9" s="755">
        <v>105</v>
      </c>
      <c r="L9" s="755">
        <v>115</v>
      </c>
      <c r="M9" s="755">
        <v>185</v>
      </c>
      <c r="N9" s="755">
        <v>3581</v>
      </c>
    </row>
    <row r="10" spans="1:14" x14ac:dyDescent="0.15">
      <c r="A10" s="764" t="s">
        <v>693</v>
      </c>
      <c r="B10" s="552">
        <f t="shared" si="1"/>
        <v>29506</v>
      </c>
      <c r="C10" s="755">
        <v>1928</v>
      </c>
      <c r="D10" s="755">
        <v>27</v>
      </c>
      <c r="E10" s="755">
        <v>744</v>
      </c>
      <c r="F10" s="755">
        <v>2833</v>
      </c>
      <c r="G10" s="755">
        <v>4893</v>
      </c>
      <c r="H10" s="755">
        <v>5836</v>
      </c>
      <c r="I10" s="755">
        <v>342</v>
      </c>
      <c r="J10" s="755">
        <v>589</v>
      </c>
      <c r="K10" s="755">
        <v>497</v>
      </c>
      <c r="L10" s="755">
        <v>242</v>
      </c>
      <c r="M10" s="755">
        <v>484</v>
      </c>
      <c r="N10" s="755">
        <v>11091</v>
      </c>
    </row>
    <row r="11" spans="1:14" x14ac:dyDescent="0.15">
      <c r="A11" s="764" t="s">
        <v>741</v>
      </c>
      <c r="B11" s="552">
        <f t="shared" si="1"/>
        <v>3867</v>
      </c>
      <c r="C11" s="755">
        <v>245</v>
      </c>
      <c r="D11" s="755">
        <v>0</v>
      </c>
      <c r="E11" s="755">
        <v>70</v>
      </c>
      <c r="F11" s="755">
        <v>460</v>
      </c>
      <c r="G11" s="755">
        <v>662</v>
      </c>
      <c r="H11" s="755">
        <v>905</v>
      </c>
      <c r="I11" s="755">
        <v>107</v>
      </c>
      <c r="J11" s="755">
        <v>90</v>
      </c>
      <c r="K11" s="755">
        <v>41</v>
      </c>
      <c r="L11" s="755">
        <v>36</v>
      </c>
      <c r="M11" s="755">
        <v>84</v>
      </c>
      <c r="N11" s="755">
        <v>1167</v>
      </c>
    </row>
    <row r="12" spans="1:14" x14ac:dyDescent="0.15">
      <c r="A12" s="764" t="s">
        <v>508</v>
      </c>
      <c r="B12" s="552">
        <f t="shared" si="1"/>
        <v>7639</v>
      </c>
      <c r="C12" s="755">
        <v>291</v>
      </c>
      <c r="D12" s="755">
        <v>3</v>
      </c>
      <c r="E12" s="755">
        <v>119</v>
      </c>
      <c r="F12" s="755">
        <v>1391</v>
      </c>
      <c r="G12" s="755">
        <v>1234</v>
      </c>
      <c r="H12" s="755">
        <v>1599</v>
      </c>
      <c r="I12" s="755">
        <v>192</v>
      </c>
      <c r="J12" s="755">
        <v>129</v>
      </c>
      <c r="K12" s="755">
        <v>31</v>
      </c>
      <c r="L12" s="755">
        <v>67</v>
      </c>
      <c r="M12" s="755">
        <v>74</v>
      </c>
      <c r="N12" s="755">
        <v>2509</v>
      </c>
    </row>
    <row r="13" spans="1:14" x14ac:dyDescent="0.15">
      <c r="A13" s="764" t="s">
        <v>556</v>
      </c>
      <c r="B13" s="552">
        <f>SUM(C13:N13)</f>
        <v>3099</v>
      </c>
      <c r="C13" s="755">
        <v>132</v>
      </c>
      <c r="D13" s="755">
        <v>0</v>
      </c>
      <c r="E13" s="755">
        <v>63</v>
      </c>
      <c r="F13" s="755">
        <v>366</v>
      </c>
      <c r="G13" s="755">
        <v>616</v>
      </c>
      <c r="H13" s="755">
        <v>669</v>
      </c>
      <c r="I13" s="755">
        <v>77</v>
      </c>
      <c r="J13" s="755">
        <v>120</v>
      </c>
      <c r="K13" s="755">
        <v>18</v>
      </c>
      <c r="L13" s="755">
        <v>16</v>
      </c>
      <c r="M13" s="755">
        <v>28</v>
      </c>
      <c r="N13" s="755">
        <v>994</v>
      </c>
    </row>
    <row r="14" spans="1:14" x14ac:dyDescent="0.15">
      <c r="A14" s="764" t="s">
        <v>509</v>
      </c>
      <c r="B14" s="552">
        <f t="shared" si="1"/>
        <v>7997</v>
      </c>
      <c r="C14" s="755">
        <v>371</v>
      </c>
      <c r="D14" s="755">
        <v>6</v>
      </c>
      <c r="E14" s="755">
        <v>170</v>
      </c>
      <c r="F14" s="755">
        <v>1175</v>
      </c>
      <c r="G14" s="755">
        <v>1292</v>
      </c>
      <c r="H14" s="755">
        <v>1970</v>
      </c>
      <c r="I14" s="755">
        <v>311</v>
      </c>
      <c r="J14" s="755">
        <v>134</v>
      </c>
      <c r="K14" s="755">
        <v>130</v>
      </c>
      <c r="L14" s="755">
        <v>48</v>
      </c>
      <c r="M14" s="755">
        <v>144</v>
      </c>
      <c r="N14" s="755">
        <v>2246</v>
      </c>
    </row>
    <row r="15" spans="1:14" x14ac:dyDescent="0.15">
      <c r="A15" s="764" t="s">
        <v>561</v>
      </c>
      <c r="B15" s="552">
        <f t="shared" si="1"/>
        <v>4081</v>
      </c>
      <c r="C15" s="755">
        <v>312</v>
      </c>
      <c r="D15" s="755">
        <v>4</v>
      </c>
      <c r="E15" s="755">
        <v>64</v>
      </c>
      <c r="F15" s="755">
        <v>588</v>
      </c>
      <c r="G15" s="755">
        <v>845</v>
      </c>
      <c r="H15" s="755">
        <v>1046</v>
      </c>
      <c r="I15" s="755">
        <v>104</v>
      </c>
      <c r="J15" s="755">
        <v>149</v>
      </c>
      <c r="K15" s="755">
        <v>10</v>
      </c>
      <c r="L15" s="755">
        <v>20</v>
      </c>
      <c r="M15" s="755">
        <v>115</v>
      </c>
      <c r="N15" s="755">
        <v>824</v>
      </c>
    </row>
    <row r="16" spans="1:14" x14ac:dyDescent="0.15">
      <c r="A16" s="764" t="s">
        <v>511</v>
      </c>
      <c r="B16" s="552">
        <f t="shared" si="1"/>
        <v>2679</v>
      </c>
      <c r="C16" s="755">
        <v>120</v>
      </c>
      <c r="D16" s="755">
        <v>1</v>
      </c>
      <c r="E16" s="755">
        <v>42</v>
      </c>
      <c r="F16" s="755">
        <v>443</v>
      </c>
      <c r="G16" s="755">
        <v>417</v>
      </c>
      <c r="H16" s="755">
        <v>611</v>
      </c>
      <c r="I16" s="755">
        <v>53</v>
      </c>
      <c r="J16" s="755">
        <v>47</v>
      </c>
      <c r="K16" s="755">
        <v>24</v>
      </c>
      <c r="L16" s="755">
        <v>32</v>
      </c>
      <c r="M16" s="755">
        <v>37</v>
      </c>
      <c r="N16" s="755">
        <v>852</v>
      </c>
    </row>
    <row r="17" spans="1:22" x14ac:dyDescent="0.15">
      <c r="A17" s="764" t="s">
        <v>512</v>
      </c>
      <c r="B17" s="552">
        <f t="shared" si="1"/>
        <v>4178</v>
      </c>
      <c r="C17" s="755">
        <v>319</v>
      </c>
      <c r="D17" s="755">
        <v>4</v>
      </c>
      <c r="E17" s="755">
        <v>72</v>
      </c>
      <c r="F17" s="755">
        <v>509</v>
      </c>
      <c r="G17" s="755">
        <v>552</v>
      </c>
      <c r="H17" s="755">
        <v>1125</v>
      </c>
      <c r="I17" s="755">
        <v>86</v>
      </c>
      <c r="J17" s="755">
        <v>115</v>
      </c>
      <c r="K17" s="755">
        <v>11</v>
      </c>
      <c r="L17" s="755">
        <v>22</v>
      </c>
      <c r="M17" s="755">
        <v>118</v>
      </c>
      <c r="N17" s="755">
        <v>1245</v>
      </c>
    </row>
    <row r="18" spans="1:22" x14ac:dyDescent="0.15">
      <c r="A18" s="764" t="s">
        <v>742</v>
      </c>
      <c r="B18" s="552">
        <f t="shared" si="1"/>
        <v>1239</v>
      </c>
      <c r="C18" s="755">
        <v>48</v>
      </c>
      <c r="D18" s="755">
        <v>0</v>
      </c>
      <c r="E18" s="755">
        <v>7</v>
      </c>
      <c r="F18" s="755">
        <v>217</v>
      </c>
      <c r="G18" s="755">
        <v>102</v>
      </c>
      <c r="H18" s="755">
        <v>283</v>
      </c>
      <c r="I18" s="755">
        <v>31</v>
      </c>
      <c r="J18" s="755">
        <v>22</v>
      </c>
      <c r="K18" s="755">
        <v>27</v>
      </c>
      <c r="L18" s="755">
        <v>19</v>
      </c>
      <c r="M18" s="755">
        <v>21</v>
      </c>
      <c r="N18" s="755">
        <v>462</v>
      </c>
    </row>
    <row r="19" spans="1:22" ht="22.5" customHeight="1" x14ac:dyDescent="0.15">
      <c r="A19" s="765" t="s">
        <v>513</v>
      </c>
      <c r="B19" s="552">
        <f t="shared" si="1"/>
        <v>1898</v>
      </c>
      <c r="C19" s="755">
        <v>97</v>
      </c>
      <c r="D19" s="755">
        <v>1</v>
      </c>
      <c r="E19" s="755">
        <v>18</v>
      </c>
      <c r="F19" s="755">
        <v>256</v>
      </c>
      <c r="G19" s="755">
        <v>158</v>
      </c>
      <c r="H19" s="755">
        <v>603</v>
      </c>
      <c r="I19" s="755">
        <v>30</v>
      </c>
      <c r="J19" s="755">
        <v>43</v>
      </c>
      <c r="K19" s="755">
        <v>23</v>
      </c>
      <c r="L19" s="755">
        <v>12</v>
      </c>
      <c r="M19" s="755">
        <v>23</v>
      </c>
      <c r="N19" s="755">
        <v>634</v>
      </c>
    </row>
    <row r="20" spans="1:22" x14ac:dyDescent="0.2">
      <c r="A20" s="652" t="s">
        <v>889</v>
      </c>
      <c r="B20" s="757"/>
      <c r="C20" s="757"/>
      <c r="D20" s="757"/>
      <c r="E20" s="757"/>
      <c r="F20" s="757"/>
      <c r="G20" s="757"/>
      <c r="H20" s="757"/>
      <c r="I20" s="757"/>
      <c r="J20" s="757"/>
      <c r="K20" s="757"/>
      <c r="L20" s="757"/>
      <c r="M20" s="757"/>
      <c r="N20" s="757"/>
      <c r="O20" s="757"/>
    </row>
    <row r="21" spans="1:22" ht="10.5" customHeight="1" x14ac:dyDescent="0.2">
      <c r="A21" s="652" t="s">
        <v>888</v>
      </c>
      <c r="B21" s="757"/>
      <c r="C21" s="757"/>
      <c r="D21" s="757"/>
      <c r="E21" s="757"/>
      <c r="F21" s="757"/>
      <c r="G21" s="757"/>
      <c r="H21" s="757"/>
      <c r="I21" s="757"/>
      <c r="J21" s="757"/>
      <c r="K21" s="757"/>
      <c r="L21" s="757"/>
      <c r="M21" s="757"/>
      <c r="N21" s="757"/>
      <c r="O21" s="757"/>
    </row>
    <row r="22" spans="1:22" ht="10.5" customHeight="1" x14ac:dyDescent="0.2">
      <c r="A22" s="766" t="s">
        <v>838</v>
      </c>
      <c r="B22" s="758"/>
      <c r="C22" s="758"/>
      <c r="D22" s="758"/>
      <c r="E22" s="758"/>
      <c r="F22" s="758"/>
      <c r="G22" s="758"/>
      <c r="H22" s="758"/>
      <c r="I22" s="758"/>
      <c r="J22" s="758"/>
      <c r="K22" s="758"/>
      <c r="L22" s="758"/>
      <c r="M22" s="758"/>
      <c r="N22" s="758"/>
      <c r="O22" s="758"/>
    </row>
    <row r="23" spans="1:22" ht="10.5" customHeight="1" x14ac:dyDescent="0.2">
      <c r="A23" s="766" t="s">
        <v>886</v>
      </c>
      <c r="B23" s="758"/>
      <c r="C23" s="758"/>
      <c r="D23" s="758"/>
      <c r="E23" s="758"/>
      <c r="F23" s="758"/>
      <c r="G23" s="758"/>
      <c r="H23" s="758"/>
      <c r="I23" s="758"/>
      <c r="J23" s="758"/>
      <c r="K23" s="758"/>
      <c r="L23" s="758"/>
      <c r="M23" s="758"/>
      <c r="N23" s="758"/>
      <c r="O23" s="758"/>
    </row>
    <row r="24" spans="1:22" ht="10.5" customHeight="1" x14ac:dyDescent="0.2">
      <c r="A24" s="652" t="s">
        <v>887</v>
      </c>
      <c r="B24" s="757"/>
      <c r="C24" s="757"/>
      <c r="D24" s="757"/>
      <c r="E24" s="757"/>
      <c r="F24" s="757"/>
      <c r="G24" s="757"/>
      <c r="H24" s="757"/>
      <c r="I24" s="757"/>
      <c r="J24" s="757"/>
      <c r="K24" s="757"/>
      <c r="L24" s="757"/>
      <c r="M24" s="757"/>
      <c r="N24" s="757"/>
      <c r="O24" s="757"/>
    </row>
    <row r="25" spans="1:22" ht="10.5" customHeight="1" x14ac:dyDescent="0.2">
      <c r="A25" s="767" t="s">
        <v>1004</v>
      </c>
      <c r="B25" s="759"/>
      <c r="C25" s="759"/>
      <c r="D25" s="759"/>
      <c r="E25" s="759"/>
      <c r="F25" s="759"/>
      <c r="G25" s="759"/>
      <c r="H25" s="759"/>
      <c r="I25" s="759"/>
      <c r="J25" s="759"/>
      <c r="K25" s="759"/>
      <c r="L25" s="759"/>
      <c r="M25" s="759"/>
      <c r="N25" s="759"/>
      <c r="O25" s="759"/>
    </row>
    <row r="26" spans="1:22" x14ac:dyDescent="0.2">
      <c r="A26" s="652" t="s">
        <v>890</v>
      </c>
      <c r="B26" s="757"/>
      <c r="C26" s="757"/>
      <c r="D26" s="757"/>
      <c r="E26" s="757"/>
      <c r="F26" s="757"/>
      <c r="G26" s="757"/>
      <c r="H26" s="757"/>
      <c r="I26" s="757"/>
      <c r="J26" s="757"/>
      <c r="K26" s="757"/>
      <c r="L26" s="757"/>
      <c r="M26" s="757"/>
      <c r="N26" s="757"/>
      <c r="O26" s="757"/>
    </row>
    <row r="27" spans="1:22" ht="10.5" customHeight="1" x14ac:dyDescent="0.2">
      <c r="A27" s="652" t="s">
        <v>986</v>
      </c>
      <c r="B27" s="757"/>
      <c r="C27" s="757"/>
      <c r="D27" s="757"/>
      <c r="E27" s="757"/>
      <c r="F27" s="757"/>
      <c r="G27" s="757"/>
      <c r="H27" s="757"/>
      <c r="I27" s="757"/>
      <c r="J27" s="757"/>
      <c r="K27" s="757"/>
      <c r="L27" s="757"/>
      <c r="M27" s="757"/>
      <c r="N27" s="757"/>
      <c r="O27" s="757"/>
    </row>
    <row r="28" spans="1:22" x14ac:dyDescent="0.2">
      <c r="A28" s="453" t="s">
        <v>740</v>
      </c>
      <c r="B28" s="761"/>
    </row>
    <row r="29" spans="1:22" x14ac:dyDescent="0.2">
      <c r="V29" s="760"/>
    </row>
    <row r="30" spans="1:22" x14ac:dyDescent="0.15">
      <c r="P30" s="762"/>
    </row>
  </sheetData>
  <pageMargins left="0.70866141732283472" right="0.70866141732283472" top="0.74803149606299213" bottom="0.74803149606299213" header="0.31496062992125984" footer="0.31496062992125984"/>
  <pageSetup scale="45"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6"/>
  <sheetViews>
    <sheetView zoomScale="90" zoomScaleNormal="90" workbookViewId="0">
      <selection activeCell="A63" sqref="A63"/>
    </sheetView>
  </sheetViews>
  <sheetFormatPr baseColWidth="10" defaultRowHeight="10.5" x14ac:dyDescent="0.2"/>
  <cols>
    <col min="1" max="1" width="19.7109375" style="752" customWidth="1"/>
    <col min="2" max="2" width="15.140625" style="752" customWidth="1"/>
    <col min="3" max="3" width="15.7109375" style="752" customWidth="1"/>
    <col min="4" max="4" width="10.85546875" style="752" customWidth="1"/>
    <col min="5" max="7" width="13.28515625" style="752" customWidth="1"/>
    <col min="8" max="8" width="20.7109375" style="752" customWidth="1"/>
    <col min="9" max="10" width="11.42578125" style="752" customWidth="1"/>
    <col min="11" max="11" width="13" style="752" customWidth="1"/>
    <col min="12" max="12" width="12.7109375" style="752" customWidth="1"/>
    <col min="13" max="13" width="13.5703125" style="752" customWidth="1"/>
    <col min="14" max="14" width="14.5703125" style="752" customWidth="1"/>
    <col min="15" max="15" width="15.28515625" style="752" customWidth="1"/>
    <col min="16" max="16" width="13.85546875" style="752" customWidth="1"/>
    <col min="17" max="17" width="12.42578125" style="752" customWidth="1"/>
    <col min="18" max="16384" width="11.42578125" style="752"/>
  </cols>
  <sheetData>
    <row r="1" spans="1:13" x14ac:dyDescent="0.2">
      <c r="A1" s="763" t="s">
        <v>966</v>
      </c>
      <c r="B1" s="751"/>
      <c r="C1" s="751"/>
      <c r="D1" s="751"/>
      <c r="E1" s="751"/>
      <c r="F1" s="751"/>
      <c r="G1" s="751"/>
      <c r="H1" s="751"/>
      <c r="I1" s="751"/>
      <c r="J1" s="751"/>
      <c r="K1" s="751"/>
      <c r="L1" s="751"/>
      <c r="M1" s="751"/>
    </row>
    <row r="2" spans="1:13" x14ac:dyDescent="0.2">
      <c r="A2" s="751"/>
      <c r="B2" s="751"/>
      <c r="C2" s="751"/>
      <c r="D2" s="751"/>
      <c r="E2" s="751"/>
      <c r="F2" s="751"/>
      <c r="G2" s="751"/>
      <c r="J2" s="751"/>
      <c r="K2" s="751"/>
      <c r="L2" s="751"/>
      <c r="M2" s="751"/>
    </row>
    <row r="3" spans="1:13" ht="33.75" customHeight="1" x14ac:dyDescent="0.2">
      <c r="A3" s="557" t="s">
        <v>878</v>
      </c>
      <c r="B3" s="557" t="s">
        <v>170</v>
      </c>
      <c r="C3" s="557" t="s">
        <v>954</v>
      </c>
      <c r="D3" s="558" t="s">
        <v>952</v>
      </c>
      <c r="E3" s="557" t="s">
        <v>882</v>
      </c>
      <c r="F3" s="557" t="s">
        <v>955</v>
      </c>
      <c r="H3" s="609"/>
      <c r="I3" s="609"/>
      <c r="J3" s="609"/>
    </row>
    <row r="4" spans="1:13" x14ac:dyDescent="0.2">
      <c r="A4" s="330" t="s">
        <v>170</v>
      </c>
      <c r="B4" s="753">
        <f>SUM(B5:B20)</f>
        <v>97527</v>
      </c>
      <c r="C4" s="753">
        <f t="shared" ref="C4:C20" si="0">B4-D4</f>
        <v>35662</v>
      </c>
      <c r="D4" s="753">
        <f>SUM(D5:D20)</f>
        <v>61865</v>
      </c>
      <c r="E4" s="769">
        <f t="shared" ref="E4:E20" si="1">D4/B4</f>
        <v>0.63433715791524403</v>
      </c>
      <c r="F4" s="770">
        <f t="shared" ref="F4:F20" si="2">C4/B4</f>
        <v>0.36566284208475602</v>
      </c>
      <c r="H4" s="771"/>
      <c r="I4" s="40"/>
      <c r="J4" s="40"/>
    </row>
    <row r="5" spans="1:13" x14ac:dyDescent="0.2">
      <c r="A5" s="754" t="s">
        <v>502</v>
      </c>
      <c r="B5" s="772">
        <v>5235</v>
      </c>
      <c r="C5" s="773">
        <f t="shared" si="0"/>
        <v>4010</v>
      </c>
      <c r="D5" s="774">
        <v>1225</v>
      </c>
      <c r="E5" s="775">
        <f t="shared" si="1"/>
        <v>0.23400191021967526</v>
      </c>
      <c r="F5" s="776">
        <f t="shared" si="2"/>
        <v>0.76599808978032469</v>
      </c>
      <c r="H5" s="760"/>
      <c r="I5" s="40"/>
      <c r="J5" s="777"/>
    </row>
    <row r="6" spans="1:13" x14ac:dyDescent="0.2">
      <c r="A6" s="754" t="s">
        <v>503</v>
      </c>
      <c r="B6" s="772">
        <v>3301</v>
      </c>
      <c r="C6" s="773">
        <f t="shared" si="0"/>
        <v>1654</v>
      </c>
      <c r="D6" s="774">
        <v>1647</v>
      </c>
      <c r="E6" s="775">
        <f t="shared" si="1"/>
        <v>0.49893971523780672</v>
      </c>
      <c r="F6" s="776">
        <f t="shared" si="2"/>
        <v>0.50106028476219322</v>
      </c>
      <c r="H6" s="760"/>
      <c r="I6" s="40"/>
      <c r="J6" s="777"/>
    </row>
    <row r="7" spans="1:13" x14ac:dyDescent="0.2">
      <c r="A7" s="754" t="s">
        <v>504</v>
      </c>
      <c r="B7" s="772">
        <v>3839</v>
      </c>
      <c r="C7" s="773">
        <f t="shared" si="0"/>
        <v>2030</v>
      </c>
      <c r="D7" s="774">
        <v>1809</v>
      </c>
      <c r="E7" s="775">
        <f t="shared" si="1"/>
        <v>0.47121646262047406</v>
      </c>
      <c r="F7" s="776">
        <f t="shared" si="2"/>
        <v>0.52878353737952588</v>
      </c>
      <c r="H7" s="760"/>
      <c r="I7" s="40"/>
      <c r="J7" s="777"/>
    </row>
    <row r="8" spans="1:13" x14ac:dyDescent="0.2">
      <c r="A8" s="754" t="s">
        <v>505</v>
      </c>
      <c r="B8" s="772">
        <v>2146</v>
      </c>
      <c r="C8" s="773">
        <f t="shared" si="0"/>
        <v>659</v>
      </c>
      <c r="D8" s="774">
        <v>1487</v>
      </c>
      <c r="E8" s="775">
        <f t="shared" si="1"/>
        <v>0.69291705498602052</v>
      </c>
      <c r="F8" s="776">
        <f t="shared" si="2"/>
        <v>0.30708294501397948</v>
      </c>
      <c r="H8" s="760"/>
      <c r="I8" s="40"/>
      <c r="J8" s="777"/>
    </row>
    <row r="9" spans="1:13" x14ac:dyDescent="0.2">
      <c r="A9" s="754" t="s">
        <v>506</v>
      </c>
      <c r="B9" s="772">
        <v>5069</v>
      </c>
      <c r="C9" s="773">
        <f t="shared" si="0"/>
        <v>1704</v>
      </c>
      <c r="D9" s="774">
        <v>3365</v>
      </c>
      <c r="E9" s="775">
        <f t="shared" si="1"/>
        <v>0.66383902150325513</v>
      </c>
      <c r="F9" s="776">
        <f t="shared" si="2"/>
        <v>0.33616097849674492</v>
      </c>
      <c r="H9" s="760"/>
      <c r="I9" s="40"/>
      <c r="J9" s="777"/>
    </row>
    <row r="10" spans="1:13" x14ac:dyDescent="0.2">
      <c r="A10" s="754" t="s">
        <v>507</v>
      </c>
      <c r="B10" s="772">
        <v>11754</v>
      </c>
      <c r="C10" s="773">
        <f t="shared" si="0"/>
        <v>3581</v>
      </c>
      <c r="D10" s="774">
        <v>8173</v>
      </c>
      <c r="E10" s="775">
        <f t="shared" si="1"/>
        <v>0.6953377573591969</v>
      </c>
      <c r="F10" s="776">
        <f t="shared" si="2"/>
        <v>0.3046622426408031</v>
      </c>
      <c r="H10" s="760"/>
      <c r="I10" s="40"/>
      <c r="J10" s="777"/>
    </row>
    <row r="11" spans="1:13" x14ac:dyDescent="0.2">
      <c r="A11" s="754" t="s">
        <v>693</v>
      </c>
      <c r="B11" s="772">
        <v>29506</v>
      </c>
      <c r="C11" s="773">
        <f t="shared" si="0"/>
        <v>11091</v>
      </c>
      <c r="D11" s="774">
        <v>18415</v>
      </c>
      <c r="E11" s="775">
        <f t="shared" si="1"/>
        <v>0.6241103504371992</v>
      </c>
      <c r="F11" s="776">
        <f t="shared" si="2"/>
        <v>0.3758896495628008</v>
      </c>
      <c r="H11" s="760"/>
      <c r="I11" s="40"/>
      <c r="J11" s="777"/>
    </row>
    <row r="12" spans="1:13" x14ac:dyDescent="0.2">
      <c r="A12" s="754" t="s">
        <v>741</v>
      </c>
      <c r="B12" s="772">
        <v>3867</v>
      </c>
      <c r="C12" s="773">
        <f t="shared" si="0"/>
        <v>1167</v>
      </c>
      <c r="D12" s="774">
        <v>2700</v>
      </c>
      <c r="E12" s="775">
        <f t="shared" si="1"/>
        <v>0.69821567106283944</v>
      </c>
      <c r="F12" s="776">
        <f t="shared" si="2"/>
        <v>0.30178432893716056</v>
      </c>
      <c r="H12" s="760"/>
      <c r="I12" s="40"/>
      <c r="J12" s="777"/>
    </row>
    <row r="13" spans="1:13" x14ac:dyDescent="0.2">
      <c r="A13" s="754" t="s">
        <v>508</v>
      </c>
      <c r="B13" s="772">
        <v>7639</v>
      </c>
      <c r="C13" s="773">
        <f t="shared" si="0"/>
        <v>2509</v>
      </c>
      <c r="D13" s="774">
        <v>5130</v>
      </c>
      <c r="E13" s="775">
        <f t="shared" si="1"/>
        <v>0.67155386830737007</v>
      </c>
      <c r="F13" s="776">
        <f t="shared" si="2"/>
        <v>0.32844613169262993</v>
      </c>
      <c r="H13" s="760"/>
      <c r="I13" s="40"/>
      <c r="J13" s="777"/>
    </row>
    <row r="14" spans="1:13" x14ac:dyDescent="0.2">
      <c r="A14" s="754" t="s">
        <v>556</v>
      </c>
      <c r="B14" s="772">
        <v>3099</v>
      </c>
      <c r="C14" s="773">
        <f t="shared" si="0"/>
        <v>994</v>
      </c>
      <c r="D14" s="774">
        <v>2105</v>
      </c>
      <c r="E14" s="775">
        <f t="shared" si="1"/>
        <v>0.67925137141013225</v>
      </c>
      <c r="F14" s="776">
        <f t="shared" si="2"/>
        <v>0.32074862858986769</v>
      </c>
      <c r="H14" s="760"/>
      <c r="I14" s="40"/>
      <c r="J14" s="777"/>
    </row>
    <row r="15" spans="1:13" x14ac:dyDescent="0.2">
      <c r="A15" s="754" t="s">
        <v>509</v>
      </c>
      <c r="B15" s="772">
        <v>7997</v>
      </c>
      <c r="C15" s="773">
        <f t="shared" si="0"/>
        <v>2246</v>
      </c>
      <c r="D15" s="774">
        <v>5751</v>
      </c>
      <c r="E15" s="775">
        <f t="shared" si="1"/>
        <v>0.71914467925472048</v>
      </c>
      <c r="F15" s="776">
        <f t="shared" si="2"/>
        <v>0.28085532074527947</v>
      </c>
      <c r="H15" s="760"/>
      <c r="I15" s="40"/>
      <c r="J15" s="777"/>
    </row>
    <row r="16" spans="1:13" x14ac:dyDescent="0.2">
      <c r="A16" s="754" t="s">
        <v>561</v>
      </c>
      <c r="B16" s="772">
        <v>4081</v>
      </c>
      <c r="C16" s="773">
        <f t="shared" si="0"/>
        <v>824</v>
      </c>
      <c r="D16" s="774">
        <v>3257</v>
      </c>
      <c r="E16" s="775">
        <f t="shared" si="1"/>
        <v>0.79808870374908114</v>
      </c>
      <c r="F16" s="776">
        <f t="shared" si="2"/>
        <v>0.20191129625091889</v>
      </c>
      <c r="H16" s="760"/>
      <c r="I16" s="40"/>
      <c r="J16" s="760"/>
    </row>
    <row r="17" spans="1:25" x14ac:dyDescent="0.2">
      <c r="A17" s="754" t="s">
        <v>511</v>
      </c>
      <c r="B17" s="772">
        <v>2679</v>
      </c>
      <c r="C17" s="773">
        <f t="shared" si="0"/>
        <v>852</v>
      </c>
      <c r="D17" s="774">
        <v>1827</v>
      </c>
      <c r="E17" s="775">
        <f t="shared" si="1"/>
        <v>0.68197088465845468</v>
      </c>
      <c r="F17" s="776">
        <f t="shared" si="2"/>
        <v>0.31802911534154538</v>
      </c>
    </row>
    <row r="18" spans="1:25" x14ac:dyDescent="0.2">
      <c r="A18" s="754" t="s">
        <v>512</v>
      </c>
      <c r="B18" s="772">
        <v>4178</v>
      </c>
      <c r="C18" s="773">
        <f t="shared" si="0"/>
        <v>1245</v>
      </c>
      <c r="D18" s="774">
        <v>2933</v>
      </c>
      <c r="E18" s="775">
        <f t="shared" si="1"/>
        <v>0.70201053135471514</v>
      </c>
      <c r="F18" s="776">
        <f t="shared" si="2"/>
        <v>0.29798946864528481</v>
      </c>
    </row>
    <row r="19" spans="1:25" x14ac:dyDescent="0.2">
      <c r="A19" s="754" t="s">
        <v>742</v>
      </c>
      <c r="B19" s="772">
        <v>1239</v>
      </c>
      <c r="C19" s="773">
        <f t="shared" si="0"/>
        <v>462</v>
      </c>
      <c r="D19" s="774">
        <v>777</v>
      </c>
      <c r="E19" s="775">
        <f t="shared" si="1"/>
        <v>0.6271186440677966</v>
      </c>
      <c r="F19" s="776">
        <f t="shared" si="2"/>
        <v>0.3728813559322034</v>
      </c>
    </row>
    <row r="20" spans="1:25" ht="21" x14ac:dyDescent="0.2">
      <c r="A20" s="756" t="s">
        <v>814</v>
      </c>
      <c r="B20" s="772">
        <v>1898</v>
      </c>
      <c r="C20" s="773">
        <f t="shared" si="0"/>
        <v>634</v>
      </c>
      <c r="D20" s="774">
        <v>1264</v>
      </c>
      <c r="E20" s="775">
        <f t="shared" si="1"/>
        <v>0.66596417281348785</v>
      </c>
      <c r="F20" s="776">
        <f t="shared" si="2"/>
        <v>0.33403582718651209</v>
      </c>
    </row>
    <row r="21" spans="1:25" ht="10.5" customHeight="1" x14ac:dyDescent="0.2">
      <c r="A21" s="652" t="s">
        <v>889</v>
      </c>
      <c r="B21" s="778"/>
      <c r="C21" s="778"/>
      <c r="D21" s="778"/>
      <c r="E21" s="778"/>
      <c r="F21" s="778"/>
      <c r="G21" s="778"/>
      <c r="H21" s="778"/>
      <c r="I21" s="778"/>
      <c r="J21" s="778"/>
      <c r="K21" s="778"/>
      <c r="L21" s="778"/>
      <c r="M21" s="778"/>
      <c r="N21" s="778"/>
      <c r="O21" s="778"/>
      <c r="P21" s="778"/>
      <c r="Q21" s="778"/>
      <c r="R21" s="778"/>
    </row>
    <row r="22" spans="1:25" ht="10.5" customHeight="1" x14ac:dyDescent="0.2">
      <c r="A22" s="652" t="s">
        <v>888</v>
      </c>
      <c r="B22" s="778"/>
      <c r="C22" s="778"/>
      <c r="D22" s="778"/>
      <c r="E22" s="778"/>
      <c r="F22" s="778"/>
      <c r="G22" s="778"/>
      <c r="H22" s="778"/>
      <c r="I22" s="778"/>
      <c r="J22" s="778"/>
      <c r="K22" s="778"/>
      <c r="L22" s="778"/>
      <c r="M22" s="778"/>
      <c r="N22" s="778"/>
      <c r="O22" s="778"/>
      <c r="P22" s="778"/>
      <c r="Q22" s="778"/>
      <c r="R22" s="778"/>
    </row>
    <row r="23" spans="1:25" ht="10.5" customHeight="1" x14ac:dyDescent="0.2">
      <c r="A23" s="766" t="s">
        <v>838</v>
      </c>
      <c r="B23" s="779"/>
      <c r="C23" s="779"/>
      <c r="D23" s="779"/>
      <c r="E23" s="779"/>
      <c r="F23" s="779"/>
      <c r="G23" s="779"/>
      <c r="H23" s="779"/>
      <c r="I23" s="779"/>
      <c r="J23" s="779"/>
      <c r="K23" s="779"/>
      <c r="L23" s="779"/>
      <c r="M23" s="779"/>
      <c r="N23" s="779"/>
      <c r="O23" s="779"/>
      <c r="P23" s="779"/>
      <c r="Q23" s="779"/>
      <c r="R23" s="779"/>
    </row>
    <row r="24" spans="1:25" ht="10.5" customHeight="1" x14ac:dyDescent="0.2">
      <c r="A24" s="766" t="s">
        <v>886</v>
      </c>
      <c r="B24" s="779"/>
      <c r="C24" s="779"/>
      <c r="D24" s="779"/>
      <c r="E24" s="779"/>
      <c r="F24" s="779"/>
      <c r="G24" s="779"/>
      <c r="H24" s="779"/>
      <c r="I24" s="779"/>
      <c r="J24" s="779"/>
      <c r="K24" s="779"/>
      <c r="L24" s="779"/>
      <c r="M24" s="779"/>
      <c r="N24" s="779"/>
      <c r="O24" s="779"/>
      <c r="P24" s="779"/>
      <c r="Q24" s="779"/>
      <c r="R24" s="779"/>
    </row>
    <row r="25" spans="1:25" ht="10.5" customHeight="1" x14ac:dyDescent="0.2">
      <c r="A25" s="652" t="s">
        <v>887</v>
      </c>
      <c r="B25" s="778"/>
      <c r="C25" s="778"/>
      <c r="D25" s="778"/>
      <c r="E25" s="778"/>
      <c r="F25" s="778"/>
      <c r="G25" s="778"/>
      <c r="H25" s="778"/>
      <c r="I25" s="778"/>
      <c r="J25" s="778"/>
      <c r="K25" s="778"/>
      <c r="L25" s="778"/>
      <c r="M25" s="778"/>
      <c r="N25" s="778"/>
      <c r="O25" s="778"/>
      <c r="P25" s="778"/>
      <c r="Q25" s="778"/>
      <c r="R25" s="778"/>
    </row>
    <row r="26" spans="1:25" ht="10.5" customHeight="1" x14ac:dyDescent="0.2">
      <c r="A26" s="652" t="s">
        <v>1005</v>
      </c>
      <c r="B26" s="778"/>
      <c r="C26" s="778"/>
      <c r="D26" s="778"/>
      <c r="E26" s="778"/>
      <c r="F26" s="778"/>
      <c r="G26" s="778"/>
      <c r="H26" s="778"/>
      <c r="I26" s="778"/>
      <c r="J26" s="778"/>
      <c r="K26" s="778"/>
      <c r="L26" s="778"/>
      <c r="M26" s="778"/>
      <c r="N26" s="778"/>
      <c r="O26" s="778"/>
      <c r="P26" s="778"/>
      <c r="Q26" s="778"/>
      <c r="R26" s="778"/>
    </row>
    <row r="27" spans="1:25" ht="10.5" customHeight="1" x14ac:dyDescent="0.2">
      <c r="A27" s="652" t="s">
        <v>890</v>
      </c>
      <c r="B27" s="778"/>
      <c r="C27" s="778"/>
      <c r="D27" s="778"/>
      <c r="E27" s="778"/>
      <c r="F27" s="778"/>
      <c r="G27" s="778"/>
      <c r="H27" s="778"/>
      <c r="I27" s="778"/>
      <c r="J27" s="778"/>
      <c r="K27" s="778"/>
      <c r="L27" s="778"/>
      <c r="M27" s="778"/>
      <c r="N27" s="778"/>
      <c r="O27" s="778"/>
      <c r="P27" s="778"/>
      <c r="Q27" s="778"/>
      <c r="R27" s="778"/>
    </row>
    <row r="28" spans="1:25" ht="10.5" customHeight="1" x14ac:dyDescent="0.2">
      <c r="A28" s="652" t="s">
        <v>986</v>
      </c>
      <c r="B28" s="778"/>
      <c r="C28" s="778"/>
      <c r="D28" s="778"/>
      <c r="E28" s="778"/>
      <c r="F28" s="778"/>
      <c r="G28" s="778"/>
      <c r="H28" s="778"/>
      <c r="I28" s="778"/>
      <c r="J28" s="778"/>
      <c r="K28" s="778"/>
      <c r="L28" s="778"/>
      <c r="M28" s="778"/>
      <c r="N28" s="778"/>
      <c r="O28" s="778"/>
      <c r="P28" s="778"/>
      <c r="Q28" s="778"/>
      <c r="R28" s="778"/>
    </row>
    <row r="29" spans="1:25" x14ac:dyDescent="0.2">
      <c r="A29" s="748" t="s">
        <v>846</v>
      </c>
      <c r="B29" s="761"/>
    </row>
    <row r="30" spans="1:25" x14ac:dyDescent="0.2">
      <c r="A30" s="761"/>
      <c r="B30" s="761"/>
    </row>
    <row r="31" spans="1:25" x14ac:dyDescent="0.2">
      <c r="A31" s="761"/>
      <c r="B31" s="761"/>
    </row>
    <row r="32" spans="1:25" x14ac:dyDescent="0.2">
      <c r="A32" s="763" t="s">
        <v>1018</v>
      </c>
      <c r="Y32" s="760"/>
    </row>
    <row r="33" spans="19:19" x14ac:dyDescent="0.2">
      <c r="S33" s="780"/>
    </row>
    <row r="60" spans="1:10" x14ac:dyDescent="0.2">
      <c r="A60" s="748" t="s">
        <v>846</v>
      </c>
      <c r="B60" s="768"/>
      <c r="C60" s="768"/>
      <c r="D60" s="768"/>
      <c r="E60" s="768"/>
      <c r="F60" s="768"/>
      <c r="G60" s="768"/>
      <c r="H60" s="768"/>
      <c r="I60" s="768"/>
      <c r="J60" s="768"/>
    </row>
    <row r="61" spans="1:10" x14ac:dyDescent="0.2">
      <c r="A61" s="768"/>
      <c r="B61" s="768"/>
      <c r="C61" s="768"/>
      <c r="D61" s="768"/>
      <c r="E61" s="768"/>
      <c r="F61" s="768"/>
      <c r="G61" s="768"/>
      <c r="H61" s="768"/>
      <c r="I61" s="768"/>
      <c r="J61" s="768"/>
    </row>
    <row r="62" spans="1:10" ht="10.5" customHeight="1" x14ac:dyDescent="0.2">
      <c r="A62" s="344" t="s">
        <v>987</v>
      </c>
      <c r="B62" s="344"/>
      <c r="C62" s="344"/>
      <c r="D62" s="344"/>
      <c r="E62" s="344"/>
      <c r="F62" s="344"/>
      <c r="G62" s="344"/>
      <c r="H62" s="344"/>
      <c r="I62" s="344"/>
      <c r="J62" s="344"/>
    </row>
    <row r="63" spans="1:10" x14ac:dyDescent="0.2">
      <c r="A63" s="344" t="s">
        <v>950</v>
      </c>
      <c r="B63" s="344"/>
      <c r="C63" s="344"/>
      <c r="D63" s="344"/>
      <c r="E63" s="344"/>
      <c r="F63" s="344"/>
      <c r="G63" s="344"/>
      <c r="H63" s="344"/>
      <c r="I63" s="344"/>
      <c r="J63" s="344"/>
    </row>
    <row r="64" spans="1:10" ht="10.5" customHeight="1" x14ac:dyDescent="0.2">
      <c r="A64" s="344" t="s">
        <v>1012</v>
      </c>
      <c r="B64" s="344"/>
      <c r="C64" s="344"/>
      <c r="D64" s="344"/>
      <c r="E64" s="344"/>
      <c r="F64" s="344"/>
      <c r="G64" s="344"/>
      <c r="H64" s="344"/>
      <c r="I64" s="344"/>
      <c r="J64" s="344"/>
    </row>
    <row r="65" spans="1:10" x14ac:dyDescent="0.2">
      <c r="A65" s="344"/>
      <c r="B65" s="344"/>
      <c r="C65" s="344"/>
      <c r="D65" s="344"/>
      <c r="E65" s="344"/>
      <c r="F65" s="344"/>
      <c r="G65" s="344"/>
      <c r="H65" s="344"/>
      <c r="I65" s="344"/>
      <c r="J65" s="344"/>
    </row>
    <row r="66" spans="1:10" x14ac:dyDescent="0.2">
      <c r="A66" s="344"/>
      <c r="B66" s="344"/>
      <c r="C66" s="344"/>
      <c r="D66" s="344"/>
      <c r="E66" s="344"/>
      <c r="F66" s="344"/>
      <c r="G66" s="344"/>
      <c r="H66" s="344"/>
      <c r="I66" s="344"/>
      <c r="J66" s="344"/>
    </row>
  </sheetData>
  <sortState ref="H4:J15">
    <sortCondition descending="1" ref="J4:J15"/>
  </sortState>
  <pageMargins left="0.7" right="0.7" top="0.75" bottom="0.75" header="0.3" footer="0.3"/>
  <pageSetup paperSize="9"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H17" sqref="H17"/>
    </sheetView>
  </sheetViews>
  <sheetFormatPr baseColWidth="10" defaultRowHeight="15" x14ac:dyDescent="0.25"/>
  <cols>
    <col min="1" max="1" width="21.28515625" style="168" customWidth="1"/>
    <col min="2" max="4" width="11.42578125" style="169"/>
    <col min="5" max="16384" width="11.42578125" style="168"/>
  </cols>
  <sheetData>
    <row r="1" spans="1:5" x14ac:dyDescent="0.25">
      <c r="A1" s="407" t="s">
        <v>757</v>
      </c>
    </row>
    <row r="2" spans="1:5" x14ac:dyDescent="0.25">
      <c r="A2" s="813" t="s">
        <v>914</v>
      </c>
      <c r="B2" s="813"/>
      <c r="C2" s="813"/>
      <c r="D2" s="813"/>
      <c r="E2" s="813"/>
    </row>
    <row r="3" spans="1:5" x14ac:dyDescent="0.25">
      <c r="A3" s="219" t="s">
        <v>689</v>
      </c>
      <c r="B3" s="170">
        <v>2015</v>
      </c>
      <c r="C3" s="170">
        <v>2016</v>
      </c>
      <c r="D3" s="170">
        <v>2017</v>
      </c>
      <c r="E3" s="170">
        <v>2018</v>
      </c>
    </row>
    <row r="4" spans="1:5" x14ac:dyDescent="0.25">
      <c r="A4" s="167" t="s">
        <v>170</v>
      </c>
      <c r="B4" s="276">
        <f>SUM(B5:B20)</f>
        <v>92854</v>
      </c>
      <c r="C4" s="276">
        <f>SUM(C5:C20)</f>
        <v>88950</v>
      </c>
      <c r="D4" s="276">
        <f>SUM(D5:D20)</f>
        <v>70007</v>
      </c>
      <c r="E4" s="276">
        <f>SUM(E5:E20)</f>
        <v>57924</v>
      </c>
    </row>
    <row r="5" spans="1:5" x14ac:dyDescent="0.25">
      <c r="A5" s="166" t="s">
        <v>502</v>
      </c>
      <c r="B5" s="163">
        <v>3807</v>
      </c>
      <c r="C5" s="163">
        <v>3056</v>
      </c>
      <c r="D5" s="163">
        <v>2647</v>
      </c>
      <c r="E5" s="163">
        <v>2131</v>
      </c>
    </row>
    <row r="6" spans="1:5" x14ac:dyDescent="0.25">
      <c r="A6" s="164" t="s">
        <v>690</v>
      </c>
      <c r="B6" s="163">
        <v>3228</v>
      </c>
      <c r="C6" s="163">
        <v>3198</v>
      </c>
      <c r="D6" s="163">
        <v>3078</v>
      </c>
      <c r="E6" s="163">
        <v>2654</v>
      </c>
    </row>
    <row r="7" spans="1:5" x14ac:dyDescent="0.25">
      <c r="A7" s="164" t="s">
        <v>504</v>
      </c>
      <c r="B7" s="163">
        <v>3507</v>
      </c>
      <c r="C7" s="163">
        <v>3582</v>
      </c>
      <c r="D7" s="163">
        <v>2951</v>
      </c>
      <c r="E7" s="163">
        <v>2605</v>
      </c>
    </row>
    <row r="8" spans="1:5" x14ac:dyDescent="0.25">
      <c r="A8" s="164" t="s">
        <v>691</v>
      </c>
      <c r="B8" s="163">
        <v>2279</v>
      </c>
      <c r="C8" s="163">
        <v>2170</v>
      </c>
      <c r="D8" s="163">
        <v>2117</v>
      </c>
      <c r="E8" s="163">
        <v>2097</v>
      </c>
    </row>
    <row r="9" spans="1:5" x14ac:dyDescent="0.25">
      <c r="A9" s="164" t="s">
        <v>692</v>
      </c>
      <c r="B9" s="163">
        <v>4382</v>
      </c>
      <c r="C9" s="163">
        <v>4206</v>
      </c>
      <c r="D9" s="163">
        <v>3532</v>
      </c>
      <c r="E9" s="163">
        <v>2582</v>
      </c>
    </row>
    <row r="10" spans="1:5" x14ac:dyDescent="0.25">
      <c r="A10" s="164" t="s">
        <v>507</v>
      </c>
      <c r="B10" s="163">
        <v>11047</v>
      </c>
      <c r="C10" s="163">
        <v>9695</v>
      </c>
      <c r="D10" s="163">
        <v>6812</v>
      </c>
      <c r="E10" s="163">
        <v>5328</v>
      </c>
    </row>
    <row r="11" spans="1:5" x14ac:dyDescent="0.25">
      <c r="A11" s="165" t="s">
        <v>693</v>
      </c>
      <c r="B11" s="163">
        <v>28966</v>
      </c>
      <c r="C11" s="163">
        <v>28751</v>
      </c>
      <c r="D11" s="163">
        <v>21514</v>
      </c>
      <c r="E11" s="163">
        <v>18944</v>
      </c>
    </row>
    <row r="12" spans="1:5" x14ac:dyDescent="0.25">
      <c r="A12" s="164" t="s">
        <v>694</v>
      </c>
      <c r="B12" s="163">
        <v>3987</v>
      </c>
      <c r="C12" s="163">
        <v>4240</v>
      </c>
      <c r="D12" s="163">
        <v>2861</v>
      </c>
      <c r="E12" s="163">
        <v>2191</v>
      </c>
    </row>
    <row r="13" spans="1:5" x14ac:dyDescent="0.25">
      <c r="A13" s="164" t="s">
        <v>579</v>
      </c>
      <c r="B13" s="163">
        <v>6893</v>
      </c>
      <c r="C13" s="163">
        <v>6326</v>
      </c>
      <c r="D13" s="163">
        <v>4696</v>
      </c>
      <c r="E13" s="163">
        <v>3657</v>
      </c>
    </row>
    <row r="14" spans="1:5" x14ac:dyDescent="0.25">
      <c r="A14" s="164" t="s">
        <v>556</v>
      </c>
      <c r="B14" s="163">
        <v>2751</v>
      </c>
      <c r="C14" s="163">
        <v>2752</v>
      </c>
      <c r="D14" s="163">
        <v>2749</v>
      </c>
      <c r="E14" s="163">
        <v>2423</v>
      </c>
    </row>
    <row r="15" spans="1:5" x14ac:dyDescent="0.25">
      <c r="A15" s="164" t="s">
        <v>577</v>
      </c>
      <c r="B15" s="163">
        <v>7015</v>
      </c>
      <c r="C15" s="163">
        <v>7315</v>
      </c>
      <c r="D15" s="163">
        <v>6175</v>
      </c>
      <c r="E15" s="163">
        <v>4562</v>
      </c>
    </row>
    <row r="16" spans="1:5" x14ac:dyDescent="0.25">
      <c r="A16" s="164" t="s">
        <v>572</v>
      </c>
      <c r="B16" s="163">
        <v>5545</v>
      </c>
      <c r="C16" s="163">
        <v>4935</v>
      </c>
      <c r="D16" s="163">
        <v>3993</v>
      </c>
      <c r="E16" s="163">
        <v>3200</v>
      </c>
    </row>
    <row r="17" spans="1:5" x14ac:dyDescent="0.25">
      <c r="A17" s="164" t="s">
        <v>511</v>
      </c>
      <c r="B17" s="163">
        <v>2565</v>
      </c>
      <c r="C17" s="163">
        <v>2393</v>
      </c>
      <c r="D17" s="163">
        <v>1968</v>
      </c>
      <c r="E17" s="163">
        <v>1746</v>
      </c>
    </row>
    <row r="18" spans="1:5" x14ac:dyDescent="0.25">
      <c r="A18" s="164" t="s">
        <v>695</v>
      </c>
      <c r="B18" s="163">
        <v>4979</v>
      </c>
      <c r="C18" s="163">
        <v>4509</v>
      </c>
      <c r="D18" s="163">
        <v>3303</v>
      </c>
      <c r="E18" s="163">
        <v>2376</v>
      </c>
    </row>
    <row r="19" spans="1:5" x14ac:dyDescent="0.25">
      <c r="A19" s="164" t="s">
        <v>696</v>
      </c>
      <c r="B19" s="163">
        <v>892</v>
      </c>
      <c r="C19" s="163">
        <v>994</v>
      </c>
      <c r="D19" s="163">
        <v>931</v>
      </c>
      <c r="E19" s="163">
        <v>769</v>
      </c>
    </row>
    <row r="20" spans="1:5" ht="24.75" customHeight="1" x14ac:dyDescent="0.25">
      <c r="A20" s="729" t="s">
        <v>1000</v>
      </c>
      <c r="B20" s="162">
        <v>1011</v>
      </c>
      <c r="C20" s="162">
        <v>828</v>
      </c>
      <c r="D20" s="162">
        <v>680</v>
      </c>
      <c r="E20" s="162">
        <v>659</v>
      </c>
    </row>
    <row r="21" spans="1:5" ht="15" customHeight="1" x14ac:dyDescent="0.25">
      <c r="A21" s="165" t="s">
        <v>740</v>
      </c>
      <c r="B21" s="165"/>
      <c r="C21" s="165"/>
      <c r="D21" s="165"/>
      <c r="E21" s="165"/>
    </row>
    <row r="22" spans="1:5" x14ac:dyDescent="0.25">
      <c r="A22" s="234"/>
    </row>
  </sheetData>
  <mergeCells count="1">
    <mergeCell ref="A2:E2"/>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3"/>
  <sheetViews>
    <sheetView showGridLines="0" topLeftCell="A16" zoomScaleNormal="100" zoomScaleSheetLayoutView="98" workbookViewId="0">
      <selection activeCell="A49" sqref="A49"/>
    </sheetView>
  </sheetViews>
  <sheetFormatPr baseColWidth="10" defaultRowHeight="12.75" x14ac:dyDescent="0.2"/>
  <cols>
    <col min="1" max="1" width="20.140625" style="356" customWidth="1"/>
    <col min="2" max="5" width="11.42578125" style="356"/>
    <col min="6" max="6" width="12.85546875" style="356" customWidth="1"/>
    <col min="7" max="7" width="8.7109375" style="356" customWidth="1"/>
    <col min="8" max="16384" width="11.42578125" style="356"/>
  </cols>
  <sheetData>
    <row r="1" spans="1:7" ht="15.75" customHeight="1" x14ac:dyDescent="0.2">
      <c r="A1" s="39" t="s">
        <v>968</v>
      </c>
      <c r="B1" s="39"/>
      <c r="C1" s="39"/>
      <c r="D1" s="39"/>
      <c r="E1" s="39"/>
      <c r="F1" s="39"/>
      <c r="G1" s="25"/>
    </row>
    <row r="2" spans="1:7" ht="14.25" customHeight="1" x14ac:dyDescent="0.2">
      <c r="A2" s="559" t="s">
        <v>689</v>
      </c>
      <c r="B2" s="560">
        <v>2015</v>
      </c>
      <c r="C2" s="560">
        <v>2016</v>
      </c>
      <c r="D2" s="560">
        <v>2017</v>
      </c>
      <c r="E2" s="560">
        <v>2018</v>
      </c>
      <c r="G2" s="25"/>
    </row>
    <row r="3" spans="1:7" ht="14.25" customHeight="1" x14ac:dyDescent="0.2">
      <c r="A3" s="561" t="s">
        <v>170</v>
      </c>
      <c r="B3" s="562">
        <f>SUM(B5:B20)</f>
        <v>92854</v>
      </c>
      <c r="C3" s="562">
        <f>SUM(C5:C20)</f>
        <v>88950</v>
      </c>
      <c r="D3" s="562">
        <f>SUM(D5:D20)</f>
        <v>70007</v>
      </c>
      <c r="E3" s="562">
        <f>SUM(E5:E20)</f>
        <v>57924</v>
      </c>
      <c r="G3" s="25"/>
    </row>
    <row r="4" spans="1:7" ht="14.25" customHeight="1" x14ac:dyDescent="0.2">
      <c r="A4" s="459" t="s">
        <v>880</v>
      </c>
      <c r="B4" s="562" t="s">
        <v>760</v>
      </c>
      <c r="C4" s="230">
        <f>(C3-B3)/B3</f>
        <v>-4.2044499967691211E-2</v>
      </c>
      <c r="D4" s="230">
        <f>(D3-C3)/C3</f>
        <v>-0.21296233839235526</v>
      </c>
      <c r="E4" s="230">
        <f>(E3-D3)/D3</f>
        <v>-0.17259702601168456</v>
      </c>
      <c r="G4" s="25"/>
    </row>
    <row r="5" spans="1:7" ht="14.25" customHeight="1" x14ac:dyDescent="0.2">
      <c r="A5" s="563" t="s">
        <v>502</v>
      </c>
      <c r="B5" s="564">
        <v>3807</v>
      </c>
      <c r="C5" s="564">
        <v>3056</v>
      </c>
      <c r="D5" s="564">
        <v>2647</v>
      </c>
      <c r="E5" s="564">
        <v>2131</v>
      </c>
      <c r="G5" s="25"/>
    </row>
    <row r="6" spans="1:7" ht="14.25" customHeight="1" x14ac:dyDescent="0.2">
      <c r="A6" s="565" t="s">
        <v>690</v>
      </c>
      <c r="B6" s="564">
        <v>3228</v>
      </c>
      <c r="C6" s="564">
        <v>3198</v>
      </c>
      <c r="D6" s="564">
        <v>3078</v>
      </c>
      <c r="E6" s="564">
        <v>2654</v>
      </c>
      <c r="G6" s="25"/>
    </row>
    <row r="7" spans="1:7" ht="14.25" customHeight="1" x14ac:dyDescent="0.2">
      <c r="A7" s="565" t="s">
        <v>504</v>
      </c>
      <c r="B7" s="564">
        <v>3507</v>
      </c>
      <c r="C7" s="564">
        <v>3582</v>
      </c>
      <c r="D7" s="564">
        <v>2951</v>
      </c>
      <c r="E7" s="564">
        <v>2605</v>
      </c>
      <c r="G7" s="25"/>
    </row>
    <row r="8" spans="1:7" ht="14.25" customHeight="1" x14ac:dyDescent="0.2">
      <c r="A8" s="565" t="s">
        <v>691</v>
      </c>
      <c r="B8" s="564">
        <v>2279</v>
      </c>
      <c r="C8" s="564">
        <v>2170</v>
      </c>
      <c r="D8" s="564">
        <v>2117</v>
      </c>
      <c r="E8" s="564">
        <v>2097</v>
      </c>
      <c r="G8" s="25"/>
    </row>
    <row r="9" spans="1:7" ht="14.25" customHeight="1" x14ac:dyDescent="0.2">
      <c r="A9" s="565" t="s">
        <v>692</v>
      </c>
      <c r="B9" s="564">
        <v>4382</v>
      </c>
      <c r="C9" s="564">
        <v>4206</v>
      </c>
      <c r="D9" s="564">
        <v>3532</v>
      </c>
      <c r="E9" s="564">
        <v>2582</v>
      </c>
      <c r="G9" s="25"/>
    </row>
    <row r="10" spans="1:7" ht="14.25" customHeight="1" x14ac:dyDescent="0.2">
      <c r="A10" s="565" t="s">
        <v>507</v>
      </c>
      <c r="B10" s="564">
        <v>11047</v>
      </c>
      <c r="C10" s="564">
        <v>9695</v>
      </c>
      <c r="D10" s="564">
        <v>6812</v>
      </c>
      <c r="E10" s="564">
        <v>5328</v>
      </c>
      <c r="G10" s="25"/>
    </row>
    <row r="11" spans="1:7" ht="14.25" customHeight="1" x14ac:dyDescent="0.2">
      <c r="A11" s="566" t="s">
        <v>693</v>
      </c>
      <c r="B11" s="564">
        <v>28966</v>
      </c>
      <c r="C11" s="564">
        <v>28751</v>
      </c>
      <c r="D11" s="564">
        <v>21514</v>
      </c>
      <c r="E11" s="564">
        <v>18944</v>
      </c>
      <c r="G11" s="25"/>
    </row>
    <row r="12" spans="1:7" ht="14.25" customHeight="1" x14ac:dyDescent="0.2">
      <c r="A12" s="565" t="s">
        <v>694</v>
      </c>
      <c r="B12" s="564">
        <v>3987</v>
      </c>
      <c r="C12" s="564">
        <v>4240</v>
      </c>
      <c r="D12" s="564">
        <v>2861</v>
      </c>
      <c r="E12" s="564">
        <v>2191</v>
      </c>
      <c r="G12" s="25"/>
    </row>
    <row r="13" spans="1:7" ht="14.25" customHeight="1" x14ac:dyDescent="0.2">
      <c r="A13" s="565" t="s">
        <v>579</v>
      </c>
      <c r="B13" s="564">
        <v>6893</v>
      </c>
      <c r="C13" s="564">
        <v>6326</v>
      </c>
      <c r="D13" s="564">
        <v>4696</v>
      </c>
      <c r="E13" s="564">
        <v>3657</v>
      </c>
      <c r="G13" s="25"/>
    </row>
    <row r="14" spans="1:7" ht="14.25" customHeight="1" x14ac:dyDescent="0.2">
      <c r="A14" s="565" t="s">
        <v>556</v>
      </c>
      <c r="B14" s="564">
        <v>2751</v>
      </c>
      <c r="C14" s="564">
        <v>2752</v>
      </c>
      <c r="D14" s="564">
        <v>2749</v>
      </c>
      <c r="E14" s="564">
        <v>2423</v>
      </c>
      <c r="G14" s="25"/>
    </row>
    <row r="15" spans="1:7" ht="14.25" customHeight="1" x14ac:dyDescent="0.2">
      <c r="A15" s="565" t="s">
        <v>577</v>
      </c>
      <c r="B15" s="564">
        <v>7015</v>
      </c>
      <c r="C15" s="564">
        <v>7315</v>
      </c>
      <c r="D15" s="564">
        <v>6175</v>
      </c>
      <c r="E15" s="564">
        <v>4562</v>
      </c>
      <c r="G15" s="25"/>
    </row>
    <row r="16" spans="1:7" ht="14.25" customHeight="1" x14ac:dyDescent="0.2">
      <c r="A16" s="565" t="s">
        <v>572</v>
      </c>
      <c r="B16" s="564">
        <v>5545</v>
      </c>
      <c r="C16" s="564">
        <v>4935</v>
      </c>
      <c r="D16" s="564">
        <v>3993</v>
      </c>
      <c r="E16" s="564">
        <v>3200</v>
      </c>
      <c r="G16" s="25"/>
    </row>
    <row r="17" spans="1:13" ht="14.25" customHeight="1" x14ac:dyDescent="0.2">
      <c r="A17" s="565" t="s">
        <v>511</v>
      </c>
      <c r="B17" s="564">
        <v>2565</v>
      </c>
      <c r="C17" s="564">
        <v>2393</v>
      </c>
      <c r="D17" s="564">
        <v>1968</v>
      </c>
      <c r="E17" s="564">
        <v>1746</v>
      </c>
      <c r="G17" s="25"/>
    </row>
    <row r="18" spans="1:13" ht="14.25" customHeight="1" x14ac:dyDescent="0.2">
      <c r="A18" s="565" t="s">
        <v>695</v>
      </c>
      <c r="B18" s="564">
        <v>4979</v>
      </c>
      <c r="C18" s="564">
        <v>4509</v>
      </c>
      <c r="D18" s="564">
        <v>3303</v>
      </c>
      <c r="E18" s="564">
        <v>2376</v>
      </c>
      <c r="G18" s="25"/>
    </row>
    <row r="19" spans="1:13" x14ac:dyDescent="0.2">
      <c r="A19" s="565" t="s">
        <v>696</v>
      </c>
      <c r="B19" s="564">
        <v>892</v>
      </c>
      <c r="C19" s="564">
        <v>994</v>
      </c>
      <c r="D19" s="564">
        <v>931</v>
      </c>
      <c r="E19" s="564">
        <v>769</v>
      </c>
      <c r="G19" s="25"/>
    </row>
    <row r="20" spans="1:13" ht="21" x14ac:dyDescent="0.2">
      <c r="A20" s="745" t="s">
        <v>814</v>
      </c>
      <c r="B20" s="564">
        <v>1011</v>
      </c>
      <c r="C20" s="564">
        <v>828</v>
      </c>
      <c r="D20" s="564">
        <v>680</v>
      </c>
      <c r="E20" s="564">
        <v>659</v>
      </c>
      <c r="G20" s="25"/>
    </row>
    <row r="21" spans="1:13" x14ac:dyDescent="0.2">
      <c r="A21" s="814" t="s">
        <v>847</v>
      </c>
      <c r="B21" s="814"/>
      <c r="C21" s="814"/>
      <c r="D21" s="25"/>
      <c r="E21" s="25"/>
      <c r="F21" s="25"/>
      <c r="G21" s="25"/>
    </row>
    <row r="22" spans="1:13" x14ac:dyDescent="0.2">
      <c r="B22" s="25"/>
      <c r="C22" s="25"/>
      <c r="D22" s="25"/>
      <c r="E22" s="25"/>
      <c r="F22" s="25"/>
      <c r="G22" s="25"/>
    </row>
    <row r="23" spans="1:13" ht="12.75" customHeight="1" x14ac:dyDescent="0.2">
      <c r="A23" s="39" t="s">
        <v>916</v>
      </c>
      <c r="B23" s="39"/>
      <c r="C23" s="39"/>
      <c r="D23" s="39"/>
      <c r="E23" s="39"/>
      <c r="F23" s="39"/>
      <c r="G23" s="418"/>
      <c r="H23" s="417"/>
      <c r="I23" s="417"/>
      <c r="J23" s="408"/>
      <c r="K23" s="408"/>
      <c r="L23" s="408"/>
      <c r="M23" s="408"/>
    </row>
    <row r="24" spans="1:13" x14ac:dyDescent="0.2">
      <c r="F24" s="408"/>
      <c r="G24" s="414"/>
      <c r="H24" s="410"/>
      <c r="I24" s="410"/>
      <c r="J24" s="408"/>
      <c r="K24" s="408"/>
      <c r="L24" s="408"/>
      <c r="M24" s="408"/>
    </row>
    <row r="25" spans="1:13" x14ac:dyDescent="0.2">
      <c r="F25" s="408"/>
      <c r="G25" s="412"/>
      <c r="H25" s="410"/>
      <c r="I25" s="410"/>
      <c r="J25" s="408"/>
      <c r="K25" s="408"/>
      <c r="L25" s="408"/>
      <c r="M25" s="408"/>
    </row>
    <row r="26" spans="1:13" x14ac:dyDescent="0.2">
      <c r="F26" s="408"/>
      <c r="G26" s="412"/>
      <c r="H26" s="410"/>
      <c r="I26" s="410"/>
      <c r="J26" s="408"/>
      <c r="K26" s="408"/>
      <c r="L26" s="408"/>
      <c r="M26" s="408"/>
    </row>
    <row r="27" spans="1:13" x14ac:dyDescent="0.2">
      <c r="F27" s="408"/>
      <c r="G27" s="412"/>
      <c r="H27" s="410"/>
      <c r="I27" s="410"/>
      <c r="J27" s="408"/>
      <c r="K27" s="408"/>
      <c r="L27" s="408"/>
      <c r="M27" s="408"/>
    </row>
    <row r="28" spans="1:13" x14ac:dyDescent="0.2">
      <c r="F28" s="408"/>
      <c r="G28" s="412"/>
      <c r="H28" s="410"/>
      <c r="I28" s="410"/>
      <c r="J28" s="408"/>
      <c r="K28" s="408"/>
      <c r="L28" s="408"/>
      <c r="M28" s="408"/>
    </row>
    <row r="29" spans="1:13" x14ac:dyDescent="0.2">
      <c r="F29" s="408"/>
      <c r="G29" s="412"/>
      <c r="H29" s="410"/>
      <c r="I29" s="410"/>
      <c r="J29" s="408"/>
      <c r="K29" s="408"/>
      <c r="L29" s="408"/>
      <c r="M29" s="408"/>
    </row>
    <row r="30" spans="1:13" x14ac:dyDescent="0.2">
      <c r="F30" s="408"/>
      <c r="G30" s="413"/>
      <c r="H30" s="410"/>
      <c r="I30" s="410"/>
      <c r="J30" s="408"/>
      <c r="K30" s="408"/>
      <c r="L30" s="408"/>
      <c r="M30" s="408"/>
    </row>
    <row r="31" spans="1:13" x14ac:dyDescent="0.2">
      <c r="F31" s="408"/>
      <c r="G31" s="412"/>
      <c r="H31" s="410"/>
      <c r="I31" s="410"/>
      <c r="J31" s="408"/>
      <c r="K31" s="408"/>
      <c r="L31" s="408"/>
      <c r="M31" s="408"/>
    </row>
    <row r="32" spans="1:13" x14ac:dyDescent="0.2">
      <c r="F32" s="408"/>
      <c r="G32" s="412"/>
      <c r="H32" s="410"/>
      <c r="I32" s="410"/>
      <c r="J32" s="408"/>
      <c r="K32" s="408"/>
      <c r="L32" s="408"/>
      <c r="M32" s="408"/>
    </row>
    <row r="33" spans="1:13" x14ac:dyDescent="0.2">
      <c r="F33" s="408"/>
      <c r="G33" s="412"/>
      <c r="H33" s="410"/>
      <c r="I33" s="410"/>
      <c r="J33" s="417"/>
      <c r="K33" s="417"/>
      <c r="L33" s="417"/>
      <c r="M33" s="417"/>
    </row>
    <row r="34" spans="1:13" x14ac:dyDescent="0.2">
      <c r="F34" s="408"/>
      <c r="G34" s="412"/>
      <c r="H34" s="410"/>
      <c r="I34" s="410"/>
      <c r="J34" s="415"/>
      <c r="K34" s="415"/>
      <c r="L34" s="415"/>
      <c r="M34" s="415"/>
    </row>
    <row r="35" spans="1:13" x14ac:dyDescent="0.2">
      <c r="F35" s="408"/>
      <c r="G35" s="412"/>
      <c r="H35" s="410"/>
      <c r="I35" s="410"/>
    </row>
    <row r="36" spans="1:13" x14ac:dyDescent="0.2">
      <c r="F36" s="408"/>
      <c r="G36" s="412"/>
      <c r="H36" s="410"/>
      <c r="I36" s="410"/>
      <c r="J36" s="408"/>
      <c r="K36" s="408"/>
      <c r="L36" s="408"/>
      <c r="M36" s="408"/>
    </row>
    <row r="37" spans="1:13" ht="15.75" customHeight="1" x14ac:dyDescent="0.2">
      <c r="F37" s="408"/>
      <c r="G37" s="412"/>
      <c r="H37" s="410"/>
      <c r="I37" s="410"/>
      <c r="J37" s="408"/>
      <c r="K37" s="408"/>
      <c r="L37" s="408"/>
      <c r="M37" s="408"/>
    </row>
    <row r="38" spans="1:13" x14ac:dyDescent="0.2">
      <c r="F38" s="408"/>
      <c r="G38" s="412"/>
      <c r="H38" s="410"/>
      <c r="I38" s="410"/>
      <c r="J38" s="408"/>
      <c r="K38" s="408"/>
      <c r="L38" s="408"/>
      <c r="M38" s="408"/>
    </row>
    <row r="39" spans="1:13" ht="18" customHeight="1" x14ac:dyDescent="0.2">
      <c r="F39" s="408"/>
      <c r="G39" s="411"/>
      <c r="H39" s="410"/>
      <c r="I39" s="410"/>
      <c r="J39" s="408"/>
      <c r="K39" s="408"/>
      <c r="L39" s="408"/>
      <c r="M39" s="408"/>
    </row>
    <row r="40" spans="1:13" ht="18" customHeight="1" x14ac:dyDescent="0.2">
      <c r="F40" s="408"/>
      <c r="G40" s="411"/>
      <c r="H40" s="410"/>
      <c r="I40" s="410"/>
      <c r="J40" s="408"/>
      <c r="K40" s="408"/>
      <c r="L40" s="408"/>
      <c r="M40" s="408"/>
    </row>
    <row r="41" spans="1:13" ht="18" customHeight="1" x14ac:dyDescent="0.2">
      <c r="F41" s="408"/>
      <c r="G41" s="411"/>
      <c r="H41" s="410"/>
      <c r="I41" s="410"/>
      <c r="J41" s="408"/>
      <c r="K41" s="408"/>
      <c r="L41" s="408"/>
      <c r="M41" s="408"/>
    </row>
    <row r="42" spans="1:13" ht="18" customHeight="1" x14ac:dyDescent="0.2">
      <c r="F42" s="408"/>
      <c r="G42" s="411"/>
      <c r="H42" s="410"/>
      <c r="I42" s="410"/>
      <c r="J42" s="408"/>
      <c r="K42" s="408"/>
      <c r="L42" s="408"/>
      <c r="M42" s="408"/>
    </row>
    <row r="43" spans="1:13" ht="21" customHeight="1" x14ac:dyDescent="0.2">
      <c r="B43" s="408"/>
      <c r="C43" s="408"/>
      <c r="D43" s="408"/>
      <c r="E43" s="408"/>
      <c r="F43" s="408"/>
      <c r="G43" s="408"/>
      <c r="H43" s="409"/>
      <c r="I43" s="409"/>
      <c r="J43" s="408"/>
      <c r="K43" s="408"/>
      <c r="L43" s="408"/>
      <c r="M43" s="408"/>
    </row>
    <row r="44" spans="1:13" x14ac:dyDescent="0.2">
      <c r="A44" s="326" t="s">
        <v>847</v>
      </c>
      <c r="B44" s="408"/>
      <c r="C44" s="408"/>
      <c r="D44" s="408"/>
      <c r="E44" s="408"/>
      <c r="F44" s="408"/>
      <c r="G44" s="408"/>
      <c r="H44" s="408"/>
      <c r="I44" s="408"/>
      <c r="J44" s="408"/>
      <c r="K44" s="408"/>
      <c r="L44" s="408"/>
      <c r="M44" s="408"/>
    </row>
    <row r="46" spans="1:13" ht="12.75" customHeight="1" x14ac:dyDescent="0.2">
      <c r="A46" s="83" t="s">
        <v>1049</v>
      </c>
      <c r="B46" s="83"/>
      <c r="C46" s="83"/>
      <c r="D46" s="83"/>
      <c r="E46" s="83"/>
      <c r="F46" s="83"/>
      <c r="G46" s="83"/>
      <c r="H46" s="83"/>
    </row>
    <row r="47" spans="1:13" x14ac:dyDescent="0.2">
      <c r="A47" s="83" t="s">
        <v>1050</v>
      </c>
      <c r="B47" s="83"/>
      <c r="C47" s="83"/>
      <c r="D47" s="83"/>
      <c r="E47" s="83"/>
      <c r="F47" s="83"/>
      <c r="G47" s="83"/>
      <c r="H47" s="83"/>
    </row>
    <row r="48" spans="1:13" x14ac:dyDescent="0.2">
      <c r="A48" s="83"/>
      <c r="B48" s="83"/>
      <c r="C48" s="83"/>
      <c r="D48" s="83"/>
      <c r="E48" s="83"/>
      <c r="F48" s="83"/>
      <c r="G48" s="83"/>
      <c r="H48" s="83"/>
    </row>
    <row r="49" spans="1:8" x14ac:dyDescent="0.2">
      <c r="A49" s="83"/>
      <c r="B49" s="83"/>
      <c r="C49" s="83"/>
      <c r="D49" s="83"/>
      <c r="E49" s="83"/>
      <c r="F49" s="83"/>
      <c r="G49" s="83"/>
      <c r="H49" s="83"/>
    </row>
    <row r="50" spans="1:8" ht="1.5" customHeight="1" x14ac:dyDescent="0.2">
      <c r="A50" s="83"/>
      <c r="B50" s="83"/>
      <c r="C50" s="83"/>
      <c r="D50" s="83"/>
      <c r="E50" s="83"/>
      <c r="F50" s="83"/>
      <c r="G50" s="83"/>
      <c r="H50" s="83"/>
    </row>
    <row r="51" spans="1:8" ht="12.75" hidden="1" customHeight="1" x14ac:dyDescent="0.2">
      <c r="A51" s="83"/>
      <c r="B51" s="83"/>
      <c r="C51" s="83"/>
      <c r="D51" s="83"/>
      <c r="E51" s="83"/>
      <c r="F51" s="83"/>
      <c r="G51" s="83"/>
      <c r="H51" s="83"/>
    </row>
    <row r="53" spans="1:8" x14ac:dyDescent="0.2">
      <c r="E53" s="83"/>
    </row>
  </sheetData>
  <mergeCells count="1">
    <mergeCell ref="A21:C21"/>
  </mergeCells>
  <pageMargins left="0.23622047244094491" right="0.23622047244094491" top="0.74803149606299213" bottom="0.74803149606299213" header="0.31496062992125984" footer="0.31496062992125984"/>
  <pageSetup scale="93" orientation="portrait" r:id="rId1"/>
  <headerFooter>
    <oddFooter>&amp;A&amp;RPágina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showGridLines="0" zoomScaleNormal="100" workbookViewId="0">
      <selection activeCell="F29" sqref="F29"/>
    </sheetView>
  </sheetViews>
  <sheetFormatPr baseColWidth="10" defaultColWidth="11.42578125" defaultRowHeight="11.25" x14ac:dyDescent="0.2"/>
  <cols>
    <col min="1" max="1" width="10" style="174" customWidth="1"/>
    <col min="2" max="3" width="10.42578125" style="174" customWidth="1"/>
    <col min="4" max="4" width="9.85546875" style="174" customWidth="1"/>
    <col min="5" max="5" width="9.140625" style="174" customWidth="1"/>
    <col min="6" max="6" width="8" style="174" customWidth="1"/>
    <col min="7" max="9" width="8.7109375" style="174" customWidth="1"/>
    <col min="10" max="10" width="8" style="174" customWidth="1"/>
    <col min="11" max="11" width="8.5703125" style="174" customWidth="1"/>
    <col min="12" max="16384" width="11.42578125" style="174"/>
  </cols>
  <sheetData>
    <row r="1" spans="1:14" ht="17.25" customHeight="1" x14ac:dyDescent="0.2">
      <c r="A1" s="173" t="s">
        <v>915</v>
      </c>
      <c r="B1" s="173"/>
      <c r="C1" s="173"/>
      <c r="D1" s="173"/>
      <c r="E1" s="173"/>
      <c r="F1" s="173"/>
      <c r="G1" s="173"/>
      <c r="H1" s="173"/>
      <c r="I1" s="173"/>
      <c r="J1" s="173"/>
      <c r="K1" s="173"/>
    </row>
    <row r="2" spans="1:14" ht="21.75" customHeight="1" x14ac:dyDescent="0.2">
      <c r="A2" s="184" t="s">
        <v>345</v>
      </c>
      <c r="B2" s="184" t="s">
        <v>374</v>
      </c>
      <c r="C2" s="194" t="s">
        <v>698</v>
      </c>
      <c r="D2" s="194" t="s">
        <v>699</v>
      </c>
      <c r="E2" s="183" t="s">
        <v>259</v>
      </c>
      <c r="F2" s="183" t="s">
        <v>258</v>
      </c>
      <c r="G2" s="182" t="s">
        <v>257</v>
      </c>
      <c r="H2" s="183" t="s">
        <v>256</v>
      </c>
      <c r="I2" s="182" t="s">
        <v>255</v>
      </c>
      <c r="J2" s="183" t="s">
        <v>254</v>
      </c>
      <c r="K2" s="182" t="s">
        <v>468</v>
      </c>
      <c r="M2" s="226"/>
      <c r="N2" s="226"/>
    </row>
    <row r="3" spans="1:14" s="177" customFormat="1" ht="13.5" customHeight="1" x14ac:dyDescent="0.2">
      <c r="A3" s="172">
        <v>2015</v>
      </c>
      <c r="B3" s="641">
        <f>SUM(E3:K3)</f>
        <v>92854</v>
      </c>
      <c r="C3" s="642">
        <v>78758</v>
      </c>
      <c r="D3" s="643">
        <v>14096</v>
      </c>
      <c r="E3" s="644">
        <v>1017</v>
      </c>
      <c r="F3" s="645">
        <v>2795</v>
      </c>
      <c r="G3" s="645">
        <v>7337</v>
      </c>
      <c r="H3" s="645">
        <v>29878</v>
      </c>
      <c r="I3" s="645">
        <v>25105</v>
      </c>
      <c r="J3" s="645">
        <v>16479</v>
      </c>
      <c r="K3" s="645">
        <v>10243</v>
      </c>
    </row>
    <row r="4" spans="1:14" s="177" customFormat="1" ht="15.75" customHeight="1" x14ac:dyDescent="0.2">
      <c r="A4" s="172">
        <v>2016</v>
      </c>
      <c r="B4" s="641">
        <f>SUM(E4:K4)</f>
        <v>88950</v>
      </c>
      <c r="C4" s="642">
        <v>75363</v>
      </c>
      <c r="D4" s="643">
        <v>13587</v>
      </c>
      <c r="E4" s="644">
        <v>793</v>
      </c>
      <c r="F4" s="645">
        <v>2413</v>
      </c>
      <c r="G4" s="645">
        <v>6557</v>
      </c>
      <c r="H4" s="645">
        <v>28143</v>
      </c>
      <c r="I4" s="645">
        <v>24566</v>
      </c>
      <c r="J4" s="645">
        <v>16074</v>
      </c>
      <c r="K4" s="645">
        <v>10404</v>
      </c>
    </row>
    <row r="5" spans="1:14" s="177" customFormat="1" ht="18" customHeight="1" x14ac:dyDescent="0.2">
      <c r="A5" s="181">
        <v>2017</v>
      </c>
      <c r="B5" s="641">
        <f>SUM(E5:K5)</f>
        <v>70007</v>
      </c>
      <c r="C5" s="642">
        <v>59340</v>
      </c>
      <c r="D5" s="643">
        <v>10667</v>
      </c>
      <c r="E5" s="644">
        <v>484</v>
      </c>
      <c r="F5" s="645">
        <v>1531</v>
      </c>
      <c r="G5" s="645">
        <v>4426</v>
      </c>
      <c r="H5" s="645">
        <v>22045</v>
      </c>
      <c r="I5" s="645">
        <v>20177</v>
      </c>
      <c r="J5" s="645">
        <v>13098</v>
      </c>
      <c r="K5" s="645">
        <v>8246</v>
      </c>
    </row>
    <row r="6" spans="1:14" s="177" customFormat="1" ht="17.25" customHeight="1" x14ac:dyDescent="0.2">
      <c r="A6" s="179">
        <v>2018</v>
      </c>
      <c r="B6" s="646">
        <f>SUM(E6:K6)</f>
        <v>57924</v>
      </c>
      <c r="C6" s="647">
        <v>48983</v>
      </c>
      <c r="D6" s="647">
        <v>8941</v>
      </c>
      <c r="E6" s="648">
        <v>338</v>
      </c>
      <c r="F6" s="648">
        <v>1071</v>
      </c>
      <c r="G6" s="648">
        <v>3403</v>
      </c>
      <c r="H6" s="648">
        <v>18517</v>
      </c>
      <c r="I6" s="648">
        <v>16806</v>
      </c>
      <c r="J6" s="648">
        <v>10746</v>
      </c>
      <c r="K6" s="648">
        <v>7043</v>
      </c>
    </row>
    <row r="7" spans="1:14" ht="11.25" customHeight="1" x14ac:dyDescent="0.2">
      <c r="A7" s="815" t="s">
        <v>740</v>
      </c>
      <c r="B7" s="815"/>
      <c r="C7" s="815"/>
      <c r="D7" s="815"/>
      <c r="E7" s="815"/>
      <c r="F7" s="815"/>
      <c r="G7" s="815"/>
      <c r="H7" s="233"/>
      <c r="I7" s="233"/>
    </row>
    <row r="8" spans="1:14" x14ac:dyDescent="0.2">
      <c r="A8" s="176"/>
    </row>
    <row r="9" spans="1:14" x14ac:dyDescent="0.2">
      <c r="B9" s="175"/>
      <c r="C9" s="175"/>
      <c r="D9" s="175"/>
      <c r="E9" s="175"/>
      <c r="F9" s="175"/>
      <c r="G9" s="175"/>
      <c r="H9" s="175"/>
      <c r="I9" s="175"/>
      <c r="J9" s="175"/>
    </row>
    <row r="16" spans="1:14" x14ac:dyDescent="0.2">
      <c r="A16" s="225"/>
      <c r="B16" s="225"/>
      <c r="C16" s="225"/>
      <c r="D16" s="225"/>
      <c r="E16" s="225"/>
      <c r="F16" s="225"/>
      <c r="G16" s="483"/>
    </row>
    <row r="17" spans="1:7" x14ac:dyDescent="0.2">
      <c r="A17" s="484"/>
      <c r="B17" s="484"/>
      <c r="C17" s="484"/>
      <c r="D17" s="484"/>
      <c r="E17" s="484"/>
      <c r="F17" s="484"/>
      <c r="G17" s="483"/>
    </row>
    <row r="18" spans="1:7" x14ac:dyDescent="0.2">
      <c r="A18" s="181"/>
      <c r="B18" s="485"/>
      <c r="C18" s="485"/>
      <c r="D18" s="485"/>
      <c r="E18" s="486"/>
      <c r="F18" s="486"/>
      <c r="G18" s="487"/>
    </row>
    <row r="19" spans="1:7" x14ac:dyDescent="0.2">
      <c r="A19" s="171"/>
      <c r="B19" s="485"/>
      <c r="C19" s="485"/>
      <c r="D19" s="485"/>
      <c r="E19" s="486"/>
      <c r="F19" s="486"/>
      <c r="G19" s="487"/>
    </row>
    <row r="20" spans="1:7" x14ac:dyDescent="0.2">
      <c r="A20" s="171"/>
      <c r="B20" s="485"/>
      <c r="C20" s="485"/>
      <c r="D20" s="485"/>
      <c r="E20" s="486"/>
      <c r="F20" s="486"/>
      <c r="G20" s="487"/>
    </row>
    <row r="21" spans="1:7" x14ac:dyDescent="0.2">
      <c r="A21" s="171"/>
      <c r="B21" s="485"/>
      <c r="C21" s="485"/>
      <c r="D21" s="485"/>
      <c r="E21" s="486"/>
      <c r="F21" s="486"/>
      <c r="G21" s="487"/>
    </row>
    <row r="22" spans="1:7" x14ac:dyDescent="0.2">
      <c r="A22" s="816"/>
      <c r="B22" s="816"/>
      <c r="C22" s="816"/>
      <c r="D22" s="816"/>
      <c r="E22" s="816"/>
      <c r="F22" s="816"/>
      <c r="G22" s="816"/>
    </row>
  </sheetData>
  <mergeCells count="2">
    <mergeCell ref="A7:G7"/>
    <mergeCell ref="A22:G22"/>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
  <sheetViews>
    <sheetView workbookViewId="0">
      <selection activeCell="L20" sqref="L20"/>
    </sheetView>
  </sheetViews>
  <sheetFormatPr baseColWidth="10" defaultRowHeight="10.5" x14ac:dyDescent="0.15"/>
  <cols>
    <col min="1" max="2" width="11.42578125" style="27"/>
    <col min="3" max="3" width="12.42578125" style="27" customWidth="1"/>
    <col min="4" max="16384" width="11.42578125" style="27"/>
  </cols>
  <sheetData>
    <row r="1" spans="1:6" x14ac:dyDescent="0.15">
      <c r="A1" s="416" t="s">
        <v>759</v>
      </c>
      <c r="B1" s="416"/>
      <c r="C1" s="416"/>
      <c r="D1" s="416"/>
    </row>
    <row r="2" spans="1:6" x14ac:dyDescent="0.15">
      <c r="A2" s="567" t="s">
        <v>697</v>
      </c>
      <c r="B2" s="567" t="s">
        <v>374</v>
      </c>
      <c r="C2" s="567" t="s">
        <v>698</v>
      </c>
      <c r="D2" s="567" t="s">
        <v>699</v>
      </c>
      <c r="E2" s="567" t="s">
        <v>884</v>
      </c>
      <c r="F2" s="567" t="s">
        <v>883</v>
      </c>
    </row>
    <row r="3" spans="1:6" x14ac:dyDescent="0.15">
      <c r="A3" s="423">
        <v>2015</v>
      </c>
      <c r="B3" s="421">
        <f>SUM(C3:D3)</f>
        <v>92854</v>
      </c>
      <c r="C3" s="420">
        <v>78758</v>
      </c>
      <c r="D3" s="420">
        <v>14096</v>
      </c>
      <c r="E3" s="419">
        <f>C3/$B$3</f>
        <v>0.84819178495272152</v>
      </c>
      <c r="F3" s="419">
        <f>D3/$B$3</f>
        <v>0.15180821504727851</v>
      </c>
    </row>
    <row r="4" spans="1:6" x14ac:dyDescent="0.15">
      <c r="A4" s="422">
        <v>2016</v>
      </c>
      <c r="B4" s="421">
        <f>SUM(C4:D4)</f>
        <v>88950</v>
      </c>
      <c r="C4" s="420">
        <v>75363</v>
      </c>
      <c r="D4" s="420">
        <v>13587</v>
      </c>
      <c r="E4" s="419">
        <f>C4/$B$4</f>
        <v>0.84725126475548063</v>
      </c>
      <c r="F4" s="419">
        <f>D4/$B$4</f>
        <v>0.1527487352445194</v>
      </c>
    </row>
    <row r="5" spans="1:6" x14ac:dyDescent="0.15">
      <c r="A5" s="422">
        <v>2017</v>
      </c>
      <c r="B5" s="421">
        <f>SUM(C5:D5)</f>
        <v>70007</v>
      </c>
      <c r="C5" s="420">
        <v>59340</v>
      </c>
      <c r="D5" s="420">
        <v>10667</v>
      </c>
      <c r="E5" s="419">
        <f>C5/$B$5</f>
        <v>0.84762952276200954</v>
      </c>
      <c r="F5" s="419">
        <f>D5/$B$5</f>
        <v>0.15237047723799049</v>
      </c>
    </row>
    <row r="6" spans="1:6" x14ac:dyDescent="0.15">
      <c r="A6" s="422">
        <v>2018</v>
      </c>
      <c r="B6" s="421">
        <f>SUM(C6:D6)</f>
        <v>57924</v>
      </c>
      <c r="C6" s="420">
        <v>48983</v>
      </c>
      <c r="D6" s="420">
        <v>8941</v>
      </c>
      <c r="E6" s="419">
        <f>C6/$B$6</f>
        <v>0.84564256612112421</v>
      </c>
      <c r="F6" s="419">
        <f>D6/$B$6</f>
        <v>0.15435743387887577</v>
      </c>
    </row>
    <row r="7" spans="1:6" x14ac:dyDescent="0.15">
      <c r="A7" s="814" t="s">
        <v>859</v>
      </c>
      <c r="B7" s="814"/>
      <c r="C7" s="814"/>
      <c r="D7" s="541"/>
      <c r="E7" s="443"/>
      <c r="F7" s="443"/>
    </row>
    <row r="8" spans="1:6" x14ac:dyDescent="0.15">
      <c r="A8" s="548"/>
      <c r="B8" s="540"/>
      <c r="C8" s="541"/>
      <c r="D8" s="541"/>
      <c r="E8" s="443"/>
      <c r="F8" s="443"/>
    </row>
    <row r="9" spans="1:6" x14ac:dyDescent="0.15">
      <c r="A9" s="173" t="s">
        <v>917</v>
      </c>
    </row>
    <row r="37" spans="1:11" x14ac:dyDescent="0.15">
      <c r="A37" s="814" t="s">
        <v>859</v>
      </c>
      <c r="B37" s="814"/>
      <c r="C37" s="814"/>
    </row>
    <row r="39" spans="1:11" ht="10.5" customHeight="1" x14ac:dyDescent="0.15">
      <c r="A39" s="83" t="s">
        <v>1051</v>
      </c>
      <c r="B39" s="83"/>
      <c r="C39" s="83"/>
      <c r="D39" s="83"/>
      <c r="E39" s="83"/>
      <c r="F39" s="83"/>
      <c r="G39" s="83"/>
      <c r="H39" s="83"/>
    </row>
    <row r="40" spans="1:11" x14ac:dyDescent="0.15">
      <c r="A40" s="83" t="s">
        <v>1052</v>
      </c>
      <c r="B40" s="83"/>
      <c r="C40" s="83"/>
      <c r="D40" s="83"/>
      <c r="E40" s="83"/>
      <c r="F40" s="83"/>
      <c r="G40" s="83"/>
      <c r="H40" s="83"/>
    </row>
    <row r="41" spans="1:11" x14ac:dyDescent="0.15">
      <c r="A41" s="83"/>
      <c r="B41" s="83"/>
      <c r="C41" s="83"/>
      <c r="D41" s="83"/>
      <c r="E41" s="83"/>
      <c r="F41" s="83"/>
      <c r="G41" s="83"/>
      <c r="H41" s="83"/>
    </row>
    <row r="43" spans="1:11" ht="10.5" customHeight="1" x14ac:dyDescent="0.15">
      <c r="A43" s="225" t="s">
        <v>918</v>
      </c>
      <c r="B43" s="225"/>
      <c r="C43" s="225"/>
      <c r="D43" s="225"/>
      <c r="E43" s="225"/>
      <c r="F43" s="225"/>
      <c r="G43" s="225"/>
      <c r="H43" s="225"/>
      <c r="I43" s="225"/>
    </row>
    <row r="44" spans="1:11" x14ac:dyDescent="0.15">
      <c r="A44" s="817"/>
      <c r="B44" s="817"/>
      <c r="C44" s="817"/>
      <c r="D44" s="817"/>
      <c r="E44" s="817"/>
      <c r="F44" s="817"/>
      <c r="G44" s="817"/>
      <c r="H44" s="817"/>
      <c r="I44" s="817"/>
    </row>
    <row r="45" spans="1:11" ht="15.75" customHeight="1" x14ac:dyDescent="0.15">
      <c r="A45" s="568" t="s">
        <v>345</v>
      </c>
      <c r="B45" s="568" t="s">
        <v>374</v>
      </c>
      <c r="C45" s="569" t="s">
        <v>259</v>
      </c>
      <c r="D45" s="569" t="s">
        <v>258</v>
      </c>
      <c r="E45" s="569" t="s">
        <v>257</v>
      </c>
      <c r="F45" s="569" t="s">
        <v>256</v>
      </c>
      <c r="G45" s="569" t="s">
        <v>255</v>
      </c>
      <c r="H45" s="569" t="s">
        <v>254</v>
      </c>
      <c r="I45" s="569" t="s">
        <v>468</v>
      </c>
    </row>
    <row r="46" spans="1:11" x14ac:dyDescent="0.15">
      <c r="A46" s="423">
        <v>2015</v>
      </c>
      <c r="B46" s="440">
        <f>SUM(C46:I46)</f>
        <v>92854</v>
      </c>
      <c r="C46" s="570">
        <v>1017</v>
      </c>
      <c r="D46" s="570">
        <v>2795</v>
      </c>
      <c r="E46" s="570">
        <v>7337</v>
      </c>
      <c r="F46" s="570">
        <v>29878</v>
      </c>
      <c r="G46" s="570">
        <v>25105</v>
      </c>
      <c r="H46" s="570">
        <v>16479</v>
      </c>
      <c r="I46" s="570">
        <v>10243</v>
      </c>
      <c r="K46" s="342"/>
    </row>
    <row r="47" spans="1:11" x14ac:dyDescent="0.15">
      <c r="A47" s="423">
        <v>2016</v>
      </c>
      <c r="B47" s="440">
        <f>SUM(C47:I47)</f>
        <v>88950</v>
      </c>
      <c r="C47" s="570">
        <v>793</v>
      </c>
      <c r="D47" s="570">
        <v>2413</v>
      </c>
      <c r="E47" s="570">
        <v>6557</v>
      </c>
      <c r="F47" s="570">
        <v>28143</v>
      </c>
      <c r="G47" s="570">
        <v>24566</v>
      </c>
      <c r="H47" s="570">
        <v>16074</v>
      </c>
      <c r="I47" s="570">
        <v>10404</v>
      </c>
      <c r="K47" s="342"/>
    </row>
    <row r="48" spans="1:11" x14ac:dyDescent="0.15">
      <c r="A48" s="423">
        <v>2017</v>
      </c>
      <c r="B48" s="440">
        <f>SUM(C48:I48)</f>
        <v>70007</v>
      </c>
      <c r="C48" s="570">
        <v>484</v>
      </c>
      <c r="D48" s="570">
        <v>1531</v>
      </c>
      <c r="E48" s="570">
        <v>4426</v>
      </c>
      <c r="F48" s="570">
        <v>22045</v>
      </c>
      <c r="G48" s="570">
        <v>20177</v>
      </c>
      <c r="H48" s="570">
        <v>13098</v>
      </c>
      <c r="I48" s="570">
        <v>8246</v>
      </c>
      <c r="K48" s="342"/>
    </row>
    <row r="49" spans="1:11" x14ac:dyDescent="0.15">
      <c r="A49" s="423">
        <v>2018</v>
      </c>
      <c r="B49" s="440">
        <f>SUM(C49:I49)</f>
        <v>57924</v>
      </c>
      <c r="C49" s="570">
        <v>338</v>
      </c>
      <c r="D49" s="570">
        <v>1071</v>
      </c>
      <c r="E49" s="570">
        <v>3403</v>
      </c>
      <c r="F49" s="570">
        <v>18517</v>
      </c>
      <c r="G49" s="570">
        <v>16806</v>
      </c>
      <c r="H49" s="570">
        <v>10746</v>
      </c>
      <c r="I49" s="570">
        <v>7043</v>
      </c>
      <c r="K49" s="342"/>
    </row>
    <row r="50" spans="1:11" x14ac:dyDescent="0.15">
      <c r="A50" s="814" t="s">
        <v>859</v>
      </c>
      <c r="B50" s="814"/>
      <c r="C50" s="814"/>
      <c r="D50" s="342"/>
      <c r="E50" s="342"/>
      <c r="F50" s="342"/>
      <c r="G50" s="342"/>
      <c r="H50" s="342"/>
      <c r="I50" s="342"/>
    </row>
    <row r="51" spans="1:11" x14ac:dyDescent="0.15">
      <c r="A51" s="695"/>
      <c r="B51" s="695"/>
      <c r="C51" s="695"/>
      <c r="D51" s="342"/>
      <c r="E51" s="342"/>
      <c r="F51" s="342"/>
      <c r="G51" s="342"/>
      <c r="H51" s="342"/>
      <c r="I51" s="342"/>
    </row>
    <row r="52" spans="1:11" x14ac:dyDescent="0.15">
      <c r="A52" s="695"/>
      <c r="B52" s="695"/>
      <c r="C52" s="695"/>
      <c r="D52" s="342"/>
      <c r="E52" s="342"/>
      <c r="F52" s="342"/>
      <c r="G52" s="342"/>
      <c r="H52" s="342"/>
      <c r="I52" s="342"/>
    </row>
    <row r="64" spans="1:11" ht="14.25" customHeight="1" x14ac:dyDescent="0.15"/>
    <row r="66" spans="1:3" x14ac:dyDescent="0.15">
      <c r="B66" s="83"/>
      <c r="C66" s="83"/>
    </row>
    <row r="69" spans="1:3" ht="8.25" customHeight="1" x14ac:dyDescent="0.15"/>
    <row r="80" spans="1:3" x14ac:dyDescent="0.15">
      <c r="A80" s="83" t="s">
        <v>859</v>
      </c>
    </row>
    <row r="82" spans="1:9" ht="10.5" customHeight="1" x14ac:dyDescent="0.15">
      <c r="A82" s="83" t="s">
        <v>1053</v>
      </c>
      <c r="B82" s="83"/>
      <c r="C82" s="83"/>
      <c r="D82" s="83"/>
      <c r="E82" s="83"/>
      <c r="F82" s="83"/>
      <c r="G82" s="83"/>
      <c r="H82" s="83"/>
      <c r="I82" s="83"/>
    </row>
    <row r="83" spans="1:9" x14ac:dyDescent="0.15">
      <c r="A83" s="83" t="s">
        <v>1054</v>
      </c>
      <c r="B83" s="83"/>
      <c r="C83" s="83"/>
      <c r="D83" s="83"/>
      <c r="E83" s="83"/>
      <c r="F83" s="83"/>
      <c r="G83" s="83"/>
      <c r="H83" s="83"/>
      <c r="I83" s="83"/>
    </row>
    <row r="84" spans="1:9" s="83" customFormat="1" x14ac:dyDescent="0.15">
      <c r="A84" s="27" t="s">
        <v>1055</v>
      </c>
    </row>
    <row r="85" spans="1:9" ht="24.75" customHeight="1" x14ac:dyDescent="0.15">
      <c r="A85" s="83"/>
      <c r="B85" s="83"/>
      <c r="C85" s="83"/>
      <c r="D85" s="83"/>
      <c r="E85" s="83"/>
      <c r="F85" s="83"/>
      <c r="G85" s="83"/>
      <c r="H85" s="83"/>
      <c r="I85" s="83"/>
    </row>
    <row r="90" spans="1:9" x14ac:dyDescent="0.15">
      <c r="C90" s="83"/>
    </row>
  </sheetData>
  <mergeCells count="4">
    <mergeCell ref="A37:C37"/>
    <mergeCell ref="A44:I44"/>
    <mergeCell ref="A7:C7"/>
    <mergeCell ref="A50:C50"/>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88"/>
  <sheetViews>
    <sheetView showGridLines="0" workbookViewId="0">
      <selection activeCell="H56" sqref="H56"/>
    </sheetView>
  </sheetViews>
  <sheetFormatPr baseColWidth="10" defaultColWidth="11.42578125" defaultRowHeight="10.5" x14ac:dyDescent="0.15"/>
  <cols>
    <col min="1" max="1" width="24.85546875" style="161" customWidth="1"/>
    <col min="2" max="4" width="12.42578125" style="161" customWidth="1"/>
    <col min="5" max="5" width="12.85546875" style="161" customWidth="1"/>
    <col min="6" max="16384" width="11.42578125" style="161"/>
  </cols>
  <sheetData>
    <row r="1" spans="1:5" x14ac:dyDescent="0.15">
      <c r="A1" s="173" t="s">
        <v>919</v>
      </c>
      <c r="B1" s="173"/>
      <c r="C1" s="173"/>
      <c r="D1" s="173"/>
      <c r="E1" s="173"/>
    </row>
    <row r="2" spans="1:5" ht="17.25" customHeight="1" x14ac:dyDescent="0.15">
      <c r="A2" s="194" t="s">
        <v>700</v>
      </c>
      <c r="B2" s="192">
        <v>2015</v>
      </c>
      <c r="C2" s="193">
        <v>2016</v>
      </c>
      <c r="D2" s="192">
        <v>2017</v>
      </c>
      <c r="E2" s="192">
        <v>2018</v>
      </c>
    </row>
    <row r="3" spans="1:5" x14ac:dyDescent="0.15">
      <c r="A3" s="191" t="s">
        <v>170</v>
      </c>
      <c r="B3" s="275">
        <f>SUM(B4:B86)</f>
        <v>92854</v>
      </c>
      <c r="C3" s="275">
        <f>SUM(C4:C86)</f>
        <v>88950</v>
      </c>
      <c r="D3" s="275">
        <f>SUM(D4:D86)</f>
        <v>70007</v>
      </c>
      <c r="E3" s="275">
        <f>SUM(E4:E86)</f>
        <v>57924</v>
      </c>
    </row>
    <row r="4" spans="1:5" x14ac:dyDescent="0.15">
      <c r="A4" s="190" t="s">
        <v>830</v>
      </c>
      <c r="B4" s="180">
        <v>177</v>
      </c>
      <c r="C4" s="189">
        <v>174</v>
      </c>
      <c r="D4" s="180">
        <v>117</v>
      </c>
      <c r="E4" s="180">
        <v>136</v>
      </c>
    </row>
    <row r="5" spans="1:5" x14ac:dyDescent="0.15">
      <c r="A5" s="190" t="s">
        <v>701</v>
      </c>
      <c r="B5" s="180">
        <v>1609</v>
      </c>
      <c r="C5" s="189">
        <v>1429</v>
      </c>
      <c r="D5" s="180">
        <v>1920</v>
      </c>
      <c r="E5" s="180">
        <v>2395</v>
      </c>
    </row>
    <row r="6" spans="1:5" x14ac:dyDescent="0.15">
      <c r="A6" s="190" t="s">
        <v>702</v>
      </c>
      <c r="B6" s="180">
        <v>41</v>
      </c>
      <c r="C6" s="189">
        <v>36</v>
      </c>
      <c r="D6" s="180">
        <v>24</v>
      </c>
      <c r="E6" s="180">
        <v>23</v>
      </c>
    </row>
    <row r="7" spans="1:5" x14ac:dyDescent="0.15">
      <c r="A7" s="190" t="s">
        <v>703</v>
      </c>
      <c r="B7" s="180">
        <v>3</v>
      </c>
      <c r="C7" s="189">
        <v>3</v>
      </c>
      <c r="D7" s="180">
        <v>2</v>
      </c>
      <c r="E7" s="180">
        <v>1</v>
      </c>
    </row>
    <row r="8" spans="1:5" x14ac:dyDescent="0.15">
      <c r="A8" s="190" t="s">
        <v>704</v>
      </c>
      <c r="B8" s="180">
        <v>88555</v>
      </c>
      <c r="C8" s="189">
        <v>84760</v>
      </c>
      <c r="D8" s="180">
        <v>65092</v>
      </c>
      <c r="E8" s="180">
        <v>52435</v>
      </c>
    </row>
    <row r="9" spans="1:5" x14ac:dyDescent="0.15">
      <c r="A9" s="190" t="s">
        <v>705</v>
      </c>
      <c r="B9" s="180">
        <v>793</v>
      </c>
      <c r="C9" s="189">
        <v>912</v>
      </c>
      <c r="D9" s="180">
        <v>997</v>
      </c>
      <c r="E9" s="180">
        <v>1005</v>
      </c>
    </row>
    <row r="10" spans="1:5" x14ac:dyDescent="0.15">
      <c r="A10" s="190" t="s">
        <v>706</v>
      </c>
      <c r="B10" s="180">
        <v>9</v>
      </c>
      <c r="C10" s="189">
        <v>5</v>
      </c>
      <c r="D10" s="180">
        <v>28</v>
      </c>
      <c r="E10" s="180">
        <v>24</v>
      </c>
    </row>
    <row r="11" spans="1:5" x14ac:dyDescent="0.15">
      <c r="A11" s="190" t="s">
        <v>707</v>
      </c>
      <c r="B11" s="180">
        <v>128</v>
      </c>
      <c r="C11" s="189">
        <v>109</v>
      </c>
      <c r="D11" s="180">
        <v>216</v>
      </c>
      <c r="E11" s="180">
        <v>156</v>
      </c>
    </row>
    <row r="12" spans="1:5" x14ac:dyDescent="0.15">
      <c r="A12" s="190" t="s">
        <v>708</v>
      </c>
      <c r="B12" s="180">
        <v>87</v>
      </c>
      <c r="C12" s="189">
        <v>139</v>
      </c>
      <c r="D12" s="180">
        <v>139</v>
      </c>
      <c r="E12" s="180">
        <v>164</v>
      </c>
    </row>
    <row r="13" spans="1:5" x14ac:dyDescent="0.15">
      <c r="A13" s="190" t="s">
        <v>709</v>
      </c>
      <c r="B13" s="180">
        <v>11</v>
      </c>
      <c r="C13" s="189">
        <v>6</v>
      </c>
      <c r="D13" s="180">
        <v>6</v>
      </c>
      <c r="E13" s="180">
        <v>1</v>
      </c>
    </row>
    <row r="14" spans="1:5" x14ac:dyDescent="0.15">
      <c r="A14" s="247" t="s">
        <v>863</v>
      </c>
      <c r="B14" s="180">
        <v>8</v>
      </c>
      <c r="C14" s="189">
        <v>19</v>
      </c>
      <c r="D14" s="180">
        <v>48</v>
      </c>
      <c r="E14" s="180">
        <v>108</v>
      </c>
    </row>
    <row r="15" spans="1:5" x14ac:dyDescent="0.15">
      <c r="A15" s="247" t="s">
        <v>710</v>
      </c>
      <c r="B15" s="180">
        <v>5</v>
      </c>
      <c r="C15" s="189">
        <v>15</v>
      </c>
      <c r="D15" s="180">
        <v>9</v>
      </c>
      <c r="E15" s="180">
        <v>6</v>
      </c>
    </row>
    <row r="16" spans="1:5" x14ac:dyDescent="0.15">
      <c r="A16" s="247" t="s">
        <v>711</v>
      </c>
      <c r="B16" s="180">
        <v>42</v>
      </c>
      <c r="C16" s="189">
        <v>25</v>
      </c>
      <c r="D16" s="180">
        <v>37</v>
      </c>
      <c r="E16" s="180">
        <v>35</v>
      </c>
    </row>
    <row r="17" spans="1:5" x14ac:dyDescent="0.15">
      <c r="A17" s="247" t="s">
        <v>793</v>
      </c>
      <c r="B17" s="180">
        <v>1</v>
      </c>
      <c r="C17" s="189" t="s">
        <v>760</v>
      </c>
      <c r="D17" s="180" t="s">
        <v>760</v>
      </c>
      <c r="E17" s="180" t="s">
        <v>760</v>
      </c>
    </row>
    <row r="18" spans="1:5" x14ac:dyDescent="0.15">
      <c r="A18" s="247" t="s">
        <v>712</v>
      </c>
      <c r="B18" s="180">
        <v>1221</v>
      </c>
      <c r="C18" s="189">
        <v>1133</v>
      </c>
      <c r="D18" s="180">
        <v>1176</v>
      </c>
      <c r="E18" s="180">
        <v>1176</v>
      </c>
    </row>
    <row r="19" spans="1:5" x14ac:dyDescent="0.15">
      <c r="A19" s="247" t="s">
        <v>713</v>
      </c>
      <c r="B19" s="180">
        <v>18</v>
      </c>
      <c r="C19" s="189">
        <v>14</v>
      </c>
      <c r="D19" s="180">
        <v>22</v>
      </c>
      <c r="E19" s="180">
        <v>12</v>
      </c>
    </row>
    <row r="20" spans="1:5" x14ac:dyDescent="0.15">
      <c r="A20" s="247" t="s">
        <v>714</v>
      </c>
      <c r="B20" s="180">
        <v>13</v>
      </c>
      <c r="C20" s="189">
        <v>20</v>
      </c>
      <c r="D20" s="180">
        <v>42</v>
      </c>
      <c r="E20" s="180">
        <v>138</v>
      </c>
    </row>
    <row r="21" spans="1:5" x14ac:dyDescent="0.15">
      <c r="A21" s="247" t="s">
        <v>792</v>
      </c>
      <c r="B21" s="180">
        <v>1</v>
      </c>
      <c r="C21" s="189" t="s">
        <v>760</v>
      </c>
      <c r="D21" s="180">
        <v>1</v>
      </c>
      <c r="E21" s="180">
        <v>2</v>
      </c>
    </row>
    <row r="22" spans="1:5" x14ac:dyDescent="0.15">
      <c r="A22" s="247" t="s">
        <v>715</v>
      </c>
      <c r="B22" s="180">
        <v>1</v>
      </c>
      <c r="C22" s="189" t="s">
        <v>760</v>
      </c>
      <c r="D22" s="180" t="s">
        <v>760</v>
      </c>
      <c r="E22" s="180" t="s">
        <v>760</v>
      </c>
    </row>
    <row r="23" spans="1:5" x14ac:dyDescent="0.15">
      <c r="A23" s="247" t="s">
        <v>791</v>
      </c>
      <c r="B23" s="180">
        <v>1</v>
      </c>
      <c r="C23" s="189" t="s">
        <v>760</v>
      </c>
      <c r="D23" s="180" t="s">
        <v>760</v>
      </c>
      <c r="E23" s="180" t="s">
        <v>760</v>
      </c>
    </row>
    <row r="24" spans="1:5" x14ac:dyDescent="0.15">
      <c r="A24" s="247" t="s">
        <v>716</v>
      </c>
      <c r="B24" s="180" t="s">
        <v>760</v>
      </c>
      <c r="C24" s="189">
        <v>1</v>
      </c>
      <c r="D24" s="180" t="s">
        <v>760</v>
      </c>
      <c r="E24" s="180" t="s">
        <v>760</v>
      </c>
    </row>
    <row r="25" spans="1:5" x14ac:dyDescent="0.15">
      <c r="A25" s="247" t="s">
        <v>790</v>
      </c>
      <c r="B25" s="180" t="s">
        <v>760</v>
      </c>
      <c r="C25" s="189" t="s">
        <v>760</v>
      </c>
      <c r="D25" s="180">
        <v>1</v>
      </c>
      <c r="E25" s="180" t="s">
        <v>760</v>
      </c>
    </row>
    <row r="26" spans="1:5" x14ac:dyDescent="0.15">
      <c r="A26" s="247" t="s">
        <v>864</v>
      </c>
      <c r="B26" s="180" t="s">
        <v>760</v>
      </c>
      <c r="C26" s="189">
        <v>1</v>
      </c>
      <c r="D26" s="180" t="s">
        <v>760</v>
      </c>
      <c r="E26" s="180" t="s">
        <v>760</v>
      </c>
    </row>
    <row r="27" spans="1:5" x14ac:dyDescent="0.15">
      <c r="A27" s="190" t="s">
        <v>717</v>
      </c>
      <c r="B27" s="180" t="s">
        <v>760</v>
      </c>
      <c r="C27" s="189" t="s">
        <v>760</v>
      </c>
      <c r="D27" s="180">
        <v>1</v>
      </c>
      <c r="E27" s="180" t="s">
        <v>760</v>
      </c>
    </row>
    <row r="28" spans="1:5" x14ac:dyDescent="0.15">
      <c r="A28" s="190" t="s">
        <v>789</v>
      </c>
      <c r="B28" s="180">
        <v>6</v>
      </c>
      <c r="C28" s="189">
        <v>3</v>
      </c>
      <c r="D28" s="180" t="s">
        <v>760</v>
      </c>
      <c r="E28" s="180" t="s">
        <v>760</v>
      </c>
    </row>
    <row r="29" spans="1:5" x14ac:dyDescent="0.15">
      <c r="A29" s="190" t="s">
        <v>788</v>
      </c>
      <c r="B29" s="180">
        <v>1</v>
      </c>
      <c r="C29" s="189" t="s">
        <v>760</v>
      </c>
      <c r="D29" s="180" t="s">
        <v>760</v>
      </c>
      <c r="E29" s="180" t="s">
        <v>760</v>
      </c>
    </row>
    <row r="30" spans="1:5" x14ac:dyDescent="0.15">
      <c r="A30" s="190" t="s">
        <v>718</v>
      </c>
      <c r="B30" s="180" t="s">
        <v>760</v>
      </c>
      <c r="C30" s="189" t="s">
        <v>760</v>
      </c>
      <c r="D30" s="180">
        <v>1</v>
      </c>
      <c r="E30" s="180" t="s">
        <v>760</v>
      </c>
    </row>
    <row r="31" spans="1:5" x14ac:dyDescent="0.15">
      <c r="A31" s="190" t="s">
        <v>787</v>
      </c>
      <c r="B31" s="180">
        <v>2</v>
      </c>
      <c r="C31" s="189" t="s">
        <v>760</v>
      </c>
      <c r="D31" s="180" t="s">
        <v>760</v>
      </c>
      <c r="E31" s="180" t="s">
        <v>760</v>
      </c>
    </row>
    <row r="32" spans="1:5" x14ac:dyDescent="0.15">
      <c r="A32" s="190" t="s">
        <v>786</v>
      </c>
      <c r="B32" s="180">
        <v>2</v>
      </c>
      <c r="C32" s="189" t="s">
        <v>760</v>
      </c>
      <c r="D32" s="180" t="s">
        <v>760</v>
      </c>
      <c r="E32" s="180" t="s">
        <v>760</v>
      </c>
    </row>
    <row r="33" spans="1:5" x14ac:dyDescent="0.15">
      <c r="A33" s="190" t="s">
        <v>785</v>
      </c>
      <c r="B33" s="180">
        <v>6</v>
      </c>
      <c r="C33" s="189">
        <v>11</v>
      </c>
      <c r="D33" s="180">
        <v>10</v>
      </c>
      <c r="E33" s="180">
        <v>1</v>
      </c>
    </row>
    <row r="34" spans="1:5" x14ac:dyDescent="0.15">
      <c r="A34" s="190" t="s">
        <v>719</v>
      </c>
      <c r="B34" s="161">
        <v>14</v>
      </c>
      <c r="C34" s="189">
        <v>15</v>
      </c>
      <c r="D34" s="180">
        <v>18</v>
      </c>
      <c r="E34" s="180">
        <v>15</v>
      </c>
    </row>
    <row r="35" spans="1:5" x14ac:dyDescent="0.15">
      <c r="A35" s="190" t="s">
        <v>784</v>
      </c>
      <c r="B35" s="180">
        <v>4</v>
      </c>
      <c r="C35" s="189">
        <v>2</v>
      </c>
      <c r="D35" s="180" t="s">
        <v>760</v>
      </c>
      <c r="E35" s="180">
        <v>1</v>
      </c>
    </row>
    <row r="36" spans="1:5" x14ac:dyDescent="0.15">
      <c r="A36" s="190" t="s">
        <v>783</v>
      </c>
      <c r="B36" s="180">
        <v>5</v>
      </c>
      <c r="C36" s="189">
        <v>1</v>
      </c>
      <c r="D36" s="180">
        <v>3</v>
      </c>
      <c r="E36" s="180">
        <v>4</v>
      </c>
    </row>
    <row r="37" spans="1:5" x14ac:dyDescent="0.15">
      <c r="A37" s="190" t="s">
        <v>782</v>
      </c>
      <c r="B37" s="180">
        <v>1</v>
      </c>
      <c r="C37" s="189" t="s">
        <v>760</v>
      </c>
      <c r="D37" s="180" t="s">
        <v>760</v>
      </c>
      <c r="E37" s="180" t="s">
        <v>760</v>
      </c>
    </row>
    <row r="38" spans="1:5" x14ac:dyDescent="0.15">
      <c r="A38" s="190" t="s">
        <v>720</v>
      </c>
      <c r="B38" s="180">
        <v>4</v>
      </c>
      <c r="C38" s="189">
        <v>7</v>
      </c>
      <c r="D38" s="180">
        <v>6</v>
      </c>
      <c r="E38" s="180">
        <v>3</v>
      </c>
    </row>
    <row r="39" spans="1:5" x14ac:dyDescent="0.15">
      <c r="A39" s="190" t="s">
        <v>721</v>
      </c>
      <c r="B39" s="180">
        <v>11</v>
      </c>
      <c r="C39" s="189">
        <v>10</v>
      </c>
      <c r="D39" s="180">
        <v>7</v>
      </c>
      <c r="E39" s="180">
        <v>3</v>
      </c>
    </row>
    <row r="40" spans="1:5" x14ac:dyDescent="0.15">
      <c r="A40" s="190" t="s">
        <v>722</v>
      </c>
      <c r="B40" s="180" t="s">
        <v>760</v>
      </c>
      <c r="C40" s="180" t="s">
        <v>760</v>
      </c>
      <c r="D40" s="180">
        <v>1</v>
      </c>
      <c r="E40" s="180" t="s">
        <v>760</v>
      </c>
    </row>
    <row r="41" spans="1:5" x14ac:dyDescent="0.15">
      <c r="A41" s="190" t="s">
        <v>723</v>
      </c>
      <c r="B41" s="180" t="s">
        <v>760</v>
      </c>
      <c r="C41" s="189">
        <v>4</v>
      </c>
      <c r="D41" s="180">
        <v>2</v>
      </c>
      <c r="E41" s="180" t="s">
        <v>760</v>
      </c>
    </row>
    <row r="42" spans="1:5" x14ac:dyDescent="0.15">
      <c r="A42" s="190" t="s">
        <v>724</v>
      </c>
      <c r="B42" s="180">
        <v>6</v>
      </c>
      <c r="C42" s="189">
        <v>2</v>
      </c>
      <c r="D42" s="180">
        <v>1</v>
      </c>
      <c r="E42" s="180">
        <v>1</v>
      </c>
    </row>
    <row r="43" spans="1:5" x14ac:dyDescent="0.15">
      <c r="A43" s="190" t="s">
        <v>725</v>
      </c>
      <c r="B43" s="180">
        <v>1</v>
      </c>
      <c r="C43" s="189">
        <v>1</v>
      </c>
      <c r="D43" s="180" t="s">
        <v>760</v>
      </c>
      <c r="E43" s="180" t="s">
        <v>760</v>
      </c>
    </row>
    <row r="44" spans="1:5" x14ac:dyDescent="0.15">
      <c r="A44" s="190" t="s">
        <v>726</v>
      </c>
      <c r="B44" s="180">
        <v>1</v>
      </c>
      <c r="C44" s="189">
        <v>1</v>
      </c>
      <c r="D44" s="180" t="s">
        <v>760</v>
      </c>
      <c r="E44" s="180">
        <v>1</v>
      </c>
    </row>
    <row r="45" spans="1:5" x14ac:dyDescent="0.15">
      <c r="A45" s="190" t="s">
        <v>781</v>
      </c>
      <c r="B45" s="180">
        <v>1</v>
      </c>
      <c r="C45" s="189">
        <v>3</v>
      </c>
      <c r="D45" s="180">
        <v>2</v>
      </c>
      <c r="E45" s="180">
        <v>2</v>
      </c>
    </row>
    <row r="46" spans="1:5" x14ac:dyDescent="0.15">
      <c r="A46" s="190" t="s">
        <v>727</v>
      </c>
      <c r="B46" s="180">
        <v>2</v>
      </c>
      <c r="C46" s="189">
        <v>2</v>
      </c>
      <c r="D46" s="180" t="s">
        <v>760</v>
      </c>
      <c r="E46" s="180" t="s">
        <v>760</v>
      </c>
    </row>
    <row r="47" spans="1:5" x14ac:dyDescent="0.15">
      <c r="A47" s="190" t="s">
        <v>728</v>
      </c>
      <c r="B47" s="180">
        <v>3</v>
      </c>
      <c r="C47" s="189">
        <v>5</v>
      </c>
      <c r="D47" s="180">
        <v>3</v>
      </c>
      <c r="E47" s="180">
        <v>3</v>
      </c>
    </row>
    <row r="48" spans="1:5" x14ac:dyDescent="0.15">
      <c r="A48" s="190" t="s">
        <v>780</v>
      </c>
      <c r="B48" s="180" t="s">
        <v>760</v>
      </c>
      <c r="C48" s="189">
        <v>1</v>
      </c>
      <c r="D48" s="180" t="s">
        <v>760</v>
      </c>
      <c r="E48" s="180" t="s">
        <v>760</v>
      </c>
    </row>
    <row r="49" spans="1:5" x14ac:dyDescent="0.15">
      <c r="A49" s="247" t="s">
        <v>865</v>
      </c>
      <c r="B49" s="180" t="s">
        <v>760</v>
      </c>
      <c r="C49" s="189">
        <v>1</v>
      </c>
      <c r="D49" s="180" t="s">
        <v>760</v>
      </c>
      <c r="E49" s="180" t="s">
        <v>760</v>
      </c>
    </row>
    <row r="50" spans="1:5" x14ac:dyDescent="0.15">
      <c r="A50" s="190" t="s">
        <v>729</v>
      </c>
      <c r="B50" s="180">
        <v>2</v>
      </c>
      <c r="C50" s="189">
        <v>2</v>
      </c>
      <c r="D50" s="180">
        <v>2</v>
      </c>
      <c r="E50" s="180">
        <v>4</v>
      </c>
    </row>
    <row r="51" spans="1:5" x14ac:dyDescent="0.15">
      <c r="A51" s="190" t="s">
        <v>730</v>
      </c>
      <c r="B51" s="180">
        <v>20</v>
      </c>
      <c r="C51" s="189">
        <v>20</v>
      </c>
      <c r="D51" s="180">
        <v>9</v>
      </c>
      <c r="E51" s="180">
        <v>7</v>
      </c>
    </row>
    <row r="52" spans="1:5" x14ac:dyDescent="0.15">
      <c r="A52" s="190" t="s">
        <v>731</v>
      </c>
      <c r="B52" s="180">
        <v>15</v>
      </c>
      <c r="C52" s="189">
        <v>20</v>
      </c>
      <c r="D52" s="180">
        <v>44</v>
      </c>
      <c r="E52" s="180">
        <v>34</v>
      </c>
    </row>
    <row r="53" spans="1:5" x14ac:dyDescent="0.15">
      <c r="A53" s="190" t="s">
        <v>779</v>
      </c>
      <c r="B53" s="180">
        <v>1</v>
      </c>
      <c r="C53" s="189">
        <v>1</v>
      </c>
      <c r="D53" s="180">
        <v>1</v>
      </c>
      <c r="E53" s="180" t="s">
        <v>760</v>
      </c>
    </row>
    <row r="54" spans="1:5" x14ac:dyDescent="0.15">
      <c r="A54" s="190" t="s">
        <v>732</v>
      </c>
      <c r="B54" s="180" t="s">
        <v>760</v>
      </c>
      <c r="C54" s="189" t="s">
        <v>760</v>
      </c>
      <c r="D54" s="180" t="s">
        <v>760</v>
      </c>
      <c r="E54" s="180">
        <v>1</v>
      </c>
    </row>
    <row r="55" spans="1:5" x14ac:dyDescent="0.15">
      <c r="A55" s="165" t="s">
        <v>988</v>
      </c>
      <c r="B55" s="180" t="s">
        <v>760</v>
      </c>
      <c r="C55" s="189" t="s">
        <v>760</v>
      </c>
      <c r="D55" s="180" t="s">
        <v>760</v>
      </c>
      <c r="E55" s="180">
        <v>2</v>
      </c>
    </row>
    <row r="56" spans="1:5" x14ac:dyDescent="0.15">
      <c r="A56" s="165" t="s">
        <v>989</v>
      </c>
      <c r="B56" s="180" t="s">
        <v>760</v>
      </c>
      <c r="C56" s="189" t="s">
        <v>760</v>
      </c>
      <c r="D56" s="180">
        <v>1</v>
      </c>
      <c r="E56" s="180" t="s">
        <v>760</v>
      </c>
    </row>
    <row r="57" spans="1:5" x14ac:dyDescent="0.15">
      <c r="A57" s="190" t="s">
        <v>734</v>
      </c>
      <c r="B57" s="180" t="s">
        <v>760</v>
      </c>
      <c r="C57" s="189" t="s">
        <v>760</v>
      </c>
      <c r="D57" s="180" t="s">
        <v>760</v>
      </c>
      <c r="E57" s="180">
        <v>1</v>
      </c>
    </row>
    <row r="58" spans="1:5" x14ac:dyDescent="0.15">
      <c r="A58" s="190" t="s">
        <v>777</v>
      </c>
      <c r="B58" s="180">
        <v>1</v>
      </c>
      <c r="C58" s="189" t="s">
        <v>760</v>
      </c>
      <c r="D58" s="180" t="s">
        <v>760</v>
      </c>
      <c r="E58" s="180" t="s">
        <v>760</v>
      </c>
    </row>
    <row r="59" spans="1:5" x14ac:dyDescent="0.15">
      <c r="A59" s="247" t="s">
        <v>867</v>
      </c>
      <c r="B59" s="180" t="s">
        <v>760</v>
      </c>
      <c r="C59" s="189">
        <v>2</v>
      </c>
      <c r="D59" s="180" t="s">
        <v>760</v>
      </c>
      <c r="E59" s="180">
        <v>2</v>
      </c>
    </row>
    <row r="60" spans="1:5" x14ac:dyDescent="0.15">
      <c r="A60" s="247" t="s">
        <v>868</v>
      </c>
      <c r="B60" s="180">
        <v>4</v>
      </c>
      <c r="C60" s="189" t="s">
        <v>760</v>
      </c>
      <c r="D60" s="180">
        <v>1</v>
      </c>
      <c r="E60" s="180">
        <v>7</v>
      </c>
    </row>
    <row r="61" spans="1:5" x14ac:dyDescent="0.15">
      <c r="A61" s="247" t="s">
        <v>869</v>
      </c>
      <c r="B61" s="180">
        <v>1</v>
      </c>
      <c r="C61" s="189">
        <v>2</v>
      </c>
      <c r="D61" s="180">
        <v>2</v>
      </c>
      <c r="E61" s="180">
        <v>2</v>
      </c>
    </row>
    <row r="62" spans="1:5" x14ac:dyDescent="0.15">
      <c r="A62" s="247" t="s">
        <v>776</v>
      </c>
      <c r="B62" s="180">
        <v>1</v>
      </c>
      <c r="C62" s="189" t="s">
        <v>760</v>
      </c>
      <c r="D62" s="180">
        <v>1</v>
      </c>
      <c r="E62" s="180" t="s">
        <v>760</v>
      </c>
    </row>
    <row r="63" spans="1:5" x14ac:dyDescent="0.15">
      <c r="A63" s="247" t="s">
        <v>775</v>
      </c>
      <c r="B63" s="180">
        <v>1</v>
      </c>
      <c r="C63" s="189">
        <v>1</v>
      </c>
      <c r="D63" s="180" t="s">
        <v>760</v>
      </c>
      <c r="E63" s="180" t="s">
        <v>760</v>
      </c>
    </row>
    <row r="64" spans="1:5" x14ac:dyDescent="0.15">
      <c r="A64" s="247" t="s">
        <v>870</v>
      </c>
      <c r="B64" s="180">
        <v>1</v>
      </c>
      <c r="C64" s="189" t="s">
        <v>760</v>
      </c>
      <c r="D64" s="180" t="s">
        <v>760</v>
      </c>
      <c r="E64" s="180" t="s">
        <v>760</v>
      </c>
    </row>
    <row r="65" spans="1:5" x14ac:dyDescent="0.15">
      <c r="A65" s="247" t="s">
        <v>871</v>
      </c>
      <c r="B65" s="180">
        <v>1</v>
      </c>
      <c r="C65" s="189" t="s">
        <v>760</v>
      </c>
      <c r="D65" s="180" t="s">
        <v>760</v>
      </c>
      <c r="E65" s="180" t="s">
        <v>760</v>
      </c>
    </row>
    <row r="66" spans="1:5" x14ac:dyDescent="0.15">
      <c r="A66" s="247" t="s">
        <v>774</v>
      </c>
      <c r="B66" s="180" t="s">
        <v>760</v>
      </c>
      <c r="C66" s="189">
        <v>1</v>
      </c>
      <c r="D66" s="180">
        <v>2</v>
      </c>
      <c r="E66" s="180">
        <v>1</v>
      </c>
    </row>
    <row r="67" spans="1:5" x14ac:dyDescent="0.15">
      <c r="A67" s="247" t="s">
        <v>773</v>
      </c>
      <c r="B67" s="180">
        <v>1</v>
      </c>
      <c r="C67" s="189">
        <v>2</v>
      </c>
      <c r="D67" s="180">
        <v>2</v>
      </c>
      <c r="E67" s="180" t="s">
        <v>760</v>
      </c>
    </row>
    <row r="68" spans="1:5" x14ac:dyDescent="0.15">
      <c r="A68" s="247" t="s">
        <v>772</v>
      </c>
      <c r="B68" s="180">
        <v>1</v>
      </c>
      <c r="C68" s="189">
        <v>1</v>
      </c>
      <c r="D68" s="180" t="s">
        <v>760</v>
      </c>
      <c r="E68" s="180" t="s">
        <v>760</v>
      </c>
    </row>
    <row r="69" spans="1:5" x14ac:dyDescent="0.15">
      <c r="A69" s="247" t="s">
        <v>735</v>
      </c>
      <c r="B69" s="180" t="s">
        <v>760</v>
      </c>
      <c r="C69" s="189">
        <v>2</v>
      </c>
      <c r="D69" s="180" t="s">
        <v>760</v>
      </c>
      <c r="E69" s="180">
        <v>1</v>
      </c>
    </row>
    <row r="70" spans="1:5" x14ac:dyDescent="0.15">
      <c r="A70" s="247" t="s">
        <v>872</v>
      </c>
      <c r="B70" s="180">
        <v>5</v>
      </c>
      <c r="C70" s="189">
        <v>5</v>
      </c>
      <c r="D70" s="180">
        <v>1</v>
      </c>
      <c r="E70" s="180" t="s">
        <v>760</v>
      </c>
    </row>
    <row r="71" spans="1:5" x14ac:dyDescent="0.15">
      <c r="A71" s="247" t="s">
        <v>771</v>
      </c>
      <c r="B71" s="180" t="s">
        <v>760</v>
      </c>
      <c r="C71" s="189">
        <v>1</v>
      </c>
      <c r="D71" s="180" t="s">
        <v>760</v>
      </c>
      <c r="E71" s="180">
        <v>1</v>
      </c>
    </row>
    <row r="72" spans="1:5" x14ac:dyDescent="0.15">
      <c r="A72" s="247" t="s">
        <v>873</v>
      </c>
      <c r="B72" s="180" t="s">
        <v>760</v>
      </c>
      <c r="C72" s="189">
        <v>1</v>
      </c>
      <c r="D72" s="180" t="s">
        <v>760</v>
      </c>
      <c r="E72" s="180">
        <v>1</v>
      </c>
    </row>
    <row r="73" spans="1:5" x14ac:dyDescent="0.15">
      <c r="A73" s="247" t="s">
        <v>874</v>
      </c>
      <c r="B73" s="180" t="s">
        <v>760</v>
      </c>
      <c r="C73" s="189">
        <v>1</v>
      </c>
      <c r="D73" s="180" t="s">
        <v>760</v>
      </c>
      <c r="E73" s="180" t="s">
        <v>760</v>
      </c>
    </row>
    <row r="74" spans="1:5" x14ac:dyDescent="0.15">
      <c r="A74" s="247" t="s">
        <v>875</v>
      </c>
      <c r="B74" s="180" t="s">
        <v>760</v>
      </c>
      <c r="C74" s="189">
        <v>1</v>
      </c>
      <c r="D74" s="180" t="s">
        <v>760</v>
      </c>
      <c r="E74" s="180" t="s">
        <v>760</v>
      </c>
    </row>
    <row r="75" spans="1:5" x14ac:dyDescent="0.15">
      <c r="A75" s="190" t="s">
        <v>770</v>
      </c>
      <c r="B75" s="180" t="s">
        <v>760</v>
      </c>
      <c r="C75" s="189">
        <v>1</v>
      </c>
      <c r="D75" s="180" t="s">
        <v>760</v>
      </c>
      <c r="E75" s="180">
        <v>1</v>
      </c>
    </row>
    <row r="76" spans="1:5" x14ac:dyDescent="0.15">
      <c r="A76" s="247" t="s">
        <v>866</v>
      </c>
      <c r="B76" s="180" t="s">
        <v>760</v>
      </c>
      <c r="C76" s="189">
        <v>1</v>
      </c>
      <c r="D76" s="180" t="s">
        <v>760</v>
      </c>
      <c r="E76" s="180" t="s">
        <v>760</v>
      </c>
    </row>
    <row r="77" spans="1:5" x14ac:dyDescent="0.15">
      <c r="A77" s="190" t="s">
        <v>769</v>
      </c>
      <c r="B77" s="180" t="s">
        <v>760</v>
      </c>
      <c r="C77" s="189">
        <v>1</v>
      </c>
      <c r="D77" s="180" t="s">
        <v>760</v>
      </c>
      <c r="E77" s="180">
        <v>1</v>
      </c>
    </row>
    <row r="78" spans="1:5" x14ac:dyDescent="0.15">
      <c r="A78" s="190" t="s">
        <v>768</v>
      </c>
      <c r="B78" s="180" t="s">
        <v>760</v>
      </c>
      <c r="C78" s="189">
        <v>2</v>
      </c>
      <c r="D78" s="180" t="s">
        <v>760</v>
      </c>
      <c r="E78" s="180" t="s">
        <v>760</v>
      </c>
    </row>
    <row r="79" spans="1:5" x14ac:dyDescent="0.15">
      <c r="A79" s="190" t="s">
        <v>767</v>
      </c>
      <c r="B79" s="180" t="s">
        <v>760</v>
      </c>
      <c r="C79" s="189">
        <v>4</v>
      </c>
      <c r="D79" s="180">
        <v>4</v>
      </c>
      <c r="E79" s="180" t="s">
        <v>760</v>
      </c>
    </row>
    <row r="80" spans="1:5" x14ac:dyDescent="0.15">
      <c r="A80" s="190" t="s">
        <v>766</v>
      </c>
      <c r="B80" s="180" t="s">
        <v>760</v>
      </c>
      <c r="C80" s="189">
        <v>1</v>
      </c>
      <c r="D80" s="180" t="s">
        <v>760</v>
      </c>
      <c r="E80" s="180" t="s">
        <v>760</v>
      </c>
    </row>
    <row r="81" spans="1:5" x14ac:dyDescent="0.15">
      <c r="A81" s="190" t="s">
        <v>765</v>
      </c>
      <c r="B81" s="180" t="s">
        <v>760</v>
      </c>
      <c r="C81" s="189" t="s">
        <v>760</v>
      </c>
      <c r="D81" s="180">
        <v>1</v>
      </c>
      <c r="E81" s="180">
        <v>1</v>
      </c>
    </row>
    <row r="82" spans="1:5" x14ac:dyDescent="0.15">
      <c r="A82" s="190" t="s">
        <v>764</v>
      </c>
      <c r="B82" s="180" t="s">
        <v>760</v>
      </c>
      <c r="C82" s="189" t="s">
        <v>760</v>
      </c>
      <c r="D82" s="180">
        <v>1</v>
      </c>
      <c r="E82" s="180" t="s">
        <v>760</v>
      </c>
    </row>
    <row r="83" spans="1:5" x14ac:dyDescent="0.15">
      <c r="A83" s="190" t="s">
        <v>763</v>
      </c>
      <c r="B83" s="180" t="s">
        <v>760</v>
      </c>
      <c r="C83" s="189" t="s">
        <v>760</v>
      </c>
      <c r="D83" s="180" t="s">
        <v>760</v>
      </c>
      <c r="E83" s="180">
        <v>1</v>
      </c>
    </row>
    <row r="84" spans="1:5" x14ac:dyDescent="0.15">
      <c r="A84" s="190" t="s">
        <v>762</v>
      </c>
      <c r="B84" s="180" t="s">
        <v>760</v>
      </c>
      <c r="C84" s="189" t="s">
        <v>760</v>
      </c>
      <c r="D84" s="180">
        <v>1</v>
      </c>
      <c r="E84" s="180" t="s">
        <v>760</v>
      </c>
    </row>
    <row r="85" spans="1:5" x14ac:dyDescent="0.15">
      <c r="A85" s="190" t="s">
        <v>761</v>
      </c>
      <c r="B85" s="180" t="s">
        <v>760</v>
      </c>
      <c r="C85" s="189" t="s">
        <v>760</v>
      </c>
      <c r="D85" s="180" t="s">
        <v>760</v>
      </c>
      <c r="E85" s="180">
        <v>1</v>
      </c>
    </row>
    <row r="86" spans="1:5" x14ac:dyDescent="0.15">
      <c r="A86" s="188" t="s">
        <v>330</v>
      </c>
      <c r="B86" s="178">
        <v>5</v>
      </c>
      <c r="C86" s="187">
        <v>7</v>
      </c>
      <c r="D86" s="178">
        <v>2</v>
      </c>
      <c r="E86" s="178">
        <v>4</v>
      </c>
    </row>
    <row r="87" spans="1:5" x14ac:dyDescent="0.15">
      <c r="A87" s="186" t="s">
        <v>687</v>
      </c>
      <c r="B87" s="185"/>
      <c r="C87" s="185"/>
      <c r="D87" s="185"/>
      <c r="E87" s="185"/>
    </row>
    <row r="88" spans="1:5" x14ac:dyDescent="0.15">
      <c r="A88" s="815" t="s">
        <v>740</v>
      </c>
      <c r="B88" s="815"/>
      <c r="C88" s="815"/>
      <c r="D88" s="815"/>
      <c r="E88" s="815"/>
    </row>
  </sheetData>
  <mergeCells count="1">
    <mergeCell ref="A88:E88"/>
  </mergeCells>
  <pageMargins left="0.70866141732283472" right="0.70866141732283472" top="0.74803149606299213" bottom="0.74803149606299213" header="0.31496062992125984" footer="0.31496062992125984"/>
  <pageSetup scale="7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5"/>
  <sheetViews>
    <sheetView topLeftCell="I46" zoomScaleNormal="100" zoomScaleSheetLayoutView="90" workbookViewId="0">
      <selection activeCell="R79" sqref="R79"/>
    </sheetView>
  </sheetViews>
  <sheetFormatPr baseColWidth="10" defaultRowHeight="10.5" x14ac:dyDescent="0.15"/>
  <cols>
    <col min="1" max="8" width="11.42578125" style="27" hidden="1" customWidth="1"/>
    <col min="9" max="9" width="11.42578125" style="27"/>
    <col min="10" max="10" width="10.5703125" style="27" customWidth="1"/>
    <col min="11" max="11" width="11.28515625" style="27" customWidth="1"/>
    <col min="12" max="12" width="10.85546875" style="27" bestFit="1" customWidth="1"/>
    <col min="13" max="13" width="14.5703125" style="27" bestFit="1" customWidth="1"/>
    <col min="14" max="14" width="11" style="27" customWidth="1"/>
    <col min="15" max="15" width="12.28515625" style="27" customWidth="1"/>
    <col min="16" max="16" width="11.28515625" style="27" customWidth="1"/>
    <col min="17" max="17" width="8.42578125" style="27" customWidth="1"/>
    <col min="18" max="22" width="11.42578125" style="27"/>
    <col min="23" max="23" width="12.7109375" style="27" customWidth="1"/>
    <col min="24" max="16384" width="11.42578125" style="27"/>
  </cols>
  <sheetData>
    <row r="1" spans="1:17" x14ac:dyDescent="0.15">
      <c r="I1" s="416" t="s">
        <v>794</v>
      </c>
    </row>
    <row r="3" spans="1:17" x14ac:dyDescent="0.15">
      <c r="H3" s="444" t="s">
        <v>835</v>
      </c>
      <c r="I3" s="537" t="s">
        <v>956</v>
      </c>
      <c r="J3" s="506" t="s">
        <v>833</v>
      </c>
      <c r="K3" s="506" t="s">
        <v>834</v>
      </c>
      <c r="L3" s="506" t="s">
        <v>836</v>
      </c>
      <c r="M3" s="506" t="s">
        <v>837</v>
      </c>
    </row>
    <row r="4" spans="1:17" x14ac:dyDescent="0.15">
      <c r="H4" s="435">
        <v>2015</v>
      </c>
      <c r="I4" s="690">
        <v>2015</v>
      </c>
      <c r="J4" s="445">
        <v>88555</v>
      </c>
      <c r="K4" s="571">
        <v>92854</v>
      </c>
      <c r="L4" s="419">
        <f>J4/$K$4</f>
        <v>0.9537015098972581</v>
      </c>
      <c r="M4" s="572">
        <f>1-L4</f>
        <v>4.6298490102741896E-2</v>
      </c>
    </row>
    <row r="5" spans="1:17" x14ac:dyDescent="0.15">
      <c r="H5" s="435">
        <v>2016</v>
      </c>
      <c r="I5" s="690">
        <v>2016</v>
      </c>
      <c r="J5" s="445">
        <v>84760</v>
      </c>
      <c r="K5" s="571">
        <v>88950</v>
      </c>
      <c r="L5" s="419">
        <f>J5/$K$5</f>
        <v>0.9528948847667229</v>
      </c>
      <c r="M5" s="572">
        <f>1-L5</f>
        <v>4.7105115233277095E-2</v>
      </c>
    </row>
    <row r="6" spans="1:17" x14ac:dyDescent="0.15">
      <c r="H6" s="435">
        <v>2017</v>
      </c>
      <c r="I6" s="690">
        <v>2017</v>
      </c>
      <c r="J6" s="445">
        <v>65092</v>
      </c>
      <c r="K6" s="571">
        <v>70007</v>
      </c>
      <c r="L6" s="419">
        <f>J6/$K$6</f>
        <v>0.92979273501221305</v>
      </c>
      <c r="M6" s="572">
        <f>1-L6</f>
        <v>7.0207264987786955E-2</v>
      </c>
    </row>
    <row r="7" spans="1:17" x14ac:dyDescent="0.15">
      <c r="H7" s="432">
        <v>2018</v>
      </c>
      <c r="I7" s="690">
        <v>2018</v>
      </c>
      <c r="J7" s="445">
        <v>52435</v>
      </c>
      <c r="K7" s="571">
        <v>57924</v>
      </c>
      <c r="L7" s="419">
        <f>J7/$K$7</f>
        <v>0.90523789793522547</v>
      </c>
      <c r="M7" s="572">
        <f>1-L7</f>
        <v>9.4762102064774534E-2</v>
      </c>
    </row>
    <row r="9" spans="1:17" x14ac:dyDescent="0.15">
      <c r="A9" s="442" t="s">
        <v>794</v>
      </c>
      <c r="I9" s="818">
        <v>2015</v>
      </c>
      <c r="J9" s="818"/>
      <c r="K9" s="818">
        <v>2016</v>
      </c>
      <c r="L9" s="818"/>
      <c r="M9" s="818">
        <v>2017</v>
      </c>
      <c r="N9" s="818"/>
      <c r="O9" s="818">
        <v>2018</v>
      </c>
      <c r="P9" s="818"/>
    </row>
    <row r="10" spans="1:17" ht="12.75" customHeight="1" x14ac:dyDescent="0.15">
      <c r="A10" s="819">
        <v>2015</v>
      </c>
      <c r="B10" s="820"/>
      <c r="C10" s="819">
        <v>2016</v>
      </c>
      <c r="D10" s="820"/>
      <c r="E10" s="819">
        <v>2017</v>
      </c>
      <c r="F10" s="820"/>
      <c r="G10" s="819">
        <v>2018</v>
      </c>
      <c r="H10" s="820"/>
      <c r="I10" s="352" t="s">
        <v>170</v>
      </c>
      <c r="J10" s="571">
        <v>92854</v>
      </c>
      <c r="K10" s="571" t="s">
        <v>170</v>
      </c>
      <c r="L10" s="571">
        <v>88950</v>
      </c>
      <c r="M10" s="571" t="s">
        <v>170</v>
      </c>
      <c r="N10" s="571">
        <v>70007</v>
      </c>
      <c r="O10" s="571" t="s">
        <v>170</v>
      </c>
      <c r="P10" s="571">
        <v>57924</v>
      </c>
    </row>
    <row r="11" spans="1:17" x14ac:dyDescent="0.15">
      <c r="A11" s="441" t="s">
        <v>170</v>
      </c>
      <c r="B11" s="440">
        <v>92854</v>
      </c>
      <c r="C11" s="441" t="s">
        <v>170</v>
      </c>
      <c r="D11" s="440">
        <v>88950</v>
      </c>
      <c r="E11" s="441" t="s">
        <v>170</v>
      </c>
      <c r="F11" s="440">
        <v>70007</v>
      </c>
      <c r="G11" s="441" t="s">
        <v>170</v>
      </c>
      <c r="H11" s="440">
        <v>57924</v>
      </c>
      <c r="I11" s="532" t="s">
        <v>704</v>
      </c>
      <c r="J11" s="445">
        <v>88555</v>
      </c>
      <c r="K11" s="532" t="s">
        <v>704</v>
      </c>
      <c r="L11" s="445">
        <v>84760</v>
      </c>
      <c r="M11" s="532" t="s">
        <v>704</v>
      </c>
      <c r="N11" s="445">
        <v>65092</v>
      </c>
      <c r="O11" s="532" t="s">
        <v>704</v>
      </c>
      <c r="P11" s="445">
        <v>52435</v>
      </c>
      <c r="Q11" s="342"/>
    </row>
    <row r="12" spans="1:17" x14ac:dyDescent="0.15">
      <c r="A12" s="425" t="s">
        <v>704</v>
      </c>
      <c r="B12" s="426">
        <v>88555</v>
      </c>
      <c r="C12" s="425" t="s">
        <v>704</v>
      </c>
      <c r="D12" s="424">
        <v>84760</v>
      </c>
      <c r="E12" s="354" t="s">
        <v>704</v>
      </c>
      <c r="F12" s="354">
        <v>65092</v>
      </c>
      <c r="G12" s="425" t="s">
        <v>704</v>
      </c>
      <c r="H12" s="426">
        <v>52435</v>
      </c>
      <c r="I12" s="532" t="s">
        <v>701</v>
      </c>
      <c r="J12" s="445">
        <v>1609</v>
      </c>
      <c r="K12" s="532" t="s">
        <v>701</v>
      </c>
      <c r="L12" s="445">
        <v>1429</v>
      </c>
      <c r="M12" s="532" t="s">
        <v>701</v>
      </c>
      <c r="N12" s="445">
        <v>1920</v>
      </c>
      <c r="O12" s="532" t="s">
        <v>701</v>
      </c>
      <c r="P12" s="445">
        <v>2395</v>
      </c>
    </row>
    <row r="13" spans="1:17" x14ac:dyDescent="0.15">
      <c r="A13" s="425" t="s">
        <v>701</v>
      </c>
      <c r="B13" s="426">
        <v>1609</v>
      </c>
      <c r="C13" s="425" t="s">
        <v>701</v>
      </c>
      <c r="D13" s="424">
        <v>1429</v>
      </c>
      <c r="E13" s="354" t="s">
        <v>701</v>
      </c>
      <c r="F13" s="354">
        <v>1920</v>
      </c>
      <c r="G13" s="425" t="s">
        <v>701</v>
      </c>
      <c r="H13" s="426">
        <v>2395</v>
      </c>
      <c r="I13" s="532" t="s">
        <v>712</v>
      </c>
      <c r="J13" s="445">
        <v>1221</v>
      </c>
      <c r="K13" s="532" t="s">
        <v>712</v>
      </c>
      <c r="L13" s="228">
        <v>1133</v>
      </c>
      <c r="M13" s="573" t="s">
        <v>712</v>
      </c>
      <c r="N13" s="228">
        <v>1176</v>
      </c>
      <c r="O13" s="573" t="s">
        <v>712</v>
      </c>
      <c r="P13" s="228">
        <v>1176</v>
      </c>
    </row>
    <row r="14" spans="1:17" x14ac:dyDescent="0.15">
      <c r="A14" s="425" t="s">
        <v>712</v>
      </c>
      <c r="B14" s="426">
        <v>1221</v>
      </c>
      <c r="C14" s="425" t="s">
        <v>712</v>
      </c>
      <c r="D14" s="424">
        <v>1133</v>
      </c>
      <c r="E14" s="354" t="s">
        <v>712</v>
      </c>
      <c r="F14" s="354">
        <v>1176</v>
      </c>
      <c r="G14" s="425" t="s">
        <v>712</v>
      </c>
      <c r="H14" s="426">
        <v>1176</v>
      </c>
      <c r="I14" s="532" t="s">
        <v>705</v>
      </c>
      <c r="J14" s="445">
        <v>793</v>
      </c>
      <c r="K14" s="532" t="s">
        <v>705</v>
      </c>
      <c r="L14" s="228">
        <v>912</v>
      </c>
      <c r="M14" s="573" t="s">
        <v>705</v>
      </c>
      <c r="N14" s="228">
        <v>997</v>
      </c>
      <c r="O14" s="573" t="s">
        <v>705</v>
      </c>
      <c r="P14" s="228">
        <v>1005</v>
      </c>
    </row>
    <row r="15" spans="1:17" x14ac:dyDescent="0.15">
      <c r="A15" s="425" t="s">
        <v>705</v>
      </c>
      <c r="B15" s="426">
        <v>793</v>
      </c>
      <c r="C15" s="425" t="s">
        <v>705</v>
      </c>
      <c r="D15" s="424">
        <v>912</v>
      </c>
      <c r="E15" s="354" t="s">
        <v>705</v>
      </c>
      <c r="F15" s="354">
        <v>997</v>
      </c>
      <c r="G15" s="425" t="s">
        <v>705</v>
      </c>
      <c r="H15" s="426">
        <v>1005</v>
      </c>
      <c r="I15" s="532" t="s">
        <v>830</v>
      </c>
      <c r="J15" s="445">
        <v>177</v>
      </c>
      <c r="K15" s="532" t="s">
        <v>830</v>
      </c>
      <c r="L15" s="228">
        <v>174</v>
      </c>
      <c r="M15" s="573" t="s">
        <v>707</v>
      </c>
      <c r="N15" s="228">
        <v>216</v>
      </c>
      <c r="O15" s="573" t="s">
        <v>708</v>
      </c>
      <c r="P15" s="228">
        <v>164</v>
      </c>
    </row>
    <row r="16" spans="1:17" x14ac:dyDescent="0.15">
      <c r="A16" s="425" t="s">
        <v>830</v>
      </c>
      <c r="B16" s="426">
        <v>177</v>
      </c>
      <c r="C16" s="425" t="s">
        <v>830</v>
      </c>
      <c r="D16" s="424">
        <v>174</v>
      </c>
      <c r="E16" s="354" t="s">
        <v>707</v>
      </c>
      <c r="F16" s="354">
        <v>216</v>
      </c>
      <c r="G16" s="425" t="s">
        <v>708</v>
      </c>
      <c r="H16" s="426">
        <v>164</v>
      </c>
      <c r="I16" s="574" t="s">
        <v>707</v>
      </c>
      <c r="J16" s="426">
        <v>128</v>
      </c>
      <c r="K16" s="574" t="s">
        <v>708</v>
      </c>
      <c r="L16" s="424">
        <v>139</v>
      </c>
      <c r="M16" s="573" t="s">
        <v>708</v>
      </c>
      <c r="N16" s="213">
        <v>139</v>
      </c>
      <c r="O16" s="575" t="s">
        <v>707</v>
      </c>
      <c r="P16" s="424">
        <v>156</v>
      </c>
    </row>
    <row r="17" spans="1:17" x14ac:dyDescent="0.15">
      <c r="A17" s="425" t="s">
        <v>707</v>
      </c>
      <c r="B17" s="426">
        <v>128</v>
      </c>
      <c r="C17" s="425" t="s">
        <v>708</v>
      </c>
      <c r="D17" s="424">
        <v>139</v>
      </c>
      <c r="E17" s="354" t="s">
        <v>708</v>
      </c>
      <c r="F17" s="354">
        <v>139</v>
      </c>
      <c r="G17" s="425" t="s">
        <v>707</v>
      </c>
      <c r="H17" s="426">
        <v>156</v>
      </c>
      <c r="I17" s="575" t="s">
        <v>417</v>
      </c>
      <c r="J17" s="445">
        <f>J10-(J11+ SUM(J12:J16))</f>
        <v>371</v>
      </c>
      <c r="K17" s="575" t="s">
        <v>417</v>
      </c>
      <c r="L17" s="445">
        <f>L10-(L11+ SUM(L12:L16))</f>
        <v>403</v>
      </c>
      <c r="M17" s="575" t="s">
        <v>417</v>
      </c>
      <c r="N17" s="445">
        <f>N10-(N11+ SUM(N12:N16))</f>
        <v>467</v>
      </c>
      <c r="O17" s="575" t="s">
        <v>417</v>
      </c>
      <c r="P17" s="445">
        <f>P10-(P11+ SUM(P12:P16))</f>
        <v>593</v>
      </c>
    </row>
    <row r="18" spans="1:17" x14ac:dyDescent="0.15">
      <c r="A18" s="425" t="s">
        <v>711</v>
      </c>
      <c r="B18" s="426">
        <v>42</v>
      </c>
      <c r="C18" s="425" t="s">
        <v>702</v>
      </c>
      <c r="D18" s="424">
        <v>36</v>
      </c>
      <c r="E18" s="354" t="s">
        <v>863</v>
      </c>
      <c r="F18" s="354">
        <v>48</v>
      </c>
      <c r="G18" s="425" t="s">
        <v>830</v>
      </c>
      <c r="H18" s="426">
        <v>136</v>
      </c>
      <c r="J18" s="437"/>
      <c r="K18" s="436"/>
      <c r="L18" s="437"/>
      <c r="M18" s="438"/>
      <c r="N18" s="32"/>
      <c r="O18" s="32"/>
      <c r="P18" s="437"/>
      <c r="Q18" s="436"/>
    </row>
    <row r="19" spans="1:17" x14ac:dyDescent="0.15">
      <c r="A19" s="425" t="s">
        <v>702</v>
      </c>
      <c r="B19" s="426">
        <v>41</v>
      </c>
      <c r="C19" s="425" t="s">
        <v>711</v>
      </c>
      <c r="D19" s="424">
        <v>25</v>
      </c>
      <c r="E19" s="354" t="s">
        <v>731</v>
      </c>
      <c r="F19" s="354">
        <v>44</v>
      </c>
      <c r="G19" s="425" t="s">
        <v>863</v>
      </c>
      <c r="H19" s="426">
        <v>108</v>
      </c>
      <c r="I19" s="506" t="s">
        <v>835</v>
      </c>
      <c r="J19" s="506" t="s">
        <v>374</v>
      </c>
      <c r="K19" s="506" t="s">
        <v>701</v>
      </c>
      <c r="L19" s="506" t="s">
        <v>712</v>
      </c>
      <c r="M19" s="506" t="s">
        <v>705</v>
      </c>
      <c r="N19" s="506" t="s">
        <v>830</v>
      </c>
      <c r="O19" s="506" t="s">
        <v>707</v>
      </c>
      <c r="P19" s="506" t="s">
        <v>708</v>
      </c>
    </row>
    <row r="20" spans="1:17" x14ac:dyDescent="0.15">
      <c r="A20" s="425" t="s">
        <v>730</v>
      </c>
      <c r="B20" s="426">
        <v>20</v>
      </c>
      <c r="C20" s="425" t="s">
        <v>730</v>
      </c>
      <c r="D20" s="424">
        <v>20</v>
      </c>
      <c r="E20" s="354" t="s">
        <v>714</v>
      </c>
      <c r="F20" s="354">
        <v>42</v>
      </c>
      <c r="G20" s="425" t="s">
        <v>711</v>
      </c>
      <c r="H20" s="426">
        <v>35</v>
      </c>
      <c r="I20" s="576">
        <v>2015</v>
      </c>
      <c r="J20" s="571">
        <v>92854</v>
      </c>
      <c r="K20" s="445">
        <v>1609</v>
      </c>
      <c r="L20" s="445">
        <v>1221</v>
      </c>
      <c r="M20" s="445">
        <v>793</v>
      </c>
      <c r="N20" s="445">
        <v>177</v>
      </c>
      <c r="O20" s="570">
        <v>128</v>
      </c>
      <c r="P20" s="577">
        <v>87</v>
      </c>
    </row>
    <row r="21" spans="1:17" x14ac:dyDescent="0.15">
      <c r="A21" s="425" t="s">
        <v>713</v>
      </c>
      <c r="B21" s="426">
        <v>18</v>
      </c>
      <c r="C21" s="425" t="s">
        <v>731</v>
      </c>
      <c r="D21" s="424">
        <v>20</v>
      </c>
      <c r="E21" s="354" t="s">
        <v>711</v>
      </c>
      <c r="F21" s="354">
        <v>37</v>
      </c>
      <c r="G21" s="425" t="s">
        <v>731</v>
      </c>
      <c r="H21" s="426">
        <v>34</v>
      </c>
      <c r="I21" s="576">
        <v>2016</v>
      </c>
      <c r="J21" s="571">
        <v>88950</v>
      </c>
      <c r="K21" s="445">
        <v>1429</v>
      </c>
      <c r="L21" s="445">
        <v>1133</v>
      </c>
      <c r="M21" s="445">
        <v>912</v>
      </c>
      <c r="N21" s="445">
        <v>174</v>
      </c>
      <c r="O21" s="445">
        <v>109</v>
      </c>
      <c r="P21" s="578">
        <v>139</v>
      </c>
    </row>
    <row r="22" spans="1:17" x14ac:dyDescent="0.15">
      <c r="A22" s="425" t="s">
        <v>731</v>
      </c>
      <c r="B22" s="426">
        <v>15</v>
      </c>
      <c r="C22" s="425" t="s">
        <v>714</v>
      </c>
      <c r="D22" s="424">
        <v>20</v>
      </c>
      <c r="E22" s="354" t="s">
        <v>706</v>
      </c>
      <c r="F22" s="354">
        <v>28</v>
      </c>
      <c r="G22" s="425" t="s">
        <v>706</v>
      </c>
      <c r="H22" s="426">
        <v>24</v>
      </c>
      <c r="I22" s="576">
        <v>2017</v>
      </c>
      <c r="J22" s="571">
        <v>70007</v>
      </c>
      <c r="K22" s="445">
        <v>1920</v>
      </c>
      <c r="L22" s="445">
        <v>1176</v>
      </c>
      <c r="M22" s="445">
        <v>997</v>
      </c>
      <c r="N22" s="445">
        <v>117</v>
      </c>
      <c r="O22" s="445">
        <v>216</v>
      </c>
      <c r="P22" s="445">
        <v>139</v>
      </c>
    </row>
    <row r="23" spans="1:17" x14ac:dyDescent="0.15">
      <c r="A23" s="425" t="s">
        <v>719</v>
      </c>
      <c r="B23" s="433">
        <v>14</v>
      </c>
      <c r="C23" s="425" t="s">
        <v>863</v>
      </c>
      <c r="D23" s="424">
        <v>19</v>
      </c>
      <c r="E23" s="354" t="s">
        <v>702</v>
      </c>
      <c r="F23" s="354">
        <v>24</v>
      </c>
      <c r="G23" s="425" t="s">
        <v>702</v>
      </c>
      <c r="H23" s="426">
        <v>23</v>
      </c>
      <c r="I23" s="576">
        <v>2018</v>
      </c>
      <c r="J23" s="571">
        <v>57924</v>
      </c>
      <c r="K23" s="445">
        <v>2395</v>
      </c>
      <c r="L23" s="445">
        <v>1176</v>
      </c>
      <c r="M23" s="445">
        <v>1005</v>
      </c>
      <c r="N23" s="445">
        <v>136</v>
      </c>
      <c r="O23" s="570">
        <v>156</v>
      </c>
      <c r="P23" s="228">
        <v>164</v>
      </c>
    </row>
    <row r="24" spans="1:17" x14ac:dyDescent="0.15">
      <c r="A24" s="425" t="s">
        <v>714</v>
      </c>
      <c r="B24" s="426">
        <v>13</v>
      </c>
      <c r="C24" s="425" t="s">
        <v>719</v>
      </c>
      <c r="D24" s="424">
        <v>15</v>
      </c>
      <c r="E24" s="354" t="s">
        <v>713</v>
      </c>
      <c r="F24" s="354">
        <v>22</v>
      </c>
      <c r="G24" s="425" t="s">
        <v>719</v>
      </c>
      <c r="H24" s="426">
        <v>15</v>
      </c>
      <c r="J24" s="350"/>
      <c r="K24" s="434"/>
      <c r="L24" s="427"/>
      <c r="M24" s="427"/>
      <c r="N24" s="427"/>
      <c r="O24" s="32"/>
      <c r="P24" s="436"/>
      <c r="Q24" s="439"/>
    </row>
    <row r="25" spans="1:17" x14ac:dyDescent="0.15">
      <c r="A25" s="425" t="s">
        <v>709</v>
      </c>
      <c r="B25" s="426">
        <v>11</v>
      </c>
      <c r="C25" s="425" t="s">
        <v>710</v>
      </c>
      <c r="D25" s="424">
        <v>15</v>
      </c>
      <c r="E25" s="354" t="s">
        <v>719</v>
      </c>
      <c r="F25" s="354">
        <v>18</v>
      </c>
      <c r="G25" s="425" t="s">
        <v>713</v>
      </c>
      <c r="H25" s="426">
        <v>12</v>
      </c>
      <c r="I25" s="225" t="s">
        <v>1013</v>
      </c>
      <c r="J25" s="350"/>
      <c r="K25" s="434"/>
      <c r="L25" s="427"/>
      <c r="M25" s="427"/>
      <c r="N25" s="427"/>
      <c r="O25" s="32"/>
      <c r="P25" s="436"/>
      <c r="Q25" s="439"/>
    </row>
    <row r="26" spans="1:17" x14ac:dyDescent="0.15">
      <c r="A26" s="425" t="s">
        <v>721</v>
      </c>
      <c r="B26" s="426">
        <v>11</v>
      </c>
      <c r="C26" s="425" t="s">
        <v>713</v>
      </c>
      <c r="D26" s="424">
        <v>14</v>
      </c>
      <c r="E26" s="354" t="s">
        <v>785</v>
      </c>
      <c r="F26" s="354">
        <v>10</v>
      </c>
      <c r="G26" s="425" t="s">
        <v>730</v>
      </c>
      <c r="H26" s="426">
        <v>7</v>
      </c>
      <c r="J26" s="350"/>
      <c r="K26" s="434"/>
      <c r="L26" s="427"/>
      <c r="M26" s="427"/>
      <c r="N26" s="427"/>
      <c r="O26" s="32"/>
      <c r="P26" s="436"/>
      <c r="Q26" s="439"/>
    </row>
    <row r="27" spans="1:17" x14ac:dyDescent="0.15">
      <c r="A27" s="425" t="s">
        <v>706</v>
      </c>
      <c r="B27" s="426">
        <v>9</v>
      </c>
      <c r="C27" s="425" t="s">
        <v>785</v>
      </c>
      <c r="D27" s="424">
        <v>11</v>
      </c>
      <c r="E27" s="354" t="s">
        <v>730</v>
      </c>
      <c r="F27" s="354">
        <v>9</v>
      </c>
      <c r="G27" s="425" t="s">
        <v>868</v>
      </c>
      <c r="H27" s="426">
        <v>7</v>
      </c>
      <c r="J27" s="350"/>
      <c r="K27" s="434"/>
      <c r="L27" s="427"/>
      <c r="M27" s="427"/>
      <c r="N27" s="427"/>
      <c r="O27" s="32"/>
      <c r="P27" s="436"/>
      <c r="Q27" s="439"/>
    </row>
    <row r="28" spans="1:17" x14ac:dyDescent="0.15">
      <c r="A28" s="425" t="s">
        <v>863</v>
      </c>
      <c r="B28" s="426">
        <v>8</v>
      </c>
      <c r="C28" s="425" t="s">
        <v>721</v>
      </c>
      <c r="D28" s="424">
        <v>10</v>
      </c>
      <c r="E28" s="354" t="s">
        <v>710</v>
      </c>
      <c r="F28" s="354">
        <v>9</v>
      </c>
      <c r="G28" s="425" t="s">
        <v>710</v>
      </c>
      <c r="H28" s="426">
        <v>6</v>
      </c>
      <c r="J28" s="350"/>
      <c r="K28" s="434"/>
      <c r="L28" s="427"/>
      <c r="M28" s="427"/>
      <c r="N28" s="427"/>
      <c r="O28" s="32"/>
      <c r="P28" s="436"/>
      <c r="Q28" s="439"/>
    </row>
    <row r="29" spans="1:17" x14ac:dyDescent="0.15">
      <c r="A29" s="425" t="s">
        <v>789</v>
      </c>
      <c r="B29" s="426">
        <v>6</v>
      </c>
      <c r="C29" s="425" t="s">
        <v>832</v>
      </c>
      <c r="D29" s="424">
        <v>7</v>
      </c>
      <c r="E29" s="425" t="s">
        <v>721</v>
      </c>
      <c r="F29" s="426">
        <v>7</v>
      </c>
      <c r="G29" s="354" t="s">
        <v>783</v>
      </c>
      <c r="H29" s="354">
        <v>4</v>
      </c>
      <c r="J29" s="350"/>
      <c r="K29" s="434"/>
      <c r="L29" s="427"/>
      <c r="M29" s="427"/>
      <c r="N29" s="427"/>
      <c r="O29" s="32"/>
      <c r="P29" s="436"/>
      <c r="Q29" s="439"/>
    </row>
    <row r="30" spans="1:17" x14ac:dyDescent="0.15">
      <c r="A30" s="425" t="s">
        <v>785</v>
      </c>
      <c r="B30" s="426">
        <v>6</v>
      </c>
      <c r="C30" s="425" t="s">
        <v>720</v>
      </c>
      <c r="D30" s="424">
        <v>7</v>
      </c>
      <c r="E30" s="425" t="s">
        <v>720</v>
      </c>
      <c r="F30" s="426">
        <v>6</v>
      </c>
      <c r="G30" s="354" t="s">
        <v>832</v>
      </c>
      <c r="H30" s="354">
        <v>4</v>
      </c>
      <c r="J30" s="350"/>
      <c r="K30" s="434"/>
      <c r="L30" s="427"/>
      <c r="M30" s="427"/>
      <c r="N30" s="427"/>
      <c r="O30" s="32"/>
      <c r="P30" s="436"/>
      <c r="Q30" s="439"/>
    </row>
    <row r="31" spans="1:17" x14ac:dyDescent="0.15">
      <c r="A31" s="425" t="s">
        <v>724</v>
      </c>
      <c r="B31" s="426">
        <v>6</v>
      </c>
      <c r="C31" s="425" t="s">
        <v>709</v>
      </c>
      <c r="D31" s="424">
        <v>6</v>
      </c>
      <c r="E31" s="425" t="s">
        <v>709</v>
      </c>
      <c r="F31" s="426">
        <v>6</v>
      </c>
      <c r="G31" s="354" t="s">
        <v>729</v>
      </c>
      <c r="H31" s="354">
        <v>4</v>
      </c>
      <c r="J31" s="350"/>
      <c r="K31" s="434"/>
      <c r="L31" s="427"/>
      <c r="M31" s="427"/>
      <c r="N31" s="427"/>
      <c r="O31" s="32"/>
      <c r="P31" s="436"/>
      <c r="Q31" s="439"/>
    </row>
    <row r="32" spans="1:17" x14ac:dyDescent="0.15">
      <c r="A32" s="425" t="s">
        <v>710</v>
      </c>
      <c r="B32" s="426">
        <v>5</v>
      </c>
      <c r="C32" s="425" t="s">
        <v>706</v>
      </c>
      <c r="D32" s="424">
        <v>5</v>
      </c>
      <c r="E32" s="425" t="s">
        <v>767</v>
      </c>
      <c r="F32" s="426">
        <v>4</v>
      </c>
      <c r="G32" s="354" t="s">
        <v>721</v>
      </c>
      <c r="H32" s="354">
        <v>3</v>
      </c>
      <c r="J32" s="350"/>
      <c r="K32" s="434"/>
      <c r="L32" s="427"/>
      <c r="M32" s="427"/>
      <c r="N32" s="427"/>
      <c r="O32" s="32"/>
      <c r="P32" s="436"/>
      <c r="Q32" s="439"/>
    </row>
    <row r="33" spans="1:17" x14ac:dyDescent="0.15">
      <c r="A33" s="425" t="s">
        <v>783</v>
      </c>
      <c r="B33" s="426">
        <v>5</v>
      </c>
      <c r="C33" s="425" t="s">
        <v>872</v>
      </c>
      <c r="D33" s="424">
        <v>5</v>
      </c>
      <c r="E33" s="425" t="s">
        <v>728</v>
      </c>
      <c r="F33" s="426">
        <v>3</v>
      </c>
      <c r="G33" s="354" t="s">
        <v>720</v>
      </c>
      <c r="H33" s="354">
        <v>3</v>
      </c>
      <c r="J33" s="350"/>
      <c r="K33" s="434"/>
      <c r="L33" s="427"/>
      <c r="M33" s="427"/>
      <c r="N33" s="427"/>
      <c r="O33" s="32"/>
      <c r="P33" s="436"/>
      <c r="Q33" s="439"/>
    </row>
    <row r="34" spans="1:17" x14ac:dyDescent="0.15">
      <c r="A34" s="425" t="s">
        <v>872</v>
      </c>
      <c r="B34" s="426">
        <v>5</v>
      </c>
      <c r="C34" s="425" t="s">
        <v>728</v>
      </c>
      <c r="D34" s="424">
        <v>5</v>
      </c>
      <c r="E34" s="425" t="s">
        <v>783</v>
      </c>
      <c r="F34" s="426">
        <v>3</v>
      </c>
      <c r="G34" s="354" t="s">
        <v>728</v>
      </c>
      <c r="H34" s="354">
        <v>3</v>
      </c>
      <c r="J34" s="350"/>
      <c r="K34" s="434"/>
      <c r="L34" s="427"/>
      <c r="M34" s="427"/>
      <c r="N34" s="427"/>
      <c r="O34" s="32"/>
      <c r="P34" s="436"/>
      <c r="Q34" s="439"/>
    </row>
    <row r="35" spans="1:17" x14ac:dyDescent="0.15">
      <c r="A35" s="425" t="s">
        <v>832</v>
      </c>
      <c r="B35" s="426">
        <v>5</v>
      </c>
      <c r="C35" s="425" t="s">
        <v>723</v>
      </c>
      <c r="D35" s="424">
        <v>4</v>
      </c>
      <c r="E35" s="425" t="s">
        <v>832</v>
      </c>
      <c r="F35" s="426">
        <v>2</v>
      </c>
      <c r="G35" s="354" t="s">
        <v>733</v>
      </c>
      <c r="H35" s="354">
        <v>2</v>
      </c>
      <c r="J35" s="350"/>
      <c r="K35" s="434"/>
      <c r="L35" s="427"/>
      <c r="M35" s="427"/>
      <c r="N35" s="427"/>
      <c r="O35" s="32"/>
      <c r="P35" s="436"/>
      <c r="Q35" s="439"/>
    </row>
    <row r="36" spans="1:17" x14ac:dyDescent="0.15">
      <c r="A36" s="425" t="s">
        <v>784</v>
      </c>
      <c r="B36" s="426">
        <v>4</v>
      </c>
      <c r="C36" s="425" t="s">
        <v>767</v>
      </c>
      <c r="D36" s="424">
        <v>4</v>
      </c>
      <c r="E36" s="425" t="s">
        <v>723</v>
      </c>
      <c r="F36" s="426">
        <v>2</v>
      </c>
      <c r="G36" s="354" t="s">
        <v>867</v>
      </c>
      <c r="H36" s="354">
        <v>2</v>
      </c>
      <c r="J36" s="350"/>
      <c r="K36" s="434"/>
      <c r="L36" s="427"/>
      <c r="M36" s="427"/>
      <c r="N36" s="427"/>
      <c r="O36" s="32"/>
      <c r="P36" s="436"/>
      <c r="Q36" s="439"/>
    </row>
    <row r="37" spans="1:17" x14ac:dyDescent="0.15">
      <c r="A37" s="425" t="s">
        <v>720</v>
      </c>
      <c r="B37" s="426">
        <v>4</v>
      </c>
      <c r="C37" s="425" t="s">
        <v>789</v>
      </c>
      <c r="D37" s="424">
        <v>3</v>
      </c>
      <c r="E37" s="425" t="s">
        <v>703</v>
      </c>
      <c r="F37" s="426">
        <v>2</v>
      </c>
      <c r="G37" s="354" t="s">
        <v>781</v>
      </c>
      <c r="H37" s="354">
        <v>2</v>
      </c>
      <c r="J37" s="350"/>
      <c r="K37" s="434"/>
      <c r="L37" s="427"/>
      <c r="M37" s="427"/>
      <c r="N37" s="427"/>
      <c r="O37" s="32"/>
      <c r="P37" s="436"/>
      <c r="Q37" s="439"/>
    </row>
    <row r="38" spans="1:17" x14ac:dyDescent="0.15">
      <c r="A38" s="425" t="s">
        <v>868</v>
      </c>
      <c r="B38" s="426">
        <v>4</v>
      </c>
      <c r="C38" s="425" t="s">
        <v>703</v>
      </c>
      <c r="D38" s="426">
        <v>3</v>
      </c>
      <c r="E38" s="425" t="s">
        <v>781</v>
      </c>
      <c r="F38" s="426">
        <v>2</v>
      </c>
      <c r="G38" s="354" t="s">
        <v>869</v>
      </c>
      <c r="H38" s="354">
        <v>2</v>
      </c>
      <c r="J38" s="350"/>
      <c r="K38" s="434"/>
      <c r="L38" s="427"/>
      <c r="M38" s="427"/>
      <c r="N38" s="427"/>
      <c r="O38" s="32"/>
      <c r="P38" s="436"/>
      <c r="Q38" s="439"/>
    </row>
    <row r="39" spans="1:17" x14ac:dyDescent="0.15">
      <c r="A39" s="425" t="s">
        <v>703</v>
      </c>
      <c r="B39" s="426">
        <v>3</v>
      </c>
      <c r="C39" s="425" t="s">
        <v>781</v>
      </c>
      <c r="D39" s="424">
        <v>3</v>
      </c>
      <c r="E39" s="425" t="s">
        <v>729</v>
      </c>
      <c r="F39" s="426">
        <v>2</v>
      </c>
      <c r="G39" s="354" t="s">
        <v>792</v>
      </c>
      <c r="H39" s="354">
        <v>2</v>
      </c>
      <c r="J39" s="350"/>
      <c r="K39" s="434"/>
      <c r="L39" s="427"/>
      <c r="M39" s="427"/>
      <c r="N39" s="427"/>
      <c r="O39" s="32"/>
      <c r="P39" s="436"/>
      <c r="Q39" s="439"/>
    </row>
    <row r="40" spans="1:17" x14ac:dyDescent="0.15">
      <c r="A40" s="425" t="s">
        <v>728</v>
      </c>
      <c r="B40" s="426">
        <v>3</v>
      </c>
      <c r="C40" s="425" t="s">
        <v>867</v>
      </c>
      <c r="D40" s="424">
        <v>2</v>
      </c>
      <c r="E40" s="425" t="s">
        <v>869</v>
      </c>
      <c r="F40" s="426">
        <v>2</v>
      </c>
      <c r="G40" s="354" t="s">
        <v>990</v>
      </c>
      <c r="H40" s="354">
        <v>1</v>
      </c>
      <c r="J40" s="350"/>
      <c r="K40" s="434"/>
      <c r="L40" s="427"/>
      <c r="M40" s="427"/>
      <c r="N40" s="427"/>
      <c r="O40" s="32"/>
      <c r="P40" s="436"/>
      <c r="Q40" s="439"/>
    </row>
    <row r="41" spans="1:17" x14ac:dyDescent="0.15">
      <c r="A41" s="425" t="s">
        <v>787</v>
      </c>
      <c r="B41" s="426">
        <v>2</v>
      </c>
      <c r="C41" s="425" t="s">
        <v>735</v>
      </c>
      <c r="D41" s="424">
        <v>2</v>
      </c>
      <c r="E41" s="425" t="s">
        <v>773</v>
      </c>
      <c r="F41" s="426">
        <v>2</v>
      </c>
      <c r="G41" s="354" t="s">
        <v>734</v>
      </c>
      <c r="H41" s="354">
        <v>1</v>
      </c>
      <c r="J41" s="350"/>
      <c r="K41" s="434"/>
      <c r="L41" s="427"/>
      <c r="M41" s="427"/>
      <c r="N41" s="427"/>
      <c r="O41" s="32"/>
      <c r="P41" s="436"/>
      <c r="Q41" s="439"/>
    </row>
    <row r="42" spans="1:17" x14ac:dyDescent="0.15">
      <c r="A42" s="425" t="s">
        <v>786</v>
      </c>
      <c r="B42" s="426">
        <v>2</v>
      </c>
      <c r="C42" s="425" t="s">
        <v>768</v>
      </c>
      <c r="D42" s="424">
        <v>2</v>
      </c>
      <c r="E42" s="425" t="s">
        <v>774</v>
      </c>
      <c r="F42" s="426">
        <v>2</v>
      </c>
      <c r="G42" s="354" t="s">
        <v>763</v>
      </c>
      <c r="H42" s="354">
        <v>1</v>
      </c>
      <c r="J42" s="350"/>
      <c r="K42" s="434"/>
      <c r="L42" s="427"/>
      <c r="M42" s="427"/>
      <c r="N42" s="427"/>
      <c r="O42" s="32"/>
      <c r="P42" s="436"/>
      <c r="Q42" s="439"/>
    </row>
    <row r="43" spans="1:17" x14ac:dyDescent="0.15">
      <c r="A43" s="425" t="s">
        <v>727</v>
      </c>
      <c r="B43" s="426">
        <v>2</v>
      </c>
      <c r="C43" s="425" t="s">
        <v>724</v>
      </c>
      <c r="D43" s="424">
        <v>2</v>
      </c>
      <c r="E43" s="425" t="s">
        <v>790</v>
      </c>
      <c r="F43" s="426">
        <v>1</v>
      </c>
      <c r="G43" s="354" t="s">
        <v>761</v>
      </c>
      <c r="H43" s="354">
        <v>1</v>
      </c>
      <c r="J43" s="350"/>
      <c r="K43" s="434"/>
      <c r="L43" s="427"/>
      <c r="M43" s="427"/>
      <c r="N43" s="427"/>
      <c r="O43" s="32"/>
      <c r="P43" s="436"/>
      <c r="Q43" s="439"/>
    </row>
    <row r="44" spans="1:17" x14ac:dyDescent="0.15">
      <c r="A44" s="425" t="s">
        <v>729</v>
      </c>
      <c r="B44" s="426">
        <v>2</v>
      </c>
      <c r="C44" s="425" t="s">
        <v>784</v>
      </c>
      <c r="D44" s="424">
        <v>2</v>
      </c>
      <c r="E44" s="425" t="s">
        <v>717</v>
      </c>
      <c r="F44" s="426">
        <v>1</v>
      </c>
      <c r="G44" s="354" t="s">
        <v>735</v>
      </c>
      <c r="H44" s="354">
        <v>1</v>
      </c>
      <c r="J44" s="350"/>
      <c r="K44" s="434"/>
      <c r="L44" s="427"/>
      <c r="M44" s="427"/>
      <c r="N44" s="427"/>
      <c r="O44" s="32"/>
      <c r="P44" s="436"/>
      <c r="Q44" s="439"/>
    </row>
    <row r="45" spans="1:17" x14ac:dyDescent="0.15">
      <c r="A45" s="425" t="s">
        <v>793</v>
      </c>
      <c r="B45" s="426">
        <v>1</v>
      </c>
      <c r="C45" s="425" t="s">
        <v>727</v>
      </c>
      <c r="D45" s="424">
        <v>2</v>
      </c>
      <c r="E45" s="425" t="s">
        <v>718</v>
      </c>
      <c r="F45" s="426">
        <v>1</v>
      </c>
      <c r="G45" s="354" t="s">
        <v>784</v>
      </c>
      <c r="H45" s="354">
        <v>1</v>
      </c>
      <c r="J45" s="350"/>
      <c r="K45" s="434"/>
      <c r="L45" s="427"/>
      <c r="M45" s="427"/>
      <c r="N45" s="427"/>
      <c r="O45" s="32"/>
      <c r="P45" s="436"/>
      <c r="Q45" s="439"/>
    </row>
    <row r="46" spans="1:17" x14ac:dyDescent="0.15">
      <c r="A46" s="425" t="s">
        <v>792</v>
      </c>
      <c r="B46" s="426">
        <v>1</v>
      </c>
      <c r="C46" s="425" t="s">
        <v>729</v>
      </c>
      <c r="D46" s="424">
        <v>2</v>
      </c>
      <c r="E46" s="425" t="s">
        <v>722</v>
      </c>
      <c r="F46" s="426">
        <v>1</v>
      </c>
      <c r="G46" s="354" t="s">
        <v>771</v>
      </c>
      <c r="H46" s="354">
        <v>1</v>
      </c>
      <c r="J46" s="350"/>
      <c r="K46" s="434"/>
      <c r="L46" s="427"/>
      <c r="M46" s="427"/>
      <c r="N46" s="427"/>
      <c r="O46" s="32"/>
      <c r="P46" s="436"/>
      <c r="Q46" s="439"/>
    </row>
    <row r="47" spans="1:17" x14ac:dyDescent="0.15">
      <c r="A47" s="425" t="s">
        <v>715</v>
      </c>
      <c r="B47" s="426">
        <v>1</v>
      </c>
      <c r="C47" s="425" t="s">
        <v>869</v>
      </c>
      <c r="D47" s="424">
        <v>2</v>
      </c>
      <c r="E47" s="425" t="s">
        <v>778</v>
      </c>
      <c r="F47" s="426">
        <v>1</v>
      </c>
      <c r="G47" s="354" t="s">
        <v>873</v>
      </c>
      <c r="H47" s="354">
        <v>1</v>
      </c>
      <c r="J47" s="350"/>
      <c r="K47" s="434"/>
      <c r="L47" s="427"/>
      <c r="M47" s="427"/>
      <c r="N47" s="427"/>
      <c r="O47" s="32"/>
      <c r="P47" s="436"/>
      <c r="Q47" s="439"/>
    </row>
    <row r="48" spans="1:17" x14ac:dyDescent="0.15">
      <c r="A48" s="425" t="s">
        <v>791</v>
      </c>
      <c r="B48" s="426">
        <v>1</v>
      </c>
      <c r="C48" s="425" t="s">
        <v>773</v>
      </c>
      <c r="D48" s="424">
        <v>2</v>
      </c>
      <c r="E48" s="425" t="s">
        <v>765</v>
      </c>
      <c r="F48" s="426">
        <v>1</v>
      </c>
      <c r="G48" s="354" t="s">
        <v>770</v>
      </c>
      <c r="H48" s="354">
        <v>1</v>
      </c>
      <c r="J48" s="350"/>
      <c r="K48" s="434"/>
      <c r="L48" s="427"/>
      <c r="M48" s="427"/>
      <c r="N48" s="427"/>
      <c r="O48" s="32"/>
      <c r="P48" s="436"/>
      <c r="Q48" s="439"/>
    </row>
    <row r="49" spans="1:18" x14ac:dyDescent="0.15">
      <c r="A49" s="425" t="s">
        <v>788</v>
      </c>
      <c r="B49" s="426">
        <v>1</v>
      </c>
      <c r="C49" s="425" t="s">
        <v>716</v>
      </c>
      <c r="D49" s="424">
        <v>1</v>
      </c>
      <c r="E49" s="425" t="s">
        <v>764</v>
      </c>
      <c r="F49" s="426">
        <v>1</v>
      </c>
      <c r="G49" s="354" t="s">
        <v>769</v>
      </c>
      <c r="H49" s="354">
        <v>1</v>
      </c>
      <c r="J49" s="350"/>
      <c r="K49" s="434"/>
      <c r="L49" s="427"/>
      <c r="M49" s="427"/>
      <c r="N49" s="427"/>
      <c r="O49" s="32"/>
      <c r="P49" s="436"/>
      <c r="Q49" s="439"/>
    </row>
    <row r="50" spans="1:18" x14ac:dyDescent="0.15">
      <c r="A50" s="425" t="s">
        <v>782</v>
      </c>
      <c r="B50" s="426">
        <v>1</v>
      </c>
      <c r="C50" s="425" t="s">
        <v>864</v>
      </c>
      <c r="D50" s="424">
        <v>1</v>
      </c>
      <c r="E50" s="425" t="s">
        <v>762</v>
      </c>
      <c r="F50" s="426">
        <v>1</v>
      </c>
      <c r="G50" s="354" t="s">
        <v>726</v>
      </c>
      <c r="H50" s="354">
        <v>1</v>
      </c>
      <c r="J50" s="350"/>
      <c r="K50" s="434"/>
      <c r="L50" s="427"/>
      <c r="M50" s="427"/>
      <c r="N50" s="427"/>
      <c r="O50" s="32"/>
      <c r="P50" s="436"/>
      <c r="Q50" s="439"/>
    </row>
    <row r="51" spans="1:18" x14ac:dyDescent="0.15">
      <c r="A51" s="425"/>
      <c r="B51" s="426"/>
      <c r="C51" s="425"/>
      <c r="D51" s="424"/>
      <c r="E51" s="425"/>
      <c r="F51" s="426"/>
      <c r="G51" s="354"/>
      <c r="H51" s="354"/>
      <c r="J51" s="350"/>
      <c r="K51" s="434"/>
      <c r="L51" s="427"/>
      <c r="M51" s="427"/>
      <c r="N51" s="427"/>
      <c r="O51" s="32"/>
      <c r="P51" s="436"/>
      <c r="Q51" s="439"/>
    </row>
    <row r="52" spans="1:18" x14ac:dyDescent="0.15">
      <c r="A52" s="425"/>
      <c r="B52" s="426"/>
      <c r="C52" s="425"/>
      <c r="D52" s="424"/>
      <c r="E52" s="425"/>
      <c r="F52" s="426"/>
      <c r="G52" s="354"/>
      <c r="H52" s="354"/>
      <c r="J52" s="350"/>
      <c r="K52" s="434"/>
      <c r="L52" s="427"/>
      <c r="M52" s="427"/>
      <c r="N52" s="427"/>
      <c r="O52" s="32"/>
      <c r="P52" s="436"/>
      <c r="Q52" s="439"/>
    </row>
    <row r="53" spans="1:18" ht="13.5" customHeight="1" x14ac:dyDescent="0.15">
      <c r="A53" s="425" t="s">
        <v>725</v>
      </c>
      <c r="B53" s="426">
        <v>1</v>
      </c>
      <c r="C53" s="425" t="s">
        <v>780</v>
      </c>
      <c r="D53" s="424">
        <v>1</v>
      </c>
      <c r="E53" s="425" t="s">
        <v>868</v>
      </c>
      <c r="F53" s="426">
        <v>1</v>
      </c>
      <c r="G53" s="354" t="s">
        <v>785</v>
      </c>
      <c r="H53" s="354">
        <v>1</v>
      </c>
      <c r="I53" s="83" t="s">
        <v>849</v>
      </c>
      <c r="J53" s="350"/>
      <c r="K53" s="434"/>
      <c r="L53" s="427"/>
      <c r="M53" s="427"/>
      <c r="N53" s="427"/>
      <c r="O53" s="32"/>
      <c r="P53" s="436"/>
      <c r="Q53" s="439"/>
    </row>
    <row r="54" spans="1:18" ht="10.5" customHeight="1" x14ac:dyDescent="0.15">
      <c r="A54" s="425" t="s">
        <v>726</v>
      </c>
      <c r="B54" s="426">
        <v>1</v>
      </c>
      <c r="C54" s="425" t="s">
        <v>865</v>
      </c>
      <c r="D54" s="424">
        <v>1</v>
      </c>
      <c r="E54" s="425" t="s">
        <v>792</v>
      </c>
      <c r="F54" s="426">
        <v>1</v>
      </c>
      <c r="G54" s="354" t="s">
        <v>709</v>
      </c>
      <c r="H54" s="354">
        <v>1</v>
      </c>
      <c r="J54" s="83"/>
      <c r="K54" s="83"/>
      <c r="L54" s="83"/>
      <c r="M54" s="83"/>
      <c r="N54" s="83"/>
      <c r="O54" s="83"/>
      <c r="P54" s="83"/>
      <c r="Q54" s="83"/>
    </row>
    <row r="55" spans="1:18" x14ac:dyDescent="0.15">
      <c r="A55" s="425" t="s">
        <v>781</v>
      </c>
      <c r="B55" s="426">
        <v>1</v>
      </c>
      <c r="C55" s="425" t="s">
        <v>774</v>
      </c>
      <c r="D55" s="424">
        <v>1</v>
      </c>
      <c r="E55" s="425" t="s">
        <v>776</v>
      </c>
      <c r="F55" s="426">
        <v>1</v>
      </c>
      <c r="G55" s="354" t="s">
        <v>703</v>
      </c>
      <c r="H55" s="354">
        <v>1</v>
      </c>
      <c r="I55" s="83" t="s">
        <v>1056</v>
      </c>
      <c r="J55" s="83"/>
      <c r="K55" s="83"/>
      <c r="L55" s="83"/>
      <c r="M55" s="83"/>
      <c r="N55" s="83"/>
      <c r="O55" s="83"/>
      <c r="P55" s="83"/>
      <c r="Q55" s="83"/>
    </row>
    <row r="56" spans="1:18" x14ac:dyDescent="0.15">
      <c r="A56" s="425" t="s">
        <v>779</v>
      </c>
      <c r="B56" s="426">
        <v>1</v>
      </c>
      <c r="C56" s="425" t="s">
        <v>771</v>
      </c>
      <c r="D56" s="424">
        <v>1</v>
      </c>
      <c r="E56" s="425" t="s">
        <v>872</v>
      </c>
      <c r="F56" s="426">
        <v>1</v>
      </c>
      <c r="G56" s="354" t="s">
        <v>774</v>
      </c>
      <c r="H56" s="354">
        <v>1</v>
      </c>
      <c r="I56" s="83" t="s">
        <v>1057</v>
      </c>
      <c r="J56" s="83"/>
      <c r="K56" s="83"/>
      <c r="L56" s="83"/>
      <c r="M56" s="83"/>
      <c r="N56" s="83"/>
      <c r="O56" s="83"/>
      <c r="P56" s="83"/>
      <c r="Q56" s="83"/>
    </row>
    <row r="57" spans="1:18" x14ac:dyDescent="0.15">
      <c r="A57" s="425" t="s">
        <v>777</v>
      </c>
      <c r="B57" s="426">
        <v>1</v>
      </c>
      <c r="C57" s="425" t="s">
        <v>873</v>
      </c>
      <c r="D57" s="424">
        <v>1</v>
      </c>
      <c r="E57" s="425" t="s">
        <v>724</v>
      </c>
      <c r="F57" s="426">
        <v>1</v>
      </c>
      <c r="G57" s="354" t="s">
        <v>765</v>
      </c>
      <c r="H57" s="354">
        <v>1</v>
      </c>
      <c r="I57" s="83"/>
      <c r="J57" s="83"/>
      <c r="K57" s="83"/>
      <c r="L57" s="83"/>
      <c r="M57" s="83"/>
      <c r="N57" s="83"/>
      <c r="O57" s="83"/>
      <c r="P57" s="83"/>
      <c r="Q57" s="83"/>
    </row>
    <row r="58" spans="1:18" x14ac:dyDescent="0.15">
      <c r="A58" s="425" t="s">
        <v>773</v>
      </c>
      <c r="B58" s="426">
        <v>1</v>
      </c>
      <c r="C58" s="425" t="s">
        <v>766</v>
      </c>
      <c r="D58" s="424">
        <v>1</v>
      </c>
      <c r="E58" s="354"/>
      <c r="F58" s="354"/>
      <c r="G58" s="354"/>
      <c r="H58" s="354"/>
      <c r="J58" s="350"/>
      <c r="K58" s="431"/>
      <c r="L58" s="347"/>
      <c r="M58" s="347"/>
      <c r="N58" s="347"/>
      <c r="O58" s="347"/>
      <c r="P58" s="430"/>
      <c r="Q58" s="429"/>
      <c r="R58" s="428"/>
    </row>
    <row r="59" spans="1:18" x14ac:dyDescent="0.15">
      <c r="A59" s="425" t="s">
        <v>772</v>
      </c>
      <c r="B59" s="426">
        <v>1</v>
      </c>
      <c r="C59" s="425" t="s">
        <v>783</v>
      </c>
      <c r="D59" s="424">
        <v>1</v>
      </c>
      <c r="E59" s="354"/>
      <c r="F59" s="354"/>
      <c r="G59" s="354"/>
      <c r="H59" s="354"/>
      <c r="I59" s="203" t="s">
        <v>1014</v>
      </c>
      <c r="J59" s="350"/>
      <c r="K59" s="431"/>
      <c r="L59" s="347"/>
      <c r="M59" s="347"/>
      <c r="N59" s="347"/>
      <c r="O59" s="347"/>
      <c r="P59" s="430"/>
      <c r="Q59" s="429"/>
      <c r="R59" s="428"/>
    </row>
    <row r="60" spans="1:18" ht="22.5" customHeight="1" x14ac:dyDescent="0.15">
      <c r="A60" s="354"/>
      <c r="B60" s="354"/>
      <c r="C60" s="425" t="s">
        <v>725</v>
      </c>
      <c r="D60" s="424">
        <v>1</v>
      </c>
      <c r="E60" s="354"/>
      <c r="F60" s="354"/>
      <c r="G60" s="354"/>
      <c r="H60" s="354"/>
      <c r="J60" s="350"/>
      <c r="K60" s="431"/>
      <c r="L60" s="347"/>
      <c r="M60" s="347"/>
      <c r="N60" s="347"/>
      <c r="O60" s="347"/>
      <c r="P60" s="430"/>
      <c r="Q60" s="429"/>
      <c r="R60" s="428"/>
    </row>
    <row r="61" spans="1:18" x14ac:dyDescent="0.15">
      <c r="A61" s="354"/>
      <c r="B61" s="354"/>
      <c r="C61" s="425" t="s">
        <v>726</v>
      </c>
      <c r="D61" s="424">
        <v>1</v>
      </c>
      <c r="E61" s="354"/>
      <c r="F61" s="354"/>
      <c r="G61" s="354"/>
      <c r="H61" s="354"/>
      <c r="J61" s="350"/>
      <c r="K61" s="431"/>
      <c r="L61" s="347"/>
      <c r="M61" s="347"/>
      <c r="N61" s="347"/>
      <c r="O61" s="347"/>
      <c r="P61" s="430"/>
      <c r="Q61" s="429"/>
      <c r="R61" s="428"/>
    </row>
    <row r="62" spans="1:18" x14ac:dyDescent="0.15">
      <c r="A62" s="354"/>
      <c r="B62" s="354"/>
      <c r="C62" s="425" t="s">
        <v>779</v>
      </c>
      <c r="D62" s="424">
        <v>1</v>
      </c>
      <c r="E62" s="354"/>
      <c r="F62" s="354"/>
      <c r="G62" s="354"/>
      <c r="H62" s="354"/>
    </row>
    <row r="63" spans="1:18" x14ac:dyDescent="0.15">
      <c r="A63" s="354"/>
      <c r="B63" s="354"/>
      <c r="C63" s="425" t="s">
        <v>775</v>
      </c>
      <c r="D63" s="424">
        <v>1</v>
      </c>
      <c r="E63" s="354"/>
      <c r="F63" s="354"/>
      <c r="G63" s="354"/>
      <c r="H63" s="354"/>
      <c r="J63" s="32"/>
      <c r="K63" s="32"/>
      <c r="L63" s="32"/>
      <c r="M63" s="32"/>
      <c r="N63" s="32"/>
      <c r="O63" s="32"/>
      <c r="P63" s="32"/>
      <c r="Q63" s="32"/>
    </row>
    <row r="64" spans="1:18" x14ac:dyDescent="0.15">
      <c r="A64" s="354"/>
      <c r="B64" s="354"/>
      <c r="C64" s="425" t="s">
        <v>772</v>
      </c>
      <c r="D64" s="424">
        <v>1</v>
      </c>
      <c r="E64" s="354"/>
      <c r="F64" s="354"/>
      <c r="G64" s="354"/>
      <c r="H64" s="354"/>
      <c r="J64" s="32"/>
      <c r="K64" s="427"/>
      <c r="L64" s="32"/>
      <c r="M64" s="427"/>
      <c r="N64" s="32"/>
      <c r="O64" s="427"/>
      <c r="P64" s="32"/>
      <c r="Q64" s="427"/>
    </row>
    <row r="81" spans="9:23" x14ac:dyDescent="0.15">
      <c r="T81" s="83"/>
    </row>
    <row r="85" spans="9:23" x14ac:dyDescent="0.15">
      <c r="W85" s="83"/>
    </row>
    <row r="87" spans="9:23" x14ac:dyDescent="0.15">
      <c r="I87" s="83" t="s">
        <v>849</v>
      </c>
    </row>
    <row r="89" spans="9:23" ht="10.5" customHeight="1" x14ac:dyDescent="0.15">
      <c r="I89" s="83" t="s">
        <v>1058</v>
      </c>
      <c r="J89" s="83"/>
      <c r="K89" s="83"/>
      <c r="L89" s="83"/>
      <c r="M89" s="83"/>
      <c r="N89" s="83"/>
      <c r="O89" s="83"/>
      <c r="P89" s="83"/>
      <c r="Q89" s="83"/>
    </row>
    <row r="90" spans="9:23" x14ac:dyDescent="0.15">
      <c r="I90" s="83" t="s">
        <v>1059</v>
      </c>
      <c r="J90" s="83"/>
      <c r="K90" s="83"/>
      <c r="L90" s="83"/>
      <c r="M90" s="83"/>
      <c r="N90" s="83"/>
      <c r="O90" s="83"/>
      <c r="P90" s="83"/>
      <c r="Q90" s="83"/>
    </row>
    <row r="91" spans="9:23" x14ac:dyDescent="0.15">
      <c r="I91" s="83" t="s">
        <v>1060</v>
      </c>
      <c r="J91" s="83"/>
      <c r="K91" s="83"/>
      <c r="L91" s="83"/>
      <c r="M91" s="83"/>
      <c r="N91" s="83"/>
      <c r="O91" s="83"/>
      <c r="P91" s="83"/>
      <c r="Q91" s="83"/>
    </row>
    <row r="92" spans="9:23" x14ac:dyDescent="0.15">
      <c r="I92" s="83"/>
      <c r="J92" s="83"/>
      <c r="K92" s="83"/>
      <c r="L92" s="83"/>
      <c r="M92" s="83"/>
      <c r="N92" s="83"/>
      <c r="O92" s="83"/>
      <c r="P92" s="83"/>
      <c r="Q92" s="83"/>
    </row>
    <row r="93" spans="9:23" x14ac:dyDescent="0.15">
      <c r="I93" s="83"/>
      <c r="J93" s="83"/>
      <c r="K93" s="83"/>
      <c r="L93" s="83"/>
      <c r="M93" s="83"/>
      <c r="N93" s="83"/>
      <c r="O93" s="83"/>
      <c r="P93" s="83"/>
      <c r="Q93" s="83"/>
    </row>
    <row r="94" spans="9:23" x14ac:dyDescent="0.15">
      <c r="I94" s="83"/>
      <c r="J94" s="83"/>
      <c r="K94" s="83"/>
      <c r="L94" s="83"/>
      <c r="M94" s="83"/>
      <c r="N94" s="83"/>
      <c r="O94" s="83"/>
      <c r="P94" s="83"/>
      <c r="Q94" s="83"/>
    </row>
    <row r="95" spans="9:23" ht="33" customHeight="1" x14ac:dyDescent="0.15">
      <c r="I95" s="83"/>
      <c r="J95" s="83"/>
      <c r="K95" s="83"/>
      <c r="L95" s="83"/>
      <c r="M95" s="83"/>
      <c r="N95" s="83"/>
      <c r="O95" s="83"/>
      <c r="P95" s="83"/>
      <c r="Q95" s="83"/>
    </row>
  </sheetData>
  <mergeCells count="8">
    <mergeCell ref="I9:J9"/>
    <mergeCell ref="K9:L9"/>
    <mergeCell ref="M9:N9"/>
    <mergeCell ref="O9:P9"/>
    <mergeCell ref="A10:B10"/>
    <mergeCell ref="C10:D10"/>
    <mergeCell ref="E10:F10"/>
    <mergeCell ref="G10:H10"/>
  </mergeCells>
  <pageMargins left="0.7" right="0.7" top="0.75" bottom="0.75" header="0.3" footer="0.3"/>
  <pageSetup scale="76" orientation="portrait" r:id="rId1"/>
  <colBreaks count="1" manualBreakCount="1">
    <brk id="7" max="66"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R48"/>
  <sheetViews>
    <sheetView showGridLines="0" zoomScaleNormal="100" zoomScaleSheetLayoutView="80" zoomScalePageLayoutView="70" workbookViewId="0">
      <pane ySplit="2" topLeftCell="A3" activePane="bottomLeft" state="frozen"/>
      <selection pane="bottomLeft" activeCell="R2" sqref="R2"/>
    </sheetView>
  </sheetViews>
  <sheetFormatPr baseColWidth="10" defaultColWidth="12.28515625" defaultRowHeight="15.95" customHeight="1" x14ac:dyDescent="0.2"/>
  <cols>
    <col min="1" max="1" width="21.5703125" customWidth="1"/>
    <col min="2" max="2" width="10.140625" customWidth="1"/>
    <col min="3" max="3" width="12.28515625" customWidth="1"/>
    <col min="4" max="4" width="10" customWidth="1"/>
    <col min="5" max="5" width="12.7109375" customWidth="1"/>
    <col min="6" max="6" width="9.85546875" customWidth="1"/>
    <col min="7" max="7" width="10.7109375" customWidth="1"/>
    <col min="8" max="8" width="11.85546875" customWidth="1"/>
    <col min="9" max="9" width="13.85546875" customWidth="1"/>
    <col min="10" max="10" width="10.85546875" customWidth="1"/>
    <col min="11" max="11" width="9.42578125" customWidth="1"/>
    <col min="12" max="12" width="8.5703125" customWidth="1"/>
    <col min="13" max="13" width="9" customWidth="1"/>
    <col min="14" max="14" width="10.28515625" customWidth="1"/>
    <col min="15" max="15" width="8.28515625" customWidth="1"/>
    <col min="16" max="16" width="8.5703125" customWidth="1"/>
    <col min="17" max="17" width="7.140625" customWidth="1"/>
    <col min="18" max="18" width="17.42578125" customWidth="1"/>
  </cols>
  <sheetData>
    <row r="1" spans="1:18" ht="23.1" customHeight="1" x14ac:dyDescent="0.2">
      <c r="A1" s="10" t="s">
        <v>922</v>
      </c>
      <c r="B1" s="4"/>
      <c r="C1" s="4"/>
      <c r="D1" s="4"/>
      <c r="E1" s="4"/>
      <c r="F1" s="4"/>
      <c r="G1" s="4"/>
      <c r="H1" s="4"/>
      <c r="I1" s="4"/>
      <c r="J1" s="4"/>
      <c r="K1" s="4"/>
      <c r="L1" s="48"/>
      <c r="M1" s="4"/>
      <c r="N1" s="4"/>
      <c r="O1" s="4"/>
      <c r="P1" s="4"/>
      <c r="Q1" s="4"/>
      <c r="R1" s="4"/>
    </row>
    <row r="2" spans="1:18" ht="35.25" customHeight="1" x14ac:dyDescent="0.2">
      <c r="A2" s="141" t="s">
        <v>375</v>
      </c>
      <c r="B2" s="134" t="s">
        <v>264</v>
      </c>
      <c r="C2" s="47" t="s">
        <v>502</v>
      </c>
      <c r="D2" s="47" t="s">
        <v>503</v>
      </c>
      <c r="E2" s="47" t="s">
        <v>504</v>
      </c>
      <c r="F2" s="47" t="s">
        <v>505</v>
      </c>
      <c r="G2" s="47" t="s">
        <v>506</v>
      </c>
      <c r="H2" s="47" t="s">
        <v>507</v>
      </c>
      <c r="I2" s="47" t="s">
        <v>738</v>
      </c>
      <c r="J2" s="47" t="s">
        <v>741</v>
      </c>
      <c r="K2" s="47" t="s">
        <v>508</v>
      </c>
      <c r="L2" s="47" t="s">
        <v>556</v>
      </c>
      <c r="M2" s="47" t="s">
        <v>509</v>
      </c>
      <c r="N2" s="47" t="s">
        <v>561</v>
      </c>
      <c r="O2" s="47" t="s">
        <v>511</v>
      </c>
      <c r="P2" s="47" t="s">
        <v>512</v>
      </c>
      <c r="Q2" s="47" t="s">
        <v>737</v>
      </c>
      <c r="R2" s="141" t="s">
        <v>999</v>
      </c>
    </row>
    <row r="3" spans="1:18" s="21" customFormat="1" ht="12.75" x14ac:dyDescent="0.15">
      <c r="A3" s="23" t="s">
        <v>218</v>
      </c>
      <c r="B3" s="44">
        <f>SUM(B4:B5)</f>
        <v>57924</v>
      </c>
      <c r="C3" s="44">
        <f>SUM(C4:C5)</f>
        <v>2131</v>
      </c>
      <c r="D3" s="44">
        <f t="shared" ref="D3:R3" si="0">SUM(D4:D5)</f>
        <v>2654</v>
      </c>
      <c r="E3" s="44">
        <f t="shared" si="0"/>
        <v>2605</v>
      </c>
      <c r="F3" s="44">
        <f t="shared" si="0"/>
        <v>2097</v>
      </c>
      <c r="G3" s="44">
        <f t="shared" si="0"/>
        <v>2582</v>
      </c>
      <c r="H3" s="44">
        <f t="shared" si="0"/>
        <v>5328</v>
      </c>
      <c r="I3" s="44">
        <f t="shared" si="0"/>
        <v>18944</v>
      </c>
      <c r="J3" s="44">
        <f t="shared" si="0"/>
        <v>2191</v>
      </c>
      <c r="K3" s="44">
        <f t="shared" si="0"/>
        <v>3657</v>
      </c>
      <c r="L3" s="44">
        <f t="shared" si="0"/>
        <v>2423</v>
      </c>
      <c r="M3" s="44">
        <f t="shared" si="0"/>
        <v>4562</v>
      </c>
      <c r="N3" s="44">
        <f t="shared" si="0"/>
        <v>3200</v>
      </c>
      <c r="O3" s="44">
        <f t="shared" si="0"/>
        <v>1746</v>
      </c>
      <c r="P3" s="44">
        <f t="shared" si="0"/>
        <v>2376</v>
      </c>
      <c r="Q3" s="44">
        <f t="shared" si="0"/>
        <v>769</v>
      </c>
      <c r="R3" s="44">
        <f t="shared" si="0"/>
        <v>659</v>
      </c>
    </row>
    <row r="4" spans="1:18" s="21" customFormat="1" ht="12.75" x14ac:dyDescent="0.15">
      <c r="A4" s="22" t="s">
        <v>250</v>
      </c>
      <c r="B4" s="44">
        <f>SUM(C4:R4)</f>
        <v>52435</v>
      </c>
      <c r="C4" s="45">
        <v>1383</v>
      </c>
      <c r="D4" s="45">
        <v>1071</v>
      </c>
      <c r="E4" s="45">
        <v>1968</v>
      </c>
      <c r="F4" s="45">
        <v>1910</v>
      </c>
      <c r="G4" s="45">
        <v>2504</v>
      </c>
      <c r="H4" s="45">
        <v>5085</v>
      </c>
      <c r="I4" s="45">
        <v>17227</v>
      </c>
      <c r="J4" s="45">
        <v>2142</v>
      </c>
      <c r="K4" s="45">
        <v>3629</v>
      </c>
      <c r="L4" s="45">
        <v>2392</v>
      </c>
      <c r="M4" s="45">
        <v>4518</v>
      </c>
      <c r="N4" s="45">
        <v>3162</v>
      </c>
      <c r="O4" s="45">
        <v>1734</v>
      </c>
      <c r="P4" s="45">
        <v>2342</v>
      </c>
      <c r="Q4" s="45">
        <v>752</v>
      </c>
      <c r="R4" s="45">
        <v>616</v>
      </c>
    </row>
    <row r="5" spans="1:18" s="21" customFormat="1" ht="12.75" x14ac:dyDescent="0.15">
      <c r="A5" s="22" t="s">
        <v>249</v>
      </c>
      <c r="B5" s="44">
        <f>SUM(C5:R5)</f>
        <v>5489</v>
      </c>
      <c r="C5" s="45">
        <v>748</v>
      </c>
      <c r="D5" s="45">
        <v>1583</v>
      </c>
      <c r="E5" s="45">
        <v>637</v>
      </c>
      <c r="F5" s="45">
        <v>187</v>
      </c>
      <c r="G5" s="45">
        <v>78</v>
      </c>
      <c r="H5" s="45">
        <v>243</v>
      </c>
      <c r="I5" s="45">
        <v>1717</v>
      </c>
      <c r="J5" s="45">
        <v>49</v>
      </c>
      <c r="K5" s="45">
        <v>28</v>
      </c>
      <c r="L5" s="45">
        <v>31</v>
      </c>
      <c r="M5" s="45">
        <v>44</v>
      </c>
      <c r="N5" s="45">
        <v>38</v>
      </c>
      <c r="O5" s="45">
        <v>12</v>
      </c>
      <c r="P5" s="45">
        <v>34</v>
      </c>
      <c r="Q5" s="45">
        <v>17</v>
      </c>
      <c r="R5" s="45">
        <v>43</v>
      </c>
    </row>
    <row r="6" spans="1:18" s="21" customFormat="1" ht="12.75" x14ac:dyDescent="0.15">
      <c r="A6" s="23" t="s">
        <v>219</v>
      </c>
      <c r="B6" s="44">
        <f t="shared" ref="B6:R6" si="1">SUM(B7:B8)</f>
        <v>57924</v>
      </c>
      <c r="C6" s="44">
        <f t="shared" si="1"/>
        <v>2131</v>
      </c>
      <c r="D6" s="44">
        <f t="shared" si="1"/>
        <v>2654</v>
      </c>
      <c r="E6" s="44">
        <f t="shared" si="1"/>
        <v>2605</v>
      </c>
      <c r="F6" s="44">
        <f t="shared" si="1"/>
        <v>2097</v>
      </c>
      <c r="G6" s="44">
        <f t="shared" si="1"/>
        <v>2582</v>
      </c>
      <c r="H6" s="44">
        <f t="shared" si="1"/>
        <v>5328</v>
      </c>
      <c r="I6" s="44">
        <f t="shared" si="1"/>
        <v>18944</v>
      </c>
      <c r="J6" s="44">
        <f t="shared" si="1"/>
        <v>2191</v>
      </c>
      <c r="K6" s="44">
        <f t="shared" si="1"/>
        <v>3657</v>
      </c>
      <c r="L6" s="44">
        <f t="shared" si="1"/>
        <v>2423</v>
      </c>
      <c r="M6" s="44">
        <f t="shared" si="1"/>
        <v>4562</v>
      </c>
      <c r="N6" s="44">
        <f t="shared" si="1"/>
        <v>3200</v>
      </c>
      <c r="O6" s="44">
        <f t="shared" si="1"/>
        <v>1746</v>
      </c>
      <c r="P6" s="44">
        <f t="shared" si="1"/>
        <v>2376</v>
      </c>
      <c r="Q6" s="44">
        <f t="shared" si="1"/>
        <v>769</v>
      </c>
      <c r="R6" s="44">
        <f t="shared" si="1"/>
        <v>659</v>
      </c>
    </row>
    <row r="7" spans="1:18" s="21" customFormat="1" ht="12.75" x14ac:dyDescent="0.15">
      <c r="A7" s="22" t="s">
        <v>220</v>
      </c>
      <c r="B7" s="44">
        <f>SUM(C7:R7)</f>
        <v>48983</v>
      </c>
      <c r="C7" s="45">
        <v>1741</v>
      </c>
      <c r="D7" s="45">
        <v>1917</v>
      </c>
      <c r="E7" s="45">
        <v>2186</v>
      </c>
      <c r="F7" s="45">
        <v>1721</v>
      </c>
      <c r="G7" s="45">
        <v>2211</v>
      </c>
      <c r="H7" s="45">
        <v>4515</v>
      </c>
      <c r="I7" s="45">
        <v>16036</v>
      </c>
      <c r="J7" s="45">
        <v>1912</v>
      </c>
      <c r="K7" s="45">
        <v>3077</v>
      </c>
      <c r="L7" s="45">
        <v>2130</v>
      </c>
      <c r="M7" s="45">
        <v>3952</v>
      </c>
      <c r="N7" s="45">
        <v>2826</v>
      </c>
      <c r="O7" s="45">
        <v>1512</v>
      </c>
      <c r="P7" s="45">
        <v>2033</v>
      </c>
      <c r="Q7" s="45">
        <v>653</v>
      </c>
      <c r="R7" s="45">
        <v>561</v>
      </c>
    </row>
    <row r="8" spans="1:18" s="21" customFormat="1" ht="12.75" x14ac:dyDescent="0.15">
      <c r="A8" s="22" t="s">
        <v>221</v>
      </c>
      <c r="B8" s="44">
        <f>SUM(C8:R8)</f>
        <v>8941</v>
      </c>
      <c r="C8" s="45">
        <v>390</v>
      </c>
      <c r="D8" s="45">
        <v>737</v>
      </c>
      <c r="E8" s="45">
        <v>419</v>
      </c>
      <c r="F8" s="45">
        <v>376</v>
      </c>
      <c r="G8" s="45">
        <v>371</v>
      </c>
      <c r="H8" s="45">
        <v>813</v>
      </c>
      <c r="I8" s="45">
        <v>2908</v>
      </c>
      <c r="J8" s="45">
        <v>279</v>
      </c>
      <c r="K8" s="45">
        <v>580</v>
      </c>
      <c r="L8" s="45">
        <v>293</v>
      </c>
      <c r="M8" s="45">
        <v>610</v>
      </c>
      <c r="N8" s="45">
        <v>374</v>
      </c>
      <c r="O8" s="45">
        <v>234</v>
      </c>
      <c r="P8" s="45">
        <v>343</v>
      </c>
      <c r="Q8" s="45">
        <v>116</v>
      </c>
      <c r="R8" s="45">
        <v>98</v>
      </c>
    </row>
    <row r="9" spans="1:18" s="21" customFormat="1" ht="12.75" x14ac:dyDescent="0.15">
      <c r="A9" s="23" t="s">
        <v>419</v>
      </c>
      <c r="B9" s="44">
        <f t="shared" ref="B9:R9" si="2">SUM(B10:B16)</f>
        <v>57924</v>
      </c>
      <c r="C9" s="44">
        <f t="shared" si="2"/>
        <v>2131</v>
      </c>
      <c r="D9" s="44">
        <f t="shared" si="2"/>
        <v>2654</v>
      </c>
      <c r="E9" s="44">
        <f t="shared" si="2"/>
        <v>2605</v>
      </c>
      <c r="F9" s="44">
        <f t="shared" si="2"/>
        <v>2097</v>
      </c>
      <c r="G9" s="44">
        <f t="shared" si="2"/>
        <v>2582</v>
      </c>
      <c r="H9" s="44">
        <f t="shared" si="2"/>
        <v>5328</v>
      </c>
      <c r="I9" s="44">
        <f t="shared" si="2"/>
        <v>18944</v>
      </c>
      <c r="J9" s="44">
        <f t="shared" si="2"/>
        <v>2191</v>
      </c>
      <c r="K9" s="44">
        <f t="shared" si="2"/>
        <v>3657</v>
      </c>
      <c r="L9" s="44">
        <f t="shared" si="2"/>
        <v>2423</v>
      </c>
      <c r="M9" s="44">
        <f t="shared" si="2"/>
        <v>4562</v>
      </c>
      <c r="N9" s="44">
        <f t="shared" si="2"/>
        <v>3200</v>
      </c>
      <c r="O9" s="44">
        <f t="shared" si="2"/>
        <v>1746</v>
      </c>
      <c r="P9" s="44">
        <f t="shared" si="2"/>
        <v>2376</v>
      </c>
      <c r="Q9" s="44">
        <f t="shared" si="2"/>
        <v>769</v>
      </c>
      <c r="R9" s="44">
        <f t="shared" si="2"/>
        <v>659</v>
      </c>
    </row>
    <row r="10" spans="1:18" s="21" customFormat="1" ht="12.75" x14ac:dyDescent="0.15">
      <c r="A10" s="22" t="s">
        <v>222</v>
      </c>
      <c r="B10" s="44">
        <f t="shared" ref="B10:B16" si="3">SUM(C10:R10)</f>
        <v>338</v>
      </c>
      <c r="C10" s="45">
        <v>3</v>
      </c>
      <c r="D10" s="45">
        <v>13</v>
      </c>
      <c r="E10" s="45">
        <v>10</v>
      </c>
      <c r="F10" s="45">
        <v>11</v>
      </c>
      <c r="G10" s="45">
        <v>14</v>
      </c>
      <c r="H10" s="45">
        <v>18</v>
      </c>
      <c r="I10" s="45">
        <v>137</v>
      </c>
      <c r="J10" s="45">
        <v>9</v>
      </c>
      <c r="K10" s="45">
        <v>32</v>
      </c>
      <c r="L10" s="45">
        <v>6</v>
      </c>
      <c r="M10" s="45">
        <v>31</v>
      </c>
      <c r="N10" s="45">
        <v>18</v>
      </c>
      <c r="O10" s="45">
        <v>8</v>
      </c>
      <c r="P10" s="45">
        <v>16</v>
      </c>
      <c r="Q10" s="45">
        <v>11</v>
      </c>
      <c r="R10" s="45">
        <v>1</v>
      </c>
    </row>
    <row r="11" spans="1:18" s="21" customFormat="1" ht="12.75" x14ac:dyDescent="0.15">
      <c r="A11" s="22" t="s">
        <v>223</v>
      </c>
      <c r="B11" s="44">
        <f t="shared" si="3"/>
        <v>1071</v>
      </c>
      <c r="C11" s="45">
        <v>19</v>
      </c>
      <c r="D11" s="45">
        <v>39</v>
      </c>
      <c r="E11" s="45">
        <v>38</v>
      </c>
      <c r="F11" s="45">
        <v>48</v>
      </c>
      <c r="G11" s="45">
        <v>63</v>
      </c>
      <c r="H11" s="45">
        <v>84</v>
      </c>
      <c r="I11" s="45">
        <v>394</v>
      </c>
      <c r="J11" s="45">
        <v>23</v>
      </c>
      <c r="K11" s="45">
        <v>88</v>
      </c>
      <c r="L11" s="45">
        <v>28</v>
      </c>
      <c r="M11" s="45">
        <v>88</v>
      </c>
      <c r="N11" s="45">
        <v>67</v>
      </c>
      <c r="O11" s="45">
        <v>38</v>
      </c>
      <c r="P11" s="45">
        <v>28</v>
      </c>
      <c r="Q11" s="45">
        <v>21</v>
      </c>
      <c r="R11" s="45">
        <v>5</v>
      </c>
    </row>
    <row r="12" spans="1:18" s="21" customFormat="1" ht="12.75" x14ac:dyDescent="0.15">
      <c r="A12" s="22" t="s">
        <v>224</v>
      </c>
      <c r="B12" s="44">
        <f t="shared" si="3"/>
        <v>3403</v>
      </c>
      <c r="C12" s="45">
        <v>101</v>
      </c>
      <c r="D12" s="45">
        <v>280</v>
      </c>
      <c r="E12" s="45">
        <v>140</v>
      </c>
      <c r="F12" s="45">
        <v>151</v>
      </c>
      <c r="G12" s="45">
        <v>148</v>
      </c>
      <c r="H12" s="45">
        <v>295</v>
      </c>
      <c r="I12" s="45">
        <v>1051</v>
      </c>
      <c r="J12" s="45">
        <v>108</v>
      </c>
      <c r="K12" s="45">
        <v>226</v>
      </c>
      <c r="L12" s="45">
        <v>132</v>
      </c>
      <c r="M12" s="45">
        <v>265</v>
      </c>
      <c r="N12" s="45">
        <v>187</v>
      </c>
      <c r="O12" s="45">
        <v>113</v>
      </c>
      <c r="P12" s="45">
        <v>116</v>
      </c>
      <c r="Q12" s="45">
        <v>53</v>
      </c>
      <c r="R12" s="45">
        <v>37</v>
      </c>
    </row>
    <row r="13" spans="1:18" s="21" customFormat="1" ht="12.75" x14ac:dyDescent="0.15">
      <c r="A13" s="22" t="s">
        <v>225</v>
      </c>
      <c r="B13" s="44">
        <f t="shared" si="3"/>
        <v>18517</v>
      </c>
      <c r="C13" s="45">
        <v>689</v>
      </c>
      <c r="D13" s="45">
        <v>1114</v>
      </c>
      <c r="E13" s="45">
        <v>932</v>
      </c>
      <c r="F13" s="45">
        <v>773</v>
      </c>
      <c r="G13" s="45">
        <v>847</v>
      </c>
      <c r="H13" s="45">
        <v>1616</v>
      </c>
      <c r="I13" s="45">
        <v>5838</v>
      </c>
      <c r="J13" s="45">
        <v>717</v>
      </c>
      <c r="K13" s="45">
        <v>1127</v>
      </c>
      <c r="L13" s="45">
        <v>728</v>
      </c>
      <c r="M13" s="45">
        <v>1456</v>
      </c>
      <c r="N13" s="45">
        <v>930</v>
      </c>
      <c r="O13" s="45">
        <v>535</v>
      </c>
      <c r="P13" s="45">
        <v>695</v>
      </c>
      <c r="Q13" s="45">
        <v>266</v>
      </c>
      <c r="R13" s="45">
        <v>254</v>
      </c>
    </row>
    <row r="14" spans="1:18" s="21" customFormat="1" ht="12.75" x14ac:dyDescent="0.15">
      <c r="A14" s="22" t="s">
        <v>226</v>
      </c>
      <c r="B14" s="44">
        <f t="shared" si="3"/>
        <v>16806</v>
      </c>
      <c r="C14" s="45">
        <v>658</v>
      </c>
      <c r="D14" s="45">
        <v>697</v>
      </c>
      <c r="E14" s="45">
        <v>769</v>
      </c>
      <c r="F14" s="45">
        <v>566</v>
      </c>
      <c r="G14" s="45">
        <v>737</v>
      </c>
      <c r="H14" s="45">
        <v>1582</v>
      </c>
      <c r="I14" s="45">
        <v>5553</v>
      </c>
      <c r="J14" s="45">
        <v>655</v>
      </c>
      <c r="K14" s="45">
        <v>1030</v>
      </c>
      <c r="L14" s="45">
        <v>733</v>
      </c>
      <c r="M14" s="45">
        <v>1320</v>
      </c>
      <c r="N14" s="45">
        <v>857</v>
      </c>
      <c r="O14" s="45">
        <v>515</v>
      </c>
      <c r="P14" s="45">
        <v>745</v>
      </c>
      <c r="Q14" s="45">
        <v>200</v>
      </c>
      <c r="R14" s="45">
        <v>189</v>
      </c>
    </row>
    <row r="15" spans="1:18" s="21" customFormat="1" ht="12.75" x14ac:dyDescent="0.15">
      <c r="A15" s="22" t="s">
        <v>227</v>
      </c>
      <c r="B15" s="44">
        <f t="shared" si="3"/>
        <v>10746</v>
      </c>
      <c r="C15" s="45">
        <v>388</v>
      </c>
      <c r="D15" s="45">
        <v>331</v>
      </c>
      <c r="E15" s="45">
        <v>461</v>
      </c>
      <c r="F15" s="45">
        <v>351</v>
      </c>
      <c r="G15" s="45">
        <v>496</v>
      </c>
      <c r="H15" s="45">
        <v>1037</v>
      </c>
      <c r="I15" s="45">
        <v>3545</v>
      </c>
      <c r="J15" s="45">
        <v>427</v>
      </c>
      <c r="K15" s="45">
        <v>655</v>
      </c>
      <c r="L15" s="45">
        <v>479</v>
      </c>
      <c r="M15" s="45">
        <v>873</v>
      </c>
      <c r="N15" s="45">
        <v>686</v>
      </c>
      <c r="O15" s="45">
        <v>293</v>
      </c>
      <c r="P15" s="45">
        <v>480</v>
      </c>
      <c r="Q15" s="45">
        <v>145</v>
      </c>
      <c r="R15" s="45">
        <v>99</v>
      </c>
    </row>
    <row r="16" spans="1:18" s="21" customFormat="1" ht="12.75" x14ac:dyDescent="0.15">
      <c r="A16" s="22" t="s">
        <v>228</v>
      </c>
      <c r="B16" s="44">
        <f t="shared" si="3"/>
        <v>7043</v>
      </c>
      <c r="C16" s="45">
        <v>273</v>
      </c>
      <c r="D16" s="45">
        <v>180</v>
      </c>
      <c r="E16" s="45">
        <v>255</v>
      </c>
      <c r="F16" s="45">
        <v>197</v>
      </c>
      <c r="G16" s="45">
        <v>277</v>
      </c>
      <c r="H16" s="45">
        <v>696</v>
      </c>
      <c r="I16" s="45">
        <v>2426</v>
      </c>
      <c r="J16" s="45">
        <v>252</v>
      </c>
      <c r="K16" s="45">
        <v>499</v>
      </c>
      <c r="L16" s="45">
        <v>317</v>
      </c>
      <c r="M16" s="45">
        <v>529</v>
      </c>
      <c r="N16" s="45">
        <v>455</v>
      </c>
      <c r="O16" s="45">
        <v>244</v>
      </c>
      <c r="P16" s="45">
        <v>296</v>
      </c>
      <c r="Q16" s="45">
        <v>73</v>
      </c>
      <c r="R16" s="45">
        <v>74</v>
      </c>
    </row>
    <row r="17" spans="1:18" s="21" customFormat="1" ht="12.75" x14ac:dyDescent="0.15">
      <c r="A17" s="23" t="s">
        <v>229</v>
      </c>
      <c r="B17" s="44">
        <f t="shared" ref="B17:R17" si="4">SUM(B18:B25)</f>
        <v>57924</v>
      </c>
      <c r="C17" s="44">
        <f t="shared" si="4"/>
        <v>2131</v>
      </c>
      <c r="D17" s="44">
        <f t="shared" si="4"/>
        <v>2654</v>
      </c>
      <c r="E17" s="44">
        <f t="shared" si="4"/>
        <v>2605</v>
      </c>
      <c r="F17" s="44">
        <f t="shared" si="4"/>
        <v>2097</v>
      </c>
      <c r="G17" s="44">
        <f t="shared" si="4"/>
        <v>2582</v>
      </c>
      <c r="H17" s="44">
        <f t="shared" si="4"/>
        <v>5328</v>
      </c>
      <c r="I17" s="44">
        <f t="shared" si="4"/>
        <v>18944</v>
      </c>
      <c r="J17" s="44">
        <f t="shared" si="4"/>
        <v>2191</v>
      </c>
      <c r="K17" s="44">
        <f t="shared" si="4"/>
        <v>3657</v>
      </c>
      <c r="L17" s="44">
        <f t="shared" si="4"/>
        <v>2423</v>
      </c>
      <c r="M17" s="44">
        <f t="shared" si="4"/>
        <v>4562</v>
      </c>
      <c r="N17" s="44">
        <f t="shared" si="4"/>
        <v>3200</v>
      </c>
      <c r="O17" s="44">
        <f t="shared" si="4"/>
        <v>1746</v>
      </c>
      <c r="P17" s="44">
        <f t="shared" si="4"/>
        <v>2376</v>
      </c>
      <c r="Q17" s="44">
        <f t="shared" si="4"/>
        <v>769</v>
      </c>
      <c r="R17" s="44">
        <f t="shared" si="4"/>
        <v>659</v>
      </c>
    </row>
    <row r="18" spans="1:18" s="21" customFormat="1" ht="12.75" x14ac:dyDescent="0.15">
      <c r="A18" s="22" t="s">
        <v>470</v>
      </c>
      <c r="B18" s="44">
        <f>SUM(C18:R18)</f>
        <v>12815</v>
      </c>
      <c r="C18" s="45">
        <v>440</v>
      </c>
      <c r="D18" s="45">
        <v>387</v>
      </c>
      <c r="E18" s="45">
        <v>530</v>
      </c>
      <c r="F18" s="45">
        <v>357</v>
      </c>
      <c r="G18" s="45">
        <v>472</v>
      </c>
      <c r="H18" s="45">
        <v>1268</v>
      </c>
      <c r="I18" s="45">
        <v>4183</v>
      </c>
      <c r="J18" s="45">
        <v>495</v>
      </c>
      <c r="K18" s="45">
        <v>854</v>
      </c>
      <c r="L18" s="45">
        <v>652</v>
      </c>
      <c r="M18" s="45">
        <v>1160</v>
      </c>
      <c r="N18" s="45">
        <v>789</v>
      </c>
      <c r="O18" s="45">
        <v>392</v>
      </c>
      <c r="P18" s="45">
        <v>571</v>
      </c>
      <c r="Q18" s="45">
        <v>134</v>
      </c>
      <c r="R18" s="45">
        <v>131</v>
      </c>
    </row>
    <row r="19" spans="1:18" s="21" customFormat="1" ht="12.75" x14ac:dyDescent="0.15">
      <c r="A19" s="22" t="s">
        <v>471</v>
      </c>
      <c r="B19" s="44">
        <f t="shared" ref="B19:B46" si="5">SUM(C19:R19)</f>
        <v>39857</v>
      </c>
      <c r="C19" s="45">
        <v>1548</v>
      </c>
      <c r="D19" s="45">
        <v>2142</v>
      </c>
      <c r="E19" s="45">
        <v>1897</v>
      </c>
      <c r="F19" s="45">
        <v>1635</v>
      </c>
      <c r="G19" s="45">
        <v>1919</v>
      </c>
      <c r="H19" s="45">
        <v>3504</v>
      </c>
      <c r="I19" s="45">
        <v>12903</v>
      </c>
      <c r="J19" s="45">
        <v>1482</v>
      </c>
      <c r="K19" s="45">
        <v>2354</v>
      </c>
      <c r="L19" s="45">
        <v>1563</v>
      </c>
      <c r="M19" s="45">
        <v>2959</v>
      </c>
      <c r="N19" s="45">
        <v>2080</v>
      </c>
      <c r="O19" s="45">
        <v>1233</v>
      </c>
      <c r="P19" s="45">
        <v>1575</v>
      </c>
      <c r="Q19" s="45">
        <v>583</v>
      </c>
      <c r="R19" s="45">
        <v>480</v>
      </c>
    </row>
    <row r="20" spans="1:18" s="21" customFormat="1" ht="12.75" x14ac:dyDescent="0.15">
      <c r="A20" s="22" t="s">
        <v>230</v>
      </c>
      <c r="B20" s="44">
        <f t="shared" si="5"/>
        <v>43</v>
      </c>
      <c r="C20" s="45">
        <v>2</v>
      </c>
      <c r="D20" s="45">
        <v>3</v>
      </c>
      <c r="E20" s="45">
        <v>7</v>
      </c>
      <c r="F20" s="45">
        <v>1</v>
      </c>
      <c r="G20" s="45">
        <v>3</v>
      </c>
      <c r="H20" s="45">
        <v>4</v>
      </c>
      <c r="I20" s="45">
        <v>15</v>
      </c>
      <c r="J20" s="45">
        <v>1</v>
      </c>
      <c r="K20" s="45">
        <v>2</v>
      </c>
      <c r="L20" s="45">
        <v>1</v>
      </c>
      <c r="M20" s="45">
        <v>2</v>
      </c>
      <c r="N20" s="45">
        <v>1</v>
      </c>
      <c r="O20" s="45">
        <v>1</v>
      </c>
      <c r="P20" s="45">
        <v>0</v>
      </c>
      <c r="Q20" s="45">
        <v>0</v>
      </c>
      <c r="R20" s="45">
        <v>0</v>
      </c>
    </row>
    <row r="21" spans="1:18" s="21" customFormat="1" ht="12.75" x14ac:dyDescent="0.15">
      <c r="A21" s="22" t="s">
        <v>472</v>
      </c>
      <c r="B21" s="44">
        <f t="shared" si="5"/>
        <v>51</v>
      </c>
      <c r="C21" s="45">
        <v>2</v>
      </c>
      <c r="D21" s="45">
        <v>3</v>
      </c>
      <c r="E21" s="45">
        <v>3</v>
      </c>
      <c r="F21" s="45">
        <v>1</v>
      </c>
      <c r="G21" s="45">
        <v>4</v>
      </c>
      <c r="H21" s="45">
        <v>10</v>
      </c>
      <c r="I21" s="45">
        <v>12</v>
      </c>
      <c r="J21" s="45">
        <v>2</v>
      </c>
      <c r="K21" s="45">
        <v>2</v>
      </c>
      <c r="L21" s="45">
        <v>0</v>
      </c>
      <c r="M21" s="45">
        <v>5</v>
      </c>
      <c r="N21" s="45">
        <v>2</v>
      </c>
      <c r="O21" s="45">
        <v>2</v>
      </c>
      <c r="P21" s="45">
        <v>3</v>
      </c>
      <c r="Q21" s="45">
        <v>0</v>
      </c>
      <c r="R21" s="45">
        <v>0</v>
      </c>
    </row>
    <row r="22" spans="1:18" s="21" customFormat="1" ht="12.75" x14ac:dyDescent="0.15">
      <c r="A22" s="22" t="s">
        <v>496</v>
      </c>
      <c r="B22" s="44">
        <f t="shared" si="5"/>
        <v>1</v>
      </c>
      <c r="C22" s="45">
        <v>0</v>
      </c>
      <c r="D22" s="45">
        <v>0</v>
      </c>
      <c r="E22" s="45">
        <v>0</v>
      </c>
      <c r="F22" s="45">
        <v>0</v>
      </c>
      <c r="G22" s="45">
        <v>0</v>
      </c>
      <c r="H22" s="45">
        <v>0</v>
      </c>
      <c r="I22" s="45">
        <v>1</v>
      </c>
      <c r="J22" s="45">
        <v>0</v>
      </c>
      <c r="K22" s="45">
        <v>0</v>
      </c>
      <c r="L22" s="45">
        <v>0</v>
      </c>
      <c r="M22" s="45">
        <v>0</v>
      </c>
      <c r="N22" s="45">
        <v>0</v>
      </c>
      <c r="O22" s="45">
        <v>0</v>
      </c>
      <c r="P22" s="45">
        <v>0</v>
      </c>
      <c r="Q22" s="45">
        <v>0</v>
      </c>
      <c r="R22" s="45">
        <v>0</v>
      </c>
    </row>
    <row r="23" spans="1:18" s="21" customFormat="1" ht="12.75" x14ac:dyDescent="0.15">
      <c r="A23" s="22" t="s">
        <v>473</v>
      </c>
      <c r="B23" s="44">
        <f t="shared" si="5"/>
        <v>392</v>
      </c>
      <c r="C23" s="45">
        <v>19</v>
      </c>
      <c r="D23" s="45">
        <v>15</v>
      </c>
      <c r="E23" s="45">
        <v>15</v>
      </c>
      <c r="F23" s="45">
        <v>14</v>
      </c>
      <c r="G23" s="45">
        <v>19</v>
      </c>
      <c r="H23" s="45">
        <v>46</v>
      </c>
      <c r="I23" s="45">
        <v>118</v>
      </c>
      <c r="J23" s="45">
        <v>12</v>
      </c>
      <c r="K23" s="45">
        <v>29</v>
      </c>
      <c r="L23" s="45">
        <v>15</v>
      </c>
      <c r="M23" s="45">
        <v>31</v>
      </c>
      <c r="N23" s="45">
        <v>19</v>
      </c>
      <c r="O23" s="45">
        <v>13</v>
      </c>
      <c r="P23" s="45">
        <v>14</v>
      </c>
      <c r="Q23" s="45">
        <v>6</v>
      </c>
      <c r="R23" s="45">
        <v>7</v>
      </c>
    </row>
    <row r="24" spans="1:18" s="21" customFormat="1" ht="12.75" x14ac:dyDescent="0.15">
      <c r="A24" s="22" t="s">
        <v>52</v>
      </c>
      <c r="B24" s="44">
        <f t="shared" si="5"/>
        <v>4120</v>
      </c>
      <c r="C24" s="45">
        <v>107</v>
      </c>
      <c r="D24" s="45">
        <v>81</v>
      </c>
      <c r="E24" s="45">
        <v>131</v>
      </c>
      <c r="F24" s="45">
        <v>75</v>
      </c>
      <c r="G24" s="45">
        <v>143</v>
      </c>
      <c r="H24" s="45">
        <v>439</v>
      </c>
      <c r="I24" s="45">
        <v>1404</v>
      </c>
      <c r="J24" s="45">
        <v>174</v>
      </c>
      <c r="K24" s="45">
        <v>384</v>
      </c>
      <c r="L24" s="45">
        <v>182</v>
      </c>
      <c r="M24" s="45">
        <v>358</v>
      </c>
      <c r="N24" s="45">
        <v>288</v>
      </c>
      <c r="O24" s="45">
        <v>89</v>
      </c>
      <c r="P24" s="45">
        <v>184</v>
      </c>
      <c r="Q24" s="45">
        <v>42</v>
      </c>
      <c r="R24" s="45">
        <v>39</v>
      </c>
    </row>
    <row r="25" spans="1:18" s="21" customFormat="1" ht="12.75" x14ac:dyDescent="0.15">
      <c r="A25" s="22" t="s">
        <v>330</v>
      </c>
      <c r="B25" s="44">
        <f t="shared" si="5"/>
        <v>645</v>
      </c>
      <c r="C25" s="45">
        <v>13</v>
      </c>
      <c r="D25" s="45">
        <v>23</v>
      </c>
      <c r="E25" s="45">
        <v>22</v>
      </c>
      <c r="F25" s="45">
        <v>14</v>
      </c>
      <c r="G25" s="45">
        <v>22</v>
      </c>
      <c r="H25" s="45">
        <v>57</v>
      </c>
      <c r="I25" s="45">
        <v>308</v>
      </c>
      <c r="J25" s="45">
        <v>25</v>
      </c>
      <c r="K25" s="45">
        <v>32</v>
      </c>
      <c r="L25" s="45">
        <v>10</v>
      </c>
      <c r="M25" s="45">
        <v>47</v>
      </c>
      <c r="N25" s="45">
        <v>21</v>
      </c>
      <c r="O25" s="45">
        <v>16</v>
      </c>
      <c r="P25" s="45">
        <v>29</v>
      </c>
      <c r="Q25" s="45">
        <v>4</v>
      </c>
      <c r="R25" s="45">
        <v>2</v>
      </c>
    </row>
    <row r="26" spans="1:18" s="21" customFormat="1" ht="12.75" x14ac:dyDescent="0.15">
      <c r="A26" s="23" t="s">
        <v>231</v>
      </c>
      <c r="B26" s="44">
        <f t="shared" ref="B26:R26" si="6">SUM(B27:B37)</f>
        <v>57924</v>
      </c>
      <c r="C26" s="44">
        <f t="shared" si="6"/>
        <v>2131</v>
      </c>
      <c r="D26" s="44">
        <f t="shared" si="6"/>
        <v>2654</v>
      </c>
      <c r="E26" s="44">
        <f t="shared" si="6"/>
        <v>2605</v>
      </c>
      <c r="F26" s="44">
        <f t="shared" si="6"/>
        <v>2097</v>
      </c>
      <c r="G26" s="44">
        <f t="shared" si="6"/>
        <v>2582</v>
      </c>
      <c r="H26" s="44">
        <f t="shared" si="6"/>
        <v>5328</v>
      </c>
      <c r="I26" s="44">
        <f t="shared" si="6"/>
        <v>18944</v>
      </c>
      <c r="J26" s="44">
        <f t="shared" si="6"/>
        <v>2191</v>
      </c>
      <c r="K26" s="44">
        <f t="shared" si="6"/>
        <v>3657</v>
      </c>
      <c r="L26" s="44">
        <f t="shared" si="6"/>
        <v>2423</v>
      </c>
      <c r="M26" s="44">
        <f t="shared" si="6"/>
        <v>4562</v>
      </c>
      <c r="N26" s="44">
        <f t="shared" si="6"/>
        <v>3200</v>
      </c>
      <c r="O26" s="44">
        <f t="shared" si="6"/>
        <v>1746</v>
      </c>
      <c r="P26" s="44">
        <f t="shared" si="6"/>
        <v>2376</v>
      </c>
      <c r="Q26" s="44">
        <f t="shared" si="6"/>
        <v>769</v>
      </c>
      <c r="R26" s="44">
        <f t="shared" si="6"/>
        <v>659</v>
      </c>
    </row>
    <row r="27" spans="1:18" s="21" customFormat="1" ht="12.75" x14ac:dyDescent="0.15">
      <c r="A27" s="22" t="s">
        <v>232</v>
      </c>
      <c r="B27" s="44">
        <f t="shared" si="5"/>
        <v>8377</v>
      </c>
      <c r="C27" s="45">
        <v>246</v>
      </c>
      <c r="D27" s="45">
        <v>375</v>
      </c>
      <c r="E27" s="45">
        <v>276</v>
      </c>
      <c r="F27" s="45">
        <v>274</v>
      </c>
      <c r="G27" s="45">
        <v>439</v>
      </c>
      <c r="H27" s="45">
        <v>738</v>
      </c>
      <c r="I27" s="45">
        <v>1682</v>
      </c>
      <c r="J27" s="45">
        <v>535</v>
      </c>
      <c r="K27" s="45">
        <v>869</v>
      </c>
      <c r="L27" s="45">
        <v>486</v>
      </c>
      <c r="M27" s="45">
        <v>839</v>
      </c>
      <c r="N27" s="45">
        <v>652</v>
      </c>
      <c r="O27" s="45">
        <v>314</v>
      </c>
      <c r="P27" s="45">
        <v>359</v>
      </c>
      <c r="Q27" s="45">
        <v>156</v>
      </c>
      <c r="R27" s="45">
        <v>137</v>
      </c>
    </row>
    <row r="28" spans="1:18" s="21" customFormat="1" ht="12.75" x14ac:dyDescent="0.15">
      <c r="A28" s="22" t="s">
        <v>233</v>
      </c>
      <c r="B28" s="44">
        <f t="shared" si="5"/>
        <v>7630</v>
      </c>
      <c r="C28" s="45">
        <v>372</v>
      </c>
      <c r="D28" s="45">
        <v>325</v>
      </c>
      <c r="E28" s="45">
        <v>438</v>
      </c>
      <c r="F28" s="45">
        <v>252</v>
      </c>
      <c r="G28" s="45">
        <v>332</v>
      </c>
      <c r="H28" s="45">
        <v>788</v>
      </c>
      <c r="I28" s="45">
        <v>2419</v>
      </c>
      <c r="J28" s="45">
        <v>234</v>
      </c>
      <c r="K28" s="45">
        <v>384</v>
      </c>
      <c r="L28" s="45">
        <v>270</v>
      </c>
      <c r="M28" s="45">
        <v>516</v>
      </c>
      <c r="N28" s="45">
        <v>421</v>
      </c>
      <c r="O28" s="45">
        <v>215</v>
      </c>
      <c r="P28" s="45">
        <v>386</v>
      </c>
      <c r="Q28" s="45">
        <v>120</v>
      </c>
      <c r="R28" s="45">
        <v>158</v>
      </c>
    </row>
    <row r="29" spans="1:18" s="21" customFormat="1" ht="12.75" x14ac:dyDescent="0.15">
      <c r="A29" s="22" t="s">
        <v>234</v>
      </c>
      <c r="B29" s="44">
        <f t="shared" si="5"/>
        <v>3666</v>
      </c>
      <c r="C29" s="45">
        <v>139</v>
      </c>
      <c r="D29" s="45">
        <v>94</v>
      </c>
      <c r="E29" s="45">
        <v>157</v>
      </c>
      <c r="F29" s="45">
        <v>93</v>
      </c>
      <c r="G29" s="45">
        <v>132</v>
      </c>
      <c r="H29" s="45">
        <v>337</v>
      </c>
      <c r="I29" s="45">
        <v>1473</v>
      </c>
      <c r="J29" s="45">
        <v>93</v>
      </c>
      <c r="K29" s="45">
        <v>179</v>
      </c>
      <c r="L29" s="45">
        <v>167</v>
      </c>
      <c r="M29" s="45">
        <v>274</v>
      </c>
      <c r="N29" s="45">
        <v>182</v>
      </c>
      <c r="O29" s="45">
        <v>109</v>
      </c>
      <c r="P29" s="45">
        <v>137</v>
      </c>
      <c r="Q29" s="45">
        <v>58</v>
      </c>
      <c r="R29" s="45">
        <v>42</v>
      </c>
    </row>
    <row r="30" spans="1:18" s="21" customFormat="1" ht="12.75" x14ac:dyDescent="0.15">
      <c r="A30" s="22" t="s">
        <v>376</v>
      </c>
      <c r="B30" s="44">
        <f t="shared" si="5"/>
        <v>3142</v>
      </c>
      <c r="C30" s="45">
        <v>133</v>
      </c>
      <c r="D30" s="45">
        <v>84</v>
      </c>
      <c r="E30" s="45">
        <v>205</v>
      </c>
      <c r="F30" s="45">
        <v>159</v>
      </c>
      <c r="G30" s="45">
        <v>145</v>
      </c>
      <c r="H30" s="45">
        <v>241</v>
      </c>
      <c r="I30" s="45">
        <v>1048</v>
      </c>
      <c r="J30" s="45">
        <v>102</v>
      </c>
      <c r="K30" s="45">
        <v>169</v>
      </c>
      <c r="L30" s="45">
        <v>147</v>
      </c>
      <c r="M30" s="45">
        <v>263</v>
      </c>
      <c r="N30" s="45">
        <v>114</v>
      </c>
      <c r="O30" s="45">
        <v>84</v>
      </c>
      <c r="P30" s="45">
        <v>163</v>
      </c>
      <c r="Q30" s="45">
        <v>47</v>
      </c>
      <c r="R30" s="45">
        <v>38</v>
      </c>
    </row>
    <row r="31" spans="1:18" s="21" customFormat="1" ht="12.75" x14ac:dyDescent="0.15">
      <c r="A31" s="22" t="s">
        <v>235</v>
      </c>
      <c r="B31" s="44">
        <f t="shared" si="5"/>
        <v>2044</v>
      </c>
      <c r="C31" s="45">
        <v>80</v>
      </c>
      <c r="D31" s="45">
        <v>210</v>
      </c>
      <c r="E31" s="45">
        <v>72</v>
      </c>
      <c r="F31" s="45">
        <v>94</v>
      </c>
      <c r="G31" s="45">
        <v>84</v>
      </c>
      <c r="H31" s="45">
        <v>177</v>
      </c>
      <c r="I31" s="45">
        <v>583</v>
      </c>
      <c r="J31" s="45">
        <v>53</v>
      </c>
      <c r="K31" s="45">
        <v>138</v>
      </c>
      <c r="L31" s="45">
        <v>71</v>
      </c>
      <c r="M31" s="45">
        <v>125</v>
      </c>
      <c r="N31" s="45">
        <v>156</v>
      </c>
      <c r="O31" s="45">
        <v>78</v>
      </c>
      <c r="P31" s="45">
        <v>59</v>
      </c>
      <c r="Q31" s="45">
        <v>39</v>
      </c>
      <c r="R31" s="45">
        <v>25</v>
      </c>
    </row>
    <row r="32" spans="1:18" s="21" customFormat="1" ht="12.75" x14ac:dyDescent="0.15">
      <c r="A32" s="22" t="s">
        <v>262</v>
      </c>
      <c r="B32" s="44">
        <f t="shared" si="5"/>
        <v>1786</v>
      </c>
      <c r="C32" s="45">
        <v>81</v>
      </c>
      <c r="D32" s="45">
        <v>138</v>
      </c>
      <c r="E32" s="45">
        <v>92</v>
      </c>
      <c r="F32" s="45">
        <v>95</v>
      </c>
      <c r="G32" s="45">
        <v>87</v>
      </c>
      <c r="H32" s="45">
        <v>182</v>
      </c>
      <c r="I32" s="45">
        <v>449</v>
      </c>
      <c r="J32" s="45">
        <v>56</v>
      </c>
      <c r="K32" s="45">
        <v>147</v>
      </c>
      <c r="L32" s="45">
        <v>81</v>
      </c>
      <c r="M32" s="45">
        <v>101</v>
      </c>
      <c r="N32" s="45">
        <v>89</v>
      </c>
      <c r="O32" s="45">
        <v>59</v>
      </c>
      <c r="P32" s="45">
        <v>91</v>
      </c>
      <c r="Q32" s="45">
        <v>18</v>
      </c>
      <c r="R32" s="45">
        <v>20</v>
      </c>
    </row>
    <row r="33" spans="1:18" s="21" customFormat="1" ht="12.75" x14ac:dyDescent="0.15">
      <c r="A33" s="22" t="s">
        <v>236</v>
      </c>
      <c r="B33" s="44">
        <f t="shared" si="5"/>
        <v>4976</v>
      </c>
      <c r="C33" s="45">
        <v>262</v>
      </c>
      <c r="D33" s="45">
        <v>361</v>
      </c>
      <c r="E33" s="45">
        <v>122</v>
      </c>
      <c r="F33" s="45">
        <v>132</v>
      </c>
      <c r="G33" s="45">
        <v>187</v>
      </c>
      <c r="H33" s="45">
        <v>419</v>
      </c>
      <c r="I33" s="45">
        <v>1775</v>
      </c>
      <c r="J33" s="45">
        <v>128</v>
      </c>
      <c r="K33" s="45">
        <v>311</v>
      </c>
      <c r="L33" s="45">
        <v>269</v>
      </c>
      <c r="M33" s="45">
        <v>290</v>
      </c>
      <c r="N33" s="45">
        <v>364</v>
      </c>
      <c r="O33" s="45">
        <v>118</v>
      </c>
      <c r="P33" s="45">
        <v>188</v>
      </c>
      <c r="Q33" s="45">
        <v>27</v>
      </c>
      <c r="R33" s="45">
        <v>23</v>
      </c>
    </row>
    <row r="34" spans="1:18" s="21" customFormat="1" ht="12.75" x14ac:dyDescent="0.15">
      <c r="A34" s="22" t="s">
        <v>261</v>
      </c>
      <c r="B34" s="44">
        <f t="shared" si="5"/>
        <v>121</v>
      </c>
      <c r="C34" s="45">
        <v>5</v>
      </c>
      <c r="D34" s="45">
        <v>20</v>
      </c>
      <c r="E34" s="45">
        <v>6</v>
      </c>
      <c r="F34" s="45">
        <v>1</v>
      </c>
      <c r="G34" s="45">
        <v>2</v>
      </c>
      <c r="H34" s="45">
        <v>8</v>
      </c>
      <c r="I34" s="45">
        <v>45</v>
      </c>
      <c r="J34" s="45">
        <v>1</v>
      </c>
      <c r="K34" s="45">
        <v>8</v>
      </c>
      <c r="L34" s="45">
        <v>4</v>
      </c>
      <c r="M34" s="45">
        <v>5</v>
      </c>
      <c r="N34" s="45">
        <v>11</v>
      </c>
      <c r="O34" s="45">
        <v>3</v>
      </c>
      <c r="P34" s="45">
        <v>1</v>
      </c>
      <c r="Q34" s="45">
        <v>0</v>
      </c>
      <c r="R34" s="45">
        <v>1</v>
      </c>
    </row>
    <row r="35" spans="1:18" s="21" customFormat="1" ht="12.75" x14ac:dyDescent="0.15">
      <c r="A35" s="22" t="s">
        <v>237</v>
      </c>
      <c r="B35" s="44">
        <f t="shared" si="5"/>
        <v>2754</v>
      </c>
      <c r="C35" s="45">
        <v>134</v>
      </c>
      <c r="D35" s="45">
        <v>149</v>
      </c>
      <c r="E35" s="45">
        <v>170</v>
      </c>
      <c r="F35" s="45">
        <v>82</v>
      </c>
      <c r="G35" s="45">
        <v>116</v>
      </c>
      <c r="H35" s="45">
        <v>253</v>
      </c>
      <c r="I35" s="45">
        <v>856</v>
      </c>
      <c r="J35" s="45">
        <v>87</v>
      </c>
      <c r="K35" s="45">
        <v>163</v>
      </c>
      <c r="L35" s="45">
        <v>102</v>
      </c>
      <c r="M35" s="45">
        <v>201</v>
      </c>
      <c r="N35" s="45">
        <v>164</v>
      </c>
      <c r="O35" s="45">
        <v>91</v>
      </c>
      <c r="P35" s="45">
        <v>122</v>
      </c>
      <c r="Q35" s="45">
        <v>42</v>
      </c>
      <c r="R35" s="45">
        <v>22</v>
      </c>
    </row>
    <row r="36" spans="1:18" s="21" customFormat="1" ht="12.75" x14ac:dyDescent="0.15">
      <c r="A36" s="22" t="s">
        <v>238</v>
      </c>
      <c r="B36" s="44">
        <f t="shared" si="5"/>
        <v>422</v>
      </c>
      <c r="C36" s="45">
        <v>19</v>
      </c>
      <c r="D36" s="45">
        <v>4</v>
      </c>
      <c r="E36" s="45">
        <v>8</v>
      </c>
      <c r="F36" s="45">
        <v>1</v>
      </c>
      <c r="G36" s="45">
        <v>11</v>
      </c>
      <c r="H36" s="45">
        <v>42</v>
      </c>
      <c r="I36" s="45">
        <v>141</v>
      </c>
      <c r="J36" s="45">
        <v>11</v>
      </c>
      <c r="K36" s="45">
        <v>29</v>
      </c>
      <c r="L36" s="45">
        <v>40</v>
      </c>
      <c r="M36" s="45">
        <v>37</v>
      </c>
      <c r="N36" s="45">
        <v>36</v>
      </c>
      <c r="O36" s="45">
        <v>16</v>
      </c>
      <c r="P36" s="45">
        <v>18</v>
      </c>
      <c r="Q36" s="45">
        <v>4</v>
      </c>
      <c r="R36" s="45">
        <v>5</v>
      </c>
    </row>
    <row r="37" spans="1:18" s="21" customFormat="1" ht="12.75" x14ac:dyDescent="0.15">
      <c r="A37" s="22" t="s">
        <v>330</v>
      </c>
      <c r="B37" s="44">
        <f t="shared" si="5"/>
        <v>23006</v>
      </c>
      <c r="C37" s="45">
        <v>660</v>
      </c>
      <c r="D37" s="45">
        <v>894</v>
      </c>
      <c r="E37" s="45">
        <v>1059</v>
      </c>
      <c r="F37" s="45">
        <v>914</v>
      </c>
      <c r="G37" s="45">
        <v>1047</v>
      </c>
      <c r="H37" s="45">
        <v>2143</v>
      </c>
      <c r="I37" s="45">
        <v>8473</v>
      </c>
      <c r="J37" s="45">
        <v>891</v>
      </c>
      <c r="K37" s="45">
        <v>1260</v>
      </c>
      <c r="L37" s="45">
        <v>786</v>
      </c>
      <c r="M37" s="45">
        <v>1911</v>
      </c>
      <c r="N37" s="45">
        <v>1011</v>
      </c>
      <c r="O37" s="45">
        <v>659</v>
      </c>
      <c r="P37" s="45">
        <v>852</v>
      </c>
      <c r="Q37" s="45">
        <v>258</v>
      </c>
      <c r="R37" s="45">
        <v>188</v>
      </c>
    </row>
    <row r="38" spans="1:18" s="21" customFormat="1" ht="12.75" x14ac:dyDescent="0.15">
      <c r="A38" s="23" t="s">
        <v>328</v>
      </c>
      <c r="B38" s="44">
        <f t="shared" ref="B38:R38" si="7">SUM(B39:B46)</f>
        <v>57924</v>
      </c>
      <c r="C38" s="44">
        <f t="shared" si="7"/>
        <v>2131</v>
      </c>
      <c r="D38" s="44">
        <f t="shared" si="7"/>
        <v>2654</v>
      </c>
      <c r="E38" s="44">
        <f t="shared" si="7"/>
        <v>2605</v>
      </c>
      <c r="F38" s="44">
        <f t="shared" si="7"/>
        <v>2097</v>
      </c>
      <c r="G38" s="44">
        <f t="shared" si="7"/>
        <v>2582</v>
      </c>
      <c r="H38" s="44">
        <f t="shared" si="7"/>
        <v>5328</v>
      </c>
      <c r="I38" s="44">
        <f t="shared" si="7"/>
        <v>18944</v>
      </c>
      <c r="J38" s="44">
        <f t="shared" si="7"/>
        <v>2191</v>
      </c>
      <c r="K38" s="44">
        <f t="shared" si="7"/>
        <v>3657</v>
      </c>
      <c r="L38" s="44">
        <f t="shared" si="7"/>
        <v>2423</v>
      </c>
      <c r="M38" s="44">
        <f t="shared" si="7"/>
        <v>4562</v>
      </c>
      <c r="N38" s="44">
        <f t="shared" si="7"/>
        <v>3200</v>
      </c>
      <c r="O38" s="44">
        <f t="shared" si="7"/>
        <v>1746</v>
      </c>
      <c r="P38" s="44">
        <f t="shared" si="7"/>
        <v>2376</v>
      </c>
      <c r="Q38" s="44">
        <f t="shared" si="7"/>
        <v>769</v>
      </c>
      <c r="R38" s="44">
        <f t="shared" si="7"/>
        <v>659</v>
      </c>
    </row>
    <row r="39" spans="1:18" s="21" customFormat="1" ht="12.75" x14ac:dyDescent="0.15">
      <c r="A39" s="22" t="s">
        <v>239</v>
      </c>
      <c r="B39" s="44">
        <f t="shared" si="5"/>
        <v>962</v>
      </c>
      <c r="C39" s="45">
        <v>27</v>
      </c>
      <c r="D39" s="45">
        <v>45</v>
      </c>
      <c r="E39" s="45">
        <v>41</v>
      </c>
      <c r="F39" s="45">
        <v>47</v>
      </c>
      <c r="G39" s="45">
        <v>48</v>
      </c>
      <c r="H39" s="45">
        <v>85</v>
      </c>
      <c r="I39" s="45">
        <v>295</v>
      </c>
      <c r="J39" s="45">
        <v>72</v>
      </c>
      <c r="K39" s="45">
        <v>67</v>
      </c>
      <c r="L39" s="45">
        <v>26</v>
      </c>
      <c r="M39" s="45">
        <v>70</v>
      </c>
      <c r="N39" s="45">
        <v>50</v>
      </c>
      <c r="O39" s="45">
        <v>37</v>
      </c>
      <c r="P39" s="45">
        <v>40</v>
      </c>
      <c r="Q39" s="45">
        <v>1</v>
      </c>
      <c r="R39" s="45">
        <v>11</v>
      </c>
    </row>
    <row r="40" spans="1:18" s="21" customFormat="1" ht="12.75" x14ac:dyDescent="0.15">
      <c r="A40" s="22" t="s">
        <v>240</v>
      </c>
      <c r="B40" s="44">
        <f t="shared" si="5"/>
        <v>12839</v>
      </c>
      <c r="C40" s="45">
        <v>255</v>
      </c>
      <c r="D40" s="45">
        <v>670</v>
      </c>
      <c r="E40" s="45">
        <v>486</v>
      </c>
      <c r="F40" s="45">
        <v>461</v>
      </c>
      <c r="G40" s="45">
        <v>515</v>
      </c>
      <c r="H40" s="45">
        <v>985</v>
      </c>
      <c r="I40" s="45">
        <v>3867</v>
      </c>
      <c r="J40" s="45">
        <v>590</v>
      </c>
      <c r="K40" s="45">
        <v>1176</v>
      </c>
      <c r="L40" s="45">
        <v>628</v>
      </c>
      <c r="M40" s="45">
        <v>1081</v>
      </c>
      <c r="N40" s="45">
        <v>719</v>
      </c>
      <c r="O40" s="45">
        <v>417</v>
      </c>
      <c r="P40" s="45">
        <v>640</v>
      </c>
      <c r="Q40" s="45">
        <v>227</v>
      </c>
      <c r="R40" s="45">
        <v>122</v>
      </c>
    </row>
    <row r="41" spans="1:18" s="21" customFormat="1" ht="12.75" x14ac:dyDescent="0.15">
      <c r="A41" s="22" t="s">
        <v>241</v>
      </c>
      <c r="B41" s="44">
        <f t="shared" si="5"/>
        <v>29807</v>
      </c>
      <c r="C41" s="45">
        <v>1344</v>
      </c>
      <c r="D41" s="45">
        <v>1494</v>
      </c>
      <c r="E41" s="45">
        <v>1481</v>
      </c>
      <c r="F41" s="45">
        <v>1111</v>
      </c>
      <c r="G41" s="45">
        <v>1350</v>
      </c>
      <c r="H41" s="45">
        <v>2855</v>
      </c>
      <c r="I41" s="45">
        <v>9399</v>
      </c>
      <c r="J41" s="45">
        <v>1062</v>
      </c>
      <c r="K41" s="45">
        <v>1711</v>
      </c>
      <c r="L41" s="45">
        <v>1205</v>
      </c>
      <c r="M41" s="45">
        <v>2261</v>
      </c>
      <c r="N41" s="45">
        <v>1750</v>
      </c>
      <c r="O41" s="45">
        <v>918</v>
      </c>
      <c r="P41" s="45">
        <v>1120</v>
      </c>
      <c r="Q41" s="45">
        <v>369</v>
      </c>
      <c r="R41" s="45">
        <v>377</v>
      </c>
    </row>
    <row r="42" spans="1:18" s="21" customFormat="1" ht="12.75" x14ac:dyDescent="0.15">
      <c r="A42" s="22" t="s">
        <v>242</v>
      </c>
      <c r="B42" s="44">
        <f t="shared" si="5"/>
        <v>3942</v>
      </c>
      <c r="C42" s="45">
        <v>161</v>
      </c>
      <c r="D42" s="45">
        <v>111</v>
      </c>
      <c r="E42" s="45">
        <v>195</v>
      </c>
      <c r="F42" s="45">
        <v>138</v>
      </c>
      <c r="G42" s="45">
        <v>199</v>
      </c>
      <c r="H42" s="45">
        <v>375</v>
      </c>
      <c r="I42" s="45">
        <v>1433</v>
      </c>
      <c r="J42" s="45">
        <v>134</v>
      </c>
      <c r="K42" s="45">
        <v>211</v>
      </c>
      <c r="L42" s="45">
        <v>161</v>
      </c>
      <c r="M42" s="45">
        <v>300</v>
      </c>
      <c r="N42" s="45">
        <v>171</v>
      </c>
      <c r="O42" s="45">
        <v>83</v>
      </c>
      <c r="P42" s="45">
        <v>159</v>
      </c>
      <c r="Q42" s="45">
        <v>62</v>
      </c>
      <c r="R42" s="45">
        <v>49</v>
      </c>
    </row>
    <row r="43" spans="1:18" s="21" customFormat="1" ht="12.75" x14ac:dyDescent="0.15">
      <c r="A43" s="22" t="s">
        <v>329</v>
      </c>
      <c r="B43" s="44">
        <f t="shared" si="5"/>
        <v>5496</v>
      </c>
      <c r="C43" s="45">
        <v>232</v>
      </c>
      <c r="D43" s="45">
        <v>173</v>
      </c>
      <c r="E43" s="45">
        <v>236</v>
      </c>
      <c r="F43" s="45">
        <v>146</v>
      </c>
      <c r="G43" s="45">
        <v>215</v>
      </c>
      <c r="H43" s="45">
        <v>507</v>
      </c>
      <c r="I43" s="45">
        <v>2178</v>
      </c>
      <c r="J43" s="45">
        <v>109</v>
      </c>
      <c r="K43" s="45">
        <v>214</v>
      </c>
      <c r="L43" s="45">
        <v>241</v>
      </c>
      <c r="M43" s="45">
        <v>416</v>
      </c>
      <c r="N43" s="45">
        <v>310</v>
      </c>
      <c r="O43" s="45">
        <v>170</v>
      </c>
      <c r="P43" s="45">
        <v>223</v>
      </c>
      <c r="Q43" s="45">
        <v>60</v>
      </c>
      <c r="R43" s="45">
        <v>66</v>
      </c>
    </row>
    <row r="44" spans="1:18" s="21" customFormat="1" ht="12.75" x14ac:dyDescent="0.15">
      <c r="A44" s="22" t="s">
        <v>475</v>
      </c>
      <c r="B44" s="44">
        <f t="shared" si="5"/>
        <v>159</v>
      </c>
      <c r="C44" s="45">
        <v>6</v>
      </c>
      <c r="D44" s="45">
        <v>4</v>
      </c>
      <c r="E44" s="45">
        <v>6</v>
      </c>
      <c r="F44" s="45">
        <v>11</v>
      </c>
      <c r="G44" s="45">
        <v>2</v>
      </c>
      <c r="H44" s="45">
        <v>28</v>
      </c>
      <c r="I44" s="45">
        <v>48</v>
      </c>
      <c r="J44" s="45">
        <v>5</v>
      </c>
      <c r="K44" s="45">
        <v>7</v>
      </c>
      <c r="L44" s="45">
        <v>10</v>
      </c>
      <c r="M44" s="45">
        <v>10</v>
      </c>
      <c r="N44" s="45">
        <v>4</v>
      </c>
      <c r="O44" s="45">
        <v>6</v>
      </c>
      <c r="P44" s="45">
        <v>8</v>
      </c>
      <c r="Q44" s="45">
        <v>1</v>
      </c>
      <c r="R44" s="45">
        <v>3</v>
      </c>
    </row>
    <row r="45" spans="1:18" s="21" customFormat="1" ht="12.75" x14ac:dyDescent="0.15">
      <c r="A45" s="22" t="s">
        <v>417</v>
      </c>
      <c r="B45" s="44">
        <f t="shared" si="5"/>
        <v>325</v>
      </c>
      <c r="C45" s="45">
        <v>10</v>
      </c>
      <c r="D45" s="45">
        <v>16</v>
      </c>
      <c r="E45" s="45">
        <v>6</v>
      </c>
      <c r="F45" s="45">
        <v>7</v>
      </c>
      <c r="G45" s="45">
        <v>18</v>
      </c>
      <c r="H45" s="45">
        <v>42</v>
      </c>
      <c r="I45" s="45">
        <v>141</v>
      </c>
      <c r="J45" s="45">
        <v>6</v>
      </c>
      <c r="K45" s="45">
        <v>15</v>
      </c>
      <c r="L45" s="45">
        <v>12</v>
      </c>
      <c r="M45" s="45">
        <v>22</v>
      </c>
      <c r="N45" s="45">
        <v>3</v>
      </c>
      <c r="O45" s="45">
        <v>10</v>
      </c>
      <c r="P45" s="45">
        <v>8</v>
      </c>
      <c r="Q45" s="45">
        <v>4</v>
      </c>
      <c r="R45" s="45">
        <v>5</v>
      </c>
    </row>
    <row r="46" spans="1:18" s="21" customFormat="1" ht="12.75" x14ac:dyDescent="0.15">
      <c r="A46" s="24" t="s">
        <v>330</v>
      </c>
      <c r="B46" s="49">
        <f t="shared" si="5"/>
        <v>4394</v>
      </c>
      <c r="C46" s="46">
        <v>96</v>
      </c>
      <c r="D46" s="46">
        <v>141</v>
      </c>
      <c r="E46" s="46">
        <v>154</v>
      </c>
      <c r="F46" s="46">
        <v>176</v>
      </c>
      <c r="G46" s="46">
        <v>235</v>
      </c>
      <c r="H46" s="46">
        <v>451</v>
      </c>
      <c r="I46" s="46">
        <v>1583</v>
      </c>
      <c r="J46" s="46">
        <v>213</v>
      </c>
      <c r="K46" s="46">
        <v>256</v>
      </c>
      <c r="L46" s="46">
        <v>140</v>
      </c>
      <c r="M46" s="46">
        <v>402</v>
      </c>
      <c r="N46" s="46">
        <v>193</v>
      </c>
      <c r="O46" s="46">
        <v>105</v>
      </c>
      <c r="P46" s="46">
        <v>178</v>
      </c>
      <c r="Q46" s="46">
        <v>45</v>
      </c>
      <c r="R46" s="46">
        <v>26</v>
      </c>
    </row>
    <row r="47" spans="1:18" ht="12.75" customHeight="1" x14ac:dyDescent="0.2">
      <c r="A47" s="150" t="s">
        <v>206</v>
      </c>
      <c r="B47" s="136"/>
      <c r="C47" s="11"/>
      <c r="D47" s="11"/>
      <c r="E47" s="11"/>
      <c r="F47" s="11"/>
      <c r="G47" s="11"/>
      <c r="H47" s="11"/>
      <c r="I47" s="11"/>
      <c r="J47" s="11"/>
      <c r="K47" s="11"/>
      <c r="L47" s="11"/>
      <c r="M47" s="11"/>
      <c r="N47" s="2"/>
      <c r="O47" s="2"/>
      <c r="P47" s="2"/>
      <c r="Q47" s="2"/>
      <c r="R47" s="2"/>
    </row>
    <row r="48" spans="1:18" ht="15.95" customHeight="1" x14ac:dyDescent="0.2">
      <c r="A48" s="140" t="s">
        <v>740</v>
      </c>
      <c r="B48" s="1"/>
      <c r="C48" s="11"/>
      <c r="D48" s="11"/>
      <c r="E48" s="11"/>
      <c r="F48" s="11"/>
      <c r="G48" s="11"/>
      <c r="H48" s="11"/>
      <c r="I48" s="11"/>
      <c r="J48" s="11"/>
      <c r="K48" s="11"/>
      <c r="L48" s="11"/>
      <c r="M48" s="2"/>
      <c r="N48" s="2"/>
      <c r="O48" s="2"/>
      <c r="P48" s="2"/>
      <c r="Q48" s="2"/>
      <c r="R48" s="2"/>
    </row>
  </sheetData>
  <phoneticPr fontId="0" type="noConversion"/>
  <pageMargins left="0.23622047244094491" right="0.23622047244094491" top="0.74803149606299213" bottom="0.74803149606299213" header="0.31496062992125984" footer="0.31496062992125984"/>
  <pageSetup scale="64" orientation="landscape" r:id="rId1"/>
  <headerFooter>
    <oddFooter>&amp;A&amp;RPágina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0"/>
  <sheetViews>
    <sheetView zoomScaleNormal="100" zoomScaleSheetLayoutView="100" workbookViewId="0">
      <selection activeCell="J50" sqref="J50"/>
    </sheetView>
  </sheetViews>
  <sheetFormatPr baseColWidth="10" defaultRowHeight="10.5" x14ac:dyDescent="0.2"/>
  <cols>
    <col min="1" max="1" width="15.85546875" style="730" customWidth="1"/>
    <col min="2" max="7" width="11.42578125" style="730"/>
    <col min="8" max="8" width="14.85546875" style="730" customWidth="1"/>
    <col min="9" max="9" width="17.42578125" style="730" customWidth="1"/>
    <col min="10" max="10" width="21.85546875" style="730" customWidth="1"/>
    <col min="11" max="11" width="12.5703125" style="730" customWidth="1"/>
    <col min="12" max="12" width="10.7109375" style="730" customWidth="1"/>
    <col min="13" max="13" width="12.140625" style="730" customWidth="1"/>
    <col min="14" max="16384" width="11.42578125" style="730"/>
  </cols>
  <sheetData>
    <row r="1" spans="1:16" x14ac:dyDescent="0.2">
      <c r="A1" s="39" t="s">
        <v>1015</v>
      </c>
      <c r="K1" s="731"/>
    </row>
    <row r="3" spans="1:16" ht="31.5" x14ac:dyDescent="0.2">
      <c r="A3" s="579" t="s">
        <v>800</v>
      </c>
      <c r="B3" s="579" t="s">
        <v>220</v>
      </c>
      <c r="C3" s="579" t="s">
        <v>221</v>
      </c>
      <c r="D3" s="580" t="s">
        <v>829</v>
      </c>
      <c r="E3" s="580" t="s">
        <v>827</v>
      </c>
      <c r="F3" s="580" t="s">
        <v>828</v>
      </c>
      <c r="P3" s="732"/>
    </row>
    <row r="4" spans="1:16" x14ac:dyDescent="0.2">
      <c r="A4" s="733" t="s">
        <v>170</v>
      </c>
      <c r="B4" s="734">
        <f>SUM(B6:B21)</f>
        <v>48983</v>
      </c>
      <c r="C4" s="734">
        <f>SUM(C6:C21)</f>
        <v>8941</v>
      </c>
      <c r="D4" s="735">
        <f>SUM(B4:C4)</f>
        <v>57924</v>
      </c>
      <c r="E4" s="691"/>
      <c r="F4" s="691"/>
      <c r="P4" s="732"/>
    </row>
    <row r="5" spans="1:16" x14ac:dyDescent="0.2">
      <c r="A5" s="733" t="s">
        <v>799</v>
      </c>
      <c r="B5" s="736">
        <f>B4/$D$4</f>
        <v>0.84564256612112421</v>
      </c>
      <c r="C5" s="736">
        <f>C4/$D$4</f>
        <v>0.15435743387887577</v>
      </c>
      <c r="D5" s="737">
        <f>SUM(B5:C5)</f>
        <v>1</v>
      </c>
      <c r="E5" s="691"/>
      <c r="F5" s="691"/>
      <c r="P5" s="732"/>
    </row>
    <row r="6" spans="1:16" x14ac:dyDescent="0.2">
      <c r="A6" s="738" t="s">
        <v>502</v>
      </c>
      <c r="B6" s="739">
        <v>1741</v>
      </c>
      <c r="C6" s="739">
        <v>390</v>
      </c>
      <c r="D6" s="739">
        <f>SUM(B6:C6)</f>
        <v>2131</v>
      </c>
      <c r="E6" s="740">
        <f>B6/D6</f>
        <v>0.81698732989206946</v>
      </c>
      <c r="F6" s="740">
        <f>C6/D6</f>
        <v>0.18301267010793054</v>
      </c>
      <c r="P6" s="732"/>
    </row>
    <row r="7" spans="1:16" x14ac:dyDescent="0.2">
      <c r="A7" s="738" t="s">
        <v>503</v>
      </c>
      <c r="B7" s="739">
        <v>1917</v>
      </c>
      <c r="C7" s="739">
        <v>737</v>
      </c>
      <c r="D7" s="739">
        <f t="shared" ref="D7:D21" si="0">SUM(B7:C7)</f>
        <v>2654</v>
      </c>
      <c r="E7" s="740">
        <f>B7/D7</f>
        <v>0.72230595327807079</v>
      </c>
      <c r="F7" s="740">
        <f>C7/D7</f>
        <v>0.27769404672192916</v>
      </c>
      <c r="P7" s="732"/>
    </row>
    <row r="8" spans="1:16" x14ac:dyDescent="0.2">
      <c r="A8" s="738" t="s">
        <v>504</v>
      </c>
      <c r="B8" s="739">
        <v>2186</v>
      </c>
      <c r="C8" s="739">
        <v>419</v>
      </c>
      <c r="D8" s="739">
        <f t="shared" si="0"/>
        <v>2605</v>
      </c>
      <c r="E8" s="740">
        <f t="shared" ref="E8:E20" si="1">B8/D8</f>
        <v>0.8391554702495202</v>
      </c>
      <c r="F8" s="740">
        <f t="shared" ref="F8:F21" si="2">C8/D8</f>
        <v>0.16084452975047986</v>
      </c>
      <c r="P8" s="732"/>
    </row>
    <row r="9" spans="1:16" x14ac:dyDescent="0.2">
      <c r="A9" s="738" t="s">
        <v>505</v>
      </c>
      <c r="B9" s="739">
        <v>1721</v>
      </c>
      <c r="C9" s="739">
        <v>376</v>
      </c>
      <c r="D9" s="739">
        <f t="shared" si="0"/>
        <v>2097</v>
      </c>
      <c r="E9" s="740">
        <f t="shared" si="1"/>
        <v>0.82069623271340009</v>
      </c>
      <c r="F9" s="740">
        <f t="shared" si="2"/>
        <v>0.17930376728659991</v>
      </c>
      <c r="P9" s="732"/>
    </row>
    <row r="10" spans="1:16" x14ac:dyDescent="0.2">
      <c r="A10" s="738" t="s">
        <v>506</v>
      </c>
      <c r="B10" s="739">
        <v>2211</v>
      </c>
      <c r="C10" s="739">
        <v>371</v>
      </c>
      <c r="D10" s="739">
        <f t="shared" si="0"/>
        <v>2582</v>
      </c>
      <c r="E10" s="740">
        <f t="shared" si="1"/>
        <v>0.85631293570875289</v>
      </c>
      <c r="F10" s="740">
        <f t="shared" si="2"/>
        <v>0.14368706429124709</v>
      </c>
      <c r="H10" s="732"/>
      <c r="P10" s="732"/>
    </row>
    <row r="11" spans="1:16" x14ac:dyDescent="0.2">
      <c r="A11" s="738" t="s">
        <v>507</v>
      </c>
      <c r="B11" s="739">
        <v>4515</v>
      </c>
      <c r="C11" s="739">
        <v>813</v>
      </c>
      <c r="D11" s="739">
        <f t="shared" si="0"/>
        <v>5328</v>
      </c>
      <c r="E11" s="740">
        <f t="shared" si="1"/>
        <v>0.84740990990990994</v>
      </c>
      <c r="F11" s="740">
        <f t="shared" si="2"/>
        <v>0.15259009009009009</v>
      </c>
      <c r="P11" s="732"/>
    </row>
    <row r="12" spans="1:16" x14ac:dyDescent="0.2">
      <c r="A12" s="738" t="s">
        <v>693</v>
      </c>
      <c r="B12" s="739">
        <v>16036</v>
      </c>
      <c r="C12" s="739">
        <v>2908</v>
      </c>
      <c r="D12" s="739">
        <f t="shared" si="0"/>
        <v>18944</v>
      </c>
      <c r="E12" s="740">
        <f t="shared" si="1"/>
        <v>0.84649493243243246</v>
      </c>
      <c r="F12" s="740">
        <f t="shared" si="2"/>
        <v>0.15350506756756757</v>
      </c>
      <c r="P12" s="732"/>
    </row>
    <row r="13" spans="1:16" x14ac:dyDescent="0.2">
      <c r="A13" s="738" t="s">
        <v>741</v>
      </c>
      <c r="B13" s="739">
        <v>1912</v>
      </c>
      <c r="C13" s="739">
        <v>279</v>
      </c>
      <c r="D13" s="739">
        <f t="shared" si="0"/>
        <v>2191</v>
      </c>
      <c r="E13" s="740">
        <f t="shared" si="1"/>
        <v>0.87266088544043818</v>
      </c>
      <c r="F13" s="740">
        <f t="shared" si="2"/>
        <v>0.12733911455956184</v>
      </c>
      <c r="P13" s="732"/>
    </row>
    <row r="14" spans="1:16" x14ac:dyDescent="0.2">
      <c r="A14" s="738" t="s">
        <v>508</v>
      </c>
      <c r="B14" s="739">
        <v>3077</v>
      </c>
      <c r="C14" s="739">
        <v>580</v>
      </c>
      <c r="D14" s="739">
        <f t="shared" si="0"/>
        <v>3657</v>
      </c>
      <c r="E14" s="740">
        <f t="shared" si="1"/>
        <v>0.8414000546896363</v>
      </c>
      <c r="F14" s="740">
        <f t="shared" si="2"/>
        <v>0.1585999453103637</v>
      </c>
      <c r="P14" s="732"/>
    </row>
    <row r="15" spans="1:16" x14ac:dyDescent="0.2">
      <c r="A15" s="738" t="s">
        <v>556</v>
      </c>
      <c r="B15" s="739">
        <v>2130</v>
      </c>
      <c r="C15" s="739">
        <v>293</v>
      </c>
      <c r="D15" s="739">
        <f t="shared" si="0"/>
        <v>2423</v>
      </c>
      <c r="E15" s="740">
        <f t="shared" si="1"/>
        <v>0.87907552620718121</v>
      </c>
      <c r="F15" s="740">
        <f t="shared" si="2"/>
        <v>0.12092447379281882</v>
      </c>
      <c r="P15" s="732"/>
    </row>
    <row r="16" spans="1:16" x14ac:dyDescent="0.2">
      <c r="A16" s="738" t="s">
        <v>509</v>
      </c>
      <c r="B16" s="739">
        <v>3952</v>
      </c>
      <c r="C16" s="739">
        <v>610</v>
      </c>
      <c r="D16" s="739">
        <f t="shared" si="0"/>
        <v>4562</v>
      </c>
      <c r="E16" s="740">
        <f t="shared" si="1"/>
        <v>0.866286716352477</v>
      </c>
      <c r="F16" s="740">
        <f t="shared" si="2"/>
        <v>0.13371328364752302</v>
      </c>
      <c r="P16" s="732"/>
    </row>
    <row r="17" spans="1:16" x14ac:dyDescent="0.2">
      <c r="A17" s="738" t="s">
        <v>561</v>
      </c>
      <c r="B17" s="739">
        <v>2826</v>
      </c>
      <c r="C17" s="739">
        <v>374</v>
      </c>
      <c r="D17" s="739">
        <f t="shared" si="0"/>
        <v>3200</v>
      </c>
      <c r="E17" s="740">
        <f t="shared" si="1"/>
        <v>0.88312500000000005</v>
      </c>
      <c r="F17" s="740">
        <f t="shared" si="2"/>
        <v>0.11687500000000001</v>
      </c>
      <c r="P17" s="732"/>
    </row>
    <row r="18" spans="1:16" x14ac:dyDescent="0.2">
      <c r="A18" s="738" t="s">
        <v>511</v>
      </c>
      <c r="B18" s="739">
        <v>1512</v>
      </c>
      <c r="C18" s="739">
        <v>234</v>
      </c>
      <c r="D18" s="739">
        <f t="shared" si="0"/>
        <v>1746</v>
      </c>
      <c r="E18" s="740">
        <f t="shared" si="1"/>
        <v>0.865979381443299</v>
      </c>
      <c r="F18" s="740">
        <f t="shared" si="2"/>
        <v>0.13402061855670103</v>
      </c>
      <c r="P18" s="732"/>
    </row>
    <row r="19" spans="1:16" x14ac:dyDescent="0.2">
      <c r="A19" s="738" t="s">
        <v>512</v>
      </c>
      <c r="B19" s="739">
        <v>2033</v>
      </c>
      <c r="C19" s="739">
        <v>343</v>
      </c>
      <c r="D19" s="739">
        <f t="shared" si="0"/>
        <v>2376</v>
      </c>
      <c r="E19" s="740">
        <f t="shared" si="1"/>
        <v>0.85563973063973064</v>
      </c>
      <c r="F19" s="740">
        <f t="shared" si="2"/>
        <v>0.14436026936026936</v>
      </c>
      <c r="P19" s="732"/>
    </row>
    <row r="20" spans="1:16" x14ac:dyDescent="0.2">
      <c r="A20" s="738" t="s">
        <v>742</v>
      </c>
      <c r="B20" s="739">
        <v>653</v>
      </c>
      <c r="C20" s="739">
        <v>116</v>
      </c>
      <c r="D20" s="739">
        <f t="shared" si="0"/>
        <v>769</v>
      </c>
      <c r="E20" s="740">
        <f t="shared" si="1"/>
        <v>0.84915474642392719</v>
      </c>
      <c r="F20" s="740">
        <f t="shared" si="2"/>
        <v>0.15084525357607281</v>
      </c>
      <c r="P20" s="732"/>
    </row>
    <row r="21" spans="1:16" ht="24.75" customHeight="1" x14ac:dyDescent="0.2">
      <c r="A21" s="741" t="s">
        <v>814</v>
      </c>
      <c r="B21" s="739">
        <v>561</v>
      </c>
      <c r="C21" s="739">
        <v>98</v>
      </c>
      <c r="D21" s="739">
        <f t="shared" si="0"/>
        <v>659</v>
      </c>
      <c r="E21" s="740">
        <f>B21/D21</f>
        <v>0.85128983308042494</v>
      </c>
      <c r="F21" s="740">
        <f t="shared" si="2"/>
        <v>0.14871016691957512</v>
      </c>
    </row>
    <row r="22" spans="1:16" x14ac:dyDescent="0.2">
      <c r="A22" s="699" t="s">
        <v>850</v>
      </c>
      <c r="E22" s="742"/>
      <c r="F22" s="743"/>
    </row>
    <row r="23" spans="1:16" x14ac:dyDescent="0.2">
      <c r="E23" s="743"/>
      <c r="F23" s="743"/>
    </row>
    <row r="51" spans="1:8" x14ac:dyDescent="0.2">
      <c r="A51" s="699" t="s">
        <v>850</v>
      </c>
    </row>
    <row r="53" spans="1:8" ht="10.5" customHeight="1" x14ac:dyDescent="0.2">
      <c r="A53" s="83" t="s">
        <v>1061</v>
      </c>
      <c r="B53" s="83"/>
      <c r="C53" s="83"/>
      <c r="D53" s="83"/>
      <c r="E53" s="83"/>
      <c r="F53" s="83"/>
      <c r="G53" s="83"/>
      <c r="H53" s="83"/>
    </row>
    <row r="54" spans="1:8" x14ac:dyDescent="0.2">
      <c r="A54" s="83" t="s">
        <v>1062</v>
      </c>
      <c r="B54" s="83"/>
      <c r="C54" s="83"/>
      <c r="D54" s="83"/>
      <c r="E54" s="83"/>
      <c r="F54" s="83"/>
      <c r="G54" s="83"/>
      <c r="H54" s="83"/>
    </row>
    <row r="55" spans="1:8" x14ac:dyDescent="0.2">
      <c r="A55" s="83"/>
      <c r="B55" s="83"/>
      <c r="C55" s="83"/>
      <c r="D55" s="83"/>
      <c r="E55" s="83"/>
      <c r="F55" s="83"/>
      <c r="G55" s="83"/>
      <c r="H55" s="83"/>
    </row>
    <row r="56" spans="1:8" x14ac:dyDescent="0.2">
      <c r="A56" s="83"/>
      <c r="B56" s="83"/>
      <c r="C56" s="83"/>
      <c r="D56" s="83"/>
      <c r="E56" s="83"/>
      <c r="F56" s="83"/>
      <c r="G56" s="83"/>
      <c r="H56" s="83"/>
    </row>
    <row r="60" spans="1:8" x14ac:dyDescent="0.2">
      <c r="A60" s="83"/>
    </row>
  </sheetData>
  <pageMargins left="0.7" right="0.7" top="0.75" bottom="0.75" header="0.3" footer="0.3"/>
  <pageSetup scale="76"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O86"/>
  <sheetViews>
    <sheetView showGridLines="0" zoomScaleNormal="100" zoomScaleSheetLayoutView="80" zoomScalePageLayoutView="70" workbookViewId="0">
      <selection activeCell="O2" sqref="O2"/>
    </sheetView>
  </sheetViews>
  <sheetFormatPr baseColWidth="10" defaultColWidth="4.85546875" defaultRowHeight="15" customHeight="1" x14ac:dyDescent="0.2"/>
  <cols>
    <col min="1" max="1" width="24.5703125" style="52" customWidth="1"/>
    <col min="2" max="14" width="12.140625" style="52" customWidth="1"/>
    <col min="15" max="15" width="4.85546875" style="52"/>
    <col min="16" max="16" width="60" style="52" bestFit="1" customWidth="1"/>
    <col min="17" max="19" width="4.85546875" style="52"/>
    <col min="20" max="20" width="8.5703125" style="52" bestFit="1" customWidth="1"/>
    <col min="21" max="16384" width="4.85546875" style="52"/>
  </cols>
  <sheetData>
    <row r="1" spans="1:14" ht="23.1" customHeight="1" x14ac:dyDescent="0.2">
      <c r="A1" s="10" t="s">
        <v>923</v>
      </c>
      <c r="B1" s="10"/>
      <c r="C1" s="10"/>
      <c r="D1" s="10"/>
      <c r="E1" s="10"/>
      <c r="F1" s="10"/>
      <c r="G1" s="10"/>
      <c r="H1" s="10"/>
      <c r="I1" s="10"/>
      <c r="J1" s="124"/>
      <c r="K1" s="124"/>
      <c r="L1" s="124"/>
      <c r="M1" s="124"/>
      <c r="N1" s="124"/>
    </row>
    <row r="2" spans="1:14" ht="31.5" customHeight="1" x14ac:dyDescent="0.2">
      <c r="A2" s="110" t="s">
        <v>578</v>
      </c>
      <c r="B2" s="110" t="s">
        <v>264</v>
      </c>
      <c r="C2" s="111" t="s">
        <v>194</v>
      </c>
      <c r="D2" s="111" t="s">
        <v>195</v>
      </c>
      <c r="E2" s="111" t="s">
        <v>196</v>
      </c>
      <c r="F2" s="111" t="s">
        <v>197</v>
      </c>
      <c r="G2" s="111" t="s">
        <v>198</v>
      </c>
      <c r="H2" s="111" t="s">
        <v>199</v>
      </c>
      <c r="I2" s="111" t="s">
        <v>200</v>
      </c>
      <c r="J2" s="111" t="s">
        <v>201</v>
      </c>
      <c r="K2" s="111" t="s">
        <v>202</v>
      </c>
      <c r="L2" s="111" t="s">
        <v>203</v>
      </c>
      <c r="M2" s="111" t="s">
        <v>204</v>
      </c>
      <c r="N2" s="111" t="s">
        <v>205</v>
      </c>
    </row>
    <row r="3" spans="1:14" ht="12.75" x14ac:dyDescent="0.2">
      <c r="A3" s="260" t="s">
        <v>170</v>
      </c>
      <c r="B3" s="60">
        <f>B4+B7+B10+B15+B20+B25+B31+B45+B49+B55+B58+B63+B67+B71+B76+B80</f>
        <v>57924</v>
      </c>
      <c r="C3" s="60">
        <f t="shared" ref="C3:N3" si="0">C4+C7+C10+C15+C20+C25+C31+C45+C49+C55+C58+C63+C67+C71+C76+C80</f>
        <v>5832</v>
      </c>
      <c r="D3" s="60">
        <f t="shared" si="0"/>
        <v>5040</v>
      </c>
      <c r="E3" s="60">
        <f t="shared" si="0"/>
        <v>6181</v>
      </c>
      <c r="F3" s="60">
        <f t="shared" si="0"/>
        <v>5519</v>
      </c>
      <c r="G3" s="60">
        <f t="shared" si="0"/>
        <v>5262</v>
      </c>
      <c r="H3" s="60">
        <f t="shared" si="0"/>
        <v>4774</v>
      </c>
      <c r="I3" s="60">
        <f t="shared" si="0"/>
        <v>4421</v>
      </c>
      <c r="J3" s="60">
        <f t="shared" si="0"/>
        <v>5012</v>
      </c>
      <c r="K3" s="60">
        <f t="shared" si="0"/>
        <v>3986</v>
      </c>
      <c r="L3" s="60">
        <f t="shared" si="0"/>
        <v>4594</v>
      </c>
      <c r="M3" s="60">
        <f t="shared" si="0"/>
        <v>3799</v>
      </c>
      <c r="N3" s="60">
        <f t="shared" si="0"/>
        <v>3504</v>
      </c>
    </row>
    <row r="4" spans="1:14" s="126" customFormat="1" ht="12.75" x14ac:dyDescent="0.2">
      <c r="A4" s="261" t="s">
        <v>502</v>
      </c>
      <c r="B4" s="125">
        <f t="shared" ref="B4:N4" si="1">SUM(B5:B6)</f>
        <v>2131</v>
      </c>
      <c r="C4" s="125">
        <f t="shared" si="1"/>
        <v>210</v>
      </c>
      <c r="D4" s="125">
        <f t="shared" si="1"/>
        <v>193</v>
      </c>
      <c r="E4" s="125">
        <f t="shared" si="1"/>
        <v>199</v>
      </c>
      <c r="F4" s="125">
        <f t="shared" si="1"/>
        <v>201</v>
      </c>
      <c r="G4" s="125">
        <f t="shared" si="1"/>
        <v>178</v>
      </c>
      <c r="H4" s="125">
        <f t="shared" si="1"/>
        <v>164</v>
      </c>
      <c r="I4" s="125">
        <f t="shared" si="1"/>
        <v>196</v>
      </c>
      <c r="J4" s="125">
        <f t="shared" si="1"/>
        <v>196</v>
      </c>
      <c r="K4" s="125">
        <f t="shared" si="1"/>
        <v>152</v>
      </c>
      <c r="L4" s="125">
        <f t="shared" si="1"/>
        <v>154</v>
      </c>
      <c r="M4" s="125">
        <f t="shared" si="1"/>
        <v>142</v>
      </c>
      <c r="N4" s="125">
        <f t="shared" si="1"/>
        <v>146</v>
      </c>
    </row>
    <row r="5" spans="1:14" ht="12.75" x14ac:dyDescent="0.2">
      <c r="A5" s="262" t="s">
        <v>650</v>
      </c>
      <c r="B5" s="60">
        <f>SUM(C5:N5)</f>
        <v>741</v>
      </c>
      <c r="C5" s="8">
        <v>52</v>
      </c>
      <c r="D5" s="8">
        <v>40</v>
      </c>
      <c r="E5" s="8">
        <v>44</v>
      </c>
      <c r="F5" s="8">
        <v>44</v>
      </c>
      <c r="G5" s="8">
        <v>38</v>
      </c>
      <c r="H5" s="8">
        <v>34</v>
      </c>
      <c r="I5" s="8">
        <v>91</v>
      </c>
      <c r="J5" s="8">
        <v>95</v>
      </c>
      <c r="K5" s="8">
        <v>65</v>
      </c>
      <c r="L5" s="8">
        <v>82</v>
      </c>
      <c r="M5" s="8">
        <v>80</v>
      </c>
      <c r="N5" s="8">
        <v>76</v>
      </c>
    </row>
    <row r="6" spans="1:14" ht="12.75" x14ac:dyDescent="0.2">
      <c r="A6" s="263" t="s">
        <v>515</v>
      </c>
      <c r="B6" s="60">
        <f>SUM(C6:N6)</f>
        <v>1390</v>
      </c>
      <c r="C6" s="8">
        <v>158</v>
      </c>
      <c r="D6" s="8">
        <v>153</v>
      </c>
      <c r="E6" s="8">
        <v>155</v>
      </c>
      <c r="F6" s="8">
        <v>157</v>
      </c>
      <c r="G6" s="8">
        <v>140</v>
      </c>
      <c r="H6" s="8">
        <v>130</v>
      </c>
      <c r="I6" s="8">
        <v>105</v>
      </c>
      <c r="J6" s="8">
        <v>101</v>
      </c>
      <c r="K6" s="8">
        <v>87</v>
      </c>
      <c r="L6" s="8">
        <v>72</v>
      </c>
      <c r="M6" s="8">
        <v>62</v>
      </c>
      <c r="N6" s="8">
        <v>70</v>
      </c>
    </row>
    <row r="7" spans="1:14" ht="12.75" x14ac:dyDescent="0.2">
      <c r="A7" s="264" t="s">
        <v>503</v>
      </c>
      <c r="B7" s="60">
        <f t="shared" ref="B7:N7" si="2">SUM(B8:B9)</f>
        <v>2654</v>
      </c>
      <c r="C7" s="60">
        <f t="shared" si="2"/>
        <v>238</v>
      </c>
      <c r="D7" s="60">
        <f t="shared" si="2"/>
        <v>236</v>
      </c>
      <c r="E7" s="60">
        <f t="shared" si="2"/>
        <v>248</v>
      </c>
      <c r="F7" s="60">
        <f t="shared" si="2"/>
        <v>259</v>
      </c>
      <c r="G7" s="60">
        <f t="shared" si="2"/>
        <v>205</v>
      </c>
      <c r="H7" s="60">
        <f t="shared" si="2"/>
        <v>238</v>
      </c>
      <c r="I7" s="60">
        <f t="shared" si="2"/>
        <v>168</v>
      </c>
      <c r="J7" s="60">
        <f t="shared" si="2"/>
        <v>289</v>
      </c>
      <c r="K7" s="60">
        <f t="shared" si="2"/>
        <v>183</v>
      </c>
      <c r="L7" s="60">
        <f t="shared" si="2"/>
        <v>284</v>
      </c>
      <c r="M7" s="60">
        <f t="shared" si="2"/>
        <v>129</v>
      </c>
      <c r="N7" s="60">
        <f t="shared" si="2"/>
        <v>177</v>
      </c>
    </row>
    <row r="8" spans="1:14" ht="12.75" x14ac:dyDescent="0.2">
      <c r="A8" s="262" t="s">
        <v>651</v>
      </c>
      <c r="B8" s="60">
        <f>SUM(C8:N8)</f>
        <v>1038</v>
      </c>
      <c r="C8" s="8">
        <v>100</v>
      </c>
      <c r="D8" s="8">
        <v>72</v>
      </c>
      <c r="E8" s="8">
        <v>99</v>
      </c>
      <c r="F8" s="8">
        <v>90</v>
      </c>
      <c r="G8" s="8">
        <v>94</v>
      </c>
      <c r="H8" s="8">
        <v>63</v>
      </c>
      <c r="I8" s="8">
        <v>55</v>
      </c>
      <c r="J8" s="8">
        <v>90</v>
      </c>
      <c r="K8" s="8">
        <v>107</v>
      </c>
      <c r="L8" s="8">
        <v>141</v>
      </c>
      <c r="M8" s="8">
        <v>48</v>
      </c>
      <c r="N8" s="8">
        <v>79</v>
      </c>
    </row>
    <row r="9" spans="1:14" ht="12.75" x14ac:dyDescent="0.2">
      <c r="A9" s="263" t="s">
        <v>516</v>
      </c>
      <c r="B9" s="60">
        <f>SUM(C9:N9)</f>
        <v>1616</v>
      </c>
      <c r="C9" s="8">
        <v>138</v>
      </c>
      <c r="D9" s="8">
        <v>164</v>
      </c>
      <c r="E9" s="8">
        <v>149</v>
      </c>
      <c r="F9" s="8">
        <v>169</v>
      </c>
      <c r="G9" s="8">
        <v>111</v>
      </c>
      <c r="H9" s="8">
        <v>175</v>
      </c>
      <c r="I9" s="8">
        <v>113</v>
      </c>
      <c r="J9" s="8">
        <v>199</v>
      </c>
      <c r="K9" s="8">
        <v>76</v>
      </c>
      <c r="L9" s="8">
        <v>143</v>
      </c>
      <c r="M9" s="8">
        <v>81</v>
      </c>
      <c r="N9" s="8">
        <v>98</v>
      </c>
    </row>
    <row r="10" spans="1:14" ht="12.75" x14ac:dyDescent="0.2">
      <c r="A10" s="264" t="s">
        <v>504</v>
      </c>
      <c r="B10" s="60">
        <f t="shared" ref="B10:N10" si="3">SUM(B11:B14)</f>
        <v>2605</v>
      </c>
      <c r="C10" s="60">
        <f t="shared" si="3"/>
        <v>325</v>
      </c>
      <c r="D10" s="60">
        <f t="shared" si="3"/>
        <v>227</v>
      </c>
      <c r="E10" s="60">
        <f t="shared" si="3"/>
        <v>297</v>
      </c>
      <c r="F10" s="60">
        <f t="shared" si="3"/>
        <v>267</v>
      </c>
      <c r="G10" s="60">
        <f t="shared" si="3"/>
        <v>262</v>
      </c>
      <c r="H10" s="60">
        <f t="shared" si="3"/>
        <v>152</v>
      </c>
      <c r="I10" s="60">
        <f t="shared" si="3"/>
        <v>200</v>
      </c>
      <c r="J10" s="60">
        <f t="shared" si="3"/>
        <v>223</v>
      </c>
      <c r="K10" s="60">
        <f t="shared" si="3"/>
        <v>160</v>
      </c>
      <c r="L10" s="60">
        <f t="shared" si="3"/>
        <v>182</v>
      </c>
      <c r="M10" s="60">
        <f t="shared" si="3"/>
        <v>168</v>
      </c>
      <c r="N10" s="60">
        <f t="shared" si="3"/>
        <v>142</v>
      </c>
    </row>
    <row r="11" spans="1:14" ht="12.75" x14ac:dyDescent="0.2">
      <c r="A11" s="262" t="s">
        <v>652</v>
      </c>
      <c r="B11" s="60">
        <f t="shared" ref="B11:B68" si="4">SUM(C11:N11)</f>
        <v>79</v>
      </c>
      <c r="C11" s="8">
        <v>11</v>
      </c>
      <c r="D11" s="8">
        <v>2</v>
      </c>
      <c r="E11" s="8">
        <v>7</v>
      </c>
      <c r="F11" s="8">
        <v>4</v>
      </c>
      <c r="G11" s="8">
        <v>6</v>
      </c>
      <c r="H11" s="8">
        <v>6</v>
      </c>
      <c r="I11" s="8">
        <v>10</v>
      </c>
      <c r="J11" s="8">
        <v>13</v>
      </c>
      <c r="K11" s="8">
        <v>1</v>
      </c>
      <c r="L11" s="8">
        <v>4</v>
      </c>
      <c r="M11" s="8">
        <v>12</v>
      </c>
      <c r="N11" s="8">
        <v>3</v>
      </c>
    </row>
    <row r="12" spans="1:14" ht="12.75" x14ac:dyDescent="0.2">
      <c r="A12" s="263" t="s">
        <v>517</v>
      </c>
      <c r="B12" s="60">
        <f t="shared" si="4"/>
        <v>1083</v>
      </c>
      <c r="C12" s="8">
        <v>128</v>
      </c>
      <c r="D12" s="8">
        <v>110</v>
      </c>
      <c r="E12" s="8">
        <v>133</v>
      </c>
      <c r="F12" s="8">
        <v>125</v>
      </c>
      <c r="G12" s="8">
        <v>100</v>
      </c>
      <c r="H12" s="8">
        <v>74</v>
      </c>
      <c r="I12" s="8">
        <v>66</v>
      </c>
      <c r="J12" s="8">
        <v>79</v>
      </c>
      <c r="K12" s="8">
        <v>69</v>
      </c>
      <c r="L12" s="8">
        <v>67</v>
      </c>
      <c r="M12" s="8">
        <v>60</v>
      </c>
      <c r="N12" s="8">
        <v>72</v>
      </c>
    </row>
    <row r="13" spans="1:14" ht="12.75" x14ac:dyDescent="0.2">
      <c r="A13" s="263" t="s">
        <v>581</v>
      </c>
      <c r="B13" s="60">
        <f t="shared" si="4"/>
        <v>331</v>
      </c>
      <c r="C13" s="8">
        <v>54</v>
      </c>
      <c r="D13" s="8">
        <v>21</v>
      </c>
      <c r="E13" s="8">
        <v>29</v>
      </c>
      <c r="F13" s="8">
        <v>28</v>
      </c>
      <c r="G13" s="8">
        <v>31</v>
      </c>
      <c r="H13" s="8">
        <v>7</v>
      </c>
      <c r="I13" s="8">
        <v>31</v>
      </c>
      <c r="J13" s="8">
        <v>41</v>
      </c>
      <c r="K13" s="8">
        <v>18</v>
      </c>
      <c r="L13" s="8">
        <v>22</v>
      </c>
      <c r="M13" s="8">
        <v>31</v>
      </c>
      <c r="N13" s="8">
        <v>18</v>
      </c>
    </row>
    <row r="14" spans="1:14" ht="12.75" x14ac:dyDescent="0.2">
      <c r="A14" s="263" t="s">
        <v>519</v>
      </c>
      <c r="B14" s="60">
        <f t="shared" si="4"/>
        <v>1112</v>
      </c>
      <c r="C14" s="8">
        <v>132</v>
      </c>
      <c r="D14" s="8">
        <v>94</v>
      </c>
      <c r="E14" s="8">
        <v>128</v>
      </c>
      <c r="F14" s="8">
        <v>110</v>
      </c>
      <c r="G14" s="8">
        <v>125</v>
      </c>
      <c r="H14" s="8">
        <v>65</v>
      </c>
      <c r="I14" s="8">
        <v>93</v>
      </c>
      <c r="J14" s="8">
        <v>90</v>
      </c>
      <c r="K14" s="8">
        <v>72</v>
      </c>
      <c r="L14" s="8">
        <v>89</v>
      </c>
      <c r="M14" s="8">
        <v>65</v>
      </c>
      <c r="N14" s="8">
        <v>49</v>
      </c>
    </row>
    <row r="15" spans="1:14" ht="12.75" x14ac:dyDescent="0.2">
      <c r="A15" s="264" t="s">
        <v>505</v>
      </c>
      <c r="B15" s="60">
        <f t="shared" ref="B15:N15" si="5">SUM(B16:B19)</f>
        <v>2097</v>
      </c>
      <c r="C15" s="60">
        <f t="shared" si="5"/>
        <v>208</v>
      </c>
      <c r="D15" s="60">
        <f t="shared" si="5"/>
        <v>192</v>
      </c>
      <c r="E15" s="60">
        <f t="shared" si="5"/>
        <v>206</v>
      </c>
      <c r="F15" s="60">
        <f t="shared" si="5"/>
        <v>199</v>
      </c>
      <c r="G15" s="60">
        <f t="shared" si="5"/>
        <v>183</v>
      </c>
      <c r="H15" s="60">
        <f t="shared" si="5"/>
        <v>188</v>
      </c>
      <c r="I15" s="60">
        <f t="shared" si="5"/>
        <v>144</v>
      </c>
      <c r="J15" s="60">
        <f t="shared" si="5"/>
        <v>177</v>
      </c>
      <c r="K15" s="60">
        <f t="shared" si="5"/>
        <v>166</v>
      </c>
      <c r="L15" s="60">
        <f t="shared" si="5"/>
        <v>154</v>
      </c>
      <c r="M15" s="60">
        <f t="shared" si="5"/>
        <v>128</v>
      </c>
      <c r="N15" s="60">
        <f t="shared" si="5"/>
        <v>152</v>
      </c>
    </row>
    <row r="16" spans="1:14" ht="12.75" x14ac:dyDescent="0.2">
      <c r="A16" s="262" t="s">
        <v>653</v>
      </c>
      <c r="B16" s="60">
        <f t="shared" si="4"/>
        <v>68</v>
      </c>
      <c r="C16" s="8">
        <v>1</v>
      </c>
      <c r="D16" s="8">
        <v>12</v>
      </c>
      <c r="E16" s="8">
        <v>0</v>
      </c>
      <c r="F16" s="8">
        <v>15</v>
      </c>
      <c r="G16" s="8">
        <v>1</v>
      </c>
      <c r="H16" s="8">
        <v>7</v>
      </c>
      <c r="I16" s="8">
        <v>0</v>
      </c>
      <c r="J16" s="8">
        <v>8</v>
      </c>
      <c r="K16" s="8">
        <v>14</v>
      </c>
      <c r="L16" s="8">
        <v>4</v>
      </c>
      <c r="M16" s="8">
        <v>3</v>
      </c>
      <c r="N16" s="8">
        <v>3</v>
      </c>
    </row>
    <row r="17" spans="1:14" ht="12.75" x14ac:dyDescent="0.2">
      <c r="A17" s="263" t="s">
        <v>520</v>
      </c>
      <c r="B17" s="60">
        <f t="shared" si="4"/>
        <v>1338</v>
      </c>
      <c r="C17" s="8">
        <v>141</v>
      </c>
      <c r="D17" s="8">
        <v>124</v>
      </c>
      <c r="E17" s="8">
        <v>133</v>
      </c>
      <c r="F17" s="8">
        <v>121</v>
      </c>
      <c r="G17" s="8">
        <v>119</v>
      </c>
      <c r="H17" s="8">
        <v>121</v>
      </c>
      <c r="I17" s="8">
        <v>87</v>
      </c>
      <c r="J17" s="8">
        <v>122</v>
      </c>
      <c r="K17" s="8">
        <v>96</v>
      </c>
      <c r="L17" s="8">
        <v>86</v>
      </c>
      <c r="M17" s="8">
        <v>80</v>
      </c>
      <c r="N17" s="8">
        <v>108</v>
      </c>
    </row>
    <row r="18" spans="1:14" ht="12.75" x14ac:dyDescent="0.2">
      <c r="A18" s="263" t="s">
        <v>521</v>
      </c>
      <c r="B18" s="60">
        <f t="shared" si="4"/>
        <v>200</v>
      </c>
      <c r="C18" s="8">
        <v>22</v>
      </c>
      <c r="D18" s="8">
        <v>15</v>
      </c>
      <c r="E18" s="8">
        <v>22</v>
      </c>
      <c r="F18" s="8">
        <v>19</v>
      </c>
      <c r="G18" s="8">
        <v>20</v>
      </c>
      <c r="H18" s="8">
        <v>12</v>
      </c>
      <c r="I18" s="8">
        <v>17</v>
      </c>
      <c r="J18" s="8">
        <v>11</v>
      </c>
      <c r="K18" s="8">
        <v>21</v>
      </c>
      <c r="L18" s="8">
        <v>18</v>
      </c>
      <c r="M18" s="8">
        <v>12</v>
      </c>
      <c r="N18" s="8">
        <v>11</v>
      </c>
    </row>
    <row r="19" spans="1:14" ht="12.75" x14ac:dyDescent="0.2">
      <c r="A19" s="263" t="s">
        <v>522</v>
      </c>
      <c r="B19" s="60">
        <f t="shared" si="4"/>
        <v>491</v>
      </c>
      <c r="C19" s="8">
        <v>44</v>
      </c>
      <c r="D19" s="8">
        <v>41</v>
      </c>
      <c r="E19" s="8">
        <v>51</v>
      </c>
      <c r="F19" s="8">
        <v>44</v>
      </c>
      <c r="G19" s="8">
        <v>43</v>
      </c>
      <c r="H19" s="8">
        <v>48</v>
      </c>
      <c r="I19" s="8">
        <v>40</v>
      </c>
      <c r="J19" s="8">
        <v>36</v>
      </c>
      <c r="K19" s="8">
        <v>35</v>
      </c>
      <c r="L19" s="8">
        <v>46</v>
      </c>
      <c r="M19" s="8">
        <v>33</v>
      </c>
      <c r="N19" s="8">
        <v>30</v>
      </c>
    </row>
    <row r="20" spans="1:14" ht="12.75" x14ac:dyDescent="0.2">
      <c r="A20" s="264" t="s">
        <v>506</v>
      </c>
      <c r="B20" s="60">
        <f t="shared" ref="B20:N20" si="6">SUM(B21:B24)</f>
        <v>2582</v>
      </c>
      <c r="C20" s="60">
        <f t="shared" si="6"/>
        <v>294</v>
      </c>
      <c r="D20" s="60">
        <f t="shared" si="6"/>
        <v>222</v>
      </c>
      <c r="E20" s="60">
        <f t="shared" si="6"/>
        <v>328</v>
      </c>
      <c r="F20" s="60">
        <f t="shared" si="6"/>
        <v>246</v>
      </c>
      <c r="G20" s="60">
        <f t="shared" si="6"/>
        <v>232</v>
      </c>
      <c r="H20" s="60">
        <f t="shared" si="6"/>
        <v>240</v>
      </c>
      <c r="I20" s="60">
        <f t="shared" si="6"/>
        <v>190</v>
      </c>
      <c r="J20" s="60">
        <f t="shared" si="6"/>
        <v>195</v>
      </c>
      <c r="K20" s="60">
        <f t="shared" si="6"/>
        <v>134</v>
      </c>
      <c r="L20" s="60">
        <f t="shared" si="6"/>
        <v>193</v>
      </c>
      <c r="M20" s="60">
        <f t="shared" si="6"/>
        <v>144</v>
      </c>
      <c r="N20" s="60">
        <f t="shared" si="6"/>
        <v>164</v>
      </c>
    </row>
    <row r="21" spans="1:14" ht="12.75" x14ac:dyDescent="0.2">
      <c r="A21" s="262" t="s">
        <v>654</v>
      </c>
      <c r="B21" s="60">
        <f t="shared" si="4"/>
        <v>30</v>
      </c>
      <c r="C21" s="8">
        <v>6</v>
      </c>
      <c r="D21" s="8">
        <v>7</v>
      </c>
      <c r="E21" s="8">
        <v>5</v>
      </c>
      <c r="F21" s="8">
        <v>0</v>
      </c>
      <c r="G21" s="8">
        <v>1</v>
      </c>
      <c r="H21" s="8">
        <v>0</v>
      </c>
      <c r="I21" s="8">
        <v>3</v>
      </c>
      <c r="J21" s="8">
        <v>0</v>
      </c>
      <c r="K21" s="8">
        <v>1</v>
      </c>
      <c r="L21" s="8">
        <v>4</v>
      </c>
      <c r="M21" s="8">
        <v>3</v>
      </c>
      <c r="N21" s="8">
        <v>0</v>
      </c>
    </row>
    <row r="22" spans="1:14" ht="12.75" x14ac:dyDescent="0.2">
      <c r="A22" s="263" t="s">
        <v>523</v>
      </c>
      <c r="B22" s="60">
        <f t="shared" si="4"/>
        <v>1722</v>
      </c>
      <c r="C22" s="8">
        <v>193</v>
      </c>
      <c r="D22" s="8">
        <v>147</v>
      </c>
      <c r="E22" s="8">
        <v>228</v>
      </c>
      <c r="F22" s="8">
        <v>156</v>
      </c>
      <c r="G22" s="8">
        <v>143</v>
      </c>
      <c r="H22" s="8">
        <v>158</v>
      </c>
      <c r="I22" s="8">
        <v>115</v>
      </c>
      <c r="J22" s="8">
        <v>127</v>
      </c>
      <c r="K22" s="8">
        <v>93</v>
      </c>
      <c r="L22" s="8">
        <v>145</v>
      </c>
      <c r="M22" s="8">
        <v>110</v>
      </c>
      <c r="N22" s="8">
        <v>107</v>
      </c>
    </row>
    <row r="23" spans="1:14" ht="12.75" x14ac:dyDescent="0.2">
      <c r="A23" s="263" t="s">
        <v>524</v>
      </c>
      <c r="B23" s="60">
        <f t="shared" si="4"/>
        <v>537</v>
      </c>
      <c r="C23" s="8">
        <v>58</v>
      </c>
      <c r="D23" s="8">
        <v>48</v>
      </c>
      <c r="E23" s="8">
        <v>52</v>
      </c>
      <c r="F23" s="8">
        <v>52</v>
      </c>
      <c r="G23" s="8">
        <v>55</v>
      </c>
      <c r="H23" s="8">
        <v>65</v>
      </c>
      <c r="I23" s="8">
        <v>48</v>
      </c>
      <c r="J23" s="8">
        <v>43</v>
      </c>
      <c r="K23" s="8">
        <v>23</v>
      </c>
      <c r="L23" s="8">
        <v>29</v>
      </c>
      <c r="M23" s="8">
        <v>25</v>
      </c>
      <c r="N23" s="8">
        <v>39</v>
      </c>
    </row>
    <row r="24" spans="1:14" ht="12.75" x14ac:dyDescent="0.2">
      <c r="A24" s="263" t="s">
        <v>525</v>
      </c>
      <c r="B24" s="60">
        <f t="shared" si="4"/>
        <v>293</v>
      </c>
      <c r="C24" s="8">
        <v>37</v>
      </c>
      <c r="D24" s="8">
        <v>20</v>
      </c>
      <c r="E24" s="8">
        <v>43</v>
      </c>
      <c r="F24" s="8">
        <v>38</v>
      </c>
      <c r="G24" s="8">
        <v>33</v>
      </c>
      <c r="H24" s="8">
        <v>17</v>
      </c>
      <c r="I24" s="8">
        <v>24</v>
      </c>
      <c r="J24" s="8">
        <v>25</v>
      </c>
      <c r="K24" s="8">
        <v>17</v>
      </c>
      <c r="L24" s="8">
        <v>15</v>
      </c>
      <c r="M24" s="8">
        <v>6</v>
      </c>
      <c r="N24" s="8">
        <v>18</v>
      </c>
    </row>
    <row r="25" spans="1:14" ht="12.75" x14ac:dyDescent="0.2">
      <c r="A25" s="264" t="s">
        <v>507</v>
      </c>
      <c r="B25" s="60">
        <f t="shared" ref="B25:N25" si="7">SUM(B26:B30)</f>
        <v>5328</v>
      </c>
      <c r="C25" s="60">
        <f t="shared" si="7"/>
        <v>479</v>
      </c>
      <c r="D25" s="60">
        <f t="shared" si="7"/>
        <v>444</v>
      </c>
      <c r="E25" s="60">
        <f t="shared" si="7"/>
        <v>570</v>
      </c>
      <c r="F25" s="60">
        <f t="shared" si="7"/>
        <v>491</v>
      </c>
      <c r="G25" s="60">
        <f t="shared" si="7"/>
        <v>518</v>
      </c>
      <c r="H25" s="60">
        <f t="shared" si="7"/>
        <v>411</v>
      </c>
      <c r="I25" s="60">
        <f t="shared" si="7"/>
        <v>416</v>
      </c>
      <c r="J25" s="60">
        <f t="shared" si="7"/>
        <v>483</v>
      </c>
      <c r="K25" s="60">
        <f t="shared" si="7"/>
        <v>342</v>
      </c>
      <c r="L25" s="60">
        <f t="shared" si="7"/>
        <v>472</v>
      </c>
      <c r="M25" s="60">
        <f t="shared" si="7"/>
        <v>393</v>
      </c>
      <c r="N25" s="60">
        <f t="shared" si="7"/>
        <v>309</v>
      </c>
    </row>
    <row r="26" spans="1:14" ht="12.75" x14ac:dyDescent="0.2">
      <c r="A26" s="262" t="s">
        <v>655</v>
      </c>
      <c r="B26" s="60">
        <f t="shared" si="4"/>
        <v>16</v>
      </c>
      <c r="C26" s="8">
        <v>1</v>
      </c>
      <c r="D26" s="8">
        <v>0</v>
      </c>
      <c r="E26" s="8">
        <v>1</v>
      </c>
      <c r="F26" s="8">
        <v>0</v>
      </c>
      <c r="G26" s="8">
        <v>0</v>
      </c>
      <c r="H26" s="8">
        <v>0</v>
      </c>
      <c r="I26" s="8">
        <v>4</v>
      </c>
      <c r="J26" s="8">
        <v>0</v>
      </c>
      <c r="K26" s="8">
        <v>0</v>
      </c>
      <c r="L26" s="8">
        <v>1</v>
      </c>
      <c r="M26" s="8">
        <v>3</v>
      </c>
      <c r="N26" s="8">
        <v>6</v>
      </c>
    </row>
    <row r="27" spans="1:14" ht="12.75" x14ac:dyDescent="0.2">
      <c r="A27" s="263" t="s">
        <v>526</v>
      </c>
      <c r="B27" s="60">
        <f t="shared" si="4"/>
        <v>961</v>
      </c>
      <c r="C27" s="8">
        <v>66</v>
      </c>
      <c r="D27" s="8">
        <v>88</v>
      </c>
      <c r="E27" s="8">
        <v>115</v>
      </c>
      <c r="F27" s="8">
        <v>62</v>
      </c>
      <c r="G27" s="8">
        <v>82</v>
      </c>
      <c r="H27" s="8">
        <v>96</v>
      </c>
      <c r="I27" s="8">
        <v>77</v>
      </c>
      <c r="J27" s="8">
        <v>92</v>
      </c>
      <c r="K27" s="8">
        <v>54</v>
      </c>
      <c r="L27" s="8">
        <v>78</v>
      </c>
      <c r="M27" s="8">
        <v>88</v>
      </c>
      <c r="N27" s="8">
        <v>63</v>
      </c>
    </row>
    <row r="28" spans="1:14" ht="12.75" x14ac:dyDescent="0.2">
      <c r="A28" s="263" t="s">
        <v>527</v>
      </c>
      <c r="B28" s="60">
        <f t="shared" si="4"/>
        <v>632</v>
      </c>
      <c r="C28" s="8">
        <v>78</v>
      </c>
      <c r="D28" s="8">
        <v>62</v>
      </c>
      <c r="E28" s="8">
        <v>64</v>
      </c>
      <c r="F28" s="8">
        <v>52</v>
      </c>
      <c r="G28" s="8">
        <v>69</v>
      </c>
      <c r="H28" s="8">
        <v>38</v>
      </c>
      <c r="I28" s="8">
        <v>41</v>
      </c>
      <c r="J28" s="8">
        <v>48</v>
      </c>
      <c r="K28" s="8">
        <v>26</v>
      </c>
      <c r="L28" s="8">
        <v>60</v>
      </c>
      <c r="M28" s="8">
        <v>56</v>
      </c>
      <c r="N28" s="8">
        <v>38</v>
      </c>
    </row>
    <row r="29" spans="1:14" ht="12.75" x14ac:dyDescent="0.2">
      <c r="A29" s="263" t="s">
        <v>353</v>
      </c>
      <c r="B29" s="60">
        <f t="shared" si="4"/>
        <v>2423</v>
      </c>
      <c r="C29" s="8">
        <v>229</v>
      </c>
      <c r="D29" s="8">
        <v>196</v>
      </c>
      <c r="E29" s="8">
        <v>242</v>
      </c>
      <c r="F29" s="8">
        <v>249</v>
      </c>
      <c r="G29" s="8">
        <v>223</v>
      </c>
      <c r="H29" s="8">
        <v>199</v>
      </c>
      <c r="I29" s="8">
        <v>200</v>
      </c>
      <c r="J29" s="8">
        <v>234</v>
      </c>
      <c r="K29" s="8">
        <v>165</v>
      </c>
      <c r="L29" s="8">
        <v>201</v>
      </c>
      <c r="M29" s="8">
        <v>159</v>
      </c>
      <c r="N29" s="8">
        <v>126</v>
      </c>
    </row>
    <row r="30" spans="1:14" s="126" customFormat="1" ht="12.75" x14ac:dyDescent="0.2">
      <c r="A30" s="262" t="s">
        <v>528</v>
      </c>
      <c r="B30" s="125">
        <f t="shared" si="4"/>
        <v>1296</v>
      </c>
      <c r="C30" s="127">
        <v>105</v>
      </c>
      <c r="D30" s="127">
        <v>98</v>
      </c>
      <c r="E30" s="127">
        <v>148</v>
      </c>
      <c r="F30" s="127">
        <v>128</v>
      </c>
      <c r="G30" s="127">
        <v>144</v>
      </c>
      <c r="H30" s="127">
        <v>78</v>
      </c>
      <c r="I30" s="127">
        <v>94</v>
      </c>
      <c r="J30" s="127">
        <v>109</v>
      </c>
      <c r="K30" s="127">
        <v>97</v>
      </c>
      <c r="L30" s="127">
        <v>132</v>
      </c>
      <c r="M30" s="127">
        <v>87</v>
      </c>
      <c r="N30" s="127">
        <v>76</v>
      </c>
    </row>
    <row r="31" spans="1:14" ht="12.75" x14ac:dyDescent="0.2">
      <c r="A31" s="261" t="s">
        <v>738</v>
      </c>
      <c r="B31" s="60">
        <f t="shared" ref="B31:N31" si="8">SUM(B32:B44)</f>
        <v>18944</v>
      </c>
      <c r="C31" s="60">
        <f t="shared" si="8"/>
        <v>1858</v>
      </c>
      <c r="D31" s="60">
        <f t="shared" si="8"/>
        <v>1544</v>
      </c>
      <c r="E31" s="60">
        <f t="shared" si="8"/>
        <v>1894</v>
      </c>
      <c r="F31" s="60">
        <f t="shared" si="8"/>
        <v>1831</v>
      </c>
      <c r="G31" s="60">
        <f t="shared" si="8"/>
        <v>1654</v>
      </c>
      <c r="H31" s="60">
        <f t="shared" si="8"/>
        <v>1610</v>
      </c>
      <c r="I31" s="60">
        <f t="shared" si="8"/>
        <v>1457</v>
      </c>
      <c r="J31" s="60">
        <f t="shared" si="8"/>
        <v>1649</v>
      </c>
      <c r="K31" s="60">
        <f t="shared" si="8"/>
        <v>1418</v>
      </c>
      <c r="L31" s="60">
        <f t="shared" si="8"/>
        <v>1566</v>
      </c>
      <c r="M31" s="60">
        <f t="shared" si="8"/>
        <v>1265</v>
      </c>
      <c r="N31" s="60">
        <f t="shared" si="8"/>
        <v>1198</v>
      </c>
    </row>
    <row r="32" spans="1:14" ht="12.75" x14ac:dyDescent="0.2">
      <c r="A32" s="262" t="s">
        <v>636</v>
      </c>
      <c r="B32" s="60">
        <f t="shared" ref="B32:B37" si="9">SUM(C32:N32)</f>
        <v>14</v>
      </c>
      <c r="C32" s="8">
        <v>0</v>
      </c>
      <c r="D32" s="8">
        <v>1</v>
      </c>
      <c r="E32" s="8">
        <v>2</v>
      </c>
      <c r="F32" s="8">
        <v>6</v>
      </c>
      <c r="G32" s="8">
        <v>2</v>
      </c>
      <c r="H32" s="8">
        <v>0</v>
      </c>
      <c r="I32" s="8">
        <v>0</v>
      </c>
      <c r="J32" s="8">
        <v>1</v>
      </c>
      <c r="K32" s="8">
        <v>1</v>
      </c>
      <c r="L32" s="8">
        <v>0</v>
      </c>
      <c r="M32" s="8">
        <v>1</v>
      </c>
      <c r="N32" s="8">
        <v>0</v>
      </c>
    </row>
    <row r="33" spans="1:14" ht="12.75" x14ac:dyDescent="0.2">
      <c r="A33" s="262" t="s">
        <v>637</v>
      </c>
      <c r="B33" s="60">
        <f t="shared" si="9"/>
        <v>34</v>
      </c>
      <c r="C33" s="8">
        <v>4</v>
      </c>
      <c r="D33" s="8">
        <v>3</v>
      </c>
      <c r="E33" s="8">
        <v>1</v>
      </c>
      <c r="F33" s="8">
        <v>3</v>
      </c>
      <c r="G33" s="8">
        <v>2</v>
      </c>
      <c r="H33" s="8">
        <v>1</v>
      </c>
      <c r="I33" s="8">
        <v>0</v>
      </c>
      <c r="J33" s="8">
        <v>4</v>
      </c>
      <c r="K33" s="8">
        <v>5</v>
      </c>
      <c r="L33" s="8">
        <v>5</v>
      </c>
      <c r="M33" s="8">
        <v>1</v>
      </c>
      <c r="N33" s="8">
        <v>5</v>
      </c>
    </row>
    <row r="34" spans="1:14" ht="12.75" x14ac:dyDescent="0.2">
      <c r="A34" s="262" t="s">
        <v>638</v>
      </c>
      <c r="B34" s="60">
        <f t="shared" si="9"/>
        <v>2939</v>
      </c>
      <c r="C34" s="8">
        <v>278</v>
      </c>
      <c r="D34" s="8">
        <v>217</v>
      </c>
      <c r="E34" s="8">
        <v>261</v>
      </c>
      <c r="F34" s="8">
        <v>320</v>
      </c>
      <c r="G34" s="8">
        <v>241</v>
      </c>
      <c r="H34" s="8">
        <v>276</v>
      </c>
      <c r="I34" s="8">
        <v>232</v>
      </c>
      <c r="J34" s="8">
        <v>291</v>
      </c>
      <c r="K34" s="8">
        <v>237</v>
      </c>
      <c r="L34" s="8">
        <v>229</v>
      </c>
      <c r="M34" s="8">
        <v>163</v>
      </c>
      <c r="N34" s="8">
        <v>194</v>
      </c>
    </row>
    <row r="35" spans="1:14" ht="12.75" x14ac:dyDescent="0.2">
      <c r="A35" s="262" t="s">
        <v>639</v>
      </c>
      <c r="B35" s="60">
        <f t="shared" si="9"/>
        <v>4241</v>
      </c>
      <c r="C35" s="8">
        <v>460</v>
      </c>
      <c r="D35" s="8">
        <v>360</v>
      </c>
      <c r="E35" s="8">
        <v>454</v>
      </c>
      <c r="F35" s="8">
        <v>380</v>
      </c>
      <c r="G35" s="8">
        <v>396</v>
      </c>
      <c r="H35" s="8">
        <v>356</v>
      </c>
      <c r="I35" s="8">
        <v>344</v>
      </c>
      <c r="J35" s="8">
        <v>382</v>
      </c>
      <c r="K35" s="8">
        <v>270</v>
      </c>
      <c r="L35" s="8">
        <v>327</v>
      </c>
      <c r="M35" s="8">
        <v>295</v>
      </c>
      <c r="N35" s="8">
        <v>217</v>
      </c>
    </row>
    <row r="36" spans="1:14" ht="12.75" x14ac:dyDescent="0.2">
      <c r="A36" s="262" t="s">
        <v>640</v>
      </c>
      <c r="B36" s="60">
        <f t="shared" si="9"/>
        <v>3093</v>
      </c>
      <c r="C36" s="8">
        <v>316</v>
      </c>
      <c r="D36" s="8">
        <v>291</v>
      </c>
      <c r="E36" s="8">
        <v>319</v>
      </c>
      <c r="F36" s="8">
        <v>305</v>
      </c>
      <c r="G36" s="8">
        <v>271</v>
      </c>
      <c r="H36" s="8">
        <v>246</v>
      </c>
      <c r="I36" s="8">
        <v>232</v>
      </c>
      <c r="J36" s="8">
        <v>258</v>
      </c>
      <c r="K36" s="8">
        <v>224</v>
      </c>
      <c r="L36" s="8">
        <v>264</v>
      </c>
      <c r="M36" s="8">
        <v>179</v>
      </c>
      <c r="N36" s="8">
        <v>188</v>
      </c>
    </row>
    <row r="37" spans="1:14" ht="12.75" x14ac:dyDescent="0.2">
      <c r="A37" s="262" t="s">
        <v>641</v>
      </c>
      <c r="B37" s="60">
        <f t="shared" si="9"/>
        <v>4106</v>
      </c>
      <c r="C37" s="8">
        <v>383</v>
      </c>
      <c r="D37" s="8">
        <v>299</v>
      </c>
      <c r="E37" s="8">
        <v>382</v>
      </c>
      <c r="F37" s="8">
        <v>381</v>
      </c>
      <c r="G37" s="8">
        <v>338</v>
      </c>
      <c r="H37" s="8">
        <v>365</v>
      </c>
      <c r="I37" s="8">
        <v>320</v>
      </c>
      <c r="J37" s="8">
        <v>345</v>
      </c>
      <c r="K37" s="8">
        <v>344</v>
      </c>
      <c r="L37" s="8">
        <v>382</v>
      </c>
      <c r="M37" s="8">
        <v>288</v>
      </c>
      <c r="N37" s="8">
        <v>279</v>
      </c>
    </row>
    <row r="38" spans="1:14" ht="12.75" x14ac:dyDescent="0.2">
      <c r="A38" s="262" t="s">
        <v>642</v>
      </c>
      <c r="B38" s="60">
        <f t="shared" si="4"/>
        <v>805</v>
      </c>
      <c r="C38" s="8">
        <v>78</v>
      </c>
      <c r="D38" s="8">
        <v>61</v>
      </c>
      <c r="E38" s="8">
        <v>103</v>
      </c>
      <c r="F38" s="8">
        <v>105</v>
      </c>
      <c r="G38" s="8">
        <v>93</v>
      </c>
      <c r="H38" s="8">
        <v>63</v>
      </c>
      <c r="I38" s="8">
        <v>57</v>
      </c>
      <c r="J38" s="8">
        <v>36</v>
      </c>
      <c r="K38" s="8">
        <v>45</v>
      </c>
      <c r="L38" s="8">
        <v>57</v>
      </c>
      <c r="M38" s="8">
        <v>31</v>
      </c>
      <c r="N38" s="8">
        <v>76</v>
      </c>
    </row>
    <row r="39" spans="1:14" ht="12.75" x14ac:dyDescent="0.2">
      <c r="A39" s="262" t="s">
        <v>643</v>
      </c>
      <c r="B39" s="60">
        <f t="shared" si="4"/>
        <v>1506</v>
      </c>
      <c r="C39" s="8">
        <v>129</v>
      </c>
      <c r="D39" s="8">
        <v>125</v>
      </c>
      <c r="E39" s="8">
        <v>132</v>
      </c>
      <c r="F39" s="8">
        <v>108</v>
      </c>
      <c r="G39" s="8">
        <v>113</v>
      </c>
      <c r="H39" s="8">
        <v>113</v>
      </c>
      <c r="I39" s="8">
        <v>112</v>
      </c>
      <c r="J39" s="8">
        <v>166</v>
      </c>
      <c r="K39" s="8">
        <v>156</v>
      </c>
      <c r="L39" s="8">
        <v>89</v>
      </c>
      <c r="M39" s="8">
        <v>149</v>
      </c>
      <c r="N39" s="8">
        <v>114</v>
      </c>
    </row>
    <row r="40" spans="1:14" ht="12.75" x14ac:dyDescent="0.2">
      <c r="A40" s="262" t="s">
        <v>644</v>
      </c>
      <c r="B40" s="60">
        <f t="shared" si="4"/>
        <v>566</v>
      </c>
      <c r="C40" s="8">
        <v>44</v>
      </c>
      <c r="D40" s="8">
        <v>47</v>
      </c>
      <c r="E40" s="8">
        <v>61</v>
      </c>
      <c r="F40" s="8">
        <v>47</v>
      </c>
      <c r="G40" s="8">
        <v>58</v>
      </c>
      <c r="H40" s="8">
        <v>43</v>
      </c>
      <c r="I40" s="8">
        <v>45</v>
      </c>
      <c r="J40" s="8">
        <v>59</v>
      </c>
      <c r="K40" s="8">
        <v>45</v>
      </c>
      <c r="L40" s="8">
        <v>42</v>
      </c>
      <c r="M40" s="8">
        <v>43</v>
      </c>
      <c r="N40" s="8">
        <v>32</v>
      </c>
    </row>
    <row r="41" spans="1:14" ht="12.75" x14ac:dyDescent="0.2">
      <c r="A41" s="262" t="s">
        <v>645</v>
      </c>
      <c r="B41" s="60">
        <f t="shared" si="4"/>
        <v>425</v>
      </c>
      <c r="C41" s="8">
        <v>42</v>
      </c>
      <c r="D41" s="8">
        <v>36</v>
      </c>
      <c r="E41" s="8">
        <v>86</v>
      </c>
      <c r="F41" s="8">
        <v>44</v>
      </c>
      <c r="G41" s="8">
        <v>36</v>
      </c>
      <c r="H41" s="8">
        <v>28</v>
      </c>
      <c r="I41" s="8">
        <v>39</v>
      </c>
      <c r="J41" s="8">
        <v>25</v>
      </c>
      <c r="K41" s="8">
        <v>18</v>
      </c>
      <c r="L41" s="8">
        <v>38</v>
      </c>
      <c r="M41" s="8">
        <v>17</v>
      </c>
      <c r="N41" s="8">
        <v>16</v>
      </c>
    </row>
    <row r="42" spans="1:14" ht="12.75" x14ac:dyDescent="0.2">
      <c r="A42" s="262" t="s">
        <v>646</v>
      </c>
      <c r="B42" s="60">
        <f t="shared" si="4"/>
        <v>190</v>
      </c>
      <c r="C42" s="8">
        <v>19</v>
      </c>
      <c r="D42" s="8">
        <v>21</v>
      </c>
      <c r="E42" s="8">
        <v>20</v>
      </c>
      <c r="F42" s="8">
        <v>16</v>
      </c>
      <c r="G42" s="8">
        <v>13</v>
      </c>
      <c r="H42" s="8">
        <v>10</v>
      </c>
      <c r="I42" s="8">
        <v>13</v>
      </c>
      <c r="J42" s="8">
        <v>13</v>
      </c>
      <c r="K42" s="8">
        <v>11</v>
      </c>
      <c r="L42" s="8">
        <v>22</v>
      </c>
      <c r="M42" s="8">
        <v>19</v>
      </c>
      <c r="N42" s="8">
        <v>13</v>
      </c>
    </row>
    <row r="43" spans="1:14" ht="12.75" x14ac:dyDescent="0.2">
      <c r="A43" s="262" t="s">
        <v>647</v>
      </c>
      <c r="B43" s="60">
        <f t="shared" si="4"/>
        <v>983</v>
      </c>
      <c r="C43" s="8">
        <v>103</v>
      </c>
      <c r="D43" s="8">
        <v>70</v>
      </c>
      <c r="E43" s="8">
        <v>68</v>
      </c>
      <c r="F43" s="8">
        <v>115</v>
      </c>
      <c r="G43" s="8">
        <v>90</v>
      </c>
      <c r="H43" s="8">
        <v>106</v>
      </c>
      <c r="I43" s="8">
        <v>60</v>
      </c>
      <c r="J43" s="8">
        <v>62</v>
      </c>
      <c r="K43" s="8">
        <v>57</v>
      </c>
      <c r="L43" s="8">
        <v>111</v>
      </c>
      <c r="M43" s="8">
        <v>78</v>
      </c>
      <c r="N43" s="8">
        <v>63</v>
      </c>
    </row>
    <row r="44" spans="1:14" ht="12.75" x14ac:dyDescent="0.2">
      <c r="A44" s="262" t="s">
        <v>648</v>
      </c>
      <c r="B44" s="60">
        <f t="shared" si="4"/>
        <v>42</v>
      </c>
      <c r="C44" s="8">
        <v>2</v>
      </c>
      <c r="D44" s="8">
        <v>13</v>
      </c>
      <c r="E44" s="8">
        <v>5</v>
      </c>
      <c r="F44" s="8">
        <v>1</v>
      </c>
      <c r="G44" s="8">
        <v>1</v>
      </c>
      <c r="H44" s="8">
        <v>3</v>
      </c>
      <c r="I44" s="8">
        <v>3</v>
      </c>
      <c r="J44" s="8">
        <v>7</v>
      </c>
      <c r="K44" s="8">
        <v>5</v>
      </c>
      <c r="L44" s="8">
        <v>0</v>
      </c>
      <c r="M44" s="8">
        <v>1</v>
      </c>
      <c r="N44" s="8">
        <v>1</v>
      </c>
    </row>
    <row r="45" spans="1:14" s="126" customFormat="1" ht="12.75" x14ac:dyDescent="0.2">
      <c r="A45" s="261" t="s">
        <v>694</v>
      </c>
      <c r="B45" s="125">
        <f t="shared" ref="B45:N45" si="10">SUM(B46:B48)</f>
        <v>2191</v>
      </c>
      <c r="C45" s="125">
        <f t="shared" si="10"/>
        <v>208</v>
      </c>
      <c r="D45" s="125">
        <f t="shared" si="10"/>
        <v>244</v>
      </c>
      <c r="E45" s="125">
        <f t="shared" si="10"/>
        <v>253</v>
      </c>
      <c r="F45" s="125">
        <f t="shared" si="10"/>
        <v>252</v>
      </c>
      <c r="G45" s="125">
        <f t="shared" si="10"/>
        <v>213</v>
      </c>
      <c r="H45" s="125">
        <f t="shared" si="10"/>
        <v>155</v>
      </c>
      <c r="I45" s="125">
        <f t="shared" si="10"/>
        <v>111</v>
      </c>
      <c r="J45" s="125">
        <f t="shared" si="10"/>
        <v>213</v>
      </c>
      <c r="K45" s="125">
        <f t="shared" si="10"/>
        <v>141</v>
      </c>
      <c r="L45" s="125">
        <f t="shared" si="10"/>
        <v>169</v>
      </c>
      <c r="M45" s="125">
        <f t="shared" si="10"/>
        <v>126</v>
      </c>
      <c r="N45" s="125">
        <f t="shared" si="10"/>
        <v>106</v>
      </c>
    </row>
    <row r="46" spans="1:14" ht="12.75" x14ac:dyDescent="0.2">
      <c r="A46" s="262" t="s">
        <v>656</v>
      </c>
      <c r="B46" s="60">
        <f t="shared" si="4"/>
        <v>13</v>
      </c>
      <c r="C46" s="8">
        <v>0</v>
      </c>
      <c r="D46" s="8">
        <v>0</v>
      </c>
      <c r="E46" s="8">
        <v>2</v>
      </c>
      <c r="F46" s="8">
        <v>0</v>
      </c>
      <c r="G46" s="8">
        <v>3</v>
      </c>
      <c r="H46" s="8">
        <v>0</v>
      </c>
      <c r="I46" s="8">
        <v>1</v>
      </c>
      <c r="J46" s="8">
        <v>2</v>
      </c>
      <c r="K46" s="8">
        <v>1</v>
      </c>
      <c r="L46" s="8">
        <v>0</v>
      </c>
      <c r="M46" s="8">
        <v>3</v>
      </c>
      <c r="N46" s="8">
        <v>1</v>
      </c>
    </row>
    <row r="47" spans="1:14" s="126" customFormat="1" ht="12.75" x14ac:dyDescent="0.2">
      <c r="A47" s="262" t="s">
        <v>529</v>
      </c>
      <c r="B47" s="125">
        <f t="shared" si="4"/>
        <v>1234</v>
      </c>
      <c r="C47" s="127">
        <v>126</v>
      </c>
      <c r="D47" s="127">
        <v>132</v>
      </c>
      <c r="E47" s="127">
        <v>173</v>
      </c>
      <c r="F47" s="127">
        <v>152</v>
      </c>
      <c r="G47" s="127">
        <v>105</v>
      </c>
      <c r="H47" s="127">
        <v>87</v>
      </c>
      <c r="I47" s="127">
        <v>64</v>
      </c>
      <c r="J47" s="127">
        <v>110</v>
      </c>
      <c r="K47" s="127">
        <v>78</v>
      </c>
      <c r="L47" s="127">
        <v>96</v>
      </c>
      <c r="M47" s="127">
        <v>50</v>
      </c>
      <c r="N47" s="127">
        <v>61</v>
      </c>
    </row>
    <row r="48" spans="1:14" ht="12.75" x14ac:dyDescent="0.2">
      <c r="A48" s="262" t="s">
        <v>530</v>
      </c>
      <c r="B48" s="60">
        <f t="shared" si="4"/>
        <v>944</v>
      </c>
      <c r="C48" s="8">
        <v>82</v>
      </c>
      <c r="D48" s="8">
        <v>112</v>
      </c>
      <c r="E48" s="8">
        <v>78</v>
      </c>
      <c r="F48" s="8">
        <v>100</v>
      </c>
      <c r="G48" s="8">
        <v>105</v>
      </c>
      <c r="H48" s="8">
        <v>68</v>
      </c>
      <c r="I48" s="8">
        <v>46</v>
      </c>
      <c r="J48" s="8">
        <v>101</v>
      </c>
      <c r="K48" s="8">
        <v>62</v>
      </c>
      <c r="L48" s="8">
        <v>73</v>
      </c>
      <c r="M48" s="8">
        <v>73</v>
      </c>
      <c r="N48" s="8">
        <v>44</v>
      </c>
    </row>
    <row r="49" spans="1:15" ht="12.75" x14ac:dyDescent="0.2">
      <c r="A49" s="264" t="s">
        <v>579</v>
      </c>
      <c r="B49" s="60">
        <f t="shared" ref="B49:N49" si="11">SUM(B50:B54)</f>
        <v>3657</v>
      </c>
      <c r="C49" s="60">
        <f t="shared" si="11"/>
        <v>404</v>
      </c>
      <c r="D49" s="60">
        <f t="shared" si="11"/>
        <v>310</v>
      </c>
      <c r="E49" s="60">
        <f t="shared" si="11"/>
        <v>467</v>
      </c>
      <c r="F49" s="60">
        <f t="shared" si="11"/>
        <v>298</v>
      </c>
      <c r="G49" s="60">
        <f t="shared" si="11"/>
        <v>327</v>
      </c>
      <c r="H49" s="60">
        <f t="shared" si="11"/>
        <v>296</v>
      </c>
      <c r="I49" s="60">
        <f t="shared" si="11"/>
        <v>275</v>
      </c>
      <c r="J49" s="60">
        <f t="shared" si="11"/>
        <v>338</v>
      </c>
      <c r="K49" s="60">
        <f t="shared" si="11"/>
        <v>227</v>
      </c>
      <c r="L49" s="60">
        <f t="shared" si="11"/>
        <v>259</v>
      </c>
      <c r="M49" s="60">
        <f t="shared" si="11"/>
        <v>267</v>
      </c>
      <c r="N49" s="60">
        <f t="shared" si="11"/>
        <v>189</v>
      </c>
    </row>
    <row r="50" spans="1:15" ht="12.75" x14ac:dyDescent="0.2">
      <c r="A50" s="262" t="s">
        <v>657</v>
      </c>
      <c r="B50" s="60">
        <f t="shared" si="4"/>
        <v>4</v>
      </c>
      <c r="C50" s="8">
        <v>1</v>
      </c>
      <c r="D50" s="8">
        <v>0</v>
      </c>
      <c r="E50" s="8">
        <v>0</v>
      </c>
      <c r="F50" s="8">
        <v>0</v>
      </c>
      <c r="G50" s="8">
        <v>0</v>
      </c>
      <c r="H50" s="8">
        <v>0</v>
      </c>
      <c r="I50" s="8">
        <v>0</v>
      </c>
      <c r="J50" s="8">
        <v>0</v>
      </c>
      <c r="K50" s="8">
        <v>0</v>
      </c>
      <c r="L50" s="8">
        <v>0</v>
      </c>
      <c r="M50" s="8">
        <v>1</v>
      </c>
      <c r="N50" s="8">
        <v>2</v>
      </c>
    </row>
    <row r="51" spans="1:15" ht="12.75" x14ac:dyDescent="0.2">
      <c r="A51" s="263" t="s">
        <v>531</v>
      </c>
      <c r="B51" s="60">
        <f t="shared" si="4"/>
        <v>945</v>
      </c>
      <c r="C51" s="8">
        <v>116</v>
      </c>
      <c r="D51" s="8">
        <v>76</v>
      </c>
      <c r="E51" s="8">
        <v>115</v>
      </c>
      <c r="F51" s="8">
        <v>84</v>
      </c>
      <c r="G51" s="8">
        <v>87</v>
      </c>
      <c r="H51" s="8">
        <v>78</v>
      </c>
      <c r="I51" s="8">
        <v>83</v>
      </c>
      <c r="J51" s="8">
        <v>85</v>
      </c>
      <c r="K51" s="8">
        <v>53</v>
      </c>
      <c r="L51" s="8">
        <v>73</v>
      </c>
      <c r="M51" s="8">
        <v>56</v>
      </c>
      <c r="N51" s="8">
        <v>39</v>
      </c>
    </row>
    <row r="52" spans="1:15" ht="12.75" x14ac:dyDescent="0.2">
      <c r="A52" s="263" t="s">
        <v>532</v>
      </c>
      <c r="B52" s="60">
        <f t="shared" si="4"/>
        <v>736</v>
      </c>
      <c r="C52" s="8">
        <v>89</v>
      </c>
      <c r="D52" s="8">
        <v>61</v>
      </c>
      <c r="E52" s="8">
        <v>101</v>
      </c>
      <c r="F52" s="8">
        <v>54</v>
      </c>
      <c r="G52" s="8">
        <v>66</v>
      </c>
      <c r="H52" s="8">
        <v>52</v>
      </c>
      <c r="I52" s="8">
        <v>39</v>
      </c>
      <c r="J52" s="8">
        <v>88</v>
      </c>
      <c r="K52" s="8">
        <v>47</v>
      </c>
      <c r="L52" s="8">
        <v>47</v>
      </c>
      <c r="M52" s="8">
        <v>48</v>
      </c>
      <c r="N52" s="8">
        <v>44</v>
      </c>
    </row>
    <row r="53" spans="1:15" ht="12.75" x14ac:dyDescent="0.2">
      <c r="A53" s="263" t="s">
        <v>533</v>
      </c>
      <c r="B53" s="60">
        <f t="shared" si="4"/>
        <v>1395</v>
      </c>
      <c r="C53" s="8">
        <v>154</v>
      </c>
      <c r="D53" s="8">
        <v>121</v>
      </c>
      <c r="E53" s="8">
        <v>164</v>
      </c>
      <c r="F53" s="8">
        <v>123</v>
      </c>
      <c r="G53" s="8">
        <v>121</v>
      </c>
      <c r="H53" s="8">
        <v>132</v>
      </c>
      <c r="I53" s="8">
        <v>102</v>
      </c>
      <c r="J53" s="8">
        <v>108</v>
      </c>
      <c r="K53" s="8">
        <v>84</v>
      </c>
      <c r="L53" s="8">
        <v>96</v>
      </c>
      <c r="M53" s="8">
        <v>122</v>
      </c>
      <c r="N53" s="8">
        <v>68</v>
      </c>
    </row>
    <row r="54" spans="1:15" s="126" customFormat="1" ht="12.75" x14ac:dyDescent="0.2">
      <c r="A54" s="262" t="s">
        <v>534</v>
      </c>
      <c r="B54" s="125">
        <f t="shared" si="4"/>
        <v>577</v>
      </c>
      <c r="C54" s="127">
        <v>44</v>
      </c>
      <c r="D54" s="127">
        <v>52</v>
      </c>
      <c r="E54" s="127">
        <v>87</v>
      </c>
      <c r="F54" s="127">
        <v>37</v>
      </c>
      <c r="G54" s="127">
        <v>53</v>
      </c>
      <c r="H54" s="127">
        <v>34</v>
      </c>
      <c r="I54" s="127">
        <v>51</v>
      </c>
      <c r="J54" s="127">
        <v>57</v>
      </c>
      <c r="K54" s="127">
        <v>43</v>
      </c>
      <c r="L54" s="127">
        <v>43</v>
      </c>
      <c r="M54" s="127">
        <v>40</v>
      </c>
      <c r="N54" s="127">
        <v>36</v>
      </c>
    </row>
    <row r="55" spans="1:15" ht="12.75" x14ac:dyDescent="0.2">
      <c r="A55" s="260" t="s">
        <v>556</v>
      </c>
      <c r="B55" s="60">
        <f t="shared" ref="B55:N55" si="12">SUM(B56:B57)</f>
        <v>2423</v>
      </c>
      <c r="C55" s="60">
        <f t="shared" si="12"/>
        <v>265</v>
      </c>
      <c r="D55" s="60">
        <f t="shared" si="12"/>
        <v>202</v>
      </c>
      <c r="E55" s="60">
        <f t="shared" si="12"/>
        <v>256</v>
      </c>
      <c r="F55" s="60">
        <f t="shared" si="12"/>
        <v>199</v>
      </c>
      <c r="G55" s="60">
        <f t="shared" si="12"/>
        <v>297</v>
      </c>
      <c r="H55" s="60">
        <f t="shared" si="12"/>
        <v>194</v>
      </c>
      <c r="I55" s="60">
        <f t="shared" si="12"/>
        <v>197</v>
      </c>
      <c r="J55" s="60">
        <f t="shared" si="12"/>
        <v>172</v>
      </c>
      <c r="K55" s="60">
        <f t="shared" si="12"/>
        <v>159</v>
      </c>
      <c r="L55" s="60">
        <f t="shared" si="12"/>
        <v>168</v>
      </c>
      <c r="M55" s="60">
        <f t="shared" si="12"/>
        <v>144</v>
      </c>
      <c r="N55" s="60">
        <f t="shared" si="12"/>
        <v>170</v>
      </c>
      <c r="O55" s="60"/>
    </row>
    <row r="56" spans="1:15" ht="12.75" x14ac:dyDescent="0.2">
      <c r="A56" s="262" t="s">
        <v>658</v>
      </c>
      <c r="B56" s="60">
        <f t="shared" si="4"/>
        <v>2</v>
      </c>
      <c r="C56" s="8">
        <v>0</v>
      </c>
      <c r="D56" s="8">
        <v>0</v>
      </c>
      <c r="E56" s="8">
        <v>0</v>
      </c>
      <c r="F56" s="8">
        <v>0</v>
      </c>
      <c r="G56" s="8">
        <v>0</v>
      </c>
      <c r="H56" s="8">
        <v>1</v>
      </c>
      <c r="I56" s="8">
        <v>0</v>
      </c>
      <c r="J56" s="8">
        <v>0</v>
      </c>
      <c r="K56" s="8">
        <v>0</v>
      </c>
      <c r="L56" s="8">
        <v>1</v>
      </c>
      <c r="M56" s="8">
        <v>0</v>
      </c>
      <c r="N56" s="8">
        <v>0</v>
      </c>
    </row>
    <row r="57" spans="1:15" ht="12.75" x14ac:dyDescent="0.2">
      <c r="A57" s="263" t="s">
        <v>535</v>
      </c>
      <c r="B57" s="60">
        <f t="shared" si="4"/>
        <v>2421</v>
      </c>
      <c r="C57" s="8">
        <v>265</v>
      </c>
      <c r="D57" s="8">
        <v>202</v>
      </c>
      <c r="E57" s="8">
        <v>256</v>
      </c>
      <c r="F57" s="8">
        <v>199</v>
      </c>
      <c r="G57" s="8">
        <v>297</v>
      </c>
      <c r="H57" s="8">
        <v>193</v>
      </c>
      <c r="I57" s="8">
        <v>197</v>
      </c>
      <c r="J57" s="8">
        <v>172</v>
      </c>
      <c r="K57" s="8">
        <v>159</v>
      </c>
      <c r="L57" s="8">
        <v>167</v>
      </c>
      <c r="M57" s="8">
        <v>144</v>
      </c>
      <c r="N57" s="8">
        <v>170</v>
      </c>
    </row>
    <row r="58" spans="1:15" ht="12.75" x14ac:dyDescent="0.2">
      <c r="A58" s="264" t="s">
        <v>509</v>
      </c>
      <c r="B58" s="60">
        <f t="shared" ref="B58:N58" si="13">SUM(B59:B62)</f>
        <v>4562</v>
      </c>
      <c r="C58" s="60">
        <f t="shared" si="13"/>
        <v>499</v>
      </c>
      <c r="D58" s="60">
        <f t="shared" si="13"/>
        <v>508</v>
      </c>
      <c r="E58" s="60">
        <f t="shared" si="13"/>
        <v>577</v>
      </c>
      <c r="F58" s="60">
        <f t="shared" si="13"/>
        <v>497</v>
      </c>
      <c r="G58" s="60">
        <f t="shared" si="13"/>
        <v>387</v>
      </c>
      <c r="H58" s="60">
        <f t="shared" si="13"/>
        <v>392</v>
      </c>
      <c r="I58" s="60">
        <f t="shared" si="13"/>
        <v>329</v>
      </c>
      <c r="J58" s="60">
        <f t="shared" si="13"/>
        <v>333</v>
      </c>
      <c r="K58" s="60">
        <f t="shared" si="13"/>
        <v>310</v>
      </c>
      <c r="L58" s="60">
        <f t="shared" si="13"/>
        <v>292</v>
      </c>
      <c r="M58" s="60">
        <f t="shared" si="13"/>
        <v>231</v>
      </c>
      <c r="N58" s="60">
        <f t="shared" si="13"/>
        <v>207</v>
      </c>
    </row>
    <row r="59" spans="1:15" ht="12.75" x14ac:dyDescent="0.2">
      <c r="A59" s="262" t="s">
        <v>659</v>
      </c>
      <c r="B59" s="60">
        <f t="shared" si="4"/>
        <v>10</v>
      </c>
      <c r="C59" s="8">
        <v>0</v>
      </c>
      <c r="D59" s="8">
        <v>0</v>
      </c>
      <c r="E59" s="8">
        <v>1</v>
      </c>
      <c r="F59" s="8">
        <v>2</v>
      </c>
      <c r="G59" s="8">
        <v>0</v>
      </c>
      <c r="H59" s="8">
        <v>1</v>
      </c>
      <c r="I59" s="8">
        <v>0</v>
      </c>
      <c r="J59" s="8">
        <v>1</v>
      </c>
      <c r="K59" s="8">
        <v>1</v>
      </c>
      <c r="L59" s="8">
        <v>1</v>
      </c>
      <c r="M59" s="8">
        <v>1</v>
      </c>
      <c r="N59" s="8">
        <v>2</v>
      </c>
    </row>
    <row r="60" spans="1:15" ht="12.75" x14ac:dyDescent="0.2">
      <c r="A60" s="263" t="s">
        <v>536</v>
      </c>
      <c r="B60" s="60">
        <f t="shared" si="4"/>
        <v>2767</v>
      </c>
      <c r="C60" s="8">
        <v>332</v>
      </c>
      <c r="D60" s="8">
        <v>325</v>
      </c>
      <c r="E60" s="8">
        <v>371</v>
      </c>
      <c r="F60" s="8">
        <v>309</v>
      </c>
      <c r="G60" s="8">
        <v>215</v>
      </c>
      <c r="H60" s="8">
        <v>237</v>
      </c>
      <c r="I60" s="8">
        <v>189</v>
      </c>
      <c r="J60" s="8">
        <v>201</v>
      </c>
      <c r="K60" s="8">
        <v>183</v>
      </c>
      <c r="L60" s="8">
        <v>170</v>
      </c>
      <c r="M60" s="8">
        <v>124</v>
      </c>
      <c r="N60" s="8">
        <v>111</v>
      </c>
    </row>
    <row r="61" spans="1:15" ht="12.75" x14ac:dyDescent="0.2">
      <c r="A61" s="263" t="s">
        <v>537</v>
      </c>
      <c r="B61" s="60">
        <f t="shared" si="4"/>
        <v>415</v>
      </c>
      <c r="C61" s="8">
        <v>47</v>
      </c>
      <c r="D61" s="8">
        <v>44</v>
      </c>
      <c r="E61" s="8">
        <v>51</v>
      </c>
      <c r="F61" s="8">
        <v>55</v>
      </c>
      <c r="G61" s="8">
        <v>32</v>
      </c>
      <c r="H61" s="8">
        <v>35</v>
      </c>
      <c r="I61" s="8">
        <v>33</v>
      </c>
      <c r="J61" s="8">
        <v>24</v>
      </c>
      <c r="K61" s="8">
        <v>33</v>
      </c>
      <c r="L61" s="8">
        <v>20</v>
      </c>
      <c r="M61" s="8">
        <v>21</v>
      </c>
      <c r="N61" s="8">
        <v>20</v>
      </c>
    </row>
    <row r="62" spans="1:15" ht="12.75" x14ac:dyDescent="0.2">
      <c r="A62" s="263" t="s">
        <v>580</v>
      </c>
      <c r="B62" s="60">
        <f t="shared" si="4"/>
        <v>1370</v>
      </c>
      <c r="C62" s="8">
        <v>120</v>
      </c>
      <c r="D62" s="8">
        <v>139</v>
      </c>
      <c r="E62" s="8">
        <v>154</v>
      </c>
      <c r="F62" s="8">
        <v>131</v>
      </c>
      <c r="G62" s="8">
        <v>140</v>
      </c>
      <c r="H62" s="8">
        <v>119</v>
      </c>
      <c r="I62" s="8">
        <v>107</v>
      </c>
      <c r="J62" s="8">
        <v>107</v>
      </c>
      <c r="K62" s="8">
        <v>93</v>
      </c>
      <c r="L62" s="8">
        <v>101</v>
      </c>
      <c r="M62" s="8">
        <v>85</v>
      </c>
      <c r="N62" s="8">
        <v>74</v>
      </c>
    </row>
    <row r="63" spans="1:15" ht="12.75" x14ac:dyDescent="0.2">
      <c r="A63" s="264" t="s">
        <v>572</v>
      </c>
      <c r="B63" s="60">
        <f t="shared" ref="B63:N63" si="14">SUM(B64:B66)</f>
        <v>3200</v>
      </c>
      <c r="C63" s="60">
        <f t="shared" si="14"/>
        <v>277</v>
      </c>
      <c r="D63" s="60">
        <f t="shared" si="14"/>
        <v>241</v>
      </c>
      <c r="E63" s="60">
        <f t="shared" si="14"/>
        <v>282</v>
      </c>
      <c r="F63" s="60">
        <f t="shared" si="14"/>
        <v>288</v>
      </c>
      <c r="G63" s="60">
        <f t="shared" si="14"/>
        <v>334</v>
      </c>
      <c r="H63" s="60">
        <f t="shared" si="14"/>
        <v>296</v>
      </c>
      <c r="I63" s="60">
        <f t="shared" si="14"/>
        <v>265</v>
      </c>
      <c r="J63" s="60">
        <f t="shared" si="14"/>
        <v>291</v>
      </c>
      <c r="K63" s="60">
        <f t="shared" si="14"/>
        <v>215</v>
      </c>
      <c r="L63" s="60">
        <f t="shared" si="14"/>
        <v>259</v>
      </c>
      <c r="M63" s="60">
        <f t="shared" si="14"/>
        <v>232</v>
      </c>
      <c r="N63" s="60">
        <f t="shared" si="14"/>
        <v>220</v>
      </c>
    </row>
    <row r="64" spans="1:15" ht="12.75" x14ac:dyDescent="0.2">
      <c r="A64" s="262" t="s">
        <v>660</v>
      </c>
      <c r="B64" s="60">
        <f t="shared" si="4"/>
        <v>47</v>
      </c>
      <c r="C64" s="8">
        <v>5</v>
      </c>
      <c r="D64" s="8">
        <v>4</v>
      </c>
      <c r="E64" s="8">
        <v>3</v>
      </c>
      <c r="F64" s="8">
        <v>4</v>
      </c>
      <c r="G64" s="8">
        <v>6</v>
      </c>
      <c r="H64" s="8">
        <v>3</v>
      </c>
      <c r="I64" s="8">
        <v>3</v>
      </c>
      <c r="J64" s="8">
        <v>5</v>
      </c>
      <c r="K64" s="8">
        <v>6</v>
      </c>
      <c r="L64" s="8">
        <v>3</v>
      </c>
      <c r="M64" s="8">
        <v>1</v>
      </c>
      <c r="N64" s="8">
        <v>4</v>
      </c>
    </row>
    <row r="65" spans="1:14" ht="12.75" x14ac:dyDescent="0.2">
      <c r="A65" s="263" t="s">
        <v>538</v>
      </c>
      <c r="B65" s="60">
        <f t="shared" si="4"/>
        <v>2152</v>
      </c>
      <c r="C65" s="8">
        <v>187</v>
      </c>
      <c r="D65" s="8">
        <v>149</v>
      </c>
      <c r="E65" s="8">
        <v>192</v>
      </c>
      <c r="F65" s="8">
        <v>203</v>
      </c>
      <c r="G65" s="8">
        <v>195</v>
      </c>
      <c r="H65" s="8">
        <v>204</v>
      </c>
      <c r="I65" s="8">
        <v>190</v>
      </c>
      <c r="J65" s="8">
        <v>206</v>
      </c>
      <c r="K65" s="8">
        <v>127</v>
      </c>
      <c r="L65" s="8">
        <v>183</v>
      </c>
      <c r="M65" s="8">
        <v>163</v>
      </c>
      <c r="N65" s="8">
        <v>153</v>
      </c>
    </row>
    <row r="66" spans="1:14" ht="12.75" x14ac:dyDescent="0.2">
      <c r="A66" s="263" t="s">
        <v>539</v>
      </c>
      <c r="B66" s="60">
        <f t="shared" si="4"/>
        <v>1001</v>
      </c>
      <c r="C66" s="8">
        <v>85</v>
      </c>
      <c r="D66" s="8">
        <v>88</v>
      </c>
      <c r="E66" s="8">
        <v>87</v>
      </c>
      <c r="F66" s="8">
        <v>81</v>
      </c>
      <c r="G66" s="8">
        <v>133</v>
      </c>
      <c r="H66" s="8">
        <v>89</v>
      </c>
      <c r="I66" s="8">
        <v>72</v>
      </c>
      <c r="J66" s="8">
        <v>80</v>
      </c>
      <c r="K66" s="8">
        <v>82</v>
      </c>
      <c r="L66" s="8">
        <v>73</v>
      </c>
      <c r="M66" s="8">
        <v>68</v>
      </c>
      <c r="N66" s="8">
        <v>63</v>
      </c>
    </row>
    <row r="67" spans="1:14" ht="12.75" x14ac:dyDescent="0.2">
      <c r="A67" s="264" t="s">
        <v>511</v>
      </c>
      <c r="B67" s="60">
        <f t="shared" ref="B67:N67" si="15">SUM(B68:B70)</f>
        <v>1746</v>
      </c>
      <c r="C67" s="60">
        <f t="shared" si="15"/>
        <v>190</v>
      </c>
      <c r="D67" s="60">
        <f t="shared" si="15"/>
        <v>141</v>
      </c>
      <c r="E67" s="60">
        <f t="shared" si="15"/>
        <v>192</v>
      </c>
      <c r="F67" s="60">
        <f t="shared" si="15"/>
        <v>162</v>
      </c>
      <c r="G67" s="60">
        <f t="shared" si="15"/>
        <v>150</v>
      </c>
      <c r="H67" s="60">
        <f t="shared" si="15"/>
        <v>144</v>
      </c>
      <c r="I67" s="60">
        <f t="shared" si="15"/>
        <v>139</v>
      </c>
      <c r="J67" s="60">
        <f t="shared" si="15"/>
        <v>126</v>
      </c>
      <c r="K67" s="60">
        <f t="shared" si="15"/>
        <v>116</v>
      </c>
      <c r="L67" s="60">
        <f t="shared" si="15"/>
        <v>146</v>
      </c>
      <c r="M67" s="60">
        <f t="shared" si="15"/>
        <v>135</v>
      </c>
      <c r="N67" s="60">
        <f t="shared" si="15"/>
        <v>105</v>
      </c>
    </row>
    <row r="68" spans="1:14" ht="12.75" x14ac:dyDescent="0.2">
      <c r="A68" s="263" t="s">
        <v>540</v>
      </c>
      <c r="B68" s="60">
        <f t="shared" si="4"/>
        <v>1290</v>
      </c>
      <c r="C68" s="8">
        <v>143</v>
      </c>
      <c r="D68" s="8">
        <v>105</v>
      </c>
      <c r="E68" s="8">
        <v>140</v>
      </c>
      <c r="F68" s="8">
        <v>122</v>
      </c>
      <c r="G68" s="8">
        <v>112</v>
      </c>
      <c r="H68" s="8">
        <v>113</v>
      </c>
      <c r="I68" s="8">
        <v>105</v>
      </c>
      <c r="J68" s="8">
        <v>95</v>
      </c>
      <c r="K68" s="8">
        <v>82</v>
      </c>
      <c r="L68" s="8">
        <v>110</v>
      </c>
      <c r="M68" s="8">
        <v>88</v>
      </c>
      <c r="N68" s="8">
        <v>75</v>
      </c>
    </row>
    <row r="69" spans="1:14" ht="12.75" x14ac:dyDescent="0.2">
      <c r="A69" s="262" t="s">
        <v>661</v>
      </c>
      <c r="B69" s="60">
        <f t="shared" ref="B69:B83" si="16">SUM(C69:N69)</f>
        <v>3</v>
      </c>
      <c r="C69" s="8">
        <v>0</v>
      </c>
      <c r="D69" s="8">
        <v>1</v>
      </c>
      <c r="E69" s="8">
        <v>0</v>
      </c>
      <c r="F69" s="8">
        <v>0</v>
      </c>
      <c r="G69" s="8">
        <v>0</v>
      </c>
      <c r="H69" s="8">
        <v>0</v>
      </c>
      <c r="I69" s="8">
        <v>0</v>
      </c>
      <c r="J69" s="8">
        <v>0</v>
      </c>
      <c r="K69" s="8">
        <v>0</v>
      </c>
      <c r="L69" s="8">
        <v>0</v>
      </c>
      <c r="M69" s="8">
        <v>1</v>
      </c>
      <c r="N69" s="8">
        <v>1</v>
      </c>
    </row>
    <row r="70" spans="1:14" ht="12.75" x14ac:dyDescent="0.2">
      <c r="A70" s="262" t="s">
        <v>541</v>
      </c>
      <c r="B70" s="60">
        <f t="shared" si="16"/>
        <v>453</v>
      </c>
      <c r="C70" s="8">
        <v>47</v>
      </c>
      <c r="D70" s="8">
        <v>35</v>
      </c>
      <c r="E70" s="8">
        <v>52</v>
      </c>
      <c r="F70" s="8">
        <v>40</v>
      </c>
      <c r="G70" s="8">
        <v>38</v>
      </c>
      <c r="H70" s="8">
        <v>31</v>
      </c>
      <c r="I70" s="8">
        <v>34</v>
      </c>
      <c r="J70" s="8">
        <v>31</v>
      </c>
      <c r="K70" s="8">
        <v>34</v>
      </c>
      <c r="L70" s="8">
        <v>36</v>
      </c>
      <c r="M70" s="8">
        <v>46</v>
      </c>
      <c r="N70" s="8">
        <v>29</v>
      </c>
    </row>
    <row r="71" spans="1:14" ht="12.75" x14ac:dyDescent="0.2">
      <c r="A71" s="264" t="s">
        <v>512</v>
      </c>
      <c r="B71" s="60">
        <f t="shared" ref="B71:N71" si="17">SUM(B72:B75)</f>
        <v>2376</v>
      </c>
      <c r="C71" s="60">
        <f t="shared" si="17"/>
        <v>241</v>
      </c>
      <c r="D71" s="60">
        <f t="shared" si="17"/>
        <v>223</v>
      </c>
      <c r="E71" s="60">
        <f t="shared" si="17"/>
        <v>266</v>
      </c>
      <c r="F71" s="60">
        <f t="shared" si="17"/>
        <v>220</v>
      </c>
      <c r="G71" s="60">
        <f t="shared" si="17"/>
        <v>196</v>
      </c>
      <c r="H71" s="60">
        <f t="shared" si="17"/>
        <v>175</v>
      </c>
      <c r="I71" s="60">
        <f t="shared" si="17"/>
        <v>215</v>
      </c>
      <c r="J71" s="60">
        <f t="shared" si="17"/>
        <v>204</v>
      </c>
      <c r="K71" s="60">
        <f t="shared" si="17"/>
        <v>146</v>
      </c>
      <c r="L71" s="60">
        <f t="shared" si="17"/>
        <v>183</v>
      </c>
      <c r="M71" s="60">
        <f t="shared" si="17"/>
        <v>170</v>
      </c>
      <c r="N71" s="60">
        <f t="shared" si="17"/>
        <v>137</v>
      </c>
    </row>
    <row r="72" spans="1:14" ht="12.75" x14ac:dyDescent="0.2">
      <c r="A72" s="262" t="s">
        <v>662</v>
      </c>
      <c r="B72" s="60">
        <f t="shared" si="16"/>
        <v>9</v>
      </c>
      <c r="C72" s="8">
        <v>1</v>
      </c>
      <c r="D72" s="8">
        <v>1</v>
      </c>
      <c r="E72" s="8">
        <v>1</v>
      </c>
      <c r="F72" s="8">
        <v>0</v>
      </c>
      <c r="G72" s="8">
        <v>2</v>
      </c>
      <c r="H72" s="8">
        <v>0</v>
      </c>
      <c r="I72" s="8">
        <v>1</v>
      </c>
      <c r="J72" s="8">
        <v>0</v>
      </c>
      <c r="K72" s="8">
        <v>1</v>
      </c>
      <c r="L72" s="8">
        <v>1</v>
      </c>
      <c r="M72" s="8">
        <v>0</v>
      </c>
      <c r="N72" s="8">
        <v>1</v>
      </c>
    </row>
    <row r="73" spans="1:14" ht="12.75" x14ac:dyDescent="0.2">
      <c r="A73" s="263" t="s">
        <v>542</v>
      </c>
      <c r="B73" s="60">
        <f t="shared" si="16"/>
        <v>984</v>
      </c>
      <c r="C73" s="8">
        <v>101</v>
      </c>
      <c r="D73" s="8">
        <v>99</v>
      </c>
      <c r="E73" s="8">
        <v>107</v>
      </c>
      <c r="F73" s="8">
        <v>96</v>
      </c>
      <c r="G73" s="8">
        <v>91</v>
      </c>
      <c r="H73" s="8">
        <v>83</v>
      </c>
      <c r="I73" s="8">
        <v>83</v>
      </c>
      <c r="J73" s="8">
        <v>73</v>
      </c>
      <c r="K73" s="8">
        <v>48</v>
      </c>
      <c r="L73" s="8">
        <v>93</v>
      </c>
      <c r="M73" s="8">
        <v>61</v>
      </c>
      <c r="N73" s="8">
        <v>49</v>
      </c>
    </row>
    <row r="74" spans="1:14" ht="12.75" x14ac:dyDescent="0.2">
      <c r="A74" s="263" t="s">
        <v>543</v>
      </c>
      <c r="B74" s="60">
        <f t="shared" si="16"/>
        <v>467</v>
      </c>
      <c r="C74" s="8">
        <v>46</v>
      </c>
      <c r="D74" s="8">
        <v>40</v>
      </c>
      <c r="E74" s="8">
        <v>37</v>
      </c>
      <c r="F74" s="8">
        <v>45</v>
      </c>
      <c r="G74" s="8">
        <v>22</v>
      </c>
      <c r="H74" s="8">
        <v>30</v>
      </c>
      <c r="I74" s="8">
        <v>41</v>
      </c>
      <c r="J74" s="8">
        <v>43</v>
      </c>
      <c r="K74" s="8">
        <v>40</v>
      </c>
      <c r="L74" s="8">
        <v>37</v>
      </c>
      <c r="M74" s="8">
        <v>48</v>
      </c>
      <c r="N74" s="8">
        <v>38</v>
      </c>
    </row>
    <row r="75" spans="1:14" ht="12.75" x14ac:dyDescent="0.2">
      <c r="A75" s="263" t="s">
        <v>544</v>
      </c>
      <c r="B75" s="60">
        <f t="shared" si="16"/>
        <v>916</v>
      </c>
      <c r="C75" s="8">
        <v>93</v>
      </c>
      <c r="D75" s="8">
        <v>83</v>
      </c>
      <c r="E75" s="8">
        <v>121</v>
      </c>
      <c r="F75" s="8">
        <v>79</v>
      </c>
      <c r="G75" s="8">
        <v>81</v>
      </c>
      <c r="H75" s="8">
        <v>62</v>
      </c>
      <c r="I75" s="8">
        <v>90</v>
      </c>
      <c r="J75" s="8">
        <v>88</v>
      </c>
      <c r="K75" s="8">
        <v>57</v>
      </c>
      <c r="L75" s="8">
        <v>52</v>
      </c>
      <c r="M75" s="8">
        <v>61</v>
      </c>
      <c r="N75" s="8">
        <v>49</v>
      </c>
    </row>
    <row r="76" spans="1:14" ht="12.75" x14ac:dyDescent="0.2">
      <c r="A76" s="261" t="s">
        <v>737</v>
      </c>
      <c r="B76" s="60">
        <f t="shared" ref="B76:N76" si="18">SUM(B77:B79)</f>
        <v>769</v>
      </c>
      <c r="C76" s="60">
        <f t="shared" si="18"/>
        <v>79</v>
      </c>
      <c r="D76" s="60">
        <f t="shared" si="18"/>
        <v>62</v>
      </c>
      <c r="E76" s="60">
        <f t="shared" si="18"/>
        <v>91</v>
      </c>
      <c r="F76" s="60">
        <f t="shared" si="18"/>
        <v>62</v>
      </c>
      <c r="G76" s="60">
        <f t="shared" si="18"/>
        <v>61</v>
      </c>
      <c r="H76" s="60">
        <f t="shared" si="18"/>
        <v>58</v>
      </c>
      <c r="I76" s="60">
        <f t="shared" si="18"/>
        <v>73</v>
      </c>
      <c r="J76" s="60">
        <f t="shared" si="18"/>
        <v>62</v>
      </c>
      <c r="K76" s="60">
        <f t="shared" si="18"/>
        <v>59</v>
      </c>
      <c r="L76" s="60">
        <f t="shared" si="18"/>
        <v>61</v>
      </c>
      <c r="M76" s="60">
        <f t="shared" si="18"/>
        <v>59</v>
      </c>
      <c r="N76" s="60">
        <f t="shared" si="18"/>
        <v>42</v>
      </c>
    </row>
    <row r="77" spans="1:14" ht="12.75" x14ac:dyDescent="0.2">
      <c r="A77" s="262" t="s">
        <v>663</v>
      </c>
      <c r="B77" s="60">
        <f t="shared" si="16"/>
        <v>19</v>
      </c>
      <c r="C77" s="8">
        <v>4</v>
      </c>
      <c r="D77" s="8">
        <v>1</v>
      </c>
      <c r="E77" s="8">
        <v>6</v>
      </c>
      <c r="F77" s="8">
        <v>2</v>
      </c>
      <c r="G77" s="8">
        <v>2</v>
      </c>
      <c r="H77" s="8">
        <v>0</v>
      </c>
      <c r="I77" s="8">
        <v>1</v>
      </c>
      <c r="J77" s="8">
        <v>0</v>
      </c>
      <c r="K77" s="8">
        <v>1</v>
      </c>
      <c r="L77" s="8">
        <v>1</v>
      </c>
      <c r="M77" s="8">
        <v>1</v>
      </c>
      <c r="N77" s="8">
        <v>0</v>
      </c>
    </row>
    <row r="78" spans="1:14" ht="12.75" x14ac:dyDescent="0.2">
      <c r="A78" s="263" t="s">
        <v>545</v>
      </c>
      <c r="B78" s="60">
        <f t="shared" si="16"/>
        <v>546</v>
      </c>
      <c r="C78" s="8">
        <v>52</v>
      </c>
      <c r="D78" s="8">
        <v>43</v>
      </c>
      <c r="E78" s="8">
        <v>62</v>
      </c>
      <c r="F78" s="8">
        <v>38</v>
      </c>
      <c r="G78" s="8">
        <v>47</v>
      </c>
      <c r="H78" s="8">
        <v>37</v>
      </c>
      <c r="I78" s="8">
        <v>52</v>
      </c>
      <c r="J78" s="8">
        <v>45</v>
      </c>
      <c r="K78" s="8">
        <v>45</v>
      </c>
      <c r="L78" s="8">
        <v>40</v>
      </c>
      <c r="M78" s="8">
        <v>48</v>
      </c>
      <c r="N78" s="8">
        <v>37</v>
      </c>
    </row>
    <row r="79" spans="1:14" ht="12.75" x14ac:dyDescent="0.2">
      <c r="A79" s="263" t="s">
        <v>546</v>
      </c>
      <c r="B79" s="60">
        <f t="shared" si="16"/>
        <v>204</v>
      </c>
      <c r="C79" s="8">
        <v>23</v>
      </c>
      <c r="D79" s="8">
        <v>18</v>
      </c>
      <c r="E79" s="8">
        <v>23</v>
      </c>
      <c r="F79" s="8">
        <v>22</v>
      </c>
      <c r="G79" s="8">
        <v>12</v>
      </c>
      <c r="H79" s="8">
        <v>21</v>
      </c>
      <c r="I79" s="8">
        <v>20</v>
      </c>
      <c r="J79" s="8">
        <v>17</v>
      </c>
      <c r="K79" s="8">
        <v>13</v>
      </c>
      <c r="L79" s="8">
        <v>20</v>
      </c>
      <c r="M79" s="8">
        <v>10</v>
      </c>
      <c r="N79" s="8">
        <v>5</v>
      </c>
    </row>
    <row r="80" spans="1:14" ht="24.75" customHeight="1" x14ac:dyDescent="0.2">
      <c r="A80" s="261" t="s">
        <v>999</v>
      </c>
      <c r="B80" s="60">
        <f t="shared" ref="B80:N80" si="19">SUM(B81:B83)</f>
        <v>659</v>
      </c>
      <c r="C80" s="60">
        <f t="shared" si="19"/>
        <v>57</v>
      </c>
      <c r="D80" s="60">
        <f t="shared" si="19"/>
        <v>51</v>
      </c>
      <c r="E80" s="60">
        <f t="shared" si="19"/>
        <v>55</v>
      </c>
      <c r="F80" s="60">
        <f t="shared" si="19"/>
        <v>47</v>
      </c>
      <c r="G80" s="60">
        <f t="shared" si="19"/>
        <v>65</v>
      </c>
      <c r="H80" s="60">
        <f t="shared" si="19"/>
        <v>61</v>
      </c>
      <c r="I80" s="60">
        <f t="shared" si="19"/>
        <v>46</v>
      </c>
      <c r="J80" s="60">
        <f t="shared" si="19"/>
        <v>61</v>
      </c>
      <c r="K80" s="60">
        <f t="shared" si="19"/>
        <v>58</v>
      </c>
      <c r="L80" s="60">
        <f t="shared" si="19"/>
        <v>52</v>
      </c>
      <c r="M80" s="60">
        <f t="shared" si="19"/>
        <v>66</v>
      </c>
      <c r="N80" s="60">
        <f t="shared" si="19"/>
        <v>40</v>
      </c>
    </row>
    <row r="81" spans="1:14" ht="12.75" x14ac:dyDescent="0.2">
      <c r="A81" s="262" t="s">
        <v>664</v>
      </c>
      <c r="B81" s="60">
        <f t="shared" si="16"/>
        <v>29</v>
      </c>
      <c r="C81" s="8">
        <v>2</v>
      </c>
      <c r="D81" s="8">
        <v>4</v>
      </c>
      <c r="E81" s="8">
        <v>1</v>
      </c>
      <c r="F81" s="8">
        <v>2</v>
      </c>
      <c r="G81" s="8">
        <v>7</v>
      </c>
      <c r="H81" s="8">
        <v>0</v>
      </c>
      <c r="I81" s="8">
        <v>2</v>
      </c>
      <c r="J81" s="8">
        <v>1</v>
      </c>
      <c r="K81" s="8">
        <v>4</v>
      </c>
      <c r="L81" s="8">
        <v>0</v>
      </c>
      <c r="M81" s="8">
        <v>3</v>
      </c>
      <c r="N81" s="8">
        <v>3</v>
      </c>
    </row>
    <row r="82" spans="1:14" ht="12.75" x14ac:dyDescent="0.2">
      <c r="A82" s="263" t="s">
        <v>547</v>
      </c>
      <c r="B82" s="60">
        <f t="shared" si="16"/>
        <v>547</v>
      </c>
      <c r="C82" s="8">
        <v>49</v>
      </c>
      <c r="D82" s="8">
        <v>41</v>
      </c>
      <c r="E82" s="8">
        <v>45</v>
      </c>
      <c r="F82" s="8">
        <v>43</v>
      </c>
      <c r="G82" s="8">
        <v>53</v>
      </c>
      <c r="H82" s="8">
        <v>46</v>
      </c>
      <c r="I82" s="8">
        <v>42</v>
      </c>
      <c r="J82" s="8">
        <v>54</v>
      </c>
      <c r="K82" s="8">
        <v>43</v>
      </c>
      <c r="L82" s="8">
        <v>42</v>
      </c>
      <c r="M82" s="8">
        <v>59</v>
      </c>
      <c r="N82" s="8">
        <v>30</v>
      </c>
    </row>
    <row r="83" spans="1:14" ht="12.75" x14ac:dyDescent="0.2">
      <c r="A83" s="265" t="s">
        <v>548</v>
      </c>
      <c r="B83" s="119">
        <f t="shared" si="16"/>
        <v>83</v>
      </c>
      <c r="C83" s="9">
        <v>6</v>
      </c>
      <c r="D83" s="9">
        <v>6</v>
      </c>
      <c r="E83" s="9">
        <v>9</v>
      </c>
      <c r="F83" s="9">
        <v>2</v>
      </c>
      <c r="G83" s="9">
        <v>5</v>
      </c>
      <c r="H83" s="9">
        <v>15</v>
      </c>
      <c r="I83" s="9">
        <v>2</v>
      </c>
      <c r="J83" s="9">
        <v>6</v>
      </c>
      <c r="K83" s="9">
        <v>11</v>
      </c>
      <c r="L83" s="9">
        <v>10</v>
      </c>
      <c r="M83" s="9">
        <v>4</v>
      </c>
      <c r="N83" s="9">
        <v>7</v>
      </c>
    </row>
    <row r="84" spans="1:14" ht="15" customHeight="1" x14ac:dyDescent="0.2">
      <c r="A84" s="149" t="s">
        <v>206</v>
      </c>
      <c r="B84" s="136"/>
      <c r="C84" s="11"/>
      <c r="D84" s="11"/>
      <c r="E84" s="11"/>
      <c r="F84" s="11"/>
      <c r="G84" s="11"/>
      <c r="H84" s="11"/>
      <c r="I84" s="11"/>
      <c r="J84" s="11"/>
      <c r="K84" s="11"/>
      <c r="L84" s="11"/>
      <c r="M84" s="2"/>
      <c r="N84" s="2"/>
    </row>
    <row r="85" spans="1:14" ht="55.5" customHeight="1" x14ac:dyDescent="0.2">
      <c r="A85" s="821" t="s">
        <v>991</v>
      </c>
      <c r="B85" s="821"/>
      <c r="C85" s="821"/>
      <c r="D85" s="821"/>
      <c r="E85" s="821"/>
      <c r="F85" s="821"/>
      <c r="G85" s="821"/>
      <c r="H85" s="821"/>
      <c r="I85" s="821"/>
      <c r="J85" s="821"/>
      <c r="K85" s="821"/>
      <c r="L85" s="821"/>
      <c r="M85" s="821"/>
      <c r="N85" s="821"/>
    </row>
    <row r="86" spans="1:14" ht="15" customHeight="1" x14ac:dyDescent="0.2">
      <c r="A86" s="140" t="s">
        <v>740</v>
      </c>
    </row>
  </sheetData>
  <mergeCells count="1">
    <mergeCell ref="A85:N85"/>
  </mergeCells>
  <phoneticPr fontId="0" type="noConversion"/>
  <pageMargins left="0.23622047244094491" right="0.23622047244094491" top="0.74803149606299213" bottom="0.74803149606299213" header="0.31496062992125984" footer="0.31496062992125984"/>
  <pageSetup scale="57" orientation="portrait" r:id="rId1"/>
  <headerFooter>
    <oddFooter>&amp;A&amp;RPágina &amp;P</oddFooter>
  </headerFooter>
  <rowBreaks count="1" manualBreakCount="1">
    <brk id="44" max="14"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8"/>
  <sheetViews>
    <sheetView showGridLines="0" zoomScaleNormal="100" zoomScaleSheetLayoutView="100" workbookViewId="0">
      <selection activeCell="L20" sqref="L20"/>
    </sheetView>
  </sheetViews>
  <sheetFormatPr baseColWidth="10" defaultRowHeight="10.5" x14ac:dyDescent="0.15"/>
  <cols>
    <col min="1" max="4" width="11.42578125" style="198"/>
    <col min="5" max="6" width="11.42578125" style="198" customWidth="1"/>
    <col min="7" max="7" width="6.42578125" style="198" customWidth="1"/>
    <col min="8" max="8" width="16.140625" style="198" customWidth="1"/>
    <col min="9" max="9" width="21.85546875" style="212" customWidth="1"/>
    <col min="10" max="16384" width="11.42578125" style="198"/>
  </cols>
  <sheetData>
    <row r="1" spans="1:11" x14ac:dyDescent="0.15">
      <c r="A1" s="39" t="s">
        <v>924</v>
      </c>
      <c r="B1" s="39"/>
      <c r="C1" s="39"/>
      <c r="D1" s="39"/>
      <c r="E1" s="39"/>
      <c r="F1" s="39"/>
      <c r="G1" s="27"/>
      <c r="H1" s="27"/>
      <c r="I1" s="204"/>
    </row>
    <row r="2" spans="1:11" x14ac:dyDescent="0.15">
      <c r="A2" s="27"/>
      <c r="B2" s="27"/>
      <c r="C2" s="27"/>
      <c r="D2" s="27"/>
      <c r="E2" s="27"/>
      <c r="F2" s="27"/>
      <c r="G2" s="27"/>
    </row>
    <row r="3" spans="1:11" ht="21" x14ac:dyDescent="0.15">
      <c r="A3" s="214" t="s">
        <v>324</v>
      </c>
      <c r="B3" s="581" t="s">
        <v>796</v>
      </c>
      <c r="C3" s="27"/>
      <c r="D3" s="27"/>
      <c r="E3" s="27"/>
      <c r="F3" s="27"/>
      <c r="H3" s="212"/>
      <c r="I3" s="198"/>
    </row>
    <row r="4" spans="1:11" x14ac:dyDescent="0.15">
      <c r="A4" s="692" t="s">
        <v>170</v>
      </c>
      <c r="B4" s="583">
        <f>SUM(B5:B16)</f>
        <v>57924</v>
      </c>
      <c r="C4" s="27"/>
      <c r="D4" s="27"/>
      <c r="E4" s="27"/>
      <c r="F4" s="27"/>
      <c r="H4" s="212"/>
      <c r="I4" s="198"/>
    </row>
    <row r="5" spans="1:11" x14ac:dyDescent="0.15">
      <c r="A5" s="354" t="s">
        <v>194</v>
      </c>
      <c r="B5" s="582">
        <v>5832</v>
      </c>
      <c r="C5" s="27"/>
      <c r="D5" s="27"/>
      <c r="E5" s="27"/>
      <c r="F5" s="27"/>
      <c r="H5" s="212"/>
      <c r="I5" s="198"/>
      <c r="K5" s="221">
        <v>4827</v>
      </c>
    </row>
    <row r="6" spans="1:11" x14ac:dyDescent="0.15">
      <c r="A6" s="354" t="s">
        <v>195</v>
      </c>
      <c r="B6" s="582">
        <v>5040</v>
      </c>
      <c r="C6" s="27"/>
      <c r="D6" s="27"/>
      <c r="E6" s="27"/>
      <c r="F6" s="27"/>
      <c r="H6" s="212"/>
      <c r="I6" s="198"/>
      <c r="K6" s="221">
        <v>4827</v>
      </c>
    </row>
    <row r="7" spans="1:11" x14ac:dyDescent="0.15">
      <c r="A7" s="354" t="s">
        <v>196</v>
      </c>
      <c r="B7" s="582">
        <v>6181</v>
      </c>
      <c r="C7" s="27"/>
      <c r="D7" s="27"/>
      <c r="E7" s="27"/>
      <c r="F7" s="27"/>
      <c r="H7" s="212"/>
      <c r="I7" s="198"/>
      <c r="K7" s="221">
        <v>4827</v>
      </c>
    </row>
    <row r="8" spans="1:11" x14ac:dyDescent="0.15">
      <c r="A8" s="354" t="s">
        <v>197</v>
      </c>
      <c r="B8" s="582">
        <v>5519</v>
      </c>
      <c r="C8" s="27"/>
      <c r="D8" s="27"/>
      <c r="E8" s="27"/>
      <c r="F8" s="27"/>
      <c r="H8" s="212"/>
      <c r="I8" s="747"/>
      <c r="K8" s="221">
        <v>4827</v>
      </c>
    </row>
    <row r="9" spans="1:11" x14ac:dyDescent="0.15">
      <c r="A9" s="354" t="s">
        <v>198</v>
      </c>
      <c r="B9" s="582">
        <v>5262</v>
      </c>
      <c r="C9" s="27"/>
      <c r="D9" s="27"/>
      <c r="E9" s="27"/>
      <c r="F9" s="27"/>
      <c r="H9" s="212"/>
      <c r="I9" s="198"/>
      <c r="K9" s="221">
        <v>4827</v>
      </c>
    </row>
    <row r="10" spans="1:11" x14ac:dyDescent="0.15">
      <c r="A10" s="354" t="s">
        <v>199</v>
      </c>
      <c r="B10" s="582">
        <v>4774</v>
      </c>
      <c r="C10" s="27"/>
      <c r="D10" s="27"/>
      <c r="E10" s="27"/>
      <c r="F10" s="27"/>
      <c r="H10" s="212"/>
      <c r="I10" s="198"/>
      <c r="K10" s="221">
        <v>4827</v>
      </c>
    </row>
    <row r="11" spans="1:11" x14ac:dyDescent="0.15">
      <c r="A11" s="354" t="s">
        <v>200</v>
      </c>
      <c r="B11" s="582">
        <v>4421</v>
      </c>
      <c r="C11" s="27"/>
      <c r="D11" s="27"/>
      <c r="E11" s="27"/>
      <c r="F11" s="27"/>
      <c r="H11" s="212"/>
      <c r="I11" s="198"/>
      <c r="K11" s="221">
        <v>4827</v>
      </c>
    </row>
    <row r="12" spans="1:11" x14ac:dyDescent="0.15">
      <c r="A12" s="354" t="s">
        <v>201</v>
      </c>
      <c r="B12" s="582">
        <v>5012</v>
      </c>
      <c r="C12" s="27"/>
      <c r="D12" s="27"/>
      <c r="E12" s="27"/>
      <c r="F12" s="27"/>
      <c r="H12" s="212"/>
      <c r="I12" s="198"/>
      <c r="K12" s="221">
        <v>4827</v>
      </c>
    </row>
    <row r="13" spans="1:11" x14ac:dyDescent="0.15">
      <c r="A13" s="354" t="s">
        <v>202</v>
      </c>
      <c r="B13" s="582">
        <v>3986</v>
      </c>
      <c r="C13" s="27"/>
      <c r="D13" s="27"/>
      <c r="E13" s="27"/>
      <c r="F13" s="27"/>
      <c r="H13" s="212"/>
      <c r="I13" s="198"/>
      <c r="K13" s="221">
        <v>4827</v>
      </c>
    </row>
    <row r="14" spans="1:11" x14ac:dyDescent="0.15">
      <c r="A14" s="354" t="s">
        <v>203</v>
      </c>
      <c r="B14" s="582">
        <v>4594</v>
      </c>
      <c r="C14" s="27"/>
      <c r="D14" s="27"/>
      <c r="E14" s="27"/>
      <c r="F14" s="27"/>
      <c r="H14" s="212"/>
      <c r="I14" s="198"/>
      <c r="K14" s="221">
        <v>4827</v>
      </c>
    </row>
    <row r="15" spans="1:11" x14ac:dyDescent="0.15">
      <c r="A15" s="354" t="s">
        <v>204</v>
      </c>
      <c r="B15" s="582">
        <v>3799</v>
      </c>
      <c r="C15" s="27"/>
      <c r="D15" s="27"/>
      <c r="E15" s="27"/>
      <c r="F15" s="27"/>
      <c r="H15" s="212"/>
      <c r="I15" s="198"/>
      <c r="K15" s="221">
        <v>4827</v>
      </c>
    </row>
    <row r="16" spans="1:11" x14ac:dyDescent="0.15">
      <c r="A16" s="354" t="s">
        <v>205</v>
      </c>
      <c r="B16" s="582">
        <v>3504</v>
      </c>
      <c r="C16" s="27"/>
      <c r="D16" s="27"/>
      <c r="E16" s="27"/>
      <c r="F16" s="27"/>
      <c r="H16" s="212"/>
      <c r="I16" s="198"/>
      <c r="K16" s="221">
        <f>AVERAGE(B5:B16)</f>
        <v>4827</v>
      </c>
    </row>
    <row r="17" spans="1:13" x14ac:dyDescent="0.15">
      <c r="A17" s="814" t="s">
        <v>851</v>
      </c>
      <c r="B17" s="814"/>
      <c r="C17" s="814"/>
      <c r="D17" s="27"/>
      <c r="E17" s="27"/>
      <c r="F17" s="27"/>
      <c r="G17" s="27"/>
      <c r="H17" s="204"/>
      <c r="I17" s="198"/>
    </row>
    <row r="18" spans="1:13" ht="10.5" customHeight="1" x14ac:dyDescent="0.15">
      <c r="D18" s="27"/>
      <c r="E18" s="27"/>
      <c r="F18" s="27"/>
      <c r="G18" s="36"/>
      <c r="H18" s="36"/>
      <c r="I18" s="198"/>
    </row>
    <row r="19" spans="1:13" x14ac:dyDescent="0.15">
      <c r="A19" s="27"/>
      <c r="B19" s="27"/>
      <c r="C19" s="27"/>
      <c r="D19" s="27"/>
      <c r="E19" s="27"/>
      <c r="F19" s="27"/>
      <c r="G19" s="27"/>
      <c r="H19" s="36"/>
      <c r="I19" s="36"/>
    </row>
    <row r="20" spans="1:13" x14ac:dyDescent="0.15">
      <c r="A20" s="27"/>
      <c r="B20" s="27"/>
      <c r="C20" s="27"/>
      <c r="D20" s="27"/>
      <c r="E20" s="27"/>
      <c r="F20" s="27"/>
      <c r="G20" s="27"/>
      <c r="H20" s="36"/>
      <c r="I20" s="36"/>
    </row>
    <row r="21" spans="1:13" x14ac:dyDescent="0.15">
      <c r="A21" s="27"/>
      <c r="B21" s="27"/>
      <c r="C21" s="27"/>
      <c r="D21" s="27"/>
      <c r="E21" s="27"/>
      <c r="F21" s="27"/>
      <c r="G21" s="27"/>
      <c r="H21" s="36"/>
      <c r="I21" s="36"/>
    </row>
    <row r="22" spans="1:13" x14ac:dyDescent="0.15">
      <c r="A22" s="27"/>
      <c r="B22" s="27"/>
      <c r="C22" s="27"/>
      <c r="D22" s="27"/>
      <c r="E22" s="27"/>
      <c r="F22" s="27"/>
      <c r="G22" s="27"/>
      <c r="H22" s="36"/>
      <c r="I22" s="36"/>
    </row>
    <row r="23" spans="1:13" x14ac:dyDescent="0.15">
      <c r="A23" s="27"/>
      <c r="B23" s="27"/>
      <c r="C23" s="27"/>
      <c r="D23" s="27"/>
      <c r="E23" s="27"/>
      <c r="F23" s="27"/>
      <c r="G23" s="27"/>
      <c r="H23" s="36"/>
      <c r="I23" s="36"/>
    </row>
    <row r="24" spans="1:13" x14ac:dyDescent="0.15">
      <c r="A24" s="27"/>
      <c r="B24" s="27"/>
      <c r="C24" s="27"/>
      <c r="D24" s="27"/>
      <c r="E24" s="27"/>
      <c r="F24" s="27"/>
      <c r="G24" s="27"/>
      <c r="H24" s="36"/>
      <c r="I24" s="36"/>
    </row>
    <row r="25" spans="1:13" x14ac:dyDescent="0.15">
      <c r="A25" s="27"/>
      <c r="B25" s="27"/>
      <c r="C25" s="27"/>
      <c r="D25" s="27"/>
      <c r="E25" s="27"/>
      <c r="F25" s="27"/>
      <c r="G25" s="27"/>
      <c r="H25" s="36"/>
      <c r="I25" s="36"/>
    </row>
    <row r="26" spans="1:13" x14ac:dyDescent="0.15">
      <c r="A26" s="27"/>
      <c r="B26" s="27"/>
      <c r="C26" s="27"/>
      <c r="D26" s="27"/>
      <c r="E26" s="27"/>
      <c r="F26" s="27"/>
      <c r="G26" s="27"/>
      <c r="H26" s="36"/>
      <c r="I26" s="36"/>
    </row>
    <row r="27" spans="1:13" x14ac:dyDescent="0.15">
      <c r="A27" s="27"/>
      <c r="B27" s="27"/>
      <c r="C27" s="27"/>
      <c r="D27" s="27"/>
      <c r="E27" s="27"/>
      <c r="F27" s="27"/>
      <c r="G27" s="27"/>
      <c r="H27" s="36"/>
      <c r="I27" s="36"/>
    </row>
    <row r="28" spans="1:13" x14ac:dyDescent="0.15">
      <c r="A28" s="822"/>
      <c r="B28" s="823"/>
      <c r="C28" s="823"/>
      <c r="D28" s="27"/>
      <c r="E28" s="27"/>
      <c r="F28" s="27"/>
      <c r="G28" s="27"/>
      <c r="H28" s="27"/>
      <c r="I28" s="204"/>
    </row>
    <row r="29" spans="1:13" x14ac:dyDescent="0.15">
      <c r="D29" s="27"/>
      <c r="E29" s="27"/>
      <c r="F29" s="27"/>
      <c r="G29" s="27"/>
      <c r="H29" s="27"/>
      <c r="I29" s="204"/>
    </row>
    <row r="30" spans="1:13" ht="12" customHeight="1" x14ac:dyDescent="0.15">
      <c r="F30" s="510"/>
      <c r="G30" s="510"/>
      <c r="H30" s="510"/>
      <c r="I30" s="510"/>
      <c r="J30" s="510"/>
      <c r="K30" s="510"/>
      <c r="L30" s="510"/>
      <c r="M30" s="510"/>
    </row>
    <row r="31" spans="1:13" x14ac:dyDescent="0.15">
      <c r="E31" s="510"/>
      <c r="F31" s="510"/>
      <c r="G31" s="510"/>
      <c r="H31" s="510"/>
      <c r="I31" s="510"/>
      <c r="J31" s="510"/>
      <c r="K31" s="510"/>
      <c r="L31" s="510"/>
      <c r="M31" s="510"/>
    </row>
    <row r="32" spans="1:13" x14ac:dyDescent="0.15">
      <c r="E32" s="510"/>
      <c r="F32" s="510"/>
      <c r="G32" s="510"/>
      <c r="H32" s="510"/>
      <c r="I32" s="510"/>
      <c r="J32" s="510"/>
      <c r="K32" s="510"/>
      <c r="L32" s="510"/>
      <c r="M32" s="510"/>
    </row>
    <row r="33" spans="1:13" x14ac:dyDescent="0.15">
      <c r="E33" s="510"/>
      <c r="F33" s="510"/>
      <c r="G33" s="510"/>
      <c r="H33" s="510"/>
      <c r="I33" s="510"/>
      <c r="J33" s="510"/>
      <c r="K33" s="510"/>
      <c r="L33" s="510"/>
      <c r="M33" s="510"/>
    </row>
    <row r="34" spans="1:13" x14ac:dyDescent="0.15">
      <c r="A34" s="199"/>
      <c r="B34" s="199"/>
      <c r="C34" s="199"/>
      <c r="D34" s="199"/>
      <c r="E34" s="510"/>
      <c r="F34" s="510"/>
      <c r="G34" s="510"/>
      <c r="H34" s="510"/>
      <c r="I34" s="510"/>
      <c r="J34" s="510"/>
      <c r="K34" s="510"/>
      <c r="L34" s="510"/>
      <c r="M34" s="510"/>
    </row>
    <row r="35" spans="1:13" x14ac:dyDescent="0.15">
      <c r="A35" s="199"/>
      <c r="B35" s="199"/>
      <c r="C35" s="199"/>
      <c r="D35" s="199"/>
      <c r="E35" s="199"/>
      <c r="F35" s="199"/>
      <c r="G35" s="199"/>
      <c r="H35" s="199"/>
      <c r="I35" s="511"/>
      <c r="J35" s="199"/>
      <c r="K35" s="199"/>
      <c r="L35" s="199"/>
      <c r="M35" s="199"/>
    </row>
    <row r="36" spans="1:13" x14ac:dyDescent="0.15">
      <c r="A36" s="199"/>
      <c r="B36" s="199"/>
      <c r="C36" s="199"/>
      <c r="D36" s="199"/>
      <c r="E36" s="199"/>
      <c r="F36" s="199"/>
      <c r="G36" s="199"/>
      <c r="H36" s="199"/>
      <c r="I36" s="511"/>
      <c r="J36" s="199"/>
      <c r="K36" s="199"/>
      <c r="L36" s="199"/>
      <c r="M36" s="199"/>
    </row>
    <row r="37" spans="1:13" x14ac:dyDescent="0.15">
      <c r="A37" s="199"/>
      <c r="B37" s="199"/>
      <c r="C37" s="199"/>
      <c r="D37" s="199"/>
      <c r="E37" s="199"/>
      <c r="F37" s="199"/>
      <c r="G37" s="199"/>
      <c r="H37" s="199"/>
      <c r="I37" s="511"/>
      <c r="J37" s="199"/>
      <c r="K37" s="199"/>
      <c r="L37" s="199"/>
      <c r="M37" s="199"/>
    </row>
    <row r="38" spans="1:13" x14ac:dyDescent="0.15">
      <c r="A38" s="199"/>
      <c r="B38" s="199"/>
      <c r="C38" s="199"/>
      <c r="D38" s="199"/>
      <c r="E38" s="199"/>
      <c r="F38" s="199"/>
      <c r="G38" s="199"/>
      <c r="H38" s="199"/>
      <c r="I38" s="511"/>
      <c r="J38" s="199"/>
      <c r="K38" s="199"/>
      <c r="L38" s="199"/>
      <c r="M38" s="199"/>
    </row>
    <row r="39" spans="1:13" x14ac:dyDescent="0.15">
      <c r="A39" s="199"/>
      <c r="B39" s="199"/>
      <c r="C39" s="199"/>
      <c r="D39" s="199"/>
      <c r="E39" s="199"/>
      <c r="F39" s="199"/>
      <c r="G39" s="199"/>
      <c r="H39" s="199"/>
      <c r="I39" s="511"/>
      <c r="J39" s="199"/>
      <c r="K39" s="199"/>
      <c r="L39" s="199"/>
      <c r="M39" s="199"/>
    </row>
    <row r="40" spans="1:13" x14ac:dyDescent="0.15">
      <c r="A40" s="199"/>
      <c r="B40" s="199"/>
      <c r="C40" s="199"/>
      <c r="D40" s="199"/>
      <c r="E40" s="199"/>
      <c r="F40" s="199"/>
      <c r="G40" s="199"/>
      <c r="H40" s="199"/>
      <c r="I40" s="511"/>
      <c r="J40" s="199"/>
      <c r="K40" s="199"/>
      <c r="L40" s="199"/>
      <c r="M40" s="199"/>
    </row>
    <row r="41" spans="1:13" x14ac:dyDescent="0.15">
      <c r="D41" s="199"/>
      <c r="E41" s="199"/>
      <c r="F41" s="199"/>
      <c r="G41" s="199"/>
      <c r="H41" s="199"/>
      <c r="I41" s="511"/>
      <c r="J41" s="199"/>
      <c r="K41" s="199"/>
      <c r="L41" s="199"/>
      <c r="M41" s="199"/>
    </row>
    <row r="42" spans="1:13" x14ac:dyDescent="0.15">
      <c r="D42" s="199"/>
      <c r="E42" s="199"/>
      <c r="F42" s="199"/>
      <c r="G42" s="199"/>
      <c r="H42" s="199"/>
      <c r="I42" s="511"/>
      <c r="J42" s="199"/>
      <c r="K42" s="199"/>
      <c r="L42" s="199"/>
      <c r="M42" s="199"/>
    </row>
    <row r="43" spans="1:13" x14ac:dyDescent="0.15">
      <c r="D43" s="199"/>
      <c r="E43" s="199"/>
      <c r="F43" s="199"/>
      <c r="G43" s="199"/>
      <c r="H43" s="199"/>
      <c r="I43" s="511"/>
      <c r="J43" s="199"/>
      <c r="K43" s="199"/>
      <c r="L43" s="199"/>
      <c r="M43" s="199"/>
    </row>
    <row r="44" spans="1:13" x14ac:dyDescent="0.15">
      <c r="A44" s="199"/>
      <c r="B44" s="199"/>
      <c r="C44" s="199"/>
      <c r="D44" s="199"/>
      <c r="E44" s="199"/>
      <c r="F44" s="199"/>
      <c r="G44" s="199"/>
      <c r="H44" s="199"/>
      <c r="I44" s="511"/>
      <c r="J44" s="199"/>
      <c r="K44" s="199"/>
      <c r="L44" s="199"/>
      <c r="M44" s="199"/>
    </row>
    <row r="45" spans="1:13" x14ac:dyDescent="0.15">
      <c r="A45" s="199"/>
      <c r="B45" s="199"/>
      <c r="C45" s="199"/>
      <c r="D45" s="199"/>
      <c r="E45" s="199"/>
      <c r="F45" s="199"/>
      <c r="G45" s="199"/>
      <c r="H45" s="199"/>
      <c r="I45" s="511"/>
      <c r="J45" s="199"/>
      <c r="K45" s="199"/>
      <c r="L45" s="199"/>
      <c r="M45" s="199"/>
    </row>
    <row r="46" spans="1:13" x14ac:dyDescent="0.15">
      <c r="A46" s="199"/>
      <c r="B46" s="199"/>
      <c r="C46" s="199"/>
      <c r="D46" s="199"/>
      <c r="E46" s="199"/>
      <c r="F46" s="199"/>
      <c r="G46" s="199"/>
      <c r="H46" s="199"/>
      <c r="I46" s="511"/>
      <c r="J46" s="199"/>
      <c r="K46" s="199"/>
      <c r="L46" s="199"/>
      <c r="M46" s="199"/>
    </row>
    <row r="47" spans="1:13" x14ac:dyDescent="0.15">
      <c r="A47" s="814" t="s">
        <v>851</v>
      </c>
      <c r="B47" s="814"/>
      <c r="C47" s="814"/>
      <c r="D47" s="199"/>
      <c r="E47" s="199"/>
      <c r="F47" s="199"/>
      <c r="G47" s="199"/>
      <c r="H47" s="199"/>
      <c r="I47" s="511"/>
      <c r="J47" s="199"/>
      <c r="K47" s="199"/>
      <c r="L47" s="199"/>
      <c r="M47" s="199"/>
    </row>
    <row r="48" spans="1:13" x14ac:dyDescent="0.15">
      <c r="A48" s="199"/>
      <c r="B48" s="199"/>
      <c r="C48" s="199"/>
      <c r="D48" s="199"/>
      <c r="E48" s="199"/>
      <c r="F48" s="199"/>
      <c r="G48" s="199"/>
      <c r="H48" s="199"/>
      <c r="I48" s="511"/>
      <c r="J48" s="199"/>
      <c r="K48" s="199"/>
      <c r="L48" s="199"/>
      <c r="M48" s="199"/>
    </row>
    <row r="49" spans="1:13" x14ac:dyDescent="0.15">
      <c r="A49" s="83" t="s">
        <v>1063</v>
      </c>
      <c r="B49" s="83"/>
      <c r="C49" s="83"/>
      <c r="D49" s="83"/>
      <c r="E49" s="83"/>
      <c r="F49" s="83"/>
      <c r="G49" s="83"/>
      <c r="H49" s="83"/>
      <c r="I49" s="510"/>
      <c r="J49" s="199"/>
      <c r="K49" s="199"/>
      <c r="L49" s="199"/>
      <c r="M49" s="199"/>
    </row>
    <row r="50" spans="1:13" x14ac:dyDescent="0.15">
      <c r="D50" s="199"/>
      <c r="E50" s="199"/>
      <c r="F50" s="199"/>
      <c r="G50" s="199"/>
      <c r="H50" s="199"/>
      <c r="I50" s="511"/>
      <c r="J50" s="209"/>
      <c r="K50" s="199"/>
      <c r="L50" s="199"/>
      <c r="M50" s="199"/>
    </row>
    <row r="51" spans="1:13" x14ac:dyDescent="0.15">
      <c r="D51" s="199"/>
      <c r="E51" s="199"/>
      <c r="F51" s="199"/>
      <c r="G51" s="199"/>
      <c r="H51" s="199"/>
      <c r="I51" s="511"/>
      <c r="J51" s="199"/>
      <c r="K51" s="199"/>
      <c r="L51" s="199"/>
      <c r="M51" s="199"/>
    </row>
    <row r="52" spans="1:13" x14ac:dyDescent="0.15">
      <c r="D52" s="199"/>
      <c r="E52" s="199"/>
      <c r="F52" s="199"/>
      <c r="G52" s="199"/>
      <c r="H52" s="199"/>
      <c r="I52" s="511"/>
      <c r="J52" s="199"/>
      <c r="K52" s="199"/>
      <c r="L52" s="199"/>
      <c r="M52" s="199"/>
    </row>
    <row r="53" spans="1:13" x14ac:dyDescent="0.15">
      <c r="A53" s="199"/>
      <c r="B53" s="199"/>
      <c r="C53" s="199"/>
      <c r="D53" s="199"/>
      <c r="E53" s="199"/>
      <c r="F53" s="199"/>
      <c r="G53" s="199"/>
      <c r="H53" s="199"/>
      <c r="I53" s="511"/>
      <c r="J53" s="199"/>
      <c r="K53" s="199"/>
      <c r="L53" s="199"/>
      <c r="M53" s="199"/>
    </row>
    <row r="54" spans="1:13" x14ac:dyDescent="0.15">
      <c r="A54" s="199"/>
      <c r="B54" s="199"/>
      <c r="C54" s="199"/>
      <c r="D54" s="199"/>
      <c r="E54" s="199"/>
      <c r="F54" s="199"/>
      <c r="G54" s="199"/>
      <c r="H54" s="199"/>
      <c r="I54" s="511"/>
      <c r="J54" s="199"/>
      <c r="K54" s="199"/>
      <c r="L54" s="199"/>
      <c r="M54" s="199"/>
    </row>
    <row r="55" spans="1:13" x14ac:dyDescent="0.15">
      <c r="A55" s="814"/>
      <c r="B55" s="814"/>
      <c r="C55" s="814"/>
      <c r="D55" s="199"/>
      <c r="E55" s="199"/>
      <c r="F55" s="199"/>
      <c r="G55" s="199"/>
      <c r="H55" s="199"/>
      <c r="I55" s="511"/>
      <c r="J55" s="199"/>
      <c r="K55" s="199"/>
      <c r="L55" s="199"/>
      <c r="M55" s="199"/>
    </row>
    <row r="56" spans="1:13" x14ac:dyDescent="0.15">
      <c r="A56" s="199"/>
      <c r="B56" s="199"/>
      <c r="C56" s="199"/>
      <c r="D56" s="199"/>
      <c r="E56" s="199"/>
      <c r="F56" s="199"/>
      <c r="G56" s="199"/>
      <c r="H56" s="199"/>
      <c r="I56" s="511"/>
      <c r="J56" s="199"/>
      <c r="K56" s="199"/>
      <c r="L56" s="199"/>
      <c r="M56" s="199"/>
    </row>
    <row r="57" spans="1:13" x14ac:dyDescent="0.15">
      <c r="A57" s="199"/>
      <c r="B57" s="199"/>
      <c r="C57" s="199"/>
      <c r="D57" s="199"/>
      <c r="E57" s="199"/>
      <c r="F57" s="199"/>
      <c r="G57" s="199"/>
      <c r="H57" s="199"/>
      <c r="I57" s="511"/>
      <c r="J57" s="199"/>
      <c r="K57" s="199"/>
      <c r="L57" s="199"/>
      <c r="M57" s="199"/>
    </row>
    <row r="58" spans="1:13" x14ac:dyDescent="0.15">
      <c r="A58" s="199"/>
      <c r="B58" s="199"/>
      <c r="C58" s="199"/>
      <c r="D58" s="199"/>
      <c r="E58" s="199"/>
      <c r="F58" s="199"/>
      <c r="G58" s="199"/>
      <c r="H58" s="199"/>
      <c r="I58" s="511"/>
      <c r="J58" s="199"/>
      <c r="K58" s="199"/>
      <c r="L58" s="199"/>
      <c r="M58" s="199"/>
    </row>
  </sheetData>
  <mergeCells count="4">
    <mergeCell ref="A47:C47"/>
    <mergeCell ref="A28:C28"/>
    <mergeCell ref="A55:C55"/>
    <mergeCell ref="A17:C17"/>
  </mergeCells>
  <pageMargins left="0.23622047244094491" right="0.23622047244094491" top="0.74803149606299213" bottom="0.74803149606299213" header="0.31496062992125984" footer="0.31496062992125984"/>
  <pageSetup scale="92" orientation="portrait" r:id="rId1"/>
  <headerFooter>
    <oddFooter>&amp;A&amp;RPágina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E452"/>
  <sheetViews>
    <sheetView showGridLines="0" zoomScale="77" zoomScaleNormal="77" zoomScaleSheetLayoutView="80" zoomScalePageLayoutView="90" workbookViewId="0">
      <selection activeCell="BH17" sqref="BH17"/>
    </sheetView>
  </sheetViews>
  <sheetFormatPr baseColWidth="10" defaultColWidth="8.28515625" defaultRowHeight="17.25" customHeight="1" x14ac:dyDescent="0.2"/>
  <cols>
    <col min="1" max="1" width="8" style="95" customWidth="1"/>
    <col min="2" max="2" width="52.42578125" style="95" customWidth="1"/>
    <col min="3" max="3" width="10.85546875" style="95" customWidth="1"/>
    <col min="4" max="4" width="9.7109375" style="95" customWidth="1"/>
    <col min="5" max="6" width="11.85546875" style="95" customWidth="1"/>
    <col min="7" max="7" width="9.42578125" style="95" customWidth="1"/>
    <col min="8" max="9" width="11" style="95" customWidth="1"/>
    <col min="10" max="10" width="10.28515625" style="95" customWidth="1"/>
    <col min="11" max="11" width="12.28515625" style="95" customWidth="1"/>
    <col min="12" max="12" width="12.7109375" style="95" customWidth="1"/>
    <col min="13" max="14" width="11.85546875" style="95" customWidth="1"/>
    <col min="15" max="16" width="10.28515625" style="95" customWidth="1"/>
    <col min="17" max="19" width="11.85546875" style="95" customWidth="1"/>
    <col min="20" max="20" width="10" style="95" customWidth="1"/>
    <col min="21" max="21" width="10.28515625" style="95" customWidth="1"/>
    <col min="22" max="22" width="11.140625" style="95" customWidth="1"/>
    <col min="23" max="23" width="11.85546875" style="95" customWidth="1"/>
    <col min="24" max="24" width="11.42578125" style="95" customWidth="1"/>
    <col min="25" max="25" width="10.85546875" style="95" customWidth="1"/>
    <col min="26" max="30" width="11.85546875" style="95" customWidth="1"/>
    <col min="31" max="31" width="10.85546875" style="95" customWidth="1"/>
    <col min="32" max="32" width="11" style="95" customWidth="1"/>
    <col min="33" max="33" width="9.5703125" style="95" customWidth="1"/>
    <col min="34" max="34" width="12.28515625" style="95" customWidth="1"/>
    <col min="35" max="35" width="9.85546875" style="95" customWidth="1"/>
    <col min="36" max="44" width="9.5703125" style="95" customWidth="1"/>
    <col min="45" max="45" width="11" style="95" customWidth="1"/>
    <col min="46" max="46" width="10.5703125" style="95" customWidth="1"/>
    <col min="47" max="49" width="10.85546875" style="95" customWidth="1"/>
    <col min="50" max="50" width="10" style="95" customWidth="1"/>
    <col min="51" max="51" width="10.5703125" style="95" customWidth="1"/>
    <col min="52" max="52" width="10.85546875" style="95" customWidth="1"/>
    <col min="53" max="53" width="10.5703125" style="95" customWidth="1"/>
    <col min="54" max="54" width="11.140625" style="95" customWidth="1"/>
    <col min="55" max="55" width="10.85546875" style="95" customWidth="1"/>
    <col min="56" max="56" width="11.85546875" style="95" customWidth="1"/>
    <col min="57" max="57" width="11.42578125" style="95" customWidth="1"/>
    <col min="58" max="58" width="11.85546875" style="95" customWidth="1"/>
    <col min="59" max="59" width="12.7109375" style="95" customWidth="1"/>
    <col min="60" max="60" width="13.28515625" style="95" customWidth="1"/>
    <col min="61" max="62" width="11.85546875" style="95" customWidth="1"/>
    <col min="63" max="64" width="10.85546875" style="95" customWidth="1"/>
    <col min="65" max="66" width="11.85546875" style="95" customWidth="1"/>
    <col min="67" max="68" width="10.5703125" style="95" customWidth="1"/>
    <col min="69" max="70" width="11.85546875" style="95" customWidth="1"/>
    <col min="71" max="71" width="10.5703125" style="95" customWidth="1"/>
    <col min="72" max="72" width="10.7109375" style="95" customWidth="1"/>
    <col min="73" max="75" width="11.85546875" style="95" customWidth="1"/>
    <col min="76" max="76" width="10.42578125" style="95" customWidth="1"/>
    <col min="77" max="79" width="11.85546875" style="95" customWidth="1"/>
    <col min="80" max="80" width="10.140625" style="95" customWidth="1"/>
    <col min="81" max="84" width="11.85546875" style="95" customWidth="1"/>
    <col min="85" max="16384" width="8.28515625" style="95"/>
  </cols>
  <sheetData>
    <row r="1" spans="1:83" ht="18.75" customHeight="1" x14ac:dyDescent="0.2">
      <c r="A1" s="381" t="s">
        <v>925</v>
      </c>
      <c r="B1" s="405"/>
      <c r="C1" s="405"/>
      <c r="D1" s="380"/>
      <c r="E1" s="380"/>
      <c r="F1" s="380"/>
      <c r="G1" s="380"/>
      <c r="H1" s="380"/>
      <c r="I1" s="406"/>
      <c r="J1" s="380"/>
      <c r="K1" s="380"/>
      <c r="L1" s="380"/>
      <c r="M1" s="380"/>
      <c r="N1" s="380"/>
      <c r="O1" s="380"/>
      <c r="P1" s="380"/>
      <c r="Q1" s="380"/>
      <c r="R1" s="380"/>
      <c r="S1" s="380"/>
      <c r="T1" s="380"/>
      <c r="U1" s="380"/>
      <c r="V1" s="380"/>
      <c r="W1" s="380"/>
      <c r="X1" s="380"/>
      <c r="Y1" s="380"/>
      <c r="Z1" s="380"/>
      <c r="AA1" s="380"/>
      <c r="AB1" s="380"/>
      <c r="AC1" s="380"/>
      <c r="AD1" s="380"/>
      <c r="AE1" s="380"/>
      <c r="AF1" s="380"/>
      <c r="AG1" s="380"/>
      <c r="AH1" s="380"/>
      <c r="AI1" s="380"/>
      <c r="AJ1" s="380"/>
      <c r="AK1" s="380"/>
      <c r="AL1" s="380"/>
      <c r="AM1" s="380"/>
      <c r="AN1" s="380"/>
      <c r="AO1" s="380"/>
      <c r="AP1" s="380"/>
      <c r="AQ1" s="380"/>
      <c r="AR1" s="380"/>
      <c r="AS1" s="380"/>
      <c r="AT1" s="380"/>
      <c r="AU1" s="380"/>
      <c r="AV1" s="380"/>
      <c r="AW1" s="380"/>
      <c r="AX1" s="380"/>
      <c r="AY1" s="380"/>
      <c r="AZ1" s="380"/>
      <c r="BA1" s="380"/>
      <c r="BB1" s="380"/>
      <c r="BC1" s="380"/>
      <c r="BD1" s="380"/>
      <c r="BE1" s="380"/>
      <c r="BF1" s="380"/>
      <c r="BG1" s="380"/>
      <c r="BH1" s="380"/>
      <c r="BI1" s="380"/>
      <c r="BJ1" s="380"/>
      <c r="BK1" s="380"/>
      <c r="BL1" s="380"/>
      <c r="BM1" s="380"/>
      <c r="BN1" s="380"/>
      <c r="BO1" s="380"/>
      <c r="BP1" s="380"/>
      <c r="BQ1" s="380"/>
      <c r="BR1" s="380"/>
      <c r="BS1" s="380"/>
      <c r="BT1" s="380"/>
      <c r="BU1" s="380"/>
      <c r="BV1" s="380"/>
      <c r="BW1" s="380"/>
      <c r="BX1" s="380"/>
      <c r="BY1" s="380"/>
      <c r="BZ1" s="380"/>
      <c r="CA1" s="404"/>
      <c r="CB1" s="405"/>
      <c r="CC1" s="404"/>
      <c r="CD1" s="404"/>
      <c r="CE1" s="404"/>
    </row>
    <row r="2" spans="1:83" ht="15" customHeight="1" x14ac:dyDescent="0.2">
      <c r="A2" s="805" t="s">
        <v>327</v>
      </c>
      <c r="B2" s="807" t="s">
        <v>756</v>
      </c>
      <c r="C2" s="807" t="s">
        <v>264</v>
      </c>
      <c r="D2" s="828" t="s">
        <v>502</v>
      </c>
      <c r="E2" s="829"/>
      <c r="F2" s="830"/>
      <c r="G2" s="828" t="s">
        <v>503</v>
      </c>
      <c r="H2" s="829"/>
      <c r="I2" s="830"/>
      <c r="J2" s="828" t="s">
        <v>504</v>
      </c>
      <c r="K2" s="829"/>
      <c r="L2" s="829"/>
      <c r="M2" s="829"/>
      <c r="N2" s="830"/>
      <c r="O2" s="828" t="s">
        <v>505</v>
      </c>
      <c r="P2" s="829"/>
      <c r="Q2" s="829"/>
      <c r="R2" s="829"/>
      <c r="S2" s="830"/>
      <c r="T2" s="808" t="s">
        <v>506</v>
      </c>
      <c r="U2" s="808"/>
      <c r="V2" s="808"/>
      <c r="W2" s="808"/>
      <c r="X2" s="808"/>
      <c r="Y2" s="808" t="s">
        <v>565</v>
      </c>
      <c r="Z2" s="808"/>
      <c r="AA2" s="808"/>
      <c r="AB2" s="808"/>
      <c r="AC2" s="808"/>
      <c r="AD2" s="808"/>
      <c r="AE2" s="808" t="s">
        <v>738</v>
      </c>
      <c r="AF2" s="808"/>
      <c r="AG2" s="808"/>
      <c r="AH2" s="808"/>
      <c r="AI2" s="808"/>
      <c r="AJ2" s="808"/>
      <c r="AK2" s="808"/>
      <c r="AL2" s="808"/>
      <c r="AM2" s="808"/>
      <c r="AN2" s="808"/>
      <c r="AO2" s="808"/>
      <c r="AP2" s="808"/>
      <c r="AQ2" s="808"/>
      <c r="AR2" s="808"/>
      <c r="AS2" s="808" t="s">
        <v>694</v>
      </c>
      <c r="AT2" s="808"/>
      <c r="AU2" s="808"/>
      <c r="AV2" s="808"/>
      <c r="AW2" s="808" t="s">
        <v>508</v>
      </c>
      <c r="AX2" s="808"/>
      <c r="AY2" s="808"/>
      <c r="AZ2" s="808"/>
      <c r="BA2" s="808"/>
      <c r="BB2" s="808"/>
      <c r="BC2" s="824" t="s">
        <v>556</v>
      </c>
      <c r="BD2" s="825"/>
      <c r="BE2" s="826"/>
      <c r="BF2" s="808" t="s">
        <v>509</v>
      </c>
      <c r="BG2" s="808"/>
      <c r="BH2" s="808"/>
      <c r="BI2" s="808"/>
      <c r="BJ2" s="808"/>
      <c r="BK2" s="808" t="s">
        <v>572</v>
      </c>
      <c r="BL2" s="808"/>
      <c r="BM2" s="827"/>
      <c r="BN2" s="808"/>
      <c r="BO2" s="808" t="s">
        <v>511</v>
      </c>
      <c r="BP2" s="808"/>
      <c r="BQ2" s="808"/>
      <c r="BR2" s="808"/>
      <c r="BS2" s="808" t="s">
        <v>512</v>
      </c>
      <c r="BT2" s="808"/>
      <c r="BU2" s="808"/>
      <c r="BV2" s="808"/>
      <c r="BW2" s="808"/>
      <c r="BX2" s="808" t="s">
        <v>696</v>
      </c>
      <c r="BY2" s="808"/>
      <c r="BZ2" s="808"/>
      <c r="CA2" s="808"/>
      <c r="CB2" s="808" t="s">
        <v>999</v>
      </c>
      <c r="CC2" s="808"/>
      <c r="CD2" s="808"/>
      <c r="CE2" s="808"/>
    </row>
    <row r="3" spans="1:83" ht="39.75" customHeight="1" x14ac:dyDescent="0.2">
      <c r="A3" s="806"/>
      <c r="B3" s="808"/>
      <c r="C3" s="808"/>
      <c r="D3" s="325" t="s">
        <v>265</v>
      </c>
      <c r="E3" s="325" t="s">
        <v>650</v>
      </c>
      <c r="F3" s="325" t="s">
        <v>515</v>
      </c>
      <c r="G3" s="325" t="s">
        <v>265</v>
      </c>
      <c r="H3" s="325" t="s">
        <v>651</v>
      </c>
      <c r="I3" s="325" t="s">
        <v>549</v>
      </c>
      <c r="J3" s="325" t="s">
        <v>265</v>
      </c>
      <c r="K3" s="325" t="s">
        <v>652</v>
      </c>
      <c r="L3" s="325" t="s">
        <v>517</v>
      </c>
      <c r="M3" s="325" t="s">
        <v>550</v>
      </c>
      <c r="N3" s="325" t="s">
        <v>562</v>
      </c>
      <c r="O3" s="325" t="s">
        <v>265</v>
      </c>
      <c r="P3" s="325" t="s">
        <v>653</v>
      </c>
      <c r="Q3" s="325" t="s">
        <v>563</v>
      </c>
      <c r="R3" s="325" t="s">
        <v>551</v>
      </c>
      <c r="S3" s="325" t="s">
        <v>552</v>
      </c>
      <c r="T3" s="325" t="s">
        <v>265</v>
      </c>
      <c r="U3" s="325" t="s">
        <v>654</v>
      </c>
      <c r="V3" s="325" t="s">
        <v>553</v>
      </c>
      <c r="W3" s="325" t="s">
        <v>564</v>
      </c>
      <c r="X3" s="325" t="s">
        <v>554</v>
      </c>
      <c r="Y3" s="325" t="s">
        <v>265</v>
      </c>
      <c r="Z3" s="325" t="s">
        <v>655</v>
      </c>
      <c r="AA3" s="325" t="s">
        <v>566</v>
      </c>
      <c r="AB3" s="325" t="s">
        <v>555</v>
      </c>
      <c r="AC3" s="325" t="s">
        <v>353</v>
      </c>
      <c r="AD3" s="325" t="s">
        <v>528</v>
      </c>
      <c r="AE3" s="325" t="s">
        <v>265</v>
      </c>
      <c r="AF3" s="325" t="s">
        <v>636</v>
      </c>
      <c r="AG3" s="325" t="s">
        <v>637</v>
      </c>
      <c r="AH3" s="325" t="s">
        <v>638</v>
      </c>
      <c r="AI3" s="325" t="s">
        <v>639</v>
      </c>
      <c r="AJ3" s="325" t="s">
        <v>640</v>
      </c>
      <c r="AK3" s="325" t="s">
        <v>641</v>
      </c>
      <c r="AL3" s="325" t="s">
        <v>642</v>
      </c>
      <c r="AM3" s="325" t="s">
        <v>643</v>
      </c>
      <c r="AN3" s="325" t="s">
        <v>644</v>
      </c>
      <c r="AO3" s="325" t="s">
        <v>646</v>
      </c>
      <c r="AP3" s="325" t="s">
        <v>647</v>
      </c>
      <c r="AQ3" s="325" t="s">
        <v>648</v>
      </c>
      <c r="AR3" s="325" t="s">
        <v>649</v>
      </c>
      <c r="AS3" s="325" t="s">
        <v>265</v>
      </c>
      <c r="AT3" s="325" t="s">
        <v>656</v>
      </c>
      <c r="AU3" s="325" t="s">
        <v>567</v>
      </c>
      <c r="AV3" s="325" t="s">
        <v>568</v>
      </c>
      <c r="AW3" s="325" t="s">
        <v>265</v>
      </c>
      <c r="AX3" s="325" t="s">
        <v>657</v>
      </c>
      <c r="AY3" s="325" t="s">
        <v>531</v>
      </c>
      <c r="AZ3" s="325" t="s">
        <v>569</v>
      </c>
      <c r="BA3" s="325" t="s">
        <v>570</v>
      </c>
      <c r="BB3" s="325" t="s">
        <v>534</v>
      </c>
      <c r="BC3" s="325" t="s">
        <v>265</v>
      </c>
      <c r="BD3" s="325" t="s">
        <v>658</v>
      </c>
      <c r="BE3" s="325" t="s">
        <v>535</v>
      </c>
      <c r="BF3" s="325" t="s">
        <v>265</v>
      </c>
      <c r="BG3" s="325" t="s">
        <v>659</v>
      </c>
      <c r="BH3" s="325" t="s">
        <v>557</v>
      </c>
      <c r="BI3" s="325" t="s">
        <v>571</v>
      </c>
      <c r="BJ3" s="325" t="s">
        <v>558</v>
      </c>
      <c r="BK3" s="325" t="s">
        <v>265</v>
      </c>
      <c r="BL3" s="325" t="s">
        <v>660</v>
      </c>
      <c r="BM3" s="325" t="s">
        <v>538</v>
      </c>
      <c r="BN3" s="325" t="s">
        <v>573</v>
      </c>
      <c r="BO3" s="325" t="s">
        <v>265</v>
      </c>
      <c r="BP3" s="325" t="s">
        <v>661</v>
      </c>
      <c r="BQ3" s="325" t="s">
        <v>266</v>
      </c>
      <c r="BR3" s="325" t="s">
        <v>541</v>
      </c>
      <c r="BS3" s="325" t="s">
        <v>265</v>
      </c>
      <c r="BT3" s="325" t="s">
        <v>662</v>
      </c>
      <c r="BU3" s="325" t="s">
        <v>574</v>
      </c>
      <c r="BV3" s="325" t="s">
        <v>543</v>
      </c>
      <c r="BW3" s="325" t="s">
        <v>544</v>
      </c>
      <c r="BX3" s="325" t="s">
        <v>265</v>
      </c>
      <c r="BY3" s="325" t="s">
        <v>663</v>
      </c>
      <c r="BZ3" s="325" t="s">
        <v>575</v>
      </c>
      <c r="CA3" s="325" t="s">
        <v>576</v>
      </c>
      <c r="CB3" s="325" t="s">
        <v>265</v>
      </c>
      <c r="CC3" s="325" t="s">
        <v>664</v>
      </c>
      <c r="CD3" s="325" t="s">
        <v>559</v>
      </c>
      <c r="CE3" s="325" t="s">
        <v>560</v>
      </c>
    </row>
    <row r="4" spans="1:83" ht="12.75" x14ac:dyDescent="0.2">
      <c r="A4" s="97" t="s">
        <v>170</v>
      </c>
      <c r="B4" s="403"/>
      <c r="C4" s="389">
        <f>SUM(D4,G4,J4,O4,T4,Y4,AE4,AS4,AW4,BC4,BF4,BK4,BO4,BS4,BX4,CB4)</f>
        <v>57924</v>
      </c>
      <c r="D4" s="389">
        <f>SUM(E4:F4)</f>
        <v>2131</v>
      </c>
      <c r="E4" s="389">
        <f>SUM(E5,E154,E303)</f>
        <v>741</v>
      </c>
      <c r="F4" s="389">
        <f>SUM(F5,F154,F303)</f>
        <v>1390</v>
      </c>
      <c r="G4" s="389">
        <f>SUM(H4:I4)</f>
        <v>2654</v>
      </c>
      <c r="H4" s="389">
        <f>SUM(H5,H154,H303)</f>
        <v>1038</v>
      </c>
      <c r="I4" s="389">
        <f>SUM(I5,I154,I303)</f>
        <v>1616</v>
      </c>
      <c r="J4" s="389">
        <f>SUM(K4:N4)</f>
        <v>2605</v>
      </c>
      <c r="K4" s="389">
        <f>SUM(K5,K154,K303)</f>
        <v>79</v>
      </c>
      <c r="L4" s="389">
        <f>SUM(L5,L154,L303)</f>
        <v>1083</v>
      </c>
      <c r="M4" s="389">
        <f>SUM(M5,M154,M303)</f>
        <v>331</v>
      </c>
      <c r="N4" s="389">
        <f>SUM(N5,N154,N303)</f>
        <v>1112</v>
      </c>
      <c r="O4" s="389">
        <f>SUM(P4:S4)</f>
        <v>2097</v>
      </c>
      <c r="P4" s="389">
        <f>SUM(P5,P154,P303)</f>
        <v>68</v>
      </c>
      <c r="Q4" s="389">
        <f>SUM(Q5,Q154,Q303)</f>
        <v>1338</v>
      </c>
      <c r="R4" s="389">
        <f>SUM(R5,R154,R303)</f>
        <v>200</v>
      </c>
      <c r="S4" s="389">
        <f>SUM(S5,S154,S303)</f>
        <v>491</v>
      </c>
      <c r="T4" s="389">
        <f>SUM(U4:X4)</f>
        <v>2582</v>
      </c>
      <c r="U4" s="389">
        <f>SUM(U5,U154,U303)</f>
        <v>30</v>
      </c>
      <c r="V4" s="389">
        <f>SUM(V5,V154,V303)</f>
        <v>1722</v>
      </c>
      <c r="W4" s="389">
        <f>SUM(W5,W154,W303)</f>
        <v>537</v>
      </c>
      <c r="X4" s="389">
        <f>SUM(X5,X154,X303)</f>
        <v>293</v>
      </c>
      <c r="Y4" s="389">
        <f>SUM(Z4:AD4)</f>
        <v>5328</v>
      </c>
      <c r="Z4" s="389">
        <f>SUM(Z5,Z154,Z303)</f>
        <v>16</v>
      </c>
      <c r="AA4" s="389">
        <f>SUM(AA5,AA154,AA303)</f>
        <v>961</v>
      </c>
      <c r="AB4" s="389">
        <f>SUM(AB5,AB154,AB303)</f>
        <v>632</v>
      </c>
      <c r="AC4" s="389">
        <f>SUM(AC5,AC154,AC303)</f>
        <v>2423</v>
      </c>
      <c r="AD4" s="389">
        <f>SUM(AD5,AD154,AD303)</f>
        <v>1296</v>
      </c>
      <c r="AE4" s="389">
        <f>SUM(AF4:AR4)</f>
        <v>18944</v>
      </c>
      <c r="AF4" s="389">
        <f t="shared" ref="AF4:AR4" si="0">SUM(AF5,AF154,AF303)</f>
        <v>14</v>
      </c>
      <c r="AG4" s="389">
        <f t="shared" si="0"/>
        <v>34</v>
      </c>
      <c r="AH4" s="389">
        <f t="shared" si="0"/>
        <v>2939</v>
      </c>
      <c r="AI4" s="389">
        <f t="shared" si="0"/>
        <v>4241</v>
      </c>
      <c r="AJ4" s="389">
        <f t="shared" si="0"/>
        <v>3093</v>
      </c>
      <c r="AK4" s="389">
        <f t="shared" si="0"/>
        <v>4106</v>
      </c>
      <c r="AL4" s="389">
        <f t="shared" si="0"/>
        <v>805</v>
      </c>
      <c r="AM4" s="389">
        <f t="shared" si="0"/>
        <v>1506</v>
      </c>
      <c r="AN4" s="389">
        <f t="shared" si="0"/>
        <v>566</v>
      </c>
      <c r="AO4" s="389">
        <f t="shared" si="0"/>
        <v>425</v>
      </c>
      <c r="AP4" s="389">
        <f t="shared" si="0"/>
        <v>190</v>
      </c>
      <c r="AQ4" s="389">
        <f t="shared" si="0"/>
        <v>983</v>
      </c>
      <c r="AR4" s="389">
        <f t="shared" si="0"/>
        <v>42</v>
      </c>
      <c r="AS4" s="389">
        <f>SUM(AT4:AV4)</f>
        <v>2191</v>
      </c>
      <c r="AT4" s="389">
        <f>SUM(AT5,AT154,AT303)</f>
        <v>13</v>
      </c>
      <c r="AU4" s="389">
        <f>SUM(AU5,AU154,AU303)</f>
        <v>1234</v>
      </c>
      <c r="AV4" s="389">
        <f>SUM(AV5,AV154,AV303)</f>
        <v>944</v>
      </c>
      <c r="AW4" s="389">
        <f>SUM(AX4:BB4)</f>
        <v>3657</v>
      </c>
      <c r="AX4" s="389">
        <f>AX5+AX154+AX303</f>
        <v>4</v>
      </c>
      <c r="AY4" s="389">
        <f>AY5+AY154+AY303</f>
        <v>945</v>
      </c>
      <c r="AZ4" s="389">
        <f>AZ5+AZ154+AZ303</f>
        <v>736</v>
      </c>
      <c r="BA4" s="389">
        <f>BA5+BA154+BA303</f>
        <v>1395</v>
      </c>
      <c r="BB4" s="389">
        <f>BB5+BB154+BB303</f>
        <v>577</v>
      </c>
      <c r="BC4" s="389">
        <f>SUM(BD4:BE4)</f>
        <v>2423</v>
      </c>
      <c r="BD4" s="389">
        <f>SUM(BD5,BD154,BD303)</f>
        <v>2</v>
      </c>
      <c r="BE4" s="389">
        <f>SUM(BE5,BE154,BE303)</f>
        <v>2421</v>
      </c>
      <c r="BF4" s="389">
        <f>SUM(BG4:BJ4)</f>
        <v>4562</v>
      </c>
      <c r="BG4" s="389">
        <f t="shared" ref="BG4:BN4" si="1">SUM(BG5,BG154,BG303)</f>
        <v>10</v>
      </c>
      <c r="BH4" s="389">
        <f t="shared" si="1"/>
        <v>2767</v>
      </c>
      <c r="BI4" s="389">
        <f t="shared" si="1"/>
        <v>415</v>
      </c>
      <c r="BJ4" s="389">
        <f t="shared" si="1"/>
        <v>1370</v>
      </c>
      <c r="BK4" s="389">
        <f t="shared" si="1"/>
        <v>3200</v>
      </c>
      <c r="BL4" s="389">
        <f t="shared" si="1"/>
        <v>47</v>
      </c>
      <c r="BM4" s="389">
        <f t="shared" si="1"/>
        <v>2152</v>
      </c>
      <c r="BN4" s="389">
        <f t="shared" si="1"/>
        <v>1001</v>
      </c>
      <c r="BO4" s="389">
        <f>SUM(BP4:BR4)</f>
        <v>1746</v>
      </c>
      <c r="BP4" s="389">
        <f>SUM(BP5,BP154,BP303)</f>
        <v>3</v>
      </c>
      <c r="BQ4" s="389">
        <f>SUM(BQ5,BQ154,BQ303)</f>
        <v>1290</v>
      </c>
      <c r="BR4" s="389">
        <f>SUM(BR5,BR154,BR303)</f>
        <v>453</v>
      </c>
      <c r="BS4" s="389">
        <f>SUM(BT4:BW4)</f>
        <v>2376</v>
      </c>
      <c r="BT4" s="389">
        <f>SUM(BT5,BT154,BT303)</f>
        <v>9</v>
      </c>
      <c r="BU4" s="389">
        <f>SUM(BU5,BU154,BU303)</f>
        <v>984</v>
      </c>
      <c r="BV4" s="389">
        <f>SUM(BV5,BV154,BV303)</f>
        <v>467</v>
      </c>
      <c r="BW4" s="389">
        <f>SUM(BW5,BW154,BW303)</f>
        <v>916</v>
      </c>
      <c r="BX4" s="389">
        <f>SUM(BY4:CA4)</f>
        <v>769</v>
      </c>
      <c r="BY4" s="389">
        <f>SUM(BY5,BY154,BY303)</f>
        <v>19</v>
      </c>
      <c r="BZ4" s="389">
        <f>SUM(BZ5,BZ154,BZ303)</f>
        <v>546</v>
      </c>
      <c r="CA4" s="389">
        <f>SUM(CA5,CA154,CA303)</f>
        <v>204</v>
      </c>
      <c r="CB4" s="389">
        <f>SUM(CC4:CE4)</f>
        <v>659</v>
      </c>
      <c r="CC4" s="389">
        <f>SUM(CC5,CC154,CC303)</f>
        <v>29</v>
      </c>
      <c r="CD4" s="389">
        <f>SUM(CD5,CD154,CD303)</f>
        <v>547</v>
      </c>
      <c r="CE4" s="389">
        <f>SUM(CE5,CE154,CE303)</f>
        <v>83</v>
      </c>
    </row>
    <row r="5" spans="1:83" ht="12.75" x14ac:dyDescent="0.2">
      <c r="A5" s="102"/>
      <c r="B5" s="304" t="s">
        <v>500</v>
      </c>
      <c r="C5" s="402">
        <f t="shared" ref="C5:AH5" si="2">SUM(C6,C8,C21,C33,C44,C62,C84,C103,C144,C149)</f>
        <v>20620</v>
      </c>
      <c r="D5" s="402">
        <f t="shared" si="2"/>
        <v>689</v>
      </c>
      <c r="E5" s="402">
        <f t="shared" si="2"/>
        <v>214</v>
      </c>
      <c r="F5" s="402">
        <f t="shared" si="2"/>
        <v>475</v>
      </c>
      <c r="G5" s="402">
        <f t="shared" si="2"/>
        <v>457</v>
      </c>
      <c r="H5" s="402">
        <f t="shared" si="2"/>
        <v>84</v>
      </c>
      <c r="I5" s="402">
        <f t="shared" si="2"/>
        <v>373</v>
      </c>
      <c r="J5" s="402">
        <f t="shared" si="2"/>
        <v>946</v>
      </c>
      <c r="K5" s="402">
        <f t="shared" si="2"/>
        <v>26</v>
      </c>
      <c r="L5" s="402">
        <f t="shared" si="2"/>
        <v>395</v>
      </c>
      <c r="M5" s="402">
        <f t="shared" si="2"/>
        <v>96</v>
      </c>
      <c r="N5" s="402">
        <f t="shared" si="2"/>
        <v>429</v>
      </c>
      <c r="O5" s="402">
        <f t="shared" si="2"/>
        <v>900</v>
      </c>
      <c r="P5" s="402">
        <f t="shared" si="2"/>
        <v>2</v>
      </c>
      <c r="Q5" s="402">
        <f t="shared" si="2"/>
        <v>587</v>
      </c>
      <c r="R5" s="402">
        <f t="shared" si="2"/>
        <v>83</v>
      </c>
      <c r="S5" s="402">
        <f t="shared" si="2"/>
        <v>228</v>
      </c>
      <c r="T5" s="402">
        <f t="shared" si="2"/>
        <v>927</v>
      </c>
      <c r="U5" s="402">
        <f t="shared" si="2"/>
        <v>8</v>
      </c>
      <c r="V5" s="402">
        <f t="shared" si="2"/>
        <v>696</v>
      </c>
      <c r="W5" s="402">
        <f t="shared" si="2"/>
        <v>154</v>
      </c>
      <c r="X5" s="402">
        <f t="shared" si="2"/>
        <v>69</v>
      </c>
      <c r="Y5" s="402">
        <f t="shared" si="2"/>
        <v>1745</v>
      </c>
      <c r="Z5" s="402">
        <f t="shared" si="2"/>
        <v>11</v>
      </c>
      <c r="AA5" s="402">
        <f t="shared" si="2"/>
        <v>400</v>
      </c>
      <c r="AB5" s="402">
        <f t="shared" si="2"/>
        <v>207</v>
      </c>
      <c r="AC5" s="402">
        <f t="shared" si="2"/>
        <v>757</v>
      </c>
      <c r="AD5" s="402">
        <f t="shared" si="2"/>
        <v>370</v>
      </c>
      <c r="AE5" s="402">
        <f t="shared" si="2"/>
        <v>7759</v>
      </c>
      <c r="AF5" s="402">
        <f t="shared" si="2"/>
        <v>10</v>
      </c>
      <c r="AG5" s="402">
        <f t="shared" si="2"/>
        <v>31</v>
      </c>
      <c r="AH5" s="402">
        <f t="shared" si="2"/>
        <v>936</v>
      </c>
      <c r="AI5" s="402">
        <f t="shared" ref="AI5:BN5" si="3">SUM(AI6,AI8,AI21,AI33,AI44,AI62,AI84,AI103,AI144,AI149)</f>
        <v>1809</v>
      </c>
      <c r="AJ5" s="402">
        <f t="shared" si="3"/>
        <v>1217</v>
      </c>
      <c r="AK5" s="402">
        <f t="shared" si="3"/>
        <v>1144</v>
      </c>
      <c r="AL5" s="402">
        <f t="shared" si="3"/>
        <v>81</v>
      </c>
      <c r="AM5" s="402">
        <f t="shared" si="3"/>
        <v>705</v>
      </c>
      <c r="AN5" s="402">
        <f t="shared" si="3"/>
        <v>529</v>
      </c>
      <c r="AO5" s="402">
        <f t="shared" si="3"/>
        <v>256</v>
      </c>
      <c r="AP5" s="402">
        <f t="shared" si="3"/>
        <v>173</v>
      </c>
      <c r="AQ5" s="402">
        <f t="shared" si="3"/>
        <v>843</v>
      </c>
      <c r="AR5" s="402">
        <f t="shared" si="3"/>
        <v>25</v>
      </c>
      <c r="AS5" s="402">
        <f t="shared" si="3"/>
        <v>622</v>
      </c>
      <c r="AT5" s="402">
        <f t="shared" si="3"/>
        <v>10</v>
      </c>
      <c r="AU5" s="402">
        <f t="shared" si="3"/>
        <v>360</v>
      </c>
      <c r="AV5" s="402">
        <f t="shared" si="3"/>
        <v>252</v>
      </c>
      <c r="AW5" s="402">
        <f t="shared" si="3"/>
        <v>1170</v>
      </c>
      <c r="AX5" s="402">
        <f t="shared" si="3"/>
        <v>3</v>
      </c>
      <c r="AY5" s="402">
        <f t="shared" si="3"/>
        <v>360</v>
      </c>
      <c r="AZ5" s="402">
        <f t="shared" si="3"/>
        <v>270</v>
      </c>
      <c r="BA5" s="402">
        <f t="shared" si="3"/>
        <v>414</v>
      </c>
      <c r="BB5" s="402">
        <f t="shared" si="3"/>
        <v>123</v>
      </c>
      <c r="BC5" s="402">
        <f t="shared" si="3"/>
        <v>745</v>
      </c>
      <c r="BD5" s="402">
        <f t="shared" si="3"/>
        <v>1</v>
      </c>
      <c r="BE5" s="402">
        <f t="shared" si="3"/>
        <v>744</v>
      </c>
      <c r="BF5" s="402">
        <f t="shared" si="3"/>
        <v>1504</v>
      </c>
      <c r="BG5" s="402">
        <f t="shared" si="3"/>
        <v>6</v>
      </c>
      <c r="BH5" s="402">
        <f t="shared" si="3"/>
        <v>943</v>
      </c>
      <c r="BI5" s="402">
        <f t="shared" si="3"/>
        <v>144</v>
      </c>
      <c r="BJ5" s="402">
        <f t="shared" si="3"/>
        <v>411</v>
      </c>
      <c r="BK5" s="402">
        <f t="shared" si="3"/>
        <v>889</v>
      </c>
      <c r="BL5" s="402">
        <f t="shared" si="3"/>
        <v>27</v>
      </c>
      <c r="BM5" s="402">
        <f t="shared" si="3"/>
        <v>594</v>
      </c>
      <c r="BN5" s="402">
        <f t="shared" si="3"/>
        <v>268</v>
      </c>
      <c r="BO5" s="402">
        <f t="shared" ref="BO5:CE5" si="4">SUM(BO6,BO8,BO21,BO33,BO44,BO62,BO84,BO103,BO144,BO149)</f>
        <v>688</v>
      </c>
      <c r="BP5" s="402">
        <f t="shared" si="4"/>
        <v>0</v>
      </c>
      <c r="BQ5" s="402">
        <f t="shared" si="4"/>
        <v>482</v>
      </c>
      <c r="BR5" s="402">
        <f t="shared" si="4"/>
        <v>206</v>
      </c>
      <c r="BS5" s="402">
        <f t="shared" si="4"/>
        <v>965</v>
      </c>
      <c r="BT5" s="402">
        <f t="shared" si="4"/>
        <v>7</v>
      </c>
      <c r="BU5" s="402">
        <f t="shared" si="4"/>
        <v>359</v>
      </c>
      <c r="BV5" s="402">
        <f t="shared" si="4"/>
        <v>129</v>
      </c>
      <c r="BW5" s="402">
        <f t="shared" si="4"/>
        <v>470</v>
      </c>
      <c r="BX5" s="402">
        <f t="shared" si="4"/>
        <v>325</v>
      </c>
      <c r="BY5" s="402">
        <f t="shared" si="4"/>
        <v>3</v>
      </c>
      <c r="BZ5" s="402">
        <f t="shared" si="4"/>
        <v>219</v>
      </c>
      <c r="CA5" s="402">
        <f t="shared" si="4"/>
        <v>103</v>
      </c>
      <c r="CB5" s="402">
        <f t="shared" si="4"/>
        <v>289</v>
      </c>
      <c r="CC5" s="402">
        <f t="shared" si="4"/>
        <v>14</v>
      </c>
      <c r="CD5" s="402">
        <f t="shared" si="4"/>
        <v>240</v>
      </c>
      <c r="CE5" s="402">
        <f t="shared" si="4"/>
        <v>35</v>
      </c>
    </row>
    <row r="6" spans="1:83" ht="21" x14ac:dyDescent="0.2">
      <c r="A6" s="88"/>
      <c r="B6" s="251" t="s">
        <v>278</v>
      </c>
      <c r="C6" s="389">
        <f t="shared" ref="C6:AH6" si="5">SUM(C7)</f>
        <v>84</v>
      </c>
      <c r="D6" s="389">
        <f t="shared" si="5"/>
        <v>11</v>
      </c>
      <c r="E6" s="389">
        <f t="shared" si="5"/>
        <v>3</v>
      </c>
      <c r="F6" s="389">
        <f t="shared" si="5"/>
        <v>8</v>
      </c>
      <c r="G6" s="389">
        <f t="shared" si="5"/>
        <v>3</v>
      </c>
      <c r="H6" s="389">
        <f t="shared" si="5"/>
        <v>2</v>
      </c>
      <c r="I6" s="389">
        <f t="shared" si="5"/>
        <v>1</v>
      </c>
      <c r="J6" s="389">
        <f t="shared" si="5"/>
        <v>8</v>
      </c>
      <c r="K6" s="389">
        <f t="shared" si="5"/>
        <v>0</v>
      </c>
      <c r="L6" s="389">
        <f t="shared" si="5"/>
        <v>2</v>
      </c>
      <c r="M6" s="389">
        <f t="shared" si="5"/>
        <v>0</v>
      </c>
      <c r="N6" s="389">
        <f t="shared" si="5"/>
        <v>6</v>
      </c>
      <c r="O6" s="389">
        <f t="shared" si="5"/>
        <v>3</v>
      </c>
      <c r="P6" s="389">
        <f t="shared" si="5"/>
        <v>0</v>
      </c>
      <c r="Q6" s="389">
        <f t="shared" si="5"/>
        <v>2</v>
      </c>
      <c r="R6" s="389">
        <f t="shared" si="5"/>
        <v>1</v>
      </c>
      <c r="S6" s="389">
        <f t="shared" si="5"/>
        <v>0</v>
      </c>
      <c r="T6" s="389">
        <f t="shared" si="5"/>
        <v>2</v>
      </c>
      <c r="U6" s="389">
        <f t="shared" si="5"/>
        <v>0</v>
      </c>
      <c r="V6" s="389">
        <f t="shared" si="5"/>
        <v>2</v>
      </c>
      <c r="W6" s="389">
        <f t="shared" si="5"/>
        <v>0</v>
      </c>
      <c r="X6" s="389">
        <f t="shared" si="5"/>
        <v>0</v>
      </c>
      <c r="Y6" s="389">
        <f t="shared" si="5"/>
        <v>7</v>
      </c>
      <c r="Z6" s="389">
        <f t="shared" si="5"/>
        <v>0</v>
      </c>
      <c r="AA6" s="389">
        <f t="shared" si="5"/>
        <v>2</v>
      </c>
      <c r="AB6" s="389">
        <f t="shared" si="5"/>
        <v>0</v>
      </c>
      <c r="AC6" s="389">
        <f t="shared" si="5"/>
        <v>4</v>
      </c>
      <c r="AD6" s="389">
        <f t="shared" si="5"/>
        <v>1</v>
      </c>
      <c r="AE6" s="389">
        <f t="shared" si="5"/>
        <v>21</v>
      </c>
      <c r="AF6" s="389">
        <f t="shared" si="5"/>
        <v>0</v>
      </c>
      <c r="AG6" s="389">
        <f t="shared" si="5"/>
        <v>0</v>
      </c>
      <c r="AH6" s="389">
        <f t="shared" si="5"/>
        <v>2</v>
      </c>
      <c r="AI6" s="389">
        <f t="shared" ref="AI6:BN6" si="6">SUM(AI7)</f>
        <v>3</v>
      </c>
      <c r="AJ6" s="389">
        <f t="shared" si="6"/>
        <v>2</v>
      </c>
      <c r="AK6" s="389">
        <f t="shared" si="6"/>
        <v>2</v>
      </c>
      <c r="AL6" s="389">
        <f t="shared" si="6"/>
        <v>1</v>
      </c>
      <c r="AM6" s="389">
        <f t="shared" si="6"/>
        <v>10</v>
      </c>
      <c r="AN6" s="389">
        <f t="shared" si="6"/>
        <v>0</v>
      </c>
      <c r="AO6" s="389">
        <f t="shared" si="6"/>
        <v>0</v>
      </c>
      <c r="AP6" s="389">
        <f t="shared" si="6"/>
        <v>0</v>
      </c>
      <c r="AQ6" s="389">
        <f t="shared" si="6"/>
        <v>1</v>
      </c>
      <c r="AR6" s="389">
        <f t="shared" si="6"/>
        <v>0</v>
      </c>
      <c r="AS6" s="389">
        <f t="shared" si="6"/>
        <v>2</v>
      </c>
      <c r="AT6" s="389">
        <f t="shared" si="6"/>
        <v>0</v>
      </c>
      <c r="AU6" s="389">
        <f t="shared" si="6"/>
        <v>2</v>
      </c>
      <c r="AV6" s="389">
        <f t="shared" si="6"/>
        <v>0</v>
      </c>
      <c r="AW6" s="389">
        <f t="shared" si="6"/>
        <v>1</v>
      </c>
      <c r="AX6" s="389">
        <f t="shared" si="6"/>
        <v>0</v>
      </c>
      <c r="AY6" s="389">
        <f t="shared" si="6"/>
        <v>0</v>
      </c>
      <c r="AZ6" s="389">
        <f t="shared" si="6"/>
        <v>0</v>
      </c>
      <c r="BA6" s="389">
        <f t="shared" si="6"/>
        <v>1</v>
      </c>
      <c r="BB6" s="389">
        <f t="shared" si="6"/>
        <v>0</v>
      </c>
      <c r="BC6" s="389">
        <f t="shared" si="6"/>
        <v>4</v>
      </c>
      <c r="BD6" s="389">
        <f t="shared" si="6"/>
        <v>0</v>
      </c>
      <c r="BE6" s="389">
        <f t="shared" si="6"/>
        <v>4</v>
      </c>
      <c r="BF6" s="389">
        <f t="shared" si="6"/>
        <v>8</v>
      </c>
      <c r="BG6" s="389">
        <f t="shared" si="6"/>
        <v>0</v>
      </c>
      <c r="BH6" s="389">
        <f t="shared" si="6"/>
        <v>7</v>
      </c>
      <c r="BI6" s="389">
        <f t="shared" si="6"/>
        <v>0</v>
      </c>
      <c r="BJ6" s="389">
        <f t="shared" si="6"/>
        <v>1</v>
      </c>
      <c r="BK6" s="389">
        <f t="shared" si="6"/>
        <v>4</v>
      </c>
      <c r="BL6" s="389">
        <f t="shared" si="6"/>
        <v>0</v>
      </c>
      <c r="BM6" s="389">
        <f t="shared" si="6"/>
        <v>3</v>
      </c>
      <c r="BN6" s="389">
        <f t="shared" si="6"/>
        <v>1</v>
      </c>
      <c r="BO6" s="389">
        <f t="shared" ref="BO6:CE6" si="7">SUM(BO7)</f>
        <v>3</v>
      </c>
      <c r="BP6" s="389">
        <f t="shared" si="7"/>
        <v>0</v>
      </c>
      <c r="BQ6" s="389">
        <f t="shared" si="7"/>
        <v>3</v>
      </c>
      <c r="BR6" s="389">
        <f t="shared" si="7"/>
        <v>0</v>
      </c>
      <c r="BS6" s="389">
        <f t="shared" si="7"/>
        <v>4</v>
      </c>
      <c r="BT6" s="389">
        <f t="shared" si="7"/>
        <v>0</v>
      </c>
      <c r="BU6" s="389">
        <f t="shared" si="7"/>
        <v>1</v>
      </c>
      <c r="BV6" s="389">
        <f t="shared" si="7"/>
        <v>2</v>
      </c>
      <c r="BW6" s="389">
        <f t="shared" si="7"/>
        <v>1</v>
      </c>
      <c r="BX6" s="389">
        <f t="shared" si="7"/>
        <v>0</v>
      </c>
      <c r="BY6" s="389">
        <f t="shared" si="7"/>
        <v>0</v>
      </c>
      <c r="BZ6" s="389">
        <f t="shared" si="7"/>
        <v>0</v>
      </c>
      <c r="CA6" s="389">
        <f t="shared" si="7"/>
        <v>0</v>
      </c>
      <c r="CB6" s="389">
        <f t="shared" si="7"/>
        <v>3</v>
      </c>
      <c r="CC6" s="389">
        <f t="shared" si="7"/>
        <v>0</v>
      </c>
      <c r="CD6" s="389">
        <f t="shared" si="7"/>
        <v>3</v>
      </c>
      <c r="CE6" s="389">
        <f t="shared" si="7"/>
        <v>0</v>
      </c>
    </row>
    <row r="7" spans="1:83" ht="12.75" x14ac:dyDescent="0.2">
      <c r="A7" s="89">
        <v>101</v>
      </c>
      <c r="B7" s="252" t="s">
        <v>147</v>
      </c>
      <c r="C7" s="398">
        <f>SUM(D7,G7,J7,O7,T7,Y7,AE7,AS7,AW7,BC7,BF7,BK7,BO7,BS7,BX7,CB7)</f>
        <v>84</v>
      </c>
      <c r="D7" s="397">
        <f>SUM(E7:F7)</f>
        <v>11</v>
      </c>
      <c r="E7" s="395">
        <v>3</v>
      </c>
      <c r="F7" s="395">
        <v>8</v>
      </c>
      <c r="G7" s="397">
        <f>SUM(H7:I7)</f>
        <v>3</v>
      </c>
      <c r="H7" s="395">
        <v>2</v>
      </c>
      <c r="I7" s="395">
        <v>1</v>
      </c>
      <c r="J7" s="396">
        <f>SUM(K7:N7)</f>
        <v>8</v>
      </c>
      <c r="K7" s="395">
        <v>0</v>
      </c>
      <c r="L7" s="395">
        <v>2</v>
      </c>
      <c r="M7" s="395">
        <v>0</v>
      </c>
      <c r="N7" s="395">
        <v>6</v>
      </c>
      <c r="O7" s="396">
        <f>SUM(P7,Q7,R7,S7)</f>
        <v>3</v>
      </c>
      <c r="P7" s="395">
        <v>0</v>
      </c>
      <c r="Q7" s="395">
        <v>2</v>
      </c>
      <c r="R7" s="395">
        <v>1</v>
      </c>
      <c r="S7" s="395">
        <v>0</v>
      </c>
      <c r="T7" s="396">
        <f>SUM(U7,V7,W7,X7)</f>
        <v>2</v>
      </c>
      <c r="U7" s="395">
        <v>0</v>
      </c>
      <c r="V7" s="395">
        <v>2</v>
      </c>
      <c r="W7" s="395">
        <v>0</v>
      </c>
      <c r="X7" s="395">
        <v>0</v>
      </c>
      <c r="Y7" s="396">
        <f>SUM(Z7,AA7,AB7,AC7,AD7)</f>
        <v>7</v>
      </c>
      <c r="Z7" s="395">
        <v>0</v>
      </c>
      <c r="AA7" s="395">
        <v>2</v>
      </c>
      <c r="AB7" s="395">
        <v>0</v>
      </c>
      <c r="AC7" s="395">
        <v>4</v>
      </c>
      <c r="AD7" s="395">
        <v>1</v>
      </c>
      <c r="AE7" s="396">
        <f>SUM(AF7,AG7,AH7,AI7,AJ7,AK7,AL7,AM7,AN7,AO7,AP7,AQ7,AR7)</f>
        <v>21</v>
      </c>
      <c r="AF7" s="395">
        <v>0</v>
      </c>
      <c r="AG7" s="395">
        <v>0</v>
      </c>
      <c r="AH7" s="395">
        <v>2</v>
      </c>
      <c r="AI7" s="395">
        <v>3</v>
      </c>
      <c r="AJ7" s="395">
        <v>2</v>
      </c>
      <c r="AK7" s="395">
        <v>2</v>
      </c>
      <c r="AL7" s="395">
        <v>1</v>
      </c>
      <c r="AM7" s="395">
        <v>10</v>
      </c>
      <c r="AN7" s="395">
        <v>0</v>
      </c>
      <c r="AO7" s="395">
        <v>0</v>
      </c>
      <c r="AP7" s="395">
        <v>0</v>
      </c>
      <c r="AQ7" s="395">
        <v>1</v>
      </c>
      <c r="AR7" s="395">
        <v>0</v>
      </c>
      <c r="AS7" s="396">
        <f>SUM(AT7:AV7)</f>
        <v>2</v>
      </c>
      <c r="AT7" s="395">
        <v>0</v>
      </c>
      <c r="AU7" s="395">
        <v>2</v>
      </c>
      <c r="AV7" s="395">
        <v>0</v>
      </c>
      <c r="AW7" s="396">
        <f>SUM(AX7:BB7)</f>
        <v>1</v>
      </c>
      <c r="AX7" s="395">
        <v>0</v>
      </c>
      <c r="AY7" s="395">
        <v>0</v>
      </c>
      <c r="AZ7" s="395">
        <v>0</v>
      </c>
      <c r="BA7" s="395">
        <v>1</v>
      </c>
      <c r="BB7" s="395">
        <v>0</v>
      </c>
      <c r="BC7" s="396">
        <f>SUM(BD7:BE7)</f>
        <v>4</v>
      </c>
      <c r="BD7" s="395">
        <v>0</v>
      </c>
      <c r="BE7" s="395">
        <v>4</v>
      </c>
      <c r="BF7" s="396">
        <f>SUM(BG7:BJ7)</f>
        <v>8</v>
      </c>
      <c r="BG7" s="395">
        <v>0</v>
      </c>
      <c r="BH7" s="395">
        <v>7</v>
      </c>
      <c r="BI7" s="395">
        <v>0</v>
      </c>
      <c r="BJ7" s="395">
        <v>1</v>
      </c>
      <c r="BK7" s="396">
        <f>SUM(BL7:BN7)</f>
        <v>4</v>
      </c>
      <c r="BL7" s="395">
        <v>0</v>
      </c>
      <c r="BM7" s="395">
        <v>3</v>
      </c>
      <c r="BN7" s="395">
        <v>1</v>
      </c>
      <c r="BO7" s="396">
        <f>SUM(BP7:BR7)</f>
        <v>3</v>
      </c>
      <c r="BP7" s="395">
        <v>0</v>
      </c>
      <c r="BQ7" s="395">
        <v>3</v>
      </c>
      <c r="BR7" s="395">
        <v>0</v>
      </c>
      <c r="BS7" s="396">
        <f>SUM(BT7:BW7)</f>
        <v>4</v>
      </c>
      <c r="BT7" s="395">
        <v>0</v>
      </c>
      <c r="BU7" s="395">
        <v>1</v>
      </c>
      <c r="BV7" s="395">
        <v>2</v>
      </c>
      <c r="BW7" s="395">
        <v>1</v>
      </c>
      <c r="BX7" s="396">
        <f>SUM(BY7:CA7)</f>
        <v>0</v>
      </c>
      <c r="BY7" s="395">
        <v>0</v>
      </c>
      <c r="BZ7" s="395">
        <v>0</v>
      </c>
      <c r="CA7" s="395">
        <v>0</v>
      </c>
      <c r="CB7" s="396">
        <f>SUM(CC7:CE7)</f>
        <v>3</v>
      </c>
      <c r="CC7" s="395">
        <v>0</v>
      </c>
      <c r="CD7" s="395">
        <v>3</v>
      </c>
      <c r="CE7" s="395">
        <v>0</v>
      </c>
    </row>
    <row r="8" spans="1:83" ht="25.5" customHeight="1" x14ac:dyDescent="0.2">
      <c r="A8" s="88"/>
      <c r="B8" s="251" t="s">
        <v>323</v>
      </c>
      <c r="C8" s="398">
        <f t="shared" ref="C8:AH8" si="8">SUM(C9:C20)</f>
        <v>296</v>
      </c>
      <c r="D8" s="397">
        <f t="shared" si="8"/>
        <v>11</v>
      </c>
      <c r="E8" s="397">
        <f t="shared" si="8"/>
        <v>3</v>
      </c>
      <c r="F8" s="397">
        <f t="shared" si="8"/>
        <v>8</v>
      </c>
      <c r="G8" s="397">
        <f t="shared" si="8"/>
        <v>7</v>
      </c>
      <c r="H8" s="397">
        <f t="shared" si="8"/>
        <v>0</v>
      </c>
      <c r="I8" s="397">
        <f t="shared" si="8"/>
        <v>7</v>
      </c>
      <c r="J8" s="397">
        <f t="shared" si="8"/>
        <v>15</v>
      </c>
      <c r="K8" s="397">
        <f t="shared" si="8"/>
        <v>0</v>
      </c>
      <c r="L8" s="397">
        <f t="shared" si="8"/>
        <v>9</v>
      </c>
      <c r="M8" s="397">
        <f t="shared" si="8"/>
        <v>2</v>
      </c>
      <c r="N8" s="397">
        <f t="shared" si="8"/>
        <v>4</v>
      </c>
      <c r="O8" s="397">
        <f t="shared" si="8"/>
        <v>12</v>
      </c>
      <c r="P8" s="397">
        <f t="shared" si="8"/>
        <v>0</v>
      </c>
      <c r="Q8" s="397">
        <f t="shared" si="8"/>
        <v>7</v>
      </c>
      <c r="R8" s="397">
        <f t="shared" si="8"/>
        <v>3</v>
      </c>
      <c r="S8" s="397">
        <f t="shared" si="8"/>
        <v>2</v>
      </c>
      <c r="T8" s="397">
        <f t="shared" si="8"/>
        <v>17</v>
      </c>
      <c r="U8" s="397">
        <f t="shared" si="8"/>
        <v>0</v>
      </c>
      <c r="V8" s="397">
        <f t="shared" si="8"/>
        <v>13</v>
      </c>
      <c r="W8" s="397">
        <f t="shared" si="8"/>
        <v>2</v>
      </c>
      <c r="X8" s="397">
        <f t="shared" si="8"/>
        <v>2</v>
      </c>
      <c r="Y8" s="397">
        <f t="shared" si="8"/>
        <v>30</v>
      </c>
      <c r="Z8" s="397">
        <f t="shared" si="8"/>
        <v>0</v>
      </c>
      <c r="AA8" s="397">
        <f t="shared" si="8"/>
        <v>8</v>
      </c>
      <c r="AB8" s="397">
        <f t="shared" si="8"/>
        <v>1</v>
      </c>
      <c r="AC8" s="397">
        <f t="shared" si="8"/>
        <v>16</v>
      </c>
      <c r="AD8" s="397">
        <f t="shared" si="8"/>
        <v>5</v>
      </c>
      <c r="AE8" s="397">
        <f t="shared" si="8"/>
        <v>125</v>
      </c>
      <c r="AF8" s="397">
        <f t="shared" si="8"/>
        <v>0</v>
      </c>
      <c r="AG8" s="397">
        <f t="shared" si="8"/>
        <v>0</v>
      </c>
      <c r="AH8" s="397">
        <f t="shared" si="8"/>
        <v>7</v>
      </c>
      <c r="AI8" s="397">
        <f t="shared" ref="AI8:BN8" si="9">SUM(AI9:AI20)</f>
        <v>13</v>
      </c>
      <c r="AJ8" s="397">
        <f t="shared" si="9"/>
        <v>11</v>
      </c>
      <c r="AK8" s="397">
        <f t="shared" si="9"/>
        <v>4</v>
      </c>
      <c r="AL8" s="397">
        <f t="shared" si="9"/>
        <v>0</v>
      </c>
      <c r="AM8" s="397">
        <f t="shared" si="9"/>
        <v>5</v>
      </c>
      <c r="AN8" s="397">
        <f t="shared" si="9"/>
        <v>70</v>
      </c>
      <c r="AO8" s="397">
        <f t="shared" si="9"/>
        <v>0</v>
      </c>
      <c r="AP8" s="397">
        <f t="shared" si="9"/>
        <v>0</v>
      </c>
      <c r="AQ8" s="397">
        <f t="shared" si="9"/>
        <v>7</v>
      </c>
      <c r="AR8" s="397">
        <f t="shared" si="9"/>
        <v>8</v>
      </c>
      <c r="AS8" s="397">
        <f t="shared" si="9"/>
        <v>8</v>
      </c>
      <c r="AT8" s="397">
        <f t="shared" si="9"/>
        <v>0</v>
      </c>
      <c r="AU8" s="397">
        <f t="shared" si="9"/>
        <v>6</v>
      </c>
      <c r="AV8" s="397">
        <f t="shared" si="9"/>
        <v>2</v>
      </c>
      <c r="AW8" s="397">
        <f t="shared" si="9"/>
        <v>9</v>
      </c>
      <c r="AX8" s="397">
        <f t="shared" si="9"/>
        <v>0</v>
      </c>
      <c r="AY8" s="397">
        <f t="shared" si="9"/>
        <v>0</v>
      </c>
      <c r="AZ8" s="397">
        <f t="shared" si="9"/>
        <v>3</v>
      </c>
      <c r="BA8" s="397">
        <f t="shared" si="9"/>
        <v>3</v>
      </c>
      <c r="BB8" s="397">
        <f t="shared" si="9"/>
        <v>3</v>
      </c>
      <c r="BC8" s="397">
        <f t="shared" si="9"/>
        <v>0</v>
      </c>
      <c r="BD8" s="397">
        <f t="shared" si="9"/>
        <v>0</v>
      </c>
      <c r="BE8" s="397">
        <f t="shared" si="9"/>
        <v>0</v>
      </c>
      <c r="BF8" s="397">
        <f t="shared" si="9"/>
        <v>12</v>
      </c>
      <c r="BG8" s="397">
        <f t="shared" si="9"/>
        <v>0</v>
      </c>
      <c r="BH8" s="397">
        <f t="shared" si="9"/>
        <v>7</v>
      </c>
      <c r="BI8" s="397">
        <f t="shared" si="9"/>
        <v>2</v>
      </c>
      <c r="BJ8" s="397">
        <f t="shared" si="9"/>
        <v>3</v>
      </c>
      <c r="BK8" s="397">
        <f t="shared" si="9"/>
        <v>11</v>
      </c>
      <c r="BL8" s="397">
        <f t="shared" si="9"/>
        <v>0</v>
      </c>
      <c r="BM8" s="397">
        <f t="shared" si="9"/>
        <v>7</v>
      </c>
      <c r="BN8" s="397">
        <f t="shared" si="9"/>
        <v>4</v>
      </c>
      <c r="BO8" s="397">
        <f t="shared" ref="BO8:CE8" si="10">SUM(BO9:BO20)</f>
        <v>1</v>
      </c>
      <c r="BP8" s="397">
        <f t="shared" si="10"/>
        <v>0</v>
      </c>
      <c r="BQ8" s="397">
        <f t="shared" si="10"/>
        <v>1</v>
      </c>
      <c r="BR8" s="397">
        <f t="shared" si="10"/>
        <v>0</v>
      </c>
      <c r="BS8" s="397">
        <f t="shared" si="10"/>
        <v>18</v>
      </c>
      <c r="BT8" s="397">
        <f t="shared" si="10"/>
        <v>0</v>
      </c>
      <c r="BU8" s="397">
        <f t="shared" si="10"/>
        <v>1</v>
      </c>
      <c r="BV8" s="397">
        <f t="shared" si="10"/>
        <v>1</v>
      </c>
      <c r="BW8" s="397">
        <f t="shared" si="10"/>
        <v>16</v>
      </c>
      <c r="BX8" s="397">
        <f t="shared" si="10"/>
        <v>11</v>
      </c>
      <c r="BY8" s="397">
        <f t="shared" si="10"/>
        <v>0</v>
      </c>
      <c r="BZ8" s="397">
        <f t="shared" si="10"/>
        <v>3</v>
      </c>
      <c r="CA8" s="397">
        <f t="shared" si="10"/>
        <v>8</v>
      </c>
      <c r="CB8" s="397">
        <f t="shared" si="10"/>
        <v>9</v>
      </c>
      <c r="CC8" s="397">
        <f t="shared" si="10"/>
        <v>0</v>
      </c>
      <c r="CD8" s="397">
        <f t="shared" si="10"/>
        <v>9</v>
      </c>
      <c r="CE8" s="397">
        <f t="shared" si="10"/>
        <v>0</v>
      </c>
    </row>
    <row r="9" spans="1:83" ht="12.75" x14ac:dyDescent="0.2">
      <c r="A9" s="89">
        <v>202</v>
      </c>
      <c r="B9" s="252" t="s">
        <v>108</v>
      </c>
      <c r="C9" s="398">
        <f t="shared" ref="C9:C20" si="11">SUM(D9,G9,J9,O9,T9,Y9,AE9,AS9,AW9,BC9,BF9,BK9,BO9,BS9,BX9,CB9)</f>
        <v>95</v>
      </c>
      <c r="D9" s="397">
        <f t="shared" ref="D9:D20" si="12">SUM(E9:F9)</f>
        <v>4</v>
      </c>
      <c r="E9" s="395">
        <v>0</v>
      </c>
      <c r="F9" s="395">
        <v>4</v>
      </c>
      <c r="G9" s="397">
        <f t="shared" ref="G9:G20" si="13">SUM(H9:I9)</f>
        <v>1</v>
      </c>
      <c r="H9" s="395">
        <v>0</v>
      </c>
      <c r="I9" s="395">
        <v>1</v>
      </c>
      <c r="J9" s="396">
        <f t="shared" ref="J9:J20" si="14">SUM(K9:N9)</f>
        <v>0</v>
      </c>
      <c r="K9" s="395">
        <v>0</v>
      </c>
      <c r="L9" s="395">
        <v>0</v>
      </c>
      <c r="M9" s="395">
        <v>0</v>
      </c>
      <c r="N9" s="395">
        <v>0</v>
      </c>
      <c r="O9" s="396">
        <f t="shared" ref="O9:O20" si="15">SUM(P9,Q9,R9,S9)</f>
        <v>0</v>
      </c>
      <c r="P9" s="395">
        <v>0</v>
      </c>
      <c r="Q9" s="395">
        <v>0</v>
      </c>
      <c r="R9" s="395">
        <v>0</v>
      </c>
      <c r="S9" s="395">
        <v>0</v>
      </c>
      <c r="T9" s="396">
        <f t="shared" ref="T9:T20" si="16">SUM(U9,V9,W9,X9)</f>
        <v>4</v>
      </c>
      <c r="U9" s="395">
        <v>0</v>
      </c>
      <c r="V9" s="395">
        <v>3</v>
      </c>
      <c r="W9" s="395">
        <v>0</v>
      </c>
      <c r="X9" s="395">
        <v>1</v>
      </c>
      <c r="Y9" s="396">
        <f t="shared" ref="Y9:Y20" si="17">SUM(Z9,AA9,AB9,AC9,AD9)</f>
        <v>13</v>
      </c>
      <c r="Z9" s="395">
        <v>0</v>
      </c>
      <c r="AA9" s="395">
        <v>3</v>
      </c>
      <c r="AB9" s="395">
        <v>0</v>
      </c>
      <c r="AC9" s="395">
        <v>9</v>
      </c>
      <c r="AD9" s="395">
        <v>1</v>
      </c>
      <c r="AE9" s="396">
        <f t="shared" ref="AE9:AE20" si="18">SUM(AF9,AG9,AH9,AI9,AJ9,AK9,AL9,AM9,AN9,AO9,AP9,AQ9,AR9)</f>
        <v>69</v>
      </c>
      <c r="AF9" s="395">
        <v>0</v>
      </c>
      <c r="AG9" s="395">
        <v>0</v>
      </c>
      <c r="AH9" s="395">
        <v>0</v>
      </c>
      <c r="AI9" s="395">
        <v>0</v>
      </c>
      <c r="AJ9" s="395">
        <v>1</v>
      </c>
      <c r="AK9" s="395">
        <v>0</v>
      </c>
      <c r="AL9" s="395">
        <v>0</v>
      </c>
      <c r="AM9" s="395">
        <v>0</v>
      </c>
      <c r="AN9" s="395">
        <v>64</v>
      </c>
      <c r="AO9" s="395">
        <v>0</v>
      </c>
      <c r="AP9" s="395">
        <v>0</v>
      </c>
      <c r="AQ9" s="395">
        <v>2</v>
      </c>
      <c r="AR9" s="395">
        <v>2</v>
      </c>
      <c r="AS9" s="396">
        <f t="shared" ref="AS9:AS20" si="19">SUM(AT9:AV9)</f>
        <v>0</v>
      </c>
      <c r="AT9" s="395">
        <v>0</v>
      </c>
      <c r="AU9" s="395">
        <v>0</v>
      </c>
      <c r="AV9" s="395">
        <v>0</v>
      </c>
      <c r="AW9" s="396">
        <f t="shared" ref="AW9:AW20" si="20">SUM(AX9:BB9)</f>
        <v>1</v>
      </c>
      <c r="AX9" s="395">
        <v>0</v>
      </c>
      <c r="AY9" s="395">
        <v>0</v>
      </c>
      <c r="AZ9" s="395">
        <v>0</v>
      </c>
      <c r="BA9" s="395">
        <v>1</v>
      </c>
      <c r="BB9" s="395">
        <v>0</v>
      </c>
      <c r="BC9" s="396">
        <f t="shared" ref="BC9:BC20" si="21">SUM(BD9:BE9)</f>
        <v>0</v>
      </c>
      <c r="BD9" s="395">
        <v>0</v>
      </c>
      <c r="BE9" s="395">
        <v>0</v>
      </c>
      <c r="BF9" s="396">
        <f t="shared" ref="BF9:BF20" si="22">SUM(BG9:BJ9)</f>
        <v>2</v>
      </c>
      <c r="BG9" s="395">
        <v>0</v>
      </c>
      <c r="BH9" s="395">
        <v>1</v>
      </c>
      <c r="BI9" s="395">
        <v>0</v>
      </c>
      <c r="BJ9" s="395">
        <v>1</v>
      </c>
      <c r="BK9" s="396">
        <f t="shared" ref="BK9:BK20" si="23">SUM(BL9:BN9)</f>
        <v>1</v>
      </c>
      <c r="BL9" s="395">
        <v>0</v>
      </c>
      <c r="BM9" s="395">
        <v>1</v>
      </c>
      <c r="BN9" s="395">
        <v>0</v>
      </c>
      <c r="BO9" s="396">
        <f t="shared" ref="BO9:BO20" si="24">SUM(BP9:BR9)</f>
        <v>0</v>
      </c>
      <c r="BP9" s="395">
        <v>0</v>
      </c>
      <c r="BQ9" s="395">
        <v>0</v>
      </c>
      <c r="BR9" s="395">
        <v>0</v>
      </c>
      <c r="BS9" s="396">
        <f t="shared" ref="BS9:BS20" si="25">SUM(BT9:BW9)</f>
        <v>0</v>
      </c>
      <c r="BT9" s="395">
        <v>0</v>
      </c>
      <c r="BU9" s="395">
        <v>0</v>
      </c>
      <c r="BV9" s="395">
        <v>0</v>
      </c>
      <c r="BW9" s="395">
        <v>0</v>
      </c>
      <c r="BX9" s="396">
        <f t="shared" ref="BX9:BX20" si="26">SUM(BY9:CA9)</f>
        <v>0</v>
      </c>
      <c r="BY9" s="395">
        <v>0</v>
      </c>
      <c r="BZ9" s="395">
        <v>0</v>
      </c>
      <c r="CA9" s="395">
        <v>0</v>
      </c>
      <c r="CB9" s="396">
        <f t="shared" ref="CB9:CB20" si="27">SUM(CC9:CE9)</f>
        <v>0</v>
      </c>
      <c r="CC9" s="395">
        <v>0</v>
      </c>
      <c r="CD9" s="395">
        <v>0</v>
      </c>
      <c r="CE9" s="395">
        <v>0</v>
      </c>
    </row>
    <row r="10" spans="1:83" ht="12.75" x14ac:dyDescent="0.2">
      <c r="A10" s="89">
        <v>203</v>
      </c>
      <c r="B10" s="252" t="s">
        <v>70</v>
      </c>
      <c r="C10" s="398">
        <f t="shared" si="11"/>
        <v>15</v>
      </c>
      <c r="D10" s="397">
        <f t="shared" si="12"/>
        <v>0</v>
      </c>
      <c r="E10" s="395">
        <v>0</v>
      </c>
      <c r="F10" s="395">
        <v>0</v>
      </c>
      <c r="G10" s="397">
        <f t="shared" si="13"/>
        <v>0</v>
      </c>
      <c r="H10" s="395">
        <v>0</v>
      </c>
      <c r="I10" s="395">
        <v>0</v>
      </c>
      <c r="J10" s="396">
        <f t="shared" si="14"/>
        <v>7</v>
      </c>
      <c r="K10" s="395">
        <v>0</v>
      </c>
      <c r="L10" s="395">
        <v>5</v>
      </c>
      <c r="M10" s="395">
        <v>0</v>
      </c>
      <c r="N10" s="395">
        <v>2</v>
      </c>
      <c r="O10" s="396">
        <f t="shared" si="15"/>
        <v>0</v>
      </c>
      <c r="P10" s="395">
        <v>0</v>
      </c>
      <c r="Q10" s="395">
        <v>0</v>
      </c>
      <c r="R10" s="395">
        <v>0</v>
      </c>
      <c r="S10" s="395">
        <v>0</v>
      </c>
      <c r="T10" s="396">
        <f t="shared" si="16"/>
        <v>0</v>
      </c>
      <c r="U10" s="395">
        <v>0</v>
      </c>
      <c r="V10" s="395">
        <v>0</v>
      </c>
      <c r="W10" s="395">
        <v>0</v>
      </c>
      <c r="X10" s="395">
        <v>0</v>
      </c>
      <c r="Y10" s="396">
        <f t="shared" si="17"/>
        <v>2</v>
      </c>
      <c r="Z10" s="395">
        <v>0</v>
      </c>
      <c r="AA10" s="395">
        <v>0</v>
      </c>
      <c r="AB10" s="395">
        <v>0</v>
      </c>
      <c r="AC10" s="395">
        <v>1</v>
      </c>
      <c r="AD10" s="395">
        <v>1</v>
      </c>
      <c r="AE10" s="396">
        <f t="shared" si="18"/>
        <v>1</v>
      </c>
      <c r="AF10" s="395">
        <v>0</v>
      </c>
      <c r="AG10" s="395">
        <v>0</v>
      </c>
      <c r="AH10" s="395">
        <v>0</v>
      </c>
      <c r="AI10" s="395">
        <v>0</v>
      </c>
      <c r="AJ10" s="395">
        <v>0</v>
      </c>
      <c r="AK10" s="395">
        <v>0</v>
      </c>
      <c r="AL10" s="395">
        <v>0</v>
      </c>
      <c r="AM10" s="395">
        <v>0</v>
      </c>
      <c r="AN10" s="395">
        <v>0</v>
      </c>
      <c r="AO10" s="395">
        <v>0</v>
      </c>
      <c r="AP10" s="395">
        <v>0</v>
      </c>
      <c r="AQ10" s="395">
        <v>0</v>
      </c>
      <c r="AR10" s="395">
        <v>1</v>
      </c>
      <c r="AS10" s="396">
        <f t="shared" si="19"/>
        <v>3</v>
      </c>
      <c r="AT10" s="395">
        <v>0</v>
      </c>
      <c r="AU10" s="395">
        <v>3</v>
      </c>
      <c r="AV10" s="395">
        <v>0</v>
      </c>
      <c r="AW10" s="396">
        <f t="shared" si="20"/>
        <v>1</v>
      </c>
      <c r="AX10" s="395">
        <v>0</v>
      </c>
      <c r="AY10" s="395">
        <v>0</v>
      </c>
      <c r="AZ10" s="395">
        <v>1</v>
      </c>
      <c r="BA10" s="395">
        <v>0</v>
      </c>
      <c r="BB10" s="395">
        <v>0</v>
      </c>
      <c r="BC10" s="396">
        <f t="shared" si="21"/>
        <v>0</v>
      </c>
      <c r="BD10" s="395">
        <v>0</v>
      </c>
      <c r="BE10" s="395">
        <v>0</v>
      </c>
      <c r="BF10" s="396">
        <f t="shared" si="22"/>
        <v>0</v>
      </c>
      <c r="BG10" s="395">
        <v>0</v>
      </c>
      <c r="BH10" s="395">
        <v>0</v>
      </c>
      <c r="BI10" s="395">
        <v>0</v>
      </c>
      <c r="BJ10" s="395">
        <v>0</v>
      </c>
      <c r="BK10" s="396">
        <f t="shared" si="23"/>
        <v>0</v>
      </c>
      <c r="BL10" s="395">
        <v>0</v>
      </c>
      <c r="BM10" s="395">
        <v>0</v>
      </c>
      <c r="BN10" s="395">
        <v>0</v>
      </c>
      <c r="BO10" s="396">
        <f t="shared" si="24"/>
        <v>0</v>
      </c>
      <c r="BP10" s="395">
        <v>0</v>
      </c>
      <c r="BQ10" s="395">
        <v>0</v>
      </c>
      <c r="BR10" s="395">
        <v>0</v>
      </c>
      <c r="BS10" s="396">
        <f t="shared" si="25"/>
        <v>1</v>
      </c>
      <c r="BT10" s="395">
        <v>0</v>
      </c>
      <c r="BU10" s="395">
        <v>0</v>
      </c>
      <c r="BV10" s="395">
        <v>1</v>
      </c>
      <c r="BW10" s="395">
        <v>0</v>
      </c>
      <c r="BX10" s="396">
        <f t="shared" si="26"/>
        <v>0</v>
      </c>
      <c r="BY10" s="395">
        <v>0</v>
      </c>
      <c r="BZ10" s="395">
        <v>0</v>
      </c>
      <c r="CA10" s="395">
        <v>0</v>
      </c>
      <c r="CB10" s="396">
        <f t="shared" si="27"/>
        <v>0</v>
      </c>
      <c r="CC10" s="395">
        <v>0</v>
      </c>
      <c r="CD10" s="395">
        <v>0</v>
      </c>
      <c r="CE10" s="395">
        <v>0</v>
      </c>
    </row>
    <row r="11" spans="1:83" ht="12.75" x14ac:dyDescent="0.2">
      <c r="A11" s="89">
        <v>204</v>
      </c>
      <c r="B11" s="252" t="s">
        <v>71</v>
      </c>
      <c r="C11" s="398">
        <f t="shared" si="11"/>
        <v>138</v>
      </c>
      <c r="D11" s="397">
        <f t="shared" si="12"/>
        <v>7</v>
      </c>
      <c r="E11" s="395">
        <v>3</v>
      </c>
      <c r="F11" s="395">
        <v>4</v>
      </c>
      <c r="G11" s="397">
        <f t="shared" si="13"/>
        <v>6</v>
      </c>
      <c r="H11" s="395">
        <v>0</v>
      </c>
      <c r="I11" s="395">
        <v>6</v>
      </c>
      <c r="J11" s="396">
        <f t="shared" si="14"/>
        <v>7</v>
      </c>
      <c r="K11" s="395">
        <v>0</v>
      </c>
      <c r="L11" s="395">
        <v>3</v>
      </c>
      <c r="M11" s="395">
        <v>2</v>
      </c>
      <c r="N11" s="395">
        <v>2</v>
      </c>
      <c r="O11" s="396">
        <f t="shared" si="15"/>
        <v>11</v>
      </c>
      <c r="P11" s="395">
        <v>0</v>
      </c>
      <c r="Q11" s="395">
        <v>6</v>
      </c>
      <c r="R11" s="395">
        <v>3</v>
      </c>
      <c r="S11" s="395">
        <v>2</v>
      </c>
      <c r="T11" s="396">
        <f t="shared" si="16"/>
        <v>13</v>
      </c>
      <c r="U11" s="395">
        <v>0</v>
      </c>
      <c r="V11" s="395">
        <v>10</v>
      </c>
      <c r="W11" s="395">
        <v>2</v>
      </c>
      <c r="X11" s="395">
        <v>1</v>
      </c>
      <c r="Y11" s="396">
        <f t="shared" si="17"/>
        <v>10</v>
      </c>
      <c r="Z11" s="395">
        <v>0</v>
      </c>
      <c r="AA11" s="395">
        <v>1</v>
      </c>
      <c r="AB11" s="395">
        <v>1</v>
      </c>
      <c r="AC11" s="395">
        <v>5</v>
      </c>
      <c r="AD11" s="395">
        <v>3</v>
      </c>
      <c r="AE11" s="396">
        <f t="shared" si="18"/>
        <v>39</v>
      </c>
      <c r="AF11" s="395">
        <v>0</v>
      </c>
      <c r="AG11" s="395">
        <v>0</v>
      </c>
      <c r="AH11" s="395">
        <v>7</v>
      </c>
      <c r="AI11" s="395">
        <v>11</v>
      </c>
      <c r="AJ11" s="395">
        <v>8</v>
      </c>
      <c r="AK11" s="395">
        <v>4</v>
      </c>
      <c r="AL11" s="395">
        <v>0</v>
      </c>
      <c r="AM11" s="395">
        <v>5</v>
      </c>
      <c r="AN11" s="395">
        <v>0</v>
      </c>
      <c r="AO11" s="395">
        <v>0</v>
      </c>
      <c r="AP11" s="395">
        <v>0</v>
      </c>
      <c r="AQ11" s="395">
        <v>4</v>
      </c>
      <c r="AR11" s="395">
        <v>0</v>
      </c>
      <c r="AS11" s="396">
        <f t="shared" si="19"/>
        <v>3</v>
      </c>
      <c r="AT11" s="395">
        <v>0</v>
      </c>
      <c r="AU11" s="395">
        <v>2</v>
      </c>
      <c r="AV11" s="395">
        <v>1</v>
      </c>
      <c r="AW11" s="396">
        <f t="shared" si="20"/>
        <v>7</v>
      </c>
      <c r="AX11" s="395">
        <v>0</v>
      </c>
      <c r="AY11" s="395">
        <v>0</v>
      </c>
      <c r="AZ11" s="395">
        <v>2</v>
      </c>
      <c r="BA11" s="395">
        <v>2</v>
      </c>
      <c r="BB11" s="395">
        <v>3</v>
      </c>
      <c r="BC11" s="396">
        <f t="shared" si="21"/>
        <v>0</v>
      </c>
      <c r="BD11" s="395">
        <v>0</v>
      </c>
      <c r="BE11" s="395">
        <v>0</v>
      </c>
      <c r="BF11" s="396">
        <f t="shared" si="22"/>
        <v>10</v>
      </c>
      <c r="BG11" s="395">
        <v>0</v>
      </c>
      <c r="BH11" s="395">
        <v>6</v>
      </c>
      <c r="BI11" s="395">
        <v>2</v>
      </c>
      <c r="BJ11" s="395">
        <v>2</v>
      </c>
      <c r="BK11" s="396">
        <f t="shared" si="23"/>
        <v>8</v>
      </c>
      <c r="BL11" s="395">
        <v>0</v>
      </c>
      <c r="BM11" s="395">
        <v>4</v>
      </c>
      <c r="BN11" s="395">
        <v>4</v>
      </c>
      <c r="BO11" s="396">
        <f t="shared" si="24"/>
        <v>1</v>
      </c>
      <c r="BP11" s="395">
        <v>0</v>
      </c>
      <c r="BQ11" s="395">
        <v>1</v>
      </c>
      <c r="BR11" s="395">
        <v>0</v>
      </c>
      <c r="BS11" s="396">
        <f t="shared" si="25"/>
        <v>4</v>
      </c>
      <c r="BT11" s="395">
        <v>0</v>
      </c>
      <c r="BU11" s="395">
        <v>1</v>
      </c>
      <c r="BV11" s="395">
        <v>0</v>
      </c>
      <c r="BW11" s="395">
        <v>3</v>
      </c>
      <c r="BX11" s="396">
        <f t="shared" si="26"/>
        <v>11</v>
      </c>
      <c r="BY11" s="395">
        <v>0</v>
      </c>
      <c r="BZ11" s="395">
        <v>3</v>
      </c>
      <c r="CA11" s="395">
        <v>8</v>
      </c>
      <c r="CB11" s="396">
        <f t="shared" si="27"/>
        <v>1</v>
      </c>
      <c r="CC11" s="395">
        <v>0</v>
      </c>
      <c r="CD11" s="395">
        <v>1</v>
      </c>
      <c r="CE11" s="395">
        <v>0</v>
      </c>
    </row>
    <row r="12" spans="1:83" ht="14.25" customHeight="1" x14ac:dyDescent="0.2">
      <c r="A12" s="89">
        <v>207</v>
      </c>
      <c r="B12" s="252" t="s">
        <v>279</v>
      </c>
      <c r="C12" s="398">
        <f t="shared" si="11"/>
        <v>1</v>
      </c>
      <c r="D12" s="397">
        <f t="shared" si="12"/>
        <v>0</v>
      </c>
      <c r="E12" s="395">
        <v>0</v>
      </c>
      <c r="F12" s="395">
        <v>0</v>
      </c>
      <c r="G12" s="397">
        <f t="shared" si="13"/>
        <v>0</v>
      </c>
      <c r="H12" s="395">
        <v>0</v>
      </c>
      <c r="I12" s="395">
        <v>0</v>
      </c>
      <c r="J12" s="396">
        <f t="shared" si="14"/>
        <v>0</v>
      </c>
      <c r="K12" s="395">
        <v>0</v>
      </c>
      <c r="L12" s="395">
        <v>0</v>
      </c>
      <c r="M12" s="395">
        <v>0</v>
      </c>
      <c r="N12" s="395">
        <v>0</v>
      </c>
      <c r="O12" s="396">
        <f t="shared" si="15"/>
        <v>0</v>
      </c>
      <c r="P12" s="395">
        <v>0</v>
      </c>
      <c r="Q12" s="395">
        <v>0</v>
      </c>
      <c r="R12" s="395">
        <v>0</v>
      </c>
      <c r="S12" s="395">
        <v>0</v>
      </c>
      <c r="T12" s="396">
        <f t="shared" si="16"/>
        <v>0</v>
      </c>
      <c r="U12" s="395">
        <v>0</v>
      </c>
      <c r="V12" s="395">
        <v>0</v>
      </c>
      <c r="W12" s="395">
        <v>0</v>
      </c>
      <c r="X12" s="395">
        <v>0</v>
      </c>
      <c r="Y12" s="396">
        <f t="shared" si="17"/>
        <v>0</v>
      </c>
      <c r="Z12" s="395">
        <v>0</v>
      </c>
      <c r="AA12" s="395">
        <v>0</v>
      </c>
      <c r="AB12" s="395">
        <v>0</v>
      </c>
      <c r="AC12" s="395">
        <v>0</v>
      </c>
      <c r="AD12" s="395">
        <v>0</v>
      </c>
      <c r="AE12" s="396">
        <f t="shared" si="18"/>
        <v>1</v>
      </c>
      <c r="AF12" s="395">
        <v>0</v>
      </c>
      <c r="AG12" s="395">
        <v>0</v>
      </c>
      <c r="AH12" s="395">
        <v>0</v>
      </c>
      <c r="AI12" s="395">
        <v>0</v>
      </c>
      <c r="AJ12" s="395">
        <v>0</v>
      </c>
      <c r="AK12" s="395">
        <v>0</v>
      </c>
      <c r="AL12" s="395">
        <v>0</v>
      </c>
      <c r="AM12" s="395">
        <v>0</v>
      </c>
      <c r="AN12" s="395">
        <v>1</v>
      </c>
      <c r="AO12" s="395">
        <v>0</v>
      </c>
      <c r="AP12" s="395">
        <v>0</v>
      </c>
      <c r="AQ12" s="395">
        <v>0</v>
      </c>
      <c r="AR12" s="395">
        <v>0</v>
      </c>
      <c r="AS12" s="396">
        <f t="shared" si="19"/>
        <v>0</v>
      </c>
      <c r="AT12" s="395">
        <v>0</v>
      </c>
      <c r="AU12" s="395">
        <v>0</v>
      </c>
      <c r="AV12" s="395">
        <v>0</v>
      </c>
      <c r="AW12" s="396">
        <f t="shared" si="20"/>
        <v>0</v>
      </c>
      <c r="AX12" s="395">
        <v>0</v>
      </c>
      <c r="AY12" s="395">
        <v>0</v>
      </c>
      <c r="AZ12" s="395">
        <v>0</v>
      </c>
      <c r="BA12" s="395">
        <v>0</v>
      </c>
      <c r="BB12" s="395">
        <v>0</v>
      </c>
      <c r="BC12" s="396">
        <f t="shared" si="21"/>
        <v>0</v>
      </c>
      <c r="BD12" s="395">
        <v>0</v>
      </c>
      <c r="BE12" s="395">
        <v>0</v>
      </c>
      <c r="BF12" s="396">
        <f t="shared" si="22"/>
        <v>0</v>
      </c>
      <c r="BG12" s="395">
        <v>0</v>
      </c>
      <c r="BH12" s="395">
        <v>0</v>
      </c>
      <c r="BI12" s="395">
        <v>0</v>
      </c>
      <c r="BJ12" s="395">
        <v>0</v>
      </c>
      <c r="BK12" s="396">
        <f t="shared" si="23"/>
        <v>0</v>
      </c>
      <c r="BL12" s="395">
        <v>0</v>
      </c>
      <c r="BM12" s="395">
        <v>0</v>
      </c>
      <c r="BN12" s="395">
        <v>0</v>
      </c>
      <c r="BO12" s="396">
        <f t="shared" si="24"/>
        <v>0</v>
      </c>
      <c r="BP12" s="395">
        <v>0</v>
      </c>
      <c r="BQ12" s="395">
        <v>0</v>
      </c>
      <c r="BR12" s="395">
        <v>0</v>
      </c>
      <c r="BS12" s="396">
        <f t="shared" si="25"/>
        <v>0</v>
      </c>
      <c r="BT12" s="395">
        <v>0</v>
      </c>
      <c r="BU12" s="395">
        <v>0</v>
      </c>
      <c r="BV12" s="395">
        <v>0</v>
      </c>
      <c r="BW12" s="395">
        <v>0</v>
      </c>
      <c r="BX12" s="396">
        <f t="shared" si="26"/>
        <v>0</v>
      </c>
      <c r="BY12" s="395">
        <v>0</v>
      </c>
      <c r="BZ12" s="395">
        <v>0</v>
      </c>
      <c r="CA12" s="395">
        <v>0</v>
      </c>
      <c r="CB12" s="396">
        <f t="shared" si="27"/>
        <v>0</v>
      </c>
      <c r="CC12" s="395">
        <v>0</v>
      </c>
      <c r="CD12" s="395">
        <v>0</v>
      </c>
      <c r="CE12" s="395">
        <v>0</v>
      </c>
    </row>
    <row r="13" spans="1:83" ht="21" x14ac:dyDescent="0.2">
      <c r="A13" s="91">
        <v>214</v>
      </c>
      <c r="B13" s="363" t="s">
        <v>421</v>
      </c>
      <c r="C13" s="398">
        <f t="shared" si="11"/>
        <v>1</v>
      </c>
      <c r="D13" s="397">
        <f t="shared" si="12"/>
        <v>0</v>
      </c>
      <c r="E13" s="395">
        <v>0</v>
      </c>
      <c r="F13" s="395">
        <v>0</v>
      </c>
      <c r="G13" s="397">
        <f t="shared" si="13"/>
        <v>0</v>
      </c>
      <c r="H13" s="395">
        <v>0</v>
      </c>
      <c r="I13" s="395">
        <v>0</v>
      </c>
      <c r="J13" s="396">
        <f t="shared" si="14"/>
        <v>1</v>
      </c>
      <c r="K13" s="395">
        <v>0</v>
      </c>
      <c r="L13" s="395">
        <v>1</v>
      </c>
      <c r="M13" s="395">
        <v>0</v>
      </c>
      <c r="N13" s="395">
        <v>0</v>
      </c>
      <c r="O13" s="396">
        <f t="shared" si="15"/>
        <v>0</v>
      </c>
      <c r="P13" s="395">
        <v>0</v>
      </c>
      <c r="Q13" s="395">
        <v>0</v>
      </c>
      <c r="R13" s="395">
        <v>0</v>
      </c>
      <c r="S13" s="395">
        <v>0</v>
      </c>
      <c r="T13" s="396">
        <f t="shared" si="16"/>
        <v>0</v>
      </c>
      <c r="U13" s="395">
        <v>0</v>
      </c>
      <c r="V13" s="395">
        <v>0</v>
      </c>
      <c r="W13" s="395">
        <v>0</v>
      </c>
      <c r="X13" s="395">
        <v>0</v>
      </c>
      <c r="Y13" s="396">
        <f t="shared" si="17"/>
        <v>0</v>
      </c>
      <c r="Z13" s="395">
        <v>0</v>
      </c>
      <c r="AA13" s="395">
        <v>0</v>
      </c>
      <c r="AB13" s="395">
        <v>0</v>
      </c>
      <c r="AC13" s="395">
        <v>0</v>
      </c>
      <c r="AD13" s="395">
        <v>0</v>
      </c>
      <c r="AE13" s="396">
        <f t="shared" si="18"/>
        <v>0</v>
      </c>
      <c r="AF13" s="395">
        <v>0</v>
      </c>
      <c r="AG13" s="395">
        <v>0</v>
      </c>
      <c r="AH13" s="395">
        <v>0</v>
      </c>
      <c r="AI13" s="395">
        <v>0</v>
      </c>
      <c r="AJ13" s="395">
        <v>0</v>
      </c>
      <c r="AK13" s="395">
        <v>0</v>
      </c>
      <c r="AL13" s="395">
        <v>0</v>
      </c>
      <c r="AM13" s="395">
        <v>0</v>
      </c>
      <c r="AN13" s="395">
        <v>0</v>
      </c>
      <c r="AO13" s="395">
        <v>0</v>
      </c>
      <c r="AP13" s="395">
        <v>0</v>
      </c>
      <c r="AQ13" s="395">
        <v>0</v>
      </c>
      <c r="AR13" s="395">
        <v>0</v>
      </c>
      <c r="AS13" s="396">
        <f t="shared" si="19"/>
        <v>0</v>
      </c>
      <c r="AT13" s="395">
        <v>0</v>
      </c>
      <c r="AU13" s="395">
        <v>0</v>
      </c>
      <c r="AV13" s="395">
        <v>0</v>
      </c>
      <c r="AW13" s="396">
        <f t="shared" si="20"/>
        <v>0</v>
      </c>
      <c r="AX13" s="395">
        <v>0</v>
      </c>
      <c r="AY13" s="395">
        <v>0</v>
      </c>
      <c r="AZ13" s="395">
        <v>0</v>
      </c>
      <c r="BA13" s="395">
        <v>0</v>
      </c>
      <c r="BB13" s="395">
        <v>0</v>
      </c>
      <c r="BC13" s="396">
        <f t="shared" si="21"/>
        <v>0</v>
      </c>
      <c r="BD13" s="395">
        <v>0</v>
      </c>
      <c r="BE13" s="395">
        <v>0</v>
      </c>
      <c r="BF13" s="396">
        <f t="shared" si="22"/>
        <v>0</v>
      </c>
      <c r="BG13" s="395">
        <v>0</v>
      </c>
      <c r="BH13" s="395">
        <v>0</v>
      </c>
      <c r="BI13" s="395">
        <v>0</v>
      </c>
      <c r="BJ13" s="395">
        <v>0</v>
      </c>
      <c r="BK13" s="396">
        <f t="shared" si="23"/>
        <v>0</v>
      </c>
      <c r="BL13" s="395">
        <v>0</v>
      </c>
      <c r="BM13" s="395">
        <v>0</v>
      </c>
      <c r="BN13" s="395">
        <v>0</v>
      </c>
      <c r="BO13" s="396">
        <f t="shared" si="24"/>
        <v>0</v>
      </c>
      <c r="BP13" s="395">
        <v>0</v>
      </c>
      <c r="BQ13" s="395">
        <v>0</v>
      </c>
      <c r="BR13" s="395">
        <v>0</v>
      </c>
      <c r="BS13" s="396">
        <f t="shared" si="25"/>
        <v>0</v>
      </c>
      <c r="BT13" s="395">
        <v>0</v>
      </c>
      <c r="BU13" s="395">
        <v>0</v>
      </c>
      <c r="BV13" s="395">
        <v>0</v>
      </c>
      <c r="BW13" s="395">
        <v>0</v>
      </c>
      <c r="BX13" s="396">
        <f t="shared" si="26"/>
        <v>0</v>
      </c>
      <c r="BY13" s="395">
        <v>0</v>
      </c>
      <c r="BZ13" s="395">
        <v>0</v>
      </c>
      <c r="CA13" s="395">
        <v>0</v>
      </c>
      <c r="CB13" s="396">
        <f t="shared" si="27"/>
        <v>0</v>
      </c>
      <c r="CC13" s="395">
        <v>0</v>
      </c>
      <c r="CD13" s="395">
        <v>0</v>
      </c>
      <c r="CE13" s="395">
        <v>0</v>
      </c>
    </row>
    <row r="14" spans="1:83" ht="12.75" x14ac:dyDescent="0.2">
      <c r="A14" s="89">
        <v>216</v>
      </c>
      <c r="B14" s="252" t="s">
        <v>331</v>
      </c>
      <c r="C14" s="398">
        <f t="shared" si="11"/>
        <v>7</v>
      </c>
      <c r="D14" s="397">
        <f t="shared" si="12"/>
        <v>0</v>
      </c>
      <c r="E14" s="395">
        <v>0</v>
      </c>
      <c r="F14" s="395">
        <v>0</v>
      </c>
      <c r="G14" s="397">
        <f t="shared" si="13"/>
        <v>0</v>
      </c>
      <c r="H14" s="395">
        <v>0</v>
      </c>
      <c r="I14" s="395">
        <v>0</v>
      </c>
      <c r="J14" s="396">
        <f t="shared" si="14"/>
        <v>0</v>
      </c>
      <c r="K14" s="395">
        <v>0</v>
      </c>
      <c r="L14" s="395">
        <v>0</v>
      </c>
      <c r="M14" s="395">
        <v>0</v>
      </c>
      <c r="N14" s="395">
        <v>0</v>
      </c>
      <c r="O14" s="396">
        <f t="shared" si="15"/>
        <v>0</v>
      </c>
      <c r="P14" s="395">
        <v>0</v>
      </c>
      <c r="Q14" s="395">
        <v>0</v>
      </c>
      <c r="R14" s="395">
        <v>0</v>
      </c>
      <c r="S14" s="395">
        <v>0</v>
      </c>
      <c r="T14" s="396">
        <f t="shared" si="16"/>
        <v>0</v>
      </c>
      <c r="U14" s="395">
        <v>0</v>
      </c>
      <c r="V14" s="395">
        <v>0</v>
      </c>
      <c r="W14" s="395">
        <v>0</v>
      </c>
      <c r="X14" s="395">
        <v>0</v>
      </c>
      <c r="Y14" s="396">
        <f t="shared" si="17"/>
        <v>5</v>
      </c>
      <c r="Z14" s="395">
        <v>0</v>
      </c>
      <c r="AA14" s="395">
        <v>4</v>
      </c>
      <c r="AB14" s="395">
        <v>0</v>
      </c>
      <c r="AC14" s="395">
        <v>1</v>
      </c>
      <c r="AD14" s="395">
        <v>0</v>
      </c>
      <c r="AE14" s="396">
        <f t="shared" si="18"/>
        <v>1</v>
      </c>
      <c r="AF14" s="395">
        <v>0</v>
      </c>
      <c r="AG14" s="395">
        <v>0</v>
      </c>
      <c r="AH14" s="395">
        <v>0</v>
      </c>
      <c r="AI14" s="395">
        <v>0</v>
      </c>
      <c r="AJ14" s="395">
        <v>1</v>
      </c>
      <c r="AK14" s="395">
        <v>0</v>
      </c>
      <c r="AL14" s="395">
        <v>0</v>
      </c>
      <c r="AM14" s="395">
        <v>0</v>
      </c>
      <c r="AN14" s="395">
        <v>0</v>
      </c>
      <c r="AO14" s="395">
        <v>0</v>
      </c>
      <c r="AP14" s="395">
        <v>0</v>
      </c>
      <c r="AQ14" s="395">
        <v>0</v>
      </c>
      <c r="AR14" s="395">
        <v>0</v>
      </c>
      <c r="AS14" s="396">
        <f t="shared" si="19"/>
        <v>1</v>
      </c>
      <c r="AT14" s="395">
        <v>0</v>
      </c>
      <c r="AU14" s="395">
        <v>0</v>
      </c>
      <c r="AV14" s="395">
        <v>1</v>
      </c>
      <c r="AW14" s="396">
        <f t="shared" si="20"/>
        <v>0</v>
      </c>
      <c r="AX14" s="395">
        <v>0</v>
      </c>
      <c r="AY14" s="395">
        <v>0</v>
      </c>
      <c r="AZ14" s="395">
        <v>0</v>
      </c>
      <c r="BA14" s="395">
        <v>0</v>
      </c>
      <c r="BB14" s="395">
        <v>0</v>
      </c>
      <c r="BC14" s="396">
        <f t="shared" si="21"/>
        <v>0</v>
      </c>
      <c r="BD14" s="395">
        <v>0</v>
      </c>
      <c r="BE14" s="395">
        <v>0</v>
      </c>
      <c r="BF14" s="396">
        <f t="shared" si="22"/>
        <v>0</v>
      </c>
      <c r="BG14" s="395">
        <v>0</v>
      </c>
      <c r="BH14" s="395">
        <v>0</v>
      </c>
      <c r="BI14" s="395">
        <v>0</v>
      </c>
      <c r="BJ14" s="395">
        <v>0</v>
      </c>
      <c r="BK14" s="396">
        <f t="shared" si="23"/>
        <v>0</v>
      </c>
      <c r="BL14" s="395">
        <v>0</v>
      </c>
      <c r="BM14" s="395">
        <v>0</v>
      </c>
      <c r="BN14" s="395">
        <v>0</v>
      </c>
      <c r="BO14" s="396">
        <f t="shared" si="24"/>
        <v>0</v>
      </c>
      <c r="BP14" s="395">
        <v>0</v>
      </c>
      <c r="BQ14" s="395">
        <v>0</v>
      </c>
      <c r="BR14" s="395">
        <v>0</v>
      </c>
      <c r="BS14" s="396">
        <f t="shared" si="25"/>
        <v>0</v>
      </c>
      <c r="BT14" s="395">
        <v>0</v>
      </c>
      <c r="BU14" s="395">
        <v>0</v>
      </c>
      <c r="BV14" s="395">
        <v>0</v>
      </c>
      <c r="BW14" s="395">
        <v>0</v>
      </c>
      <c r="BX14" s="396">
        <f t="shared" si="26"/>
        <v>0</v>
      </c>
      <c r="BY14" s="395">
        <v>0</v>
      </c>
      <c r="BZ14" s="395">
        <v>0</v>
      </c>
      <c r="CA14" s="395">
        <v>0</v>
      </c>
      <c r="CB14" s="396">
        <f t="shared" si="27"/>
        <v>0</v>
      </c>
      <c r="CC14" s="395">
        <v>0</v>
      </c>
      <c r="CD14" s="395">
        <v>0</v>
      </c>
      <c r="CE14" s="395">
        <v>0</v>
      </c>
    </row>
    <row r="15" spans="1:83" ht="12.75" x14ac:dyDescent="0.2">
      <c r="A15" s="90">
        <v>221</v>
      </c>
      <c r="B15" s="252" t="s">
        <v>185</v>
      </c>
      <c r="C15" s="398">
        <f t="shared" si="11"/>
        <v>7</v>
      </c>
      <c r="D15" s="397">
        <f t="shared" si="12"/>
        <v>0</v>
      </c>
      <c r="E15" s="395">
        <v>0</v>
      </c>
      <c r="F15" s="395">
        <v>0</v>
      </c>
      <c r="G15" s="397">
        <f t="shared" si="13"/>
        <v>0</v>
      </c>
      <c r="H15" s="395">
        <v>0</v>
      </c>
      <c r="I15" s="395">
        <v>0</v>
      </c>
      <c r="J15" s="396">
        <f t="shared" si="14"/>
        <v>0</v>
      </c>
      <c r="K15" s="395">
        <v>0</v>
      </c>
      <c r="L15" s="395">
        <v>0</v>
      </c>
      <c r="M15" s="395">
        <v>0</v>
      </c>
      <c r="N15" s="395">
        <v>0</v>
      </c>
      <c r="O15" s="396">
        <f t="shared" si="15"/>
        <v>1</v>
      </c>
      <c r="P15" s="395">
        <v>0</v>
      </c>
      <c r="Q15" s="395">
        <v>1</v>
      </c>
      <c r="R15" s="395">
        <v>0</v>
      </c>
      <c r="S15" s="395">
        <v>0</v>
      </c>
      <c r="T15" s="396">
        <f t="shared" si="16"/>
        <v>0</v>
      </c>
      <c r="U15" s="395">
        <v>0</v>
      </c>
      <c r="V15" s="395">
        <v>0</v>
      </c>
      <c r="W15" s="395">
        <v>0</v>
      </c>
      <c r="X15" s="395">
        <v>0</v>
      </c>
      <c r="Y15" s="396">
        <f t="shared" si="17"/>
        <v>0</v>
      </c>
      <c r="Z15" s="395">
        <v>0</v>
      </c>
      <c r="AA15" s="395">
        <v>0</v>
      </c>
      <c r="AB15" s="395">
        <v>0</v>
      </c>
      <c r="AC15" s="395">
        <v>0</v>
      </c>
      <c r="AD15" s="395">
        <v>0</v>
      </c>
      <c r="AE15" s="396">
        <f t="shared" si="18"/>
        <v>3</v>
      </c>
      <c r="AF15" s="395">
        <v>0</v>
      </c>
      <c r="AG15" s="395">
        <v>0</v>
      </c>
      <c r="AH15" s="395">
        <v>0</v>
      </c>
      <c r="AI15" s="395">
        <v>1</v>
      </c>
      <c r="AJ15" s="395">
        <v>1</v>
      </c>
      <c r="AK15" s="395">
        <v>0</v>
      </c>
      <c r="AL15" s="395">
        <v>0</v>
      </c>
      <c r="AM15" s="395">
        <v>0</v>
      </c>
      <c r="AN15" s="395">
        <v>0</v>
      </c>
      <c r="AO15" s="395">
        <v>0</v>
      </c>
      <c r="AP15" s="395">
        <v>0</v>
      </c>
      <c r="AQ15" s="395">
        <v>1</v>
      </c>
      <c r="AR15" s="395">
        <v>0</v>
      </c>
      <c r="AS15" s="396">
        <f t="shared" si="19"/>
        <v>1</v>
      </c>
      <c r="AT15" s="395">
        <v>0</v>
      </c>
      <c r="AU15" s="395">
        <v>1</v>
      </c>
      <c r="AV15" s="395">
        <v>0</v>
      </c>
      <c r="AW15" s="396">
        <f t="shared" si="20"/>
        <v>0</v>
      </c>
      <c r="AX15" s="395">
        <v>0</v>
      </c>
      <c r="AY15" s="395">
        <v>0</v>
      </c>
      <c r="AZ15" s="395">
        <v>0</v>
      </c>
      <c r="BA15" s="395">
        <v>0</v>
      </c>
      <c r="BB15" s="395">
        <v>0</v>
      </c>
      <c r="BC15" s="396">
        <f t="shared" si="21"/>
        <v>0</v>
      </c>
      <c r="BD15" s="395">
        <v>0</v>
      </c>
      <c r="BE15" s="395">
        <v>0</v>
      </c>
      <c r="BF15" s="396">
        <f t="shared" si="22"/>
        <v>0</v>
      </c>
      <c r="BG15" s="395">
        <v>0</v>
      </c>
      <c r="BH15" s="395">
        <v>0</v>
      </c>
      <c r="BI15" s="395">
        <v>0</v>
      </c>
      <c r="BJ15" s="395">
        <v>0</v>
      </c>
      <c r="BK15" s="396">
        <f t="shared" si="23"/>
        <v>1</v>
      </c>
      <c r="BL15" s="395">
        <v>0</v>
      </c>
      <c r="BM15" s="395">
        <v>1</v>
      </c>
      <c r="BN15" s="395">
        <v>0</v>
      </c>
      <c r="BO15" s="396">
        <f t="shared" si="24"/>
        <v>0</v>
      </c>
      <c r="BP15" s="395">
        <v>0</v>
      </c>
      <c r="BQ15" s="395">
        <v>0</v>
      </c>
      <c r="BR15" s="395">
        <v>0</v>
      </c>
      <c r="BS15" s="396">
        <f t="shared" si="25"/>
        <v>0</v>
      </c>
      <c r="BT15" s="395">
        <v>0</v>
      </c>
      <c r="BU15" s="395">
        <v>0</v>
      </c>
      <c r="BV15" s="395">
        <v>0</v>
      </c>
      <c r="BW15" s="395">
        <v>0</v>
      </c>
      <c r="BX15" s="396">
        <f t="shared" si="26"/>
        <v>0</v>
      </c>
      <c r="BY15" s="395">
        <v>0</v>
      </c>
      <c r="BZ15" s="395">
        <v>0</v>
      </c>
      <c r="CA15" s="395">
        <v>0</v>
      </c>
      <c r="CB15" s="396">
        <f t="shared" si="27"/>
        <v>1</v>
      </c>
      <c r="CC15" s="395">
        <v>0</v>
      </c>
      <c r="CD15" s="395">
        <v>1</v>
      </c>
      <c r="CE15" s="395">
        <v>0</v>
      </c>
    </row>
    <row r="16" spans="1:83" ht="12.75" x14ac:dyDescent="0.2">
      <c r="A16" s="90">
        <v>222</v>
      </c>
      <c r="B16" s="252" t="s">
        <v>72</v>
      </c>
      <c r="C16" s="398">
        <f t="shared" si="11"/>
        <v>3</v>
      </c>
      <c r="D16" s="397">
        <f t="shared" si="12"/>
        <v>0</v>
      </c>
      <c r="E16" s="395">
        <v>0</v>
      </c>
      <c r="F16" s="395">
        <v>0</v>
      </c>
      <c r="G16" s="397">
        <f t="shared" si="13"/>
        <v>0</v>
      </c>
      <c r="H16" s="395">
        <v>0</v>
      </c>
      <c r="I16" s="395">
        <v>0</v>
      </c>
      <c r="J16" s="396">
        <f t="shared" si="14"/>
        <v>0</v>
      </c>
      <c r="K16" s="395">
        <v>0</v>
      </c>
      <c r="L16" s="395">
        <v>0</v>
      </c>
      <c r="M16" s="395">
        <v>0</v>
      </c>
      <c r="N16" s="395">
        <v>0</v>
      </c>
      <c r="O16" s="396">
        <f t="shared" si="15"/>
        <v>0</v>
      </c>
      <c r="P16" s="395">
        <v>0</v>
      </c>
      <c r="Q16" s="395">
        <v>0</v>
      </c>
      <c r="R16" s="395">
        <v>0</v>
      </c>
      <c r="S16" s="395">
        <v>0</v>
      </c>
      <c r="T16" s="396">
        <f t="shared" si="16"/>
        <v>0</v>
      </c>
      <c r="U16" s="395">
        <v>0</v>
      </c>
      <c r="V16" s="395">
        <v>0</v>
      </c>
      <c r="W16" s="395">
        <v>0</v>
      </c>
      <c r="X16" s="395">
        <v>0</v>
      </c>
      <c r="Y16" s="396">
        <f t="shared" si="17"/>
        <v>0</v>
      </c>
      <c r="Z16" s="395">
        <v>0</v>
      </c>
      <c r="AA16" s="395">
        <v>0</v>
      </c>
      <c r="AB16" s="395">
        <v>0</v>
      </c>
      <c r="AC16" s="395">
        <v>0</v>
      </c>
      <c r="AD16" s="395">
        <v>0</v>
      </c>
      <c r="AE16" s="396">
        <f t="shared" si="18"/>
        <v>3</v>
      </c>
      <c r="AF16" s="395">
        <v>0</v>
      </c>
      <c r="AG16" s="395">
        <v>0</v>
      </c>
      <c r="AH16" s="395">
        <v>0</v>
      </c>
      <c r="AI16" s="395">
        <v>0</v>
      </c>
      <c r="AJ16" s="395">
        <v>0</v>
      </c>
      <c r="AK16" s="395">
        <v>0</v>
      </c>
      <c r="AL16" s="395">
        <v>0</v>
      </c>
      <c r="AM16" s="395">
        <v>0</v>
      </c>
      <c r="AN16" s="395">
        <v>0</v>
      </c>
      <c r="AO16" s="395">
        <v>0</v>
      </c>
      <c r="AP16" s="395">
        <v>0</v>
      </c>
      <c r="AQ16" s="395">
        <v>0</v>
      </c>
      <c r="AR16" s="395">
        <v>3</v>
      </c>
      <c r="AS16" s="396">
        <f t="shared" si="19"/>
        <v>0</v>
      </c>
      <c r="AT16" s="395">
        <v>0</v>
      </c>
      <c r="AU16" s="395">
        <v>0</v>
      </c>
      <c r="AV16" s="395">
        <v>0</v>
      </c>
      <c r="AW16" s="396">
        <f t="shared" si="20"/>
        <v>0</v>
      </c>
      <c r="AX16" s="395">
        <v>0</v>
      </c>
      <c r="AY16" s="395">
        <v>0</v>
      </c>
      <c r="AZ16" s="395">
        <v>0</v>
      </c>
      <c r="BA16" s="395">
        <v>0</v>
      </c>
      <c r="BB16" s="395">
        <v>0</v>
      </c>
      <c r="BC16" s="396">
        <f t="shared" si="21"/>
        <v>0</v>
      </c>
      <c r="BD16" s="395">
        <v>0</v>
      </c>
      <c r="BE16" s="395">
        <v>0</v>
      </c>
      <c r="BF16" s="396">
        <f t="shared" si="22"/>
        <v>0</v>
      </c>
      <c r="BG16" s="395">
        <v>0</v>
      </c>
      <c r="BH16" s="395">
        <v>0</v>
      </c>
      <c r="BI16" s="395">
        <v>0</v>
      </c>
      <c r="BJ16" s="395">
        <v>0</v>
      </c>
      <c r="BK16" s="396">
        <f t="shared" si="23"/>
        <v>0</v>
      </c>
      <c r="BL16" s="395">
        <v>0</v>
      </c>
      <c r="BM16" s="395">
        <v>0</v>
      </c>
      <c r="BN16" s="395">
        <v>0</v>
      </c>
      <c r="BO16" s="396">
        <f t="shared" si="24"/>
        <v>0</v>
      </c>
      <c r="BP16" s="395">
        <v>0</v>
      </c>
      <c r="BQ16" s="395">
        <v>0</v>
      </c>
      <c r="BR16" s="395">
        <v>0</v>
      </c>
      <c r="BS16" s="396">
        <f t="shared" si="25"/>
        <v>0</v>
      </c>
      <c r="BT16" s="395">
        <v>0</v>
      </c>
      <c r="BU16" s="395">
        <v>0</v>
      </c>
      <c r="BV16" s="395">
        <v>0</v>
      </c>
      <c r="BW16" s="395">
        <v>0</v>
      </c>
      <c r="BX16" s="396">
        <f t="shared" si="26"/>
        <v>0</v>
      </c>
      <c r="BY16" s="395">
        <v>0</v>
      </c>
      <c r="BZ16" s="395">
        <v>0</v>
      </c>
      <c r="CA16" s="395">
        <v>0</v>
      </c>
      <c r="CB16" s="396">
        <f t="shared" si="27"/>
        <v>0</v>
      </c>
      <c r="CC16" s="395">
        <v>0</v>
      </c>
      <c r="CD16" s="395">
        <v>0</v>
      </c>
      <c r="CE16" s="395">
        <v>0</v>
      </c>
    </row>
    <row r="17" spans="1:83" ht="12.75" x14ac:dyDescent="0.2">
      <c r="A17" s="91">
        <v>227</v>
      </c>
      <c r="B17" s="363" t="s">
        <v>377</v>
      </c>
      <c r="C17" s="398">
        <f t="shared" si="11"/>
        <v>4</v>
      </c>
      <c r="D17" s="397">
        <f t="shared" si="12"/>
        <v>0</v>
      </c>
      <c r="E17" s="395">
        <v>0</v>
      </c>
      <c r="F17" s="395">
        <v>0</v>
      </c>
      <c r="G17" s="397">
        <f t="shared" si="13"/>
        <v>0</v>
      </c>
      <c r="H17" s="395">
        <v>0</v>
      </c>
      <c r="I17" s="395">
        <v>0</v>
      </c>
      <c r="J17" s="396">
        <f t="shared" si="14"/>
        <v>0</v>
      </c>
      <c r="K17" s="395">
        <v>0</v>
      </c>
      <c r="L17" s="395">
        <v>0</v>
      </c>
      <c r="M17" s="395">
        <v>0</v>
      </c>
      <c r="N17" s="395">
        <v>0</v>
      </c>
      <c r="O17" s="396">
        <f t="shared" si="15"/>
        <v>0</v>
      </c>
      <c r="P17" s="395">
        <v>0</v>
      </c>
      <c r="Q17" s="395">
        <v>0</v>
      </c>
      <c r="R17" s="395">
        <v>0</v>
      </c>
      <c r="S17" s="395">
        <v>0</v>
      </c>
      <c r="T17" s="396">
        <f t="shared" si="16"/>
        <v>0</v>
      </c>
      <c r="U17" s="395">
        <v>0</v>
      </c>
      <c r="V17" s="395">
        <v>0</v>
      </c>
      <c r="W17" s="395">
        <v>0</v>
      </c>
      <c r="X17" s="395">
        <v>0</v>
      </c>
      <c r="Y17" s="396">
        <f t="shared" si="17"/>
        <v>0</v>
      </c>
      <c r="Z17" s="395">
        <v>0</v>
      </c>
      <c r="AA17" s="395">
        <v>0</v>
      </c>
      <c r="AB17" s="395">
        <v>0</v>
      </c>
      <c r="AC17" s="395">
        <v>0</v>
      </c>
      <c r="AD17" s="395">
        <v>0</v>
      </c>
      <c r="AE17" s="396">
        <f t="shared" si="18"/>
        <v>4</v>
      </c>
      <c r="AF17" s="395">
        <v>0</v>
      </c>
      <c r="AG17" s="395">
        <v>0</v>
      </c>
      <c r="AH17" s="395">
        <v>0</v>
      </c>
      <c r="AI17" s="395">
        <v>0</v>
      </c>
      <c r="AJ17" s="395">
        <v>0</v>
      </c>
      <c r="AK17" s="395">
        <v>0</v>
      </c>
      <c r="AL17" s="395">
        <v>0</v>
      </c>
      <c r="AM17" s="395">
        <v>0</v>
      </c>
      <c r="AN17" s="395">
        <v>4</v>
      </c>
      <c r="AO17" s="395">
        <v>0</v>
      </c>
      <c r="AP17" s="395">
        <v>0</v>
      </c>
      <c r="AQ17" s="395">
        <v>0</v>
      </c>
      <c r="AR17" s="395">
        <v>0</v>
      </c>
      <c r="AS17" s="396">
        <f t="shared" si="19"/>
        <v>0</v>
      </c>
      <c r="AT17" s="395">
        <v>0</v>
      </c>
      <c r="AU17" s="395">
        <v>0</v>
      </c>
      <c r="AV17" s="395">
        <v>0</v>
      </c>
      <c r="AW17" s="396">
        <f t="shared" si="20"/>
        <v>0</v>
      </c>
      <c r="AX17" s="395">
        <v>0</v>
      </c>
      <c r="AY17" s="395">
        <v>0</v>
      </c>
      <c r="AZ17" s="395">
        <v>0</v>
      </c>
      <c r="BA17" s="395">
        <v>0</v>
      </c>
      <c r="BB17" s="395">
        <v>0</v>
      </c>
      <c r="BC17" s="396">
        <f t="shared" si="21"/>
        <v>0</v>
      </c>
      <c r="BD17" s="395">
        <v>0</v>
      </c>
      <c r="BE17" s="395">
        <v>0</v>
      </c>
      <c r="BF17" s="396">
        <f t="shared" si="22"/>
        <v>0</v>
      </c>
      <c r="BG17" s="395">
        <v>0</v>
      </c>
      <c r="BH17" s="395">
        <v>0</v>
      </c>
      <c r="BI17" s="395">
        <v>0</v>
      </c>
      <c r="BJ17" s="395">
        <v>0</v>
      </c>
      <c r="BK17" s="396">
        <f t="shared" si="23"/>
        <v>0</v>
      </c>
      <c r="BL17" s="395">
        <v>0</v>
      </c>
      <c r="BM17" s="395">
        <v>0</v>
      </c>
      <c r="BN17" s="395">
        <v>0</v>
      </c>
      <c r="BO17" s="396">
        <f t="shared" si="24"/>
        <v>0</v>
      </c>
      <c r="BP17" s="395">
        <v>0</v>
      </c>
      <c r="BQ17" s="395">
        <v>0</v>
      </c>
      <c r="BR17" s="395">
        <v>0</v>
      </c>
      <c r="BS17" s="396">
        <f t="shared" si="25"/>
        <v>0</v>
      </c>
      <c r="BT17" s="395">
        <v>0</v>
      </c>
      <c r="BU17" s="395">
        <v>0</v>
      </c>
      <c r="BV17" s="395">
        <v>0</v>
      </c>
      <c r="BW17" s="395">
        <v>0</v>
      </c>
      <c r="BX17" s="396">
        <f t="shared" si="26"/>
        <v>0</v>
      </c>
      <c r="BY17" s="395">
        <v>0</v>
      </c>
      <c r="BZ17" s="395">
        <v>0</v>
      </c>
      <c r="CA17" s="395">
        <v>0</v>
      </c>
      <c r="CB17" s="396">
        <f t="shared" si="27"/>
        <v>0</v>
      </c>
      <c r="CC17" s="395">
        <v>0</v>
      </c>
      <c r="CD17" s="395">
        <v>0</v>
      </c>
      <c r="CE17" s="395">
        <v>0</v>
      </c>
    </row>
    <row r="18" spans="1:83" ht="12.75" x14ac:dyDescent="0.2">
      <c r="A18" s="91">
        <v>228</v>
      </c>
      <c r="B18" s="363" t="s">
        <v>382</v>
      </c>
      <c r="C18" s="398">
        <f t="shared" si="11"/>
        <v>2</v>
      </c>
      <c r="D18" s="397">
        <f t="shared" si="12"/>
        <v>0</v>
      </c>
      <c r="E18" s="395">
        <v>0</v>
      </c>
      <c r="F18" s="395">
        <v>0</v>
      </c>
      <c r="G18" s="397">
        <f t="shared" si="13"/>
        <v>0</v>
      </c>
      <c r="H18" s="395">
        <v>0</v>
      </c>
      <c r="I18" s="395">
        <v>0</v>
      </c>
      <c r="J18" s="396">
        <f t="shared" si="14"/>
        <v>0</v>
      </c>
      <c r="K18" s="395">
        <v>0</v>
      </c>
      <c r="L18" s="395">
        <v>0</v>
      </c>
      <c r="M18" s="395">
        <v>0</v>
      </c>
      <c r="N18" s="395">
        <v>0</v>
      </c>
      <c r="O18" s="396">
        <f t="shared" si="15"/>
        <v>0</v>
      </c>
      <c r="P18" s="395">
        <v>0</v>
      </c>
      <c r="Q18" s="395">
        <v>0</v>
      </c>
      <c r="R18" s="395">
        <v>0</v>
      </c>
      <c r="S18" s="395">
        <v>0</v>
      </c>
      <c r="T18" s="396">
        <f t="shared" si="16"/>
        <v>0</v>
      </c>
      <c r="U18" s="395">
        <v>0</v>
      </c>
      <c r="V18" s="395">
        <v>0</v>
      </c>
      <c r="W18" s="395">
        <v>0</v>
      </c>
      <c r="X18" s="395">
        <v>0</v>
      </c>
      <c r="Y18" s="396">
        <f t="shared" si="17"/>
        <v>0</v>
      </c>
      <c r="Z18" s="395">
        <v>0</v>
      </c>
      <c r="AA18" s="395">
        <v>0</v>
      </c>
      <c r="AB18" s="395">
        <v>0</v>
      </c>
      <c r="AC18" s="395">
        <v>0</v>
      </c>
      <c r="AD18" s="395">
        <v>0</v>
      </c>
      <c r="AE18" s="396">
        <f t="shared" si="18"/>
        <v>2</v>
      </c>
      <c r="AF18" s="395">
        <v>0</v>
      </c>
      <c r="AG18" s="395">
        <v>0</v>
      </c>
      <c r="AH18" s="395">
        <v>0</v>
      </c>
      <c r="AI18" s="395">
        <v>0</v>
      </c>
      <c r="AJ18" s="395">
        <v>0</v>
      </c>
      <c r="AK18" s="395">
        <v>0</v>
      </c>
      <c r="AL18" s="395">
        <v>0</v>
      </c>
      <c r="AM18" s="395">
        <v>0</v>
      </c>
      <c r="AN18" s="395">
        <v>0</v>
      </c>
      <c r="AO18" s="395">
        <v>0</v>
      </c>
      <c r="AP18" s="395">
        <v>0</v>
      </c>
      <c r="AQ18" s="395">
        <v>0</v>
      </c>
      <c r="AR18" s="395">
        <v>2</v>
      </c>
      <c r="AS18" s="396">
        <f t="shared" si="19"/>
        <v>0</v>
      </c>
      <c r="AT18" s="395">
        <v>0</v>
      </c>
      <c r="AU18" s="395">
        <v>0</v>
      </c>
      <c r="AV18" s="395">
        <v>0</v>
      </c>
      <c r="AW18" s="396">
        <f t="shared" si="20"/>
        <v>0</v>
      </c>
      <c r="AX18" s="395">
        <v>0</v>
      </c>
      <c r="AY18" s="395">
        <v>0</v>
      </c>
      <c r="AZ18" s="395">
        <v>0</v>
      </c>
      <c r="BA18" s="395">
        <v>0</v>
      </c>
      <c r="BB18" s="395">
        <v>0</v>
      </c>
      <c r="BC18" s="396">
        <f t="shared" si="21"/>
        <v>0</v>
      </c>
      <c r="BD18" s="395">
        <v>0</v>
      </c>
      <c r="BE18" s="395">
        <v>0</v>
      </c>
      <c r="BF18" s="396">
        <f t="shared" si="22"/>
        <v>0</v>
      </c>
      <c r="BG18" s="395">
        <v>0</v>
      </c>
      <c r="BH18" s="395">
        <v>0</v>
      </c>
      <c r="BI18" s="395">
        <v>0</v>
      </c>
      <c r="BJ18" s="395">
        <v>0</v>
      </c>
      <c r="BK18" s="396">
        <f t="shared" si="23"/>
        <v>0</v>
      </c>
      <c r="BL18" s="395">
        <v>0</v>
      </c>
      <c r="BM18" s="395">
        <v>0</v>
      </c>
      <c r="BN18" s="395">
        <v>0</v>
      </c>
      <c r="BO18" s="396">
        <f t="shared" si="24"/>
        <v>0</v>
      </c>
      <c r="BP18" s="395">
        <v>0</v>
      </c>
      <c r="BQ18" s="395">
        <v>0</v>
      </c>
      <c r="BR18" s="395">
        <v>0</v>
      </c>
      <c r="BS18" s="396">
        <f t="shared" si="25"/>
        <v>0</v>
      </c>
      <c r="BT18" s="395">
        <v>0</v>
      </c>
      <c r="BU18" s="395">
        <v>0</v>
      </c>
      <c r="BV18" s="395">
        <v>0</v>
      </c>
      <c r="BW18" s="395">
        <v>0</v>
      </c>
      <c r="BX18" s="396">
        <f t="shared" si="26"/>
        <v>0</v>
      </c>
      <c r="BY18" s="395">
        <v>0</v>
      </c>
      <c r="BZ18" s="395">
        <v>0</v>
      </c>
      <c r="CA18" s="395">
        <v>0</v>
      </c>
      <c r="CB18" s="396">
        <f t="shared" si="27"/>
        <v>0</v>
      </c>
      <c r="CC18" s="395">
        <v>0</v>
      </c>
      <c r="CD18" s="395">
        <v>0</v>
      </c>
      <c r="CE18" s="395">
        <v>0</v>
      </c>
    </row>
    <row r="19" spans="1:83" ht="12.75" x14ac:dyDescent="0.2">
      <c r="A19" s="91">
        <v>231</v>
      </c>
      <c r="B19" s="363" t="s">
        <v>378</v>
      </c>
      <c r="C19" s="398">
        <f t="shared" si="11"/>
        <v>2</v>
      </c>
      <c r="D19" s="397">
        <f t="shared" si="12"/>
        <v>0</v>
      </c>
      <c r="E19" s="395">
        <v>0</v>
      </c>
      <c r="F19" s="395">
        <v>0</v>
      </c>
      <c r="G19" s="397">
        <f t="shared" si="13"/>
        <v>0</v>
      </c>
      <c r="H19" s="395">
        <v>0</v>
      </c>
      <c r="I19" s="395">
        <v>0</v>
      </c>
      <c r="J19" s="396">
        <f t="shared" si="14"/>
        <v>0</v>
      </c>
      <c r="K19" s="395">
        <v>0</v>
      </c>
      <c r="L19" s="395">
        <v>0</v>
      </c>
      <c r="M19" s="395">
        <v>0</v>
      </c>
      <c r="N19" s="395">
        <v>0</v>
      </c>
      <c r="O19" s="396">
        <f t="shared" si="15"/>
        <v>0</v>
      </c>
      <c r="P19" s="395">
        <v>0</v>
      </c>
      <c r="Q19" s="395">
        <v>0</v>
      </c>
      <c r="R19" s="395">
        <v>0</v>
      </c>
      <c r="S19" s="395">
        <v>0</v>
      </c>
      <c r="T19" s="396">
        <f t="shared" si="16"/>
        <v>0</v>
      </c>
      <c r="U19" s="395">
        <v>0</v>
      </c>
      <c r="V19" s="395">
        <v>0</v>
      </c>
      <c r="W19" s="395">
        <v>0</v>
      </c>
      <c r="X19" s="395">
        <v>0</v>
      </c>
      <c r="Y19" s="396">
        <f t="shared" si="17"/>
        <v>0</v>
      </c>
      <c r="Z19" s="395">
        <v>0</v>
      </c>
      <c r="AA19" s="395">
        <v>0</v>
      </c>
      <c r="AB19" s="395">
        <v>0</v>
      </c>
      <c r="AC19" s="395">
        <v>0</v>
      </c>
      <c r="AD19" s="395">
        <v>0</v>
      </c>
      <c r="AE19" s="396">
        <f t="shared" si="18"/>
        <v>1</v>
      </c>
      <c r="AF19" s="395">
        <v>0</v>
      </c>
      <c r="AG19" s="395">
        <v>0</v>
      </c>
      <c r="AH19" s="395">
        <v>0</v>
      </c>
      <c r="AI19" s="395">
        <v>0</v>
      </c>
      <c r="AJ19" s="395">
        <v>0</v>
      </c>
      <c r="AK19" s="395">
        <v>0</v>
      </c>
      <c r="AL19" s="395">
        <v>0</v>
      </c>
      <c r="AM19" s="395">
        <v>0</v>
      </c>
      <c r="AN19" s="395">
        <v>1</v>
      </c>
      <c r="AO19" s="395">
        <v>0</v>
      </c>
      <c r="AP19" s="395">
        <v>0</v>
      </c>
      <c r="AQ19" s="395">
        <v>0</v>
      </c>
      <c r="AR19" s="395">
        <v>0</v>
      </c>
      <c r="AS19" s="396">
        <f t="shared" si="19"/>
        <v>0</v>
      </c>
      <c r="AT19" s="395">
        <v>0</v>
      </c>
      <c r="AU19" s="395">
        <v>0</v>
      </c>
      <c r="AV19" s="395">
        <v>0</v>
      </c>
      <c r="AW19" s="396">
        <f t="shared" si="20"/>
        <v>0</v>
      </c>
      <c r="AX19" s="395">
        <v>0</v>
      </c>
      <c r="AY19" s="395">
        <v>0</v>
      </c>
      <c r="AZ19" s="395">
        <v>0</v>
      </c>
      <c r="BA19" s="395">
        <v>0</v>
      </c>
      <c r="BB19" s="395">
        <v>0</v>
      </c>
      <c r="BC19" s="396">
        <f t="shared" si="21"/>
        <v>0</v>
      </c>
      <c r="BD19" s="395">
        <v>0</v>
      </c>
      <c r="BE19" s="395">
        <v>0</v>
      </c>
      <c r="BF19" s="396">
        <f t="shared" si="22"/>
        <v>0</v>
      </c>
      <c r="BG19" s="395">
        <v>0</v>
      </c>
      <c r="BH19" s="395">
        <v>0</v>
      </c>
      <c r="BI19" s="395">
        <v>0</v>
      </c>
      <c r="BJ19" s="395">
        <v>0</v>
      </c>
      <c r="BK19" s="396">
        <f t="shared" si="23"/>
        <v>1</v>
      </c>
      <c r="BL19" s="395">
        <v>0</v>
      </c>
      <c r="BM19" s="395">
        <v>1</v>
      </c>
      <c r="BN19" s="395">
        <v>0</v>
      </c>
      <c r="BO19" s="396">
        <f t="shared" si="24"/>
        <v>0</v>
      </c>
      <c r="BP19" s="395">
        <v>0</v>
      </c>
      <c r="BQ19" s="395">
        <v>0</v>
      </c>
      <c r="BR19" s="395">
        <v>0</v>
      </c>
      <c r="BS19" s="396">
        <f t="shared" si="25"/>
        <v>0</v>
      </c>
      <c r="BT19" s="395">
        <v>0</v>
      </c>
      <c r="BU19" s="395">
        <v>0</v>
      </c>
      <c r="BV19" s="395">
        <v>0</v>
      </c>
      <c r="BW19" s="395">
        <v>0</v>
      </c>
      <c r="BX19" s="396">
        <f t="shared" si="26"/>
        <v>0</v>
      </c>
      <c r="BY19" s="395">
        <v>0</v>
      </c>
      <c r="BZ19" s="395">
        <v>0</v>
      </c>
      <c r="CA19" s="395">
        <v>0</v>
      </c>
      <c r="CB19" s="396">
        <f t="shared" si="27"/>
        <v>0</v>
      </c>
      <c r="CC19" s="395">
        <v>0</v>
      </c>
      <c r="CD19" s="395">
        <v>0</v>
      </c>
      <c r="CE19" s="395">
        <v>0</v>
      </c>
    </row>
    <row r="20" spans="1:83" ht="21" x14ac:dyDescent="0.2">
      <c r="A20" s="89">
        <v>299</v>
      </c>
      <c r="B20" s="252" t="s">
        <v>332</v>
      </c>
      <c r="C20" s="398">
        <f t="shared" si="11"/>
        <v>21</v>
      </c>
      <c r="D20" s="397">
        <f t="shared" si="12"/>
        <v>0</v>
      </c>
      <c r="E20" s="395">
        <v>0</v>
      </c>
      <c r="F20" s="395">
        <v>0</v>
      </c>
      <c r="G20" s="397">
        <f t="shared" si="13"/>
        <v>0</v>
      </c>
      <c r="H20" s="395">
        <v>0</v>
      </c>
      <c r="I20" s="395">
        <v>0</v>
      </c>
      <c r="J20" s="396">
        <f t="shared" si="14"/>
        <v>0</v>
      </c>
      <c r="K20" s="395">
        <v>0</v>
      </c>
      <c r="L20" s="395">
        <v>0</v>
      </c>
      <c r="M20" s="395">
        <v>0</v>
      </c>
      <c r="N20" s="395">
        <v>0</v>
      </c>
      <c r="O20" s="396">
        <f t="shared" si="15"/>
        <v>0</v>
      </c>
      <c r="P20" s="395">
        <v>0</v>
      </c>
      <c r="Q20" s="395">
        <v>0</v>
      </c>
      <c r="R20" s="395">
        <v>0</v>
      </c>
      <c r="S20" s="395">
        <v>0</v>
      </c>
      <c r="T20" s="396">
        <f t="shared" si="16"/>
        <v>0</v>
      </c>
      <c r="U20" s="395">
        <v>0</v>
      </c>
      <c r="V20" s="395">
        <v>0</v>
      </c>
      <c r="W20" s="395">
        <v>0</v>
      </c>
      <c r="X20" s="395">
        <v>0</v>
      </c>
      <c r="Y20" s="396">
        <f t="shared" si="17"/>
        <v>0</v>
      </c>
      <c r="Z20" s="395">
        <v>0</v>
      </c>
      <c r="AA20" s="395">
        <v>0</v>
      </c>
      <c r="AB20" s="395">
        <v>0</v>
      </c>
      <c r="AC20" s="395">
        <v>0</v>
      </c>
      <c r="AD20" s="395">
        <v>0</v>
      </c>
      <c r="AE20" s="396">
        <f t="shared" si="18"/>
        <v>1</v>
      </c>
      <c r="AF20" s="395">
        <v>0</v>
      </c>
      <c r="AG20" s="395">
        <v>0</v>
      </c>
      <c r="AH20" s="395">
        <v>0</v>
      </c>
      <c r="AI20" s="395">
        <v>1</v>
      </c>
      <c r="AJ20" s="395">
        <v>0</v>
      </c>
      <c r="AK20" s="395">
        <v>0</v>
      </c>
      <c r="AL20" s="395">
        <v>0</v>
      </c>
      <c r="AM20" s="395">
        <v>0</v>
      </c>
      <c r="AN20" s="395">
        <v>0</v>
      </c>
      <c r="AO20" s="395">
        <v>0</v>
      </c>
      <c r="AP20" s="395">
        <v>0</v>
      </c>
      <c r="AQ20" s="395">
        <v>0</v>
      </c>
      <c r="AR20" s="395">
        <v>0</v>
      </c>
      <c r="AS20" s="396">
        <f t="shared" si="19"/>
        <v>0</v>
      </c>
      <c r="AT20" s="395">
        <v>0</v>
      </c>
      <c r="AU20" s="395">
        <v>0</v>
      </c>
      <c r="AV20" s="395">
        <v>0</v>
      </c>
      <c r="AW20" s="396">
        <f t="shared" si="20"/>
        <v>0</v>
      </c>
      <c r="AX20" s="395">
        <v>0</v>
      </c>
      <c r="AY20" s="395">
        <v>0</v>
      </c>
      <c r="AZ20" s="395">
        <v>0</v>
      </c>
      <c r="BA20" s="395">
        <v>0</v>
      </c>
      <c r="BB20" s="395">
        <v>0</v>
      </c>
      <c r="BC20" s="396">
        <f t="shared" si="21"/>
        <v>0</v>
      </c>
      <c r="BD20" s="395">
        <v>0</v>
      </c>
      <c r="BE20" s="395">
        <v>0</v>
      </c>
      <c r="BF20" s="396">
        <f t="shared" si="22"/>
        <v>0</v>
      </c>
      <c r="BG20" s="395">
        <v>0</v>
      </c>
      <c r="BH20" s="395">
        <v>0</v>
      </c>
      <c r="BI20" s="395">
        <v>0</v>
      </c>
      <c r="BJ20" s="395">
        <v>0</v>
      </c>
      <c r="BK20" s="396">
        <f t="shared" si="23"/>
        <v>0</v>
      </c>
      <c r="BL20" s="395">
        <v>0</v>
      </c>
      <c r="BM20" s="395">
        <v>0</v>
      </c>
      <c r="BN20" s="395">
        <v>0</v>
      </c>
      <c r="BO20" s="396">
        <f t="shared" si="24"/>
        <v>0</v>
      </c>
      <c r="BP20" s="395">
        <v>0</v>
      </c>
      <c r="BQ20" s="395">
        <v>0</v>
      </c>
      <c r="BR20" s="395">
        <v>0</v>
      </c>
      <c r="BS20" s="396">
        <f t="shared" si="25"/>
        <v>13</v>
      </c>
      <c r="BT20" s="395">
        <v>0</v>
      </c>
      <c r="BU20" s="395">
        <v>0</v>
      </c>
      <c r="BV20" s="395">
        <v>0</v>
      </c>
      <c r="BW20" s="395">
        <v>13</v>
      </c>
      <c r="BX20" s="396">
        <f t="shared" si="26"/>
        <v>0</v>
      </c>
      <c r="BY20" s="395">
        <v>0</v>
      </c>
      <c r="BZ20" s="395">
        <v>0</v>
      </c>
      <c r="CA20" s="395">
        <v>0</v>
      </c>
      <c r="CB20" s="396">
        <f t="shared" si="27"/>
        <v>7</v>
      </c>
      <c r="CC20" s="395">
        <v>0</v>
      </c>
      <c r="CD20" s="395">
        <v>7</v>
      </c>
      <c r="CE20" s="395">
        <v>0</v>
      </c>
    </row>
    <row r="21" spans="1:83" ht="21" x14ac:dyDescent="0.2">
      <c r="A21" s="88"/>
      <c r="B21" s="251" t="s">
        <v>325</v>
      </c>
      <c r="C21" s="398">
        <f t="shared" ref="C21:AH21" si="28">SUM(C22:C32)</f>
        <v>459</v>
      </c>
      <c r="D21" s="397">
        <f t="shared" si="28"/>
        <v>28</v>
      </c>
      <c r="E21" s="397">
        <f t="shared" si="28"/>
        <v>19</v>
      </c>
      <c r="F21" s="397">
        <f t="shared" si="28"/>
        <v>9</v>
      </c>
      <c r="G21" s="397">
        <f t="shared" si="28"/>
        <v>17</v>
      </c>
      <c r="H21" s="397">
        <f t="shared" si="28"/>
        <v>4</v>
      </c>
      <c r="I21" s="397">
        <f t="shared" si="28"/>
        <v>13</v>
      </c>
      <c r="J21" s="397">
        <f t="shared" si="28"/>
        <v>19</v>
      </c>
      <c r="K21" s="397">
        <f t="shared" si="28"/>
        <v>0</v>
      </c>
      <c r="L21" s="397">
        <f t="shared" si="28"/>
        <v>12</v>
      </c>
      <c r="M21" s="397">
        <f t="shared" si="28"/>
        <v>1</v>
      </c>
      <c r="N21" s="397">
        <f t="shared" si="28"/>
        <v>6</v>
      </c>
      <c r="O21" s="397">
        <f t="shared" si="28"/>
        <v>7</v>
      </c>
      <c r="P21" s="397">
        <f t="shared" si="28"/>
        <v>0</v>
      </c>
      <c r="Q21" s="397">
        <f t="shared" si="28"/>
        <v>6</v>
      </c>
      <c r="R21" s="397">
        <f t="shared" si="28"/>
        <v>0</v>
      </c>
      <c r="S21" s="397">
        <f t="shared" si="28"/>
        <v>1</v>
      </c>
      <c r="T21" s="397">
        <f t="shared" si="28"/>
        <v>11</v>
      </c>
      <c r="U21" s="397">
        <f t="shared" si="28"/>
        <v>2</v>
      </c>
      <c r="V21" s="397">
        <f t="shared" si="28"/>
        <v>8</v>
      </c>
      <c r="W21" s="397">
        <f t="shared" si="28"/>
        <v>1</v>
      </c>
      <c r="X21" s="397">
        <f t="shared" si="28"/>
        <v>0</v>
      </c>
      <c r="Y21" s="397">
        <f t="shared" si="28"/>
        <v>30</v>
      </c>
      <c r="Z21" s="397">
        <f t="shared" si="28"/>
        <v>0</v>
      </c>
      <c r="AA21" s="397">
        <f t="shared" si="28"/>
        <v>8</v>
      </c>
      <c r="AB21" s="397">
        <f t="shared" si="28"/>
        <v>2</v>
      </c>
      <c r="AC21" s="397">
        <f t="shared" si="28"/>
        <v>11</v>
      </c>
      <c r="AD21" s="397">
        <f t="shared" si="28"/>
        <v>9</v>
      </c>
      <c r="AE21" s="397">
        <f t="shared" si="28"/>
        <v>264</v>
      </c>
      <c r="AF21" s="397">
        <f t="shared" si="28"/>
        <v>0</v>
      </c>
      <c r="AG21" s="397">
        <f t="shared" si="28"/>
        <v>0</v>
      </c>
      <c r="AH21" s="397">
        <f t="shared" si="28"/>
        <v>24</v>
      </c>
      <c r="AI21" s="397">
        <f t="shared" ref="AI21:BN21" si="29">SUM(AI22:AI32)</f>
        <v>55</v>
      </c>
      <c r="AJ21" s="397">
        <f t="shared" si="29"/>
        <v>40</v>
      </c>
      <c r="AK21" s="397">
        <f t="shared" si="29"/>
        <v>19</v>
      </c>
      <c r="AL21" s="397">
        <f t="shared" si="29"/>
        <v>1</v>
      </c>
      <c r="AM21" s="397">
        <f t="shared" si="29"/>
        <v>64</v>
      </c>
      <c r="AN21" s="397">
        <f t="shared" si="29"/>
        <v>4</v>
      </c>
      <c r="AO21" s="397">
        <f t="shared" si="29"/>
        <v>47</v>
      </c>
      <c r="AP21" s="397">
        <f t="shared" si="29"/>
        <v>1</v>
      </c>
      <c r="AQ21" s="397">
        <f t="shared" si="29"/>
        <v>9</v>
      </c>
      <c r="AR21" s="397">
        <f t="shared" si="29"/>
        <v>0</v>
      </c>
      <c r="AS21" s="397">
        <f t="shared" si="29"/>
        <v>3</v>
      </c>
      <c r="AT21" s="397">
        <f t="shared" si="29"/>
        <v>0</v>
      </c>
      <c r="AU21" s="397">
        <f t="shared" si="29"/>
        <v>3</v>
      </c>
      <c r="AV21" s="397">
        <f t="shared" si="29"/>
        <v>0</v>
      </c>
      <c r="AW21" s="397">
        <f t="shared" si="29"/>
        <v>18</v>
      </c>
      <c r="AX21" s="397">
        <f t="shared" si="29"/>
        <v>0</v>
      </c>
      <c r="AY21" s="397">
        <f t="shared" si="29"/>
        <v>5</v>
      </c>
      <c r="AZ21" s="397">
        <f t="shared" si="29"/>
        <v>1</v>
      </c>
      <c r="BA21" s="397">
        <f t="shared" si="29"/>
        <v>12</v>
      </c>
      <c r="BB21" s="397">
        <f t="shared" si="29"/>
        <v>0</v>
      </c>
      <c r="BC21" s="397">
        <f t="shared" si="29"/>
        <v>7</v>
      </c>
      <c r="BD21" s="397">
        <f t="shared" si="29"/>
        <v>0</v>
      </c>
      <c r="BE21" s="397">
        <f t="shared" si="29"/>
        <v>7</v>
      </c>
      <c r="BF21" s="397">
        <f t="shared" si="29"/>
        <v>18</v>
      </c>
      <c r="BG21" s="397">
        <f t="shared" si="29"/>
        <v>0</v>
      </c>
      <c r="BH21" s="397">
        <f t="shared" si="29"/>
        <v>13</v>
      </c>
      <c r="BI21" s="397">
        <f t="shared" si="29"/>
        <v>1</v>
      </c>
      <c r="BJ21" s="397">
        <f t="shared" si="29"/>
        <v>4</v>
      </c>
      <c r="BK21" s="397">
        <f t="shared" si="29"/>
        <v>19</v>
      </c>
      <c r="BL21" s="397">
        <f t="shared" si="29"/>
        <v>1</v>
      </c>
      <c r="BM21" s="397">
        <f t="shared" si="29"/>
        <v>16</v>
      </c>
      <c r="BN21" s="397">
        <f t="shared" si="29"/>
        <v>2</v>
      </c>
      <c r="BO21" s="397">
        <f t="shared" ref="BO21:CE21" si="30">SUM(BO22:BO32)</f>
        <v>5</v>
      </c>
      <c r="BP21" s="397">
        <f t="shared" si="30"/>
        <v>0</v>
      </c>
      <c r="BQ21" s="397">
        <f t="shared" si="30"/>
        <v>3</v>
      </c>
      <c r="BR21" s="397">
        <f t="shared" si="30"/>
        <v>2</v>
      </c>
      <c r="BS21" s="397">
        <f t="shared" si="30"/>
        <v>8</v>
      </c>
      <c r="BT21" s="397">
        <f t="shared" si="30"/>
        <v>0</v>
      </c>
      <c r="BU21" s="397">
        <f t="shared" si="30"/>
        <v>4</v>
      </c>
      <c r="BV21" s="397">
        <f t="shared" si="30"/>
        <v>1</v>
      </c>
      <c r="BW21" s="397">
        <f t="shared" si="30"/>
        <v>3</v>
      </c>
      <c r="BX21" s="397">
        <f t="shared" si="30"/>
        <v>3</v>
      </c>
      <c r="BY21" s="397">
        <f t="shared" si="30"/>
        <v>1</v>
      </c>
      <c r="BZ21" s="397">
        <f t="shared" si="30"/>
        <v>2</v>
      </c>
      <c r="CA21" s="397">
        <f t="shared" si="30"/>
        <v>0</v>
      </c>
      <c r="CB21" s="397">
        <f t="shared" si="30"/>
        <v>2</v>
      </c>
      <c r="CC21" s="397">
        <f t="shared" si="30"/>
        <v>0</v>
      </c>
      <c r="CD21" s="397">
        <f t="shared" si="30"/>
        <v>2</v>
      </c>
      <c r="CE21" s="397">
        <f t="shared" si="30"/>
        <v>0</v>
      </c>
    </row>
    <row r="22" spans="1:83" ht="12.75" x14ac:dyDescent="0.2">
      <c r="A22" s="89">
        <v>301</v>
      </c>
      <c r="B22" s="252" t="s">
        <v>175</v>
      </c>
      <c r="C22" s="398">
        <f t="shared" ref="C22:C32" si="31">SUM(D22,G22,J22,O22,T22,Y22,AE22,AS22,AW22,BC22,BF22,BK22,BO22,BS22,BX22,CB22)</f>
        <v>10</v>
      </c>
      <c r="D22" s="397">
        <f t="shared" ref="D22:D32" si="32">SUM(E22:F22)</f>
        <v>1</v>
      </c>
      <c r="E22" s="395">
        <v>0</v>
      </c>
      <c r="F22" s="395">
        <v>1</v>
      </c>
      <c r="G22" s="397">
        <f t="shared" ref="G22:G32" si="33">SUM(H22:I22)</f>
        <v>0</v>
      </c>
      <c r="H22" s="395">
        <v>0</v>
      </c>
      <c r="I22" s="395">
        <v>0</v>
      </c>
      <c r="J22" s="396">
        <f t="shared" ref="J22:J32" si="34">SUM(K22:N22)</f>
        <v>0</v>
      </c>
      <c r="K22" s="395">
        <v>0</v>
      </c>
      <c r="L22" s="395">
        <v>0</v>
      </c>
      <c r="M22" s="395">
        <v>0</v>
      </c>
      <c r="N22" s="395">
        <v>0</v>
      </c>
      <c r="O22" s="396">
        <f t="shared" ref="O22:O32" si="35">SUM(P22,Q22,R22,S22)</f>
        <v>0</v>
      </c>
      <c r="P22" s="395">
        <v>0</v>
      </c>
      <c r="Q22" s="395">
        <v>0</v>
      </c>
      <c r="R22" s="395">
        <v>0</v>
      </c>
      <c r="S22" s="395">
        <v>0</v>
      </c>
      <c r="T22" s="396">
        <f t="shared" ref="T22:T32" si="36">SUM(U22,V22,W22,X22)</f>
        <v>0</v>
      </c>
      <c r="U22" s="395">
        <v>0</v>
      </c>
      <c r="V22" s="395">
        <v>0</v>
      </c>
      <c r="W22" s="395">
        <v>0</v>
      </c>
      <c r="X22" s="395">
        <v>0</v>
      </c>
      <c r="Y22" s="396">
        <f t="shared" ref="Y22:Y32" si="37">SUM(Z22,AA22,AB22,AC22,AD22)</f>
        <v>1</v>
      </c>
      <c r="Z22" s="395">
        <v>0</v>
      </c>
      <c r="AA22" s="395">
        <v>1</v>
      </c>
      <c r="AB22" s="395">
        <v>0</v>
      </c>
      <c r="AC22" s="395">
        <v>0</v>
      </c>
      <c r="AD22" s="395">
        <v>0</v>
      </c>
      <c r="AE22" s="396">
        <f t="shared" ref="AE22:AE32" si="38">SUM(AF22,AG22,AH22,AI22,AJ22,AK22,AL22,AM22,AN22,AO22,AP22,AQ22,AR22)</f>
        <v>7</v>
      </c>
      <c r="AF22" s="395">
        <v>0</v>
      </c>
      <c r="AG22" s="395">
        <v>0</v>
      </c>
      <c r="AH22" s="395">
        <v>1</v>
      </c>
      <c r="AI22" s="395">
        <v>2</v>
      </c>
      <c r="AJ22" s="395">
        <v>1</v>
      </c>
      <c r="AK22" s="395">
        <v>2</v>
      </c>
      <c r="AL22" s="395">
        <v>0</v>
      </c>
      <c r="AM22" s="395">
        <v>1</v>
      </c>
      <c r="AN22" s="395">
        <v>0</v>
      </c>
      <c r="AO22" s="395">
        <v>0</v>
      </c>
      <c r="AP22" s="395">
        <v>0</v>
      </c>
      <c r="AQ22" s="395">
        <v>0</v>
      </c>
      <c r="AR22" s="395">
        <v>0</v>
      </c>
      <c r="AS22" s="396">
        <f t="shared" ref="AS22:AS32" si="39">SUM(AT22:AV22)</f>
        <v>1</v>
      </c>
      <c r="AT22" s="395">
        <v>0</v>
      </c>
      <c r="AU22" s="395">
        <v>1</v>
      </c>
      <c r="AV22" s="395">
        <v>0</v>
      </c>
      <c r="AW22" s="396">
        <f t="shared" ref="AW22:AW32" si="40">SUM(AX22:BB22)</f>
        <v>0</v>
      </c>
      <c r="AX22" s="395">
        <v>0</v>
      </c>
      <c r="AY22" s="395">
        <v>0</v>
      </c>
      <c r="AZ22" s="395">
        <v>0</v>
      </c>
      <c r="BA22" s="395">
        <v>0</v>
      </c>
      <c r="BB22" s="395">
        <v>0</v>
      </c>
      <c r="BC22" s="396">
        <f t="shared" ref="BC22:BC32" si="41">SUM(BD22:BE22)</f>
        <v>0</v>
      </c>
      <c r="BD22" s="395">
        <v>0</v>
      </c>
      <c r="BE22" s="395">
        <v>0</v>
      </c>
      <c r="BF22" s="396">
        <f t="shared" ref="BF22:BF32" si="42">SUM(BG22:BJ22)</f>
        <v>0</v>
      </c>
      <c r="BG22" s="395">
        <v>0</v>
      </c>
      <c r="BH22" s="395">
        <v>0</v>
      </c>
      <c r="BI22" s="395">
        <v>0</v>
      </c>
      <c r="BJ22" s="395">
        <v>0</v>
      </c>
      <c r="BK22" s="396">
        <f t="shared" ref="BK22:BK32" si="43">SUM(BL22:BN22)</f>
        <v>0</v>
      </c>
      <c r="BL22" s="395">
        <v>0</v>
      </c>
      <c r="BM22" s="395">
        <v>0</v>
      </c>
      <c r="BN22" s="395">
        <v>0</v>
      </c>
      <c r="BO22" s="396">
        <f t="shared" ref="BO22:BO32" si="44">SUM(BP22:BR22)</f>
        <v>0</v>
      </c>
      <c r="BP22" s="395">
        <v>0</v>
      </c>
      <c r="BQ22" s="395">
        <v>0</v>
      </c>
      <c r="BR22" s="395">
        <v>0</v>
      </c>
      <c r="BS22" s="396">
        <f t="shared" ref="BS22:BS32" si="45">SUM(BT22:BW22)</f>
        <v>0</v>
      </c>
      <c r="BT22" s="395">
        <v>0</v>
      </c>
      <c r="BU22" s="395">
        <v>0</v>
      </c>
      <c r="BV22" s="395">
        <v>0</v>
      </c>
      <c r="BW22" s="395">
        <v>0</v>
      </c>
      <c r="BX22" s="396">
        <f t="shared" ref="BX22:BX32" si="46">SUM(BY22:CA22)</f>
        <v>0</v>
      </c>
      <c r="BY22" s="395">
        <v>0</v>
      </c>
      <c r="BZ22" s="395">
        <v>0</v>
      </c>
      <c r="CA22" s="395">
        <v>0</v>
      </c>
      <c r="CB22" s="396">
        <f t="shared" ref="CB22:CB32" si="47">SUM(CC22:CE22)</f>
        <v>0</v>
      </c>
      <c r="CC22" s="395">
        <v>0</v>
      </c>
      <c r="CD22" s="395">
        <v>0</v>
      </c>
      <c r="CE22" s="395">
        <v>0</v>
      </c>
    </row>
    <row r="23" spans="1:83" ht="12.75" x14ac:dyDescent="0.2">
      <c r="A23" s="89">
        <v>302</v>
      </c>
      <c r="B23" s="252" t="s">
        <v>160</v>
      </c>
      <c r="C23" s="398">
        <f t="shared" si="31"/>
        <v>161</v>
      </c>
      <c r="D23" s="397">
        <f t="shared" si="32"/>
        <v>6</v>
      </c>
      <c r="E23" s="395">
        <v>3</v>
      </c>
      <c r="F23" s="395">
        <v>3</v>
      </c>
      <c r="G23" s="397">
        <f t="shared" si="33"/>
        <v>11</v>
      </c>
      <c r="H23" s="395">
        <v>3</v>
      </c>
      <c r="I23" s="395">
        <v>8</v>
      </c>
      <c r="J23" s="396">
        <f t="shared" si="34"/>
        <v>8</v>
      </c>
      <c r="K23" s="395">
        <v>0</v>
      </c>
      <c r="L23" s="395">
        <v>6</v>
      </c>
      <c r="M23" s="395">
        <v>0</v>
      </c>
      <c r="N23" s="395">
        <v>2</v>
      </c>
      <c r="O23" s="396">
        <f t="shared" si="35"/>
        <v>3</v>
      </c>
      <c r="P23" s="395">
        <v>0</v>
      </c>
      <c r="Q23" s="395">
        <v>3</v>
      </c>
      <c r="R23" s="395">
        <v>0</v>
      </c>
      <c r="S23" s="395">
        <v>0</v>
      </c>
      <c r="T23" s="396">
        <f t="shared" si="36"/>
        <v>5</v>
      </c>
      <c r="U23" s="395">
        <v>2</v>
      </c>
      <c r="V23" s="395">
        <v>3</v>
      </c>
      <c r="W23" s="395">
        <v>0</v>
      </c>
      <c r="X23" s="395">
        <v>0</v>
      </c>
      <c r="Y23" s="396">
        <f t="shared" si="37"/>
        <v>6</v>
      </c>
      <c r="Z23" s="395">
        <v>0</v>
      </c>
      <c r="AA23" s="395">
        <v>0</v>
      </c>
      <c r="AB23" s="395">
        <v>0</v>
      </c>
      <c r="AC23" s="395">
        <v>3</v>
      </c>
      <c r="AD23" s="395">
        <v>3</v>
      </c>
      <c r="AE23" s="396">
        <f t="shared" si="38"/>
        <v>95</v>
      </c>
      <c r="AF23" s="395">
        <v>0</v>
      </c>
      <c r="AG23" s="395">
        <v>0</v>
      </c>
      <c r="AH23" s="395">
        <v>11</v>
      </c>
      <c r="AI23" s="395">
        <v>12</v>
      </c>
      <c r="AJ23" s="395">
        <v>11</v>
      </c>
      <c r="AK23" s="395">
        <v>8</v>
      </c>
      <c r="AL23" s="395">
        <v>1</v>
      </c>
      <c r="AM23" s="395">
        <v>32</v>
      </c>
      <c r="AN23" s="395">
        <v>1</v>
      </c>
      <c r="AO23" s="395">
        <v>16</v>
      </c>
      <c r="AP23" s="395">
        <v>0</v>
      </c>
      <c r="AQ23" s="395">
        <v>3</v>
      </c>
      <c r="AR23" s="395">
        <v>0</v>
      </c>
      <c r="AS23" s="396">
        <f t="shared" si="39"/>
        <v>1</v>
      </c>
      <c r="AT23" s="395">
        <v>0</v>
      </c>
      <c r="AU23" s="395">
        <v>1</v>
      </c>
      <c r="AV23" s="395">
        <v>0</v>
      </c>
      <c r="AW23" s="396">
        <f t="shared" si="40"/>
        <v>6</v>
      </c>
      <c r="AX23" s="395">
        <v>0</v>
      </c>
      <c r="AY23" s="395">
        <v>2</v>
      </c>
      <c r="AZ23" s="395">
        <v>0</v>
      </c>
      <c r="BA23" s="395">
        <v>4</v>
      </c>
      <c r="BB23" s="395">
        <v>0</v>
      </c>
      <c r="BC23" s="396">
        <f t="shared" si="41"/>
        <v>2</v>
      </c>
      <c r="BD23" s="395">
        <v>0</v>
      </c>
      <c r="BE23" s="395">
        <v>2</v>
      </c>
      <c r="BF23" s="396">
        <f t="shared" si="42"/>
        <v>5</v>
      </c>
      <c r="BG23" s="395">
        <v>0</v>
      </c>
      <c r="BH23" s="395">
        <v>3</v>
      </c>
      <c r="BI23" s="395">
        <v>0</v>
      </c>
      <c r="BJ23" s="395">
        <v>2</v>
      </c>
      <c r="BK23" s="396">
        <f t="shared" si="43"/>
        <v>10</v>
      </c>
      <c r="BL23" s="395">
        <v>0</v>
      </c>
      <c r="BM23" s="395">
        <v>10</v>
      </c>
      <c r="BN23" s="395">
        <v>0</v>
      </c>
      <c r="BO23" s="396">
        <f t="shared" si="44"/>
        <v>2</v>
      </c>
      <c r="BP23" s="395">
        <v>0</v>
      </c>
      <c r="BQ23" s="395">
        <v>1</v>
      </c>
      <c r="BR23" s="395">
        <v>1</v>
      </c>
      <c r="BS23" s="396">
        <f t="shared" si="45"/>
        <v>1</v>
      </c>
      <c r="BT23" s="395">
        <v>0</v>
      </c>
      <c r="BU23" s="395">
        <v>1</v>
      </c>
      <c r="BV23" s="395">
        <v>0</v>
      </c>
      <c r="BW23" s="395">
        <v>0</v>
      </c>
      <c r="BX23" s="396">
        <f t="shared" si="46"/>
        <v>0</v>
      </c>
      <c r="BY23" s="395">
        <v>0</v>
      </c>
      <c r="BZ23" s="395">
        <v>0</v>
      </c>
      <c r="CA23" s="395">
        <v>0</v>
      </c>
      <c r="CB23" s="396">
        <f t="shared" si="47"/>
        <v>0</v>
      </c>
      <c r="CC23" s="395">
        <v>0</v>
      </c>
      <c r="CD23" s="395">
        <v>0</v>
      </c>
      <c r="CE23" s="395">
        <v>0</v>
      </c>
    </row>
    <row r="24" spans="1:83" ht="12.75" x14ac:dyDescent="0.2">
      <c r="A24" s="89">
        <v>303</v>
      </c>
      <c r="B24" s="252" t="s">
        <v>161</v>
      </c>
      <c r="C24" s="398">
        <f t="shared" si="31"/>
        <v>155</v>
      </c>
      <c r="D24" s="397">
        <f t="shared" si="32"/>
        <v>4</v>
      </c>
      <c r="E24" s="395">
        <v>3</v>
      </c>
      <c r="F24" s="395">
        <v>1</v>
      </c>
      <c r="G24" s="397">
        <f t="shared" si="33"/>
        <v>1</v>
      </c>
      <c r="H24" s="395">
        <v>0</v>
      </c>
      <c r="I24" s="395">
        <v>1</v>
      </c>
      <c r="J24" s="396">
        <f t="shared" si="34"/>
        <v>1</v>
      </c>
      <c r="K24" s="395">
        <v>0</v>
      </c>
      <c r="L24" s="395">
        <v>1</v>
      </c>
      <c r="M24" s="395">
        <v>0</v>
      </c>
      <c r="N24" s="395">
        <v>0</v>
      </c>
      <c r="O24" s="396">
        <f t="shared" si="35"/>
        <v>1</v>
      </c>
      <c r="P24" s="395">
        <v>0</v>
      </c>
      <c r="Q24" s="395">
        <v>1</v>
      </c>
      <c r="R24" s="395">
        <v>0</v>
      </c>
      <c r="S24" s="395">
        <v>0</v>
      </c>
      <c r="T24" s="396">
        <f t="shared" si="36"/>
        <v>3</v>
      </c>
      <c r="U24" s="395">
        <v>0</v>
      </c>
      <c r="V24" s="395">
        <v>3</v>
      </c>
      <c r="W24" s="395">
        <v>0</v>
      </c>
      <c r="X24" s="395">
        <v>0</v>
      </c>
      <c r="Y24" s="396">
        <f t="shared" si="37"/>
        <v>11</v>
      </c>
      <c r="Z24" s="395">
        <v>0</v>
      </c>
      <c r="AA24" s="395">
        <v>4</v>
      </c>
      <c r="AB24" s="395">
        <v>0</v>
      </c>
      <c r="AC24" s="395">
        <v>4</v>
      </c>
      <c r="AD24" s="395">
        <v>3</v>
      </c>
      <c r="AE24" s="396">
        <f t="shared" si="38"/>
        <v>105</v>
      </c>
      <c r="AF24" s="395">
        <v>0</v>
      </c>
      <c r="AG24" s="395">
        <v>0</v>
      </c>
      <c r="AH24" s="395">
        <v>9</v>
      </c>
      <c r="AI24" s="395">
        <v>31</v>
      </c>
      <c r="AJ24" s="395">
        <v>14</v>
      </c>
      <c r="AK24" s="395">
        <v>5</v>
      </c>
      <c r="AL24" s="395">
        <v>0</v>
      </c>
      <c r="AM24" s="395">
        <v>9</v>
      </c>
      <c r="AN24" s="395">
        <v>0</v>
      </c>
      <c r="AO24" s="395">
        <v>30</v>
      </c>
      <c r="AP24" s="395">
        <v>1</v>
      </c>
      <c r="AQ24" s="395">
        <v>6</v>
      </c>
      <c r="AR24" s="395">
        <v>0</v>
      </c>
      <c r="AS24" s="396">
        <f t="shared" si="39"/>
        <v>1</v>
      </c>
      <c r="AT24" s="395">
        <v>0</v>
      </c>
      <c r="AU24" s="395">
        <v>1</v>
      </c>
      <c r="AV24" s="395">
        <v>0</v>
      </c>
      <c r="AW24" s="396">
        <f t="shared" si="40"/>
        <v>9</v>
      </c>
      <c r="AX24" s="395">
        <v>0</v>
      </c>
      <c r="AY24" s="395">
        <v>2</v>
      </c>
      <c r="AZ24" s="395">
        <v>1</v>
      </c>
      <c r="BA24" s="395">
        <v>6</v>
      </c>
      <c r="BB24" s="395">
        <v>0</v>
      </c>
      <c r="BC24" s="396">
        <f t="shared" si="41"/>
        <v>2</v>
      </c>
      <c r="BD24" s="395">
        <v>0</v>
      </c>
      <c r="BE24" s="395">
        <v>2</v>
      </c>
      <c r="BF24" s="396">
        <f t="shared" si="42"/>
        <v>5</v>
      </c>
      <c r="BG24" s="395">
        <v>0</v>
      </c>
      <c r="BH24" s="395">
        <v>3</v>
      </c>
      <c r="BI24" s="395">
        <v>0</v>
      </c>
      <c r="BJ24" s="395">
        <v>2</v>
      </c>
      <c r="BK24" s="396">
        <f t="shared" si="43"/>
        <v>5</v>
      </c>
      <c r="BL24" s="395">
        <v>0</v>
      </c>
      <c r="BM24" s="395">
        <v>4</v>
      </c>
      <c r="BN24" s="395">
        <v>1</v>
      </c>
      <c r="BO24" s="396">
        <f t="shared" si="44"/>
        <v>1</v>
      </c>
      <c r="BP24" s="395">
        <v>0</v>
      </c>
      <c r="BQ24" s="395">
        <v>0</v>
      </c>
      <c r="BR24" s="395">
        <v>1</v>
      </c>
      <c r="BS24" s="396">
        <f t="shared" si="45"/>
        <v>3</v>
      </c>
      <c r="BT24" s="395">
        <v>0</v>
      </c>
      <c r="BU24" s="395">
        <v>0</v>
      </c>
      <c r="BV24" s="395">
        <v>1</v>
      </c>
      <c r="BW24" s="395">
        <v>2</v>
      </c>
      <c r="BX24" s="396">
        <f t="shared" si="46"/>
        <v>1</v>
      </c>
      <c r="BY24" s="395">
        <v>0</v>
      </c>
      <c r="BZ24" s="395">
        <v>1</v>
      </c>
      <c r="CA24" s="395">
        <v>0</v>
      </c>
      <c r="CB24" s="396">
        <f t="shared" si="47"/>
        <v>2</v>
      </c>
      <c r="CC24" s="395">
        <v>0</v>
      </c>
      <c r="CD24" s="395">
        <v>2</v>
      </c>
      <c r="CE24" s="395">
        <v>0</v>
      </c>
    </row>
    <row r="25" spans="1:83" ht="12.75" x14ac:dyDescent="0.2">
      <c r="A25" s="89">
        <v>304</v>
      </c>
      <c r="B25" s="252" t="s">
        <v>159</v>
      </c>
      <c r="C25" s="398">
        <f t="shared" si="31"/>
        <v>3</v>
      </c>
      <c r="D25" s="397">
        <f t="shared" si="32"/>
        <v>0</v>
      </c>
      <c r="E25" s="395">
        <v>0</v>
      </c>
      <c r="F25" s="395">
        <v>0</v>
      </c>
      <c r="G25" s="397">
        <f t="shared" si="33"/>
        <v>0</v>
      </c>
      <c r="H25" s="395">
        <v>0</v>
      </c>
      <c r="I25" s="395">
        <v>0</v>
      </c>
      <c r="J25" s="396">
        <f t="shared" si="34"/>
        <v>0</v>
      </c>
      <c r="K25" s="395">
        <v>0</v>
      </c>
      <c r="L25" s="395">
        <v>0</v>
      </c>
      <c r="M25" s="395">
        <v>0</v>
      </c>
      <c r="N25" s="395">
        <v>0</v>
      </c>
      <c r="O25" s="396">
        <f t="shared" si="35"/>
        <v>0</v>
      </c>
      <c r="P25" s="395">
        <v>0</v>
      </c>
      <c r="Q25" s="395">
        <v>0</v>
      </c>
      <c r="R25" s="395">
        <v>0</v>
      </c>
      <c r="S25" s="395">
        <v>0</v>
      </c>
      <c r="T25" s="396">
        <f t="shared" si="36"/>
        <v>0</v>
      </c>
      <c r="U25" s="395">
        <v>0</v>
      </c>
      <c r="V25" s="395">
        <v>0</v>
      </c>
      <c r="W25" s="395">
        <v>0</v>
      </c>
      <c r="X25" s="395">
        <v>0</v>
      </c>
      <c r="Y25" s="396">
        <f t="shared" si="37"/>
        <v>0</v>
      </c>
      <c r="Z25" s="395">
        <v>0</v>
      </c>
      <c r="AA25" s="395">
        <v>0</v>
      </c>
      <c r="AB25" s="395">
        <v>0</v>
      </c>
      <c r="AC25" s="395">
        <v>0</v>
      </c>
      <c r="AD25" s="395">
        <v>0</v>
      </c>
      <c r="AE25" s="396">
        <f t="shared" si="38"/>
        <v>3</v>
      </c>
      <c r="AF25" s="395">
        <v>0</v>
      </c>
      <c r="AG25" s="395">
        <v>0</v>
      </c>
      <c r="AH25" s="395">
        <v>0</v>
      </c>
      <c r="AI25" s="395">
        <v>0</v>
      </c>
      <c r="AJ25" s="395">
        <v>0</v>
      </c>
      <c r="AK25" s="395">
        <v>0</v>
      </c>
      <c r="AL25" s="395">
        <v>0</v>
      </c>
      <c r="AM25" s="395">
        <v>3</v>
      </c>
      <c r="AN25" s="395">
        <v>0</v>
      </c>
      <c r="AO25" s="395">
        <v>0</v>
      </c>
      <c r="AP25" s="395">
        <v>0</v>
      </c>
      <c r="AQ25" s="395">
        <v>0</v>
      </c>
      <c r="AR25" s="395">
        <v>0</v>
      </c>
      <c r="AS25" s="396">
        <f t="shared" si="39"/>
        <v>0</v>
      </c>
      <c r="AT25" s="395">
        <v>0</v>
      </c>
      <c r="AU25" s="395">
        <v>0</v>
      </c>
      <c r="AV25" s="395">
        <v>0</v>
      </c>
      <c r="AW25" s="396">
        <f t="shared" si="40"/>
        <v>0</v>
      </c>
      <c r="AX25" s="395">
        <v>0</v>
      </c>
      <c r="AY25" s="395">
        <v>0</v>
      </c>
      <c r="AZ25" s="395">
        <v>0</v>
      </c>
      <c r="BA25" s="395">
        <v>0</v>
      </c>
      <c r="BB25" s="395">
        <v>0</v>
      </c>
      <c r="BC25" s="396">
        <f t="shared" si="41"/>
        <v>0</v>
      </c>
      <c r="BD25" s="395">
        <v>0</v>
      </c>
      <c r="BE25" s="395">
        <v>0</v>
      </c>
      <c r="BF25" s="396">
        <f t="shared" si="42"/>
        <v>0</v>
      </c>
      <c r="BG25" s="395">
        <v>0</v>
      </c>
      <c r="BH25" s="395">
        <v>0</v>
      </c>
      <c r="BI25" s="395">
        <v>0</v>
      </c>
      <c r="BJ25" s="395">
        <v>0</v>
      </c>
      <c r="BK25" s="396">
        <f t="shared" si="43"/>
        <v>0</v>
      </c>
      <c r="BL25" s="395">
        <v>0</v>
      </c>
      <c r="BM25" s="395">
        <v>0</v>
      </c>
      <c r="BN25" s="395">
        <v>0</v>
      </c>
      <c r="BO25" s="396">
        <f t="shared" si="44"/>
        <v>0</v>
      </c>
      <c r="BP25" s="395">
        <v>0</v>
      </c>
      <c r="BQ25" s="395">
        <v>0</v>
      </c>
      <c r="BR25" s="395">
        <v>0</v>
      </c>
      <c r="BS25" s="396">
        <f t="shared" si="45"/>
        <v>0</v>
      </c>
      <c r="BT25" s="395">
        <v>0</v>
      </c>
      <c r="BU25" s="395">
        <v>0</v>
      </c>
      <c r="BV25" s="395">
        <v>0</v>
      </c>
      <c r="BW25" s="395">
        <v>0</v>
      </c>
      <c r="BX25" s="396">
        <f t="shared" si="46"/>
        <v>0</v>
      </c>
      <c r="BY25" s="395">
        <v>0</v>
      </c>
      <c r="BZ25" s="395">
        <v>0</v>
      </c>
      <c r="CA25" s="395">
        <v>0</v>
      </c>
      <c r="CB25" s="396">
        <f t="shared" si="47"/>
        <v>0</v>
      </c>
      <c r="CC25" s="395">
        <v>0</v>
      </c>
      <c r="CD25" s="395">
        <v>0</v>
      </c>
      <c r="CE25" s="395">
        <v>0</v>
      </c>
    </row>
    <row r="26" spans="1:83" ht="12.75" x14ac:dyDescent="0.2">
      <c r="A26" s="89">
        <v>306</v>
      </c>
      <c r="B26" s="252" t="s">
        <v>280</v>
      </c>
      <c r="C26" s="398">
        <f t="shared" si="31"/>
        <v>5</v>
      </c>
      <c r="D26" s="397">
        <f t="shared" si="32"/>
        <v>1</v>
      </c>
      <c r="E26" s="395">
        <v>0</v>
      </c>
      <c r="F26" s="395">
        <v>1</v>
      </c>
      <c r="G26" s="397">
        <f t="shared" si="33"/>
        <v>0</v>
      </c>
      <c r="H26" s="395">
        <v>0</v>
      </c>
      <c r="I26" s="395">
        <v>0</v>
      </c>
      <c r="J26" s="396">
        <f t="shared" si="34"/>
        <v>0</v>
      </c>
      <c r="K26" s="395">
        <v>0</v>
      </c>
      <c r="L26" s="395">
        <v>0</v>
      </c>
      <c r="M26" s="395">
        <v>0</v>
      </c>
      <c r="N26" s="395">
        <v>0</v>
      </c>
      <c r="O26" s="396">
        <f t="shared" si="35"/>
        <v>1</v>
      </c>
      <c r="P26" s="395">
        <v>0</v>
      </c>
      <c r="Q26" s="395">
        <v>1</v>
      </c>
      <c r="R26" s="395">
        <v>0</v>
      </c>
      <c r="S26" s="395">
        <v>0</v>
      </c>
      <c r="T26" s="396">
        <f t="shared" si="36"/>
        <v>0</v>
      </c>
      <c r="U26" s="395">
        <v>0</v>
      </c>
      <c r="V26" s="395">
        <v>0</v>
      </c>
      <c r="W26" s="395">
        <v>0</v>
      </c>
      <c r="X26" s="395">
        <v>0</v>
      </c>
      <c r="Y26" s="396">
        <f t="shared" si="37"/>
        <v>0</v>
      </c>
      <c r="Z26" s="395">
        <v>0</v>
      </c>
      <c r="AA26" s="395">
        <v>0</v>
      </c>
      <c r="AB26" s="395">
        <v>0</v>
      </c>
      <c r="AC26" s="395">
        <v>0</v>
      </c>
      <c r="AD26" s="395">
        <v>0</v>
      </c>
      <c r="AE26" s="396">
        <f t="shared" si="38"/>
        <v>2</v>
      </c>
      <c r="AF26" s="395">
        <v>0</v>
      </c>
      <c r="AG26" s="395">
        <v>0</v>
      </c>
      <c r="AH26" s="395">
        <v>0</v>
      </c>
      <c r="AI26" s="395">
        <v>0</v>
      </c>
      <c r="AJ26" s="395">
        <v>1</v>
      </c>
      <c r="AK26" s="395">
        <v>0</v>
      </c>
      <c r="AL26" s="395">
        <v>0</v>
      </c>
      <c r="AM26" s="395">
        <v>1</v>
      </c>
      <c r="AN26" s="395">
        <v>0</v>
      </c>
      <c r="AO26" s="395">
        <v>0</v>
      </c>
      <c r="AP26" s="395">
        <v>0</v>
      </c>
      <c r="AQ26" s="395">
        <v>0</v>
      </c>
      <c r="AR26" s="395">
        <v>0</v>
      </c>
      <c r="AS26" s="396">
        <f t="shared" si="39"/>
        <v>0</v>
      </c>
      <c r="AT26" s="395">
        <v>0</v>
      </c>
      <c r="AU26" s="395">
        <v>0</v>
      </c>
      <c r="AV26" s="395">
        <v>0</v>
      </c>
      <c r="AW26" s="396">
        <f t="shared" si="40"/>
        <v>0</v>
      </c>
      <c r="AX26" s="395">
        <v>0</v>
      </c>
      <c r="AY26" s="395">
        <v>0</v>
      </c>
      <c r="AZ26" s="395">
        <v>0</v>
      </c>
      <c r="BA26" s="395">
        <v>0</v>
      </c>
      <c r="BB26" s="395">
        <v>0</v>
      </c>
      <c r="BC26" s="396">
        <f t="shared" si="41"/>
        <v>0</v>
      </c>
      <c r="BD26" s="395">
        <v>0</v>
      </c>
      <c r="BE26" s="395">
        <v>0</v>
      </c>
      <c r="BF26" s="396">
        <f t="shared" si="42"/>
        <v>1</v>
      </c>
      <c r="BG26" s="395">
        <v>0</v>
      </c>
      <c r="BH26" s="395">
        <v>1</v>
      </c>
      <c r="BI26" s="395">
        <v>0</v>
      </c>
      <c r="BJ26" s="395">
        <v>0</v>
      </c>
      <c r="BK26" s="396">
        <f t="shared" si="43"/>
        <v>0</v>
      </c>
      <c r="BL26" s="395">
        <v>0</v>
      </c>
      <c r="BM26" s="395">
        <v>0</v>
      </c>
      <c r="BN26" s="395">
        <v>0</v>
      </c>
      <c r="BO26" s="396">
        <f t="shared" si="44"/>
        <v>0</v>
      </c>
      <c r="BP26" s="395">
        <v>0</v>
      </c>
      <c r="BQ26" s="395">
        <v>0</v>
      </c>
      <c r="BR26" s="395">
        <v>0</v>
      </c>
      <c r="BS26" s="396">
        <f t="shared" si="45"/>
        <v>0</v>
      </c>
      <c r="BT26" s="395">
        <v>0</v>
      </c>
      <c r="BU26" s="395">
        <v>0</v>
      </c>
      <c r="BV26" s="395">
        <v>0</v>
      </c>
      <c r="BW26" s="395">
        <v>0</v>
      </c>
      <c r="BX26" s="396">
        <f t="shared" si="46"/>
        <v>0</v>
      </c>
      <c r="BY26" s="395">
        <v>0</v>
      </c>
      <c r="BZ26" s="395">
        <v>0</v>
      </c>
      <c r="CA26" s="395">
        <v>0</v>
      </c>
      <c r="CB26" s="396">
        <f t="shared" si="47"/>
        <v>0</v>
      </c>
      <c r="CC26" s="395">
        <v>0</v>
      </c>
      <c r="CD26" s="395">
        <v>0</v>
      </c>
      <c r="CE26" s="395">
        <v>0</v>
      </c>
    </row>
    <row r="27" spans="1:83" ht="21" x14ac:dyDescent="0.2">
      <c r="A27" s="89">
        <v>307</v>
      </c>
      <c r="B27" s="252" t="s">
        <v>281</v>
      </c>
      <c r="C27" s="398">
        <f t="shared" si="31"/>
        <v>1</v>
      </c>
      <c r="D27" s="397">
        <f t="shared" si="32"/>
        <v>0</v>
      </c>
      <c r="E27" s="395">
        <v>0</v>
      </c>
      <c r="F27" s="395">
        <v>0</v>
      </c>
      <c r="G27" s="397">
        <f t="shared" si="33"/>
        <v>0</v>
      </c>
      <c r="H27" s="395">
        <v>0</v>
      </c>
      <c r="I27" s="395">
        <v>0</v>
      </c>
      <c r="J27" s="396">
        <f t="shared" si="34"/>
        <v>0</v>
      </c>
      <c r="K27" s="395">
        <v>0</v>
      </c>
      <c r="L27" s="395">
        <v>0</v>
      </c>
      <c r="M27" s="395">
        <v>0</v>
      </c>
      <c r="N27" s="395">
        <v>0</v>
      </c>
      <c r="O27" s="396">
        <f t="shared" si="35"/>
        <v>0</v>
      </c>
      <c r="P27" s="395">
        <v>0</v>
      </c>
      <c r="Q27" s="395">
        <v>0</v>
      </c>
      <c r="R27" s="395">
        <v>0</v>
      </c>
      <c r="S27" s="395">
        <v>0</v>
      </c>
      <c r="T27" s="396">
        <f t="shared" si="36"/>
        <v>0</v>
      </c>
      <c r="U27" s="395">
        <v>0</v>
      </c>
      <c r="V27" s="395">
        <v>0</v>
      </c>
      <c r="W27" s="395">
        <v>0</v>
      </c>
      <c r="X27" s="395">
        <v>0</v>
      </c>
      <c r="Y27" s="396">
        <f t="shared" si="37"/>
        <v>0</v>
      </c>
      <c r="Z27" s="395">
        <v>0</v>
      </c>
      <c r="AA27" s="395">
        <v>0</v>
      </c>
      <c r="AB27" s="395">
        <v>0</v>
      </c>
      <c r="AC27" s="395">
        <v>0</v>
      </c>
      <c r="AD27" s="395">
        <v>0</v>
      </c>
      <c r="AE27" s="396">
        <f t="shared" si="38"/>
        <v>0</v>
      </c>
      <c r="AF27" s="395">
        <v>0</v>
      </c>
      <c r="AG27" s="395">
        <v>0</v>
      </c>
      <c r="AH27" s="395">
        <v>0</v>
      </c>
      <c r="AI27" s="395">
        <v>0</v>
      </c>
      <c r="AJ27" s="395">
        <v>0</v>
      </c>
      <c r="AK27" s="395">
        <v>0</v>
      </c>
      <c r="AL27" s="395">
        <v>0</v>
      </c>
      <c r="AM27" s="395">
        <v>0</v>
      </c>
      <c r="AN27" s="395">
        <v>0</v>
      </c>
      <c r="AO27" s="395">
        <v>0</v>
      </c>
      <c r="AP27" s="395">
        <v>0</v>
      </c>
      <c r="AQ27" s="395">
        <v>0</v>
      </c>
      <c r="AR27" s="395">
        <v>0</v>
      </c>
      <c r="AS27" s="396">
        <f t="shared" si="39"/>
        <v>0</v>
      </c>
      <c r="AT27" s="395">
        <v>0</v>
      </c>
      <c r="AU27" s="395">
        <v>0</v>
      </c>
      <c r="AV27" s="395">
        <v>0</v>
      </c>
      <c r="AW27" s="396">
        <f t="shared" si="40"/>
        <v>0</v>
      </c>
      <c r="AX27" s="395">
        <v>0</v>
      </c>
      <c r="AY27" s="395">
        <v>0</v>
      </c>
      <c r="AZ27" s="395">
        <v>0</v>
      </c>
      <c r="BA27" s="395">
        <v>0</v>
      </c>
      <c r="BB27" s="395">
        <v>0</v>
      </c>
      <c r="BC27" s="396">
        <f t="shared" si="41"/>
        <v>0</v>
      </c>
      <c r="BD27" s="395">
        <v>0</v>
      </c>
      <c r="BE27" s="395">
        <v>0</v>
      </c>
      <c r="BF27" s="396">
        <f t="shared" si="42"/>
        <v>0</v>
      </c>
      <c r="BG27" s="395">
        <v>0</v>
      </c>
      <c r="BH27" s="395">
        <v>0</v>
      </c>
      <c r="BI27" s="395">
        <v>0</v>
      </c>
      <c r="BJ27" s="395">
        <v>0</v>
      </c>
      <c r="BK27" s="396">
        <f t="shared" si="43"/>
        <v>0</v>
      </c>
      <c r="BL27" s="395">
        <v>0</v>
      </c>
      <c r="BM27" s="395">
        <v>0</v>
      </c>
      <c r="BN27" s="395">
        <v>0</v>
      </c>
      <c r="BO27" s="396">
        <f t="shared" si="44"/>
        <v>0</v>
      </c>
      <c r="BP27" s="395">
        <v>0</v>
      </c>
      <c r="BQ27" s="395">
        <v>0</v>
      </c>
      <c r="BR27" s="395">
        <v>0</v>
      </c>
      <c r="BS27" s="396">
        <f t="shared" si="45"/>
        <v>1</v>
      </c>
      <c r="BT27" s="395">
        <v>0</v>
      </c>
      <c r="BU27" s="395">
        <v>1</v>
      </c>
      <c r="BV27" s="395">
        <v>0</v>
      </c>
      <c r="BW27" s="395">
        <v>0</v>
      </c>
      <c r="BX27" s="396">
        <f t="shared" si="46"/>
        <v>0</v>
      </c>
      <c r="BY27" s="395">
        <v>0</v>
      </c>
      <c r="BZ27" s="395">
        <v>0</v>
      </c>
      <c r="CA27" s="395">
        <v>0</v>
      </c>
      <c r="CB27" s="396">
        <f t="shared" si="47"/>
        <v>0</v>
      </c>
      <c r="CC27" s="395">
        <v>0</v>
      </c>
      <c r="CD27" s="395">
        <v>0</v>
      </c>
      <c r="CE27" s="395">
        <v>0</v>
      </c>
    </row>
    <row r="28" spans="1:83" ht="12.75" x14ac:dyDescent="0.2">
      <c r="A28" s="89">
        <v>308</v>
      </c>
      <c r="B28" s="252" t="s">
        <v>162</v>
      </c>
      <c r="C28" s="398">
        <f t="shared" si="31"/>
        <v>13</v>
      </c>
      <c r="D28" s="397">
        <f t="shared" si="32"/>
        <v>0</v>
      </c>
      <c r="E28" s="395">
        <v>0</v>
      </c>
      <c r="F28" s="395">
        <v>0</v>
      </c>
      <c r="G28" s="397">
        <f t="shared" si="33"/>
        <v>1</v>
      </c>
      <c r="H28" s="395">
        <v>0</v>
      </c>
      <c r="I28" s="395">
        <v>1</v>
      </c>
      <c r="J28" s="396">
        <f t="shared" si="34"/>
        <v>1</v>
      </c>
      <c r="K28" s="395">
        <v>0</v>
      </c>
      <c r="L28" s="395">
        <v>1</v>
      </c>
      <c r="M28" s="395">
        <v>0</v>
      </c>
      <c r="N28" s="395">
        <v>0</v>
      </c>
      <c r="O28" s="396">
        <f t="shared" si="35"/>
        <v>0</v>
      </c>
      <c r="P28" s="395">
        <v>0</v>
      </c>
      <c r="Q28" s="395">
        <v>0</v>
      </c>
      <c r="R28" s="395">
        <v>0</v>
      </c>
      <c r="S28" s="395">
        <v>0</v>
      </c>
      <c r="T28" s="396">
        <f t="shared" si="36"/>
        <v>0</v>
      </c>
      <c r="U28" s="395">
        <v>0</v>
      </c>
      <c r="V28" s="395">
        <v>0</v>
      </c>
      <c r="W28" s="395">
        <v>0</v>
      </c>
      <c r="X28" s="395">
        <v>0</v>
      </c>
      <c r="Y28" s="396">
        <f t="shared" si="37"/>
        <v>2</v>
      </c>
      <c r="Z28" s="395">
        <v>0</v>
      </c>
      <c r="AA28" s="395">
        <v>0</v>
      </c>
      <c r="AB28" s="395">
        <v>1</v>
      </c>
      <c r="AC28" s="395">
        <v>1</v>
      </c>
      <c r="AD28" s="395">
        <v>0</v>
      </c>
      <c r="AE28" s="396">
        <f t="shared" si="38"/>
        <v>6</v>
      </c>
      <c r="AF28" s="395">
        <v>0</v>
      </c>
      <c r="AG28" s="395">
        <v>0</v>
      </c>
      <c r="AH28" s="395">
        <v>0</v>
      </c>
      <c r="AI28" s="395">
        <v>0</v>
      </c>
      <c r="AJ28" s="395">
        <v>3</v>
      </c>
      <c r="AK28" s="395">
        <v>2</v>
      </c>
      <c r="AL28" s="395">
        <v>0</v>
      </c>
      <c r="AM28" s="395">
        <v>0</v>
      </c>
      <c r="AN28" s="395">
        <v>0</v>
      </c>
      <c r="AO28" s="395">
        <v>1</v>
      </c>
      <c r="AP28" s="395">
        <v>0</v>
      </c>
      <c r="AQ28" s="395">
        <v>0</v>
      </c>
      <c r="AR28" s="395">
        <v>0</v>
      </c>
      <c r="AS28" s="396">
        <f t="shared" si="39"/>
        <v>0</v>
      </c>
      <c r="AT28" s="395">
        <v>0</v>
      </c>
      <c r="AU28" s="395">
        <v>0</v>
      </c>
      <c r="AV28" s="395">
        <v>0</v>
      </c>
      <c r="AW28" s="396">
        <f t="shared" si="40"/>
        <v>1</v>
      </c>
      <c r="AX28" s="395">
        <v>0</v>
      </c>
      <c r="AY28" s="395">
        <v>1</v>
      </c>
      <c r="AZ28" s="395">
        <v>0</v>
      </c>
      <c r="BA28" s="395">
        <v>0</v>
      </c>
      <c r="BB28" s="395">
        <v>0</v>
      </c>
      <c r="BC28" s="396">
        <f t="shared" si="41"/>
        <v>0</v>
      </c>
      <c r="BD28" s="395">
        <v>0</v>
      </c>
      <c r="BE28" s="395">
        <v>0</v>
      </c>
      <c r="BF28" s="396">
        <f t="shared" si="42"/>
        <v>0</v>
      </c>
      <c r="BG28" s="395">
        <v>0</v>
      </c>
      <c r="BH28" s="395">
        <v>0</v>
      </c>
      <c r="BI28" s="395">
        <v>0</v>
      </c>
      <c r="BJ28" s="395">
        <v>0</v>
      </c>
      <c r="BK28" s="396">
        <f t="shared" si="43"/>
        <v>0</v>
      </c>
      <c r="BL28" s="395">
        <v>0</v>
      </c>
      <c r="BM28" s="395">
        <v>0</v>
      </c>
      <c r="BN28" s="395">
        <v>0</v>
      </c>
      <c r="BO28" s="396">
        <f t="shared" si="44"/>
        <v>1</v>
      </c>
      <c r="BP28" s="395">
        <v>0</v>
      </c>
      <c r="BQ28" s="395">
        <v>1</v>
      </c>
      <c r="BR28" s="395">
        <v>0</v>
      </c>
      <c r="BS28" s="396">
        <f t="shared" si="45"/>
        <v>0</v>
      </c>
      <c r="BT28" s="395">
        <v>0</v>
      </c>
      <c r="BU28" s="395">
        <v>0</v>
      </c>
      <c r="BV28" s="395">
        <v>0</v>
      </c>
      <c r="BW28" s="395">
        <v>0</v>
      </c>
      <c r="BX28" s="396">
        <f t="shared" si="46"/>
        <v>1</v>
      </c>
      <c r="BY28" s="395">
        <v>0</v>
      </c>
      <c r="BZ28" s="395">
        <v>1</v>
      </c>
      <c r="CA28" s="395">
        <v>0</v>
      </c>
      <c r="CB28" s="396">
        <f t="shared" si="47"/>
        <v>0</v>
      </c>
      <c r="CC28" s="395">
        <v>0</v>
      </c>
      <c r="CD28" s="395">
        <v>0</v>
      </c>
      <c r="CE28" s="395">
        <v>0</v>
      </c>
    </row>
    <row r="29" spans="1:83" ht="12.75" x14ac:dyDescent="0.2">
      <c r="A29" s="89">
        <v>309</v>
      </c>
      <c r="B29" s="252" t="s">
        <v>73</v>
      </c>
      <c r="C29" s="398">
        <f t="shared" si="31"/>
        <v>107</v>
      </c>
      <c r="D29" s="397">
        <f t="shared" si="32"/>
        <v>16</v>
      </c>
      <c r="E29" s="395">
        <v>13</v>
      </c>
      <c r="F29" s="395">
        <v>3</v>
      </c>
      <c r="G29" s="397">
        <f t="shared" si="33"/>
        <v>4</v>
      </c>
      <c r="H29" s="395">
        <v>1</v>
      </c>
      <c r="I29" s="395">
        <v>3</v>
      </c>
      <c r="J29" s="396">
        <f t="shared" si="34"/>
        <v>9</v>
      </c>
      <c r="K29" s="395">
        <v>0</v>
      </c>
      <c r="L29" s="395">
        <v>4</v>
      </c>
      <c r="M29" s="395">
        <v>1</v>
      </c>
      <c r="N29" s="395">
        <v>4</v>
      </c>
      <c r="O29" s="396">
        <f t="shared" si="35"/>
        <v>2</v>
      </c>
      <c r="P29" s="395">
        <v>0</v>
      </c>
      <c r="Q29" s="395">
        <v>1</v>
      </c>
      <c r="R29" s="395">
        <v>0</v>
      </c>
      <c r="S29" s="395">
        <v>1</v>
      </c>
      <c r="T29" s="396">
        <f t="shared" si="36"/>
        <v>3</v>
      </c>
      <c r="U29" s="395">
        <v>0</v>
      </c>
      <c r="V29" s="395">
        <v>2</v>
      </c>
      <c r="W29" s="395">
        <v>1</v>
      </c>
      <c r="X29" s="395">
        <v>0</v>
      </c>
      <c r="Y29" s="396">
        <f t="shared" si="37"/>
        <v>10</v>
      </c>
      <c r="Z29" s="395">
        <v>0</v>
      </c>
      <c r="AA29" s="395">
        <v>3</v>
      </c>
      <c r="AB29" s="395">
        <v>1</v>
      </c>
      <c r="AC29" s="395">
        <v>3</v>
      </c>
      <c r="AD29" s="395">
        <v>3</v>
      </c>
      <c r="AE29" s="396">
        <f t="shared" si="38"/>
        <v>46</v>
      </c>
      <c r="AF29" s="395">
        <v>0</v>
      </c>
      <c r="AG29" s="395">
        <v>0</v>
      </c>
      <c r="AH29" s="395">
        <v>3</v>
      </c>
      <c r="AI29" s="395">
        <v>10</v>
      </c>
      <c r="AJ29" s="395">
        <v>10</v>
      </c>
      <c r="AK29" s="395">
        <v>2</v>
      </c>
      <c r="AL29" s="395">
        <v>0</v>
      </c>
      <c r="AM29" s="395">
        <v>18</v>
      </c>
      <c r="AN29" s="395">
        <v>3</v>
      </c>
      <c r="AO29" s="395">
        <v>0</v>
      </c>
      <c r="AP29" s="395">
        <v>0</v>
      </c>
      <c r="AQ29" s="395">
        <v>0</v>
      </c>
      <c r="AR29" s="395">
        <v>0</v>
      </c>
      <c r="AS29" s="396">
        <f t="shared" si="39"/>
        <v>0</v>
      </c>
      <c r="AT29" s="395">
        <v>0</v>
      </c>
      <c r="AU29" s="395">
        <v>0</v>
      </c>
      <c r="AV29" s="395">
        <v>0</v>
      </c>
      <c r="AW29" s="396">
        <f t="shared" si="40"/>
        <v>2</v>
      </c>
      <c r="AX29" s="395">
        <v>0</v>
      </c>
      <c r="AY29" s="395">
        <v>0</v>
      </c>
      <c r="AZ29" s="395">
        <v>0</v>
      </c>
      <c r="BA29" s="395">
        <v>2</v>
      </c>
      <c r="BB29" s="395">
        <v>0</v>
      </c>
      <c r="BC29" s="396">
        <f t="shared" si="41"/>
        <v>3</v>
      </c>
      <c r="BD29" s="395">
        <v>0</v>
      </c>
      <c r="BE29" s="395">
        <v>3</v>
      </c>
      <c r="BF29" s="396">
        <f t="shared" si="42"/>
        <v>5</v>
      </c>
      <c r="BG29" s="395">
        <v>0</v>
      </c>
      <c r="BH29" s="395">
        <v>4</v>
      </c>
      <c r="BI29" s="395">
        <v>1</v>
      </c>
      <c r="BJ29" s="395">
        <v>0</v>
      </c>
      <c r="BK29" s="396">
        <f t="shared" si="43"/>
        <v>4</v>
      </c>
      <c r="BL29" s="395">
        <v>1</v>
      </c>
      <c r="BM29" s="395">
        <v>2</v>
      </c>
      <c r="BN29" s="395">
        <v>1</v>
      </c>
      <c r="BO29" s="396">
        <f t="shared" si="44"/>
        <v>0</v>
      </c>
      <c r="BP29" s="395">
        <v>0</v>
      </c>
      <c r="BQ29" s="395">
        <v>0</v>
      </c>
      <c r="BR29" s="395">
        <v>0</v>
      </c>
      <c r="BS29" s="396">
        <f t="shared" si="45"/>
        <v>2</v>
      </c>
      <c r="BT29" s="395">
        <v>0</v>
      </c>
      <c r="BU29" s="395">
        <v>1</v>
      </c>
      <c r="BV29" s="395">
        <v>0</v>
      </c>
      <c r="BW29" s="395">
        <v>1</v>
      </c>
      <c r="BX29" s="396">
        <f t="shared" si="46"/>
        <v>1</v>
      </c>
      <c r="BY29" s="395">
        <v>1</v>
      </c>
      <c r="BZ29" s="395">
        <v>0</v>
      </c>
      <c r="CA29" s="395">
        <v>0</v>
      </c>
      <c r="CB29" s="396">
        <f t="shared" si="47"/>
        <v>0</v>
      </c>
      <c r="CC29" s="395">
        <v>0</v>
      </c>
      <c r="CD29" s="395">
        <v>0</v>
      </c>
      <c r="CE29" s="395">
        <v>0</v>
      </c>
    </row>
    <row r="30" spans="1:83" ht="12.75" x14ac:dyDescent="0.2">
      <c r="A30" s="89">
        <v>310</v>
      </c>
      <c r="B30" s="252" t="s">
        <v>282</v>
      </c>
      <c r="C30" s="398">
        <f t="shared" si="31"/>
        <v>1</v>
      </c>
      <c r="D30" s="397">
        <f t="shared" si="32"/>
        <v>0</v>
      </c>
      <c r="E30" s="395">
        <v>0</v>
      </c>
      <c r="F30" s="395">
        <v>0</v>
      </c>
      <c r="G30" s="397">
        <f t="shared" si="33"/>
        <v>0</v>
      </c>
      <c r="H30" s="395">
        <v>0</v>
      </c>
      <c r="I30" s="395">
        <v>0</v>
      </c>
      <c r="J30" s="396">
        <f t="shared" si="34"/>
        <v>0</v>
      </c>
      <c r="K30" s="395">
        <v>0</v>
      </c>
      <c r="L30" s="395">
        <v>0</v>
      </c>
      <c r="M30" s="395">
        <v>0</v>
      </c>
      <c r="N30" s="395">
        <v>0</v>
      </c>
      <c r="O30" s="396">
        <f t="shared" si="35"/>
        <v>0</v>
      </c>
      <c r="P30" s="395">
        <v>0</v>
      </c>
      <c r="Q30" s="395">
        <v>0</v>
      </c>
      <c r="R30" s="395">
        <v>0</v>
      </c>
      <c r="S30" s="395">
        <v>0</v>
      </c>
      <c r="T30" s="396">
        <f t="shared" si="36"/>
        <v>0</v>
      </c>
      <c r="U30" s="395">
        <v>0</v>
      </c>
      <c r="V30" s="395">
        <v>0</v>
      </c>
      <c r="W30" s="395">
        <v>0</v>
      </c>
      <c r="X30" s="395">
        <v>0</v>
      </c>
      <c r="Y30" s="396">
        <f t="shared" si="37"/>
        <v>0</v>
      </c>
      <c r="Z30" s="395">
        <v>0</v>
      </c>
      <c r="AA30" s="395">
        <v>0</v>
      </c>
      <c r="AB30" s="395">
        <v>0</v>
      </c>
      <c r="AC30" s="395">
        <v>0</v>
      </c>
      <c r="AD30" s="395">
        <v>0</v>
      </c>
      <c r="AE30" s="396">
        <f t="shared" si="38"/>
        <v>0</v>
      </c>
      <c r="AF30" s="395">
        <v>0</v>
      </c>
      <c r="AG30" s="395">
        <v>0</v>
      </c>
      <c r="AH30" s="395">
        <v>0</v>
      </c>
      <c r="AI30" s="395">
        <v>0</v>
      </c>
      <c r="AJ30" s="395">
        <v>0</v>
      </c>
      <c r="AK30" s="395">
        <v>0</v>
      </c>
      <c r="AL30" s="395">
        <v>0</v>
      </c>
      <c r="AM30" s="395">
        <v>0</v>
      </c>
      <c r="AN30" s="395">
        <v>0</v>
      </c>
      <c r="AO30" s="395">
        <v>0</v>
      </c>
      <c r="AP30" s="395">
        <v>0</v>
      </c>
      <c r="AQ30" s="395">
        <v>0</v>
      </c>
      <c r="AR30" s="395">
        <v>0</v>
      </c>
      <c r="AS30" s="396">
        <f t="shared" si="39"/>
        <v>0</v>
      </c>
      <c r="AT30" s="395">
        <v>0</v>
      </c>
      <c r="AU30" s="395">
        <v>0</v>
      </c>
      <c r="AV30" s="395">
        <v>0</v>
      </c>
      <c r="AW30" s="396">
        <f t="shared" si="40"/>
        <v>0</v>
      </c>
      <c r="AX30" s="395">
        <v>0</v>
      </c>
      <c r="AY30" s="395">
        <v>0</v>
      </c>
      <c r="AZ30" s="395">
        <v>0</v>
      </c>
      <c r="BA30" s="395">
        <v>0</v>
      </c>
      <c r="BB30" s="395">
        <v>0</v>
      </c>
      <c r="BC30" s="396">
        <f t="shared" si="41"/>
        <v>0</v>
      </c>
      <c r="BD30" s="395">
        <v>0</v>
      </c>
      <c r="BE30" s="395">
        <v>0</v>
      </c>
      <c r="BF30" s="396">
        <f t="shared" si="42"/>
        <v>0</v>
      </c>
      <c r="BG30" s="395">
        <v>0</v>
      </c>
      <c r="BH30" s="395">
        <v>0</v>
      </c>
      <c r="BI30" s="395">
        <v>0</v>
      </c>
      <c r="BJ30" s="395">
        <v>0</v>
      </c>
      <c r="BK30" s="396">
        <f t="shared" si="43"/>
        <v>0</v>
      </c>
      <c r="BL30" s="395">
        <v>0</v>
      </c>
      <c r="BM30" s="395">
        <v>0</v>
      </c>
      <c r="BN30" s="395">
        <v>0</v>
      </c>
      <c r="BO30" s="396">
        <f t="shared" si="44"/>
        <v>0</v>
      </c>
      <c r="BP30" s="395">
        <v>0</v>
      </c>
      <c r="BQ30" s="395">
        <v>0</v>
      </c>
      <c r="BR30" s="395">
        <v>0</v>
      </c>
      <c r="BS30" s="396">
        <f t="shared" si="45"/>
        <v>1</v>
      </c>
      <c r="BT30" s="395">
        <v>0</v>
      </c>
      <c r="BU30" s="395">
        <v>1</v>
      </c>
      <c r="BV30" s="395">
        <v>0</v>
      </c>
      <c r="BW30" s="395">
        <v>0</v>
      </c>
      <c r="BX30" s="396">
        <f t="shared" si="46"/>
        <v>0</v>
      </c>
      <c r="BY30" s="395">
        <v>0</v>
      </c>
      <c r="BZ30" s="395">
        <v>0</v>
      </c>
      <c r="CA30" s="395">
        <v>0</v>
      </c>
      <c r="CB30" s="396">
        <f t="shared" si="47"/>
        <v>0</v>
      </c>
      <c r="CC30" s="395">
        <v>0</v>
      </c>
      <c r="CD30" s="395">
        <v>0</v>
      </c>
      <c r="CE30" s="395">
        <v>0</v>
      </c>
    </row>
    <row r="31" spans="1:83" ht="12.75" x14ac:dyDescent="0.2">
      <c r="A31" s="90">
        <v>311</v>
      </c>
      <c r="B31" s="252" t="s">
        <v>180</v>
      </c>
      <c r="C31" s="398">
        <f t="shared" si="31"/>
        <v>2</v>
      </c>
      <c r="D31" s="397">
        <f t="shared" si="32"/>
        <v>0</v>
      </c>
      <c r="E31" s="395">
        <v>0</v>
      </c>
      <c r="F31" s="395">
        <v>0</v>
      </c>
      <c r="G31" s="397">
        <f t="shared" si="33"/>
        <v>0</v>
      </c>
      <c r="H31" s="395">
        <v>0</v>
      </c>
      <c r="I31" s="395">
        <v>0</v>
      </c>
      <c r="J31" s="396">
        <f t="shared" si="34"/>
        <v>0</v>
      </c>
      <c r="K31" s="395">
        <v>0</v>
      </c>
      <c r="L31" s="395">
        <v>0</v>
      </c>
      <c r="M31" s="395">
        <v>0</v>
      </c>
      <c r="N31" s="395">
        <v>0</v>
      </c>
      <c r="O31" s="396">
        <f t="shared" si="35"/>
        <v>0</v>
      </c>
      <c r="P31" s="395">
        <v>0</v>
      </c>
      <c r="Q31" s="395">
        <v>0</v>
      </c>
      <c r="R31" s="395">
        <v>0</v>
      </c>
      <c r="S31" s="395">
        <v>0</v>
      </c>
      <c r="T31" s="396">
        <f t="shared" si="36"/>
        <v>0</v>
      </c>
      <c r="U31" s="395">
        <v>0</v>
      </c>
      <c r="V31" s="395">
        <v>0</v>
      </c>
      <c r="W31" s="395">
        <v>0</v>
      </c>
      <c r="X31" s="395">
        <v>0</v>
      </c>
      <c r="Y31" s="396">
        <f t="shared" si="37"/>
        <v>0</v>
      </c>
      <c r="Z31" s="395">
        <v>0</v>
      </c>
      <c r="AA31" s="395">
        <v>0</v>
      </c>
      <c r="AB31" s="395">
        <v>0</v>
      </c>
      <c r="AC31" s="395">
        <v>0</v>
      </c>
      <c r="AD31" s="395">
        <v>0</v>
      </c>
      <c r="AE31" s="396">
        <f t="shared" si="38"/>
        <v>0</v>
      </c>
      <c r="AF31" s="395">
        <v>0</v>
      </c>
      <c r="AG31" s="395">
        <v>0</v>
      </c>
      <c r="AH31" s="395">
        <v>0</v>
      </c>
      <c r="AI31" s="395">
        <v>0</v>
      </c>
      <c r="AJ31" s="395">
        <v>0</v>
      </c>
      <c r="AK31" s="395">
        <v>0</v>
      </c>
      <c r="AL31" s="395">
        <v>0</v>
      </c>
      <c r="AM31" s="395">
        <v>0</v>
      </c>
      <c r="AN31" s="395">
        <v>0</v>
      </c>
      <c r="AO31" s="395">
        <v>0</v>
      </c>
      <c r="AP31" s="395">
        <v>0</v>
      </c>
      <c r="AQ31" s="395">
        <v>0</v>
      </c>
      <c r="AR31" s="395">
        <v>0</v>
      </c>
      <c r="AS31" s="396">
        <f t="shared" si="39"/>
        <v>0</v>
      </c>
      <c r="AT31" s="395">
        <v>0</v>
      </c>
      <c r="AU31" s="395">
        <v>0</v>
      </c>
      <c r="AV31" s="395">
        <v>0</v>
      </c>
      <c r="AW31" s="396">
        <f t="shared" si="40"/>
        <v>0</v>
      </c>
      <c r="AX31" s="395">
        <v>0</v>
      </c>
      <c r="AY31" s="395">
        <v>0</v>
      </c>
      <c r="AZ31" s="395">
        <v>0</v>
      </c>
      <c r="BA31" s="395">
        <v>0</v>
      </c>
      <c r="BB31" s="395">
        <v>0</v>
      </c>
      <c r="BC31" s="396">
        <f t="shared" si="41"/>
        <v>0</v>
      </c>
      <c r="BD31" s="395">
        <v>0</v>
      </c>
      <c r="BE31" s="395">
        <v>0</v>
      </c>
      <c r="BF31" s="396">
        <f t="shared" si="42"/>
        <v>2</v>
      </c>
      <c r="BG31" s="395">
        <v>0</v>
      </c>
      <c r="BH31" s="395">
        <v>2</v>
      </c>
      <c r="BI31" s="395">
        <v>0</v>
      </c>
      <c r="BJ31" s="395">
        <v>0</v>
      </c>
      <c r="BK31" s="396">
        <f t="shared" si="43"/>
        <v>0</v>
      </c>
      <c r="BL31" s="395">
        <v>0</v>
      </c>
      <c r="BM31" s="395">
        <v>0</v>
      </c>
      <c r="BN31" s="395">
        <v>0</v>
      </c>
      <c r="BO31" s="396">
        <f t="shared" si="44"/>
        <v>0</v>
      </c>
      <c r="BP31" s="395">
        <v>0</v>
      </c>
      <c r="BQ31" s="395">
        <v>0</v>
      </c>
      <c r="BR31" s="395">
        <v>0</v>
      </c>
      <c r="BS31" s="396">
        <f t="shared" si="45"/>
        <v>0</v>
      </c>
      <c r="BT31" s="395">
        <v>0</v>
      </c>
      <c r="BU31" s="395">
        <v>0</v>
      </c>
      <c r="BV31" s="395">
        <v>0</v>
      </c>
      <c r="BW31" s="395">
        <v>0</v>
      </c>
      <c r="BX31" s="396">
        <f t="shared" si="46"/>
        <v>0</v>
      </c>
      <c r="BY31" s="395">
        <v>0</v>
      </c>
      <c r="BZ31" s="395">
        <v>0</v>
      </c>
      <c r="CA31" s="395">
        <v>0</v>
      </c>
      <c r="CB31" s="396">
        <f t="shared" si="47"/>
        <v>0</v>
      </c>
      <c r="CC31" s="395">
        <v>0</v>
      </c>
      <c r="CD31" s="395">
        <v>0</v>
      </c>
      <c r="CE31" s="395">
        <v>0</v>
      </c>
    </row>
    <row r="32" spans="1:83" ht="21" x14ac:dyDescent="0.2">
      <c r="A32" s="89">
        <v>399</v>
      </c>
      <c r="B32" s="252" t="s">
        <v>333</v>
      </c>
      <c r="C32" s="398">
        <f t="shared" si="31"/>
        <v>1</v>
      </c>
      <c r="D32" s="397">
        <f t="shared" si="32"/>
        <v>0</v>
      </c>
      <c r="E32" s="395">
        <v>0</v>
      </c>
      <c r="F32" s="395">
        <v>0</v>
      </c>
      <c r="G32" s="397">
        <f t="shared" si="33"/>
        <v>0</v>
      </c>
      <c r="H32" s="395">
        <v>0</v>
      </c>
      <c r="I32" s="395">
        <v>0</v>
      </c>
      <c r="J32" s="396">
        <f t="shared" si="34"/>
        <v>0</v>
      </c>
      <c r="K32" s="395">
        <v>0</v>
      </c>
      <c r="L32" s="395">
        <v>0</v>
      </c>
      <c r="M32" s="395">
        <v>0</v>
      </c>
      <c r="N32" s="395">
        <v>0</v>
      </c>
      <c r="O32" s="396">
        <f t="shared" si="35"/>
        <v>0</v>
      </c>
      <c r="P32" s="395">
        <v>0</v>
      </c>
      <c r="Q32" s="395">
        <v>0</v>
      </c>
      <c r="R32" s="395">
        <v>0</v>
      </c>
      <c r="S32" s="395">
        <v>0</v>
      </c>
      <c r="T32" s="396">
        <f t="shared" si="36"/>
        <v>0</v>
      </c>
      <c r="U32" s="395">
        <v>0</v>
      </c>
      <c r="V32" s="395">
        <v>0</v>
      </c>
      <c r="W32" s="395">
        <v>0</v>
      </c>
      <c r="X32" s="395">
        <v>0</v>
      </c>
      <c r="Y32" s="396">
        <f t="shared" si="37"/>
        <v>0</v>
      </c>
      <c r="Z32" s="395">
        <v>0</v>
      </c>
      <c r="AA32" s="395">
        <v>0</v>
      </c>
      <c r="AB32" s="395">
        <v>0</v>
      </c>
      <c r="AC32" s="395">
        <v>0</v>
      </c>
      <c r="AD32" s="395">
        <v>0</v>
      </c>
      <c r="AE32" s="396">
        <f t="shared" si="38"/>
        <v>0</v>
      </c>
      <c r="AF32" s="395">
        <v>0</v>
      </c>
      <c r="AG32" s="395">
        <v>0</v>
      </c>
      <c r="AH32" s="395">
        <v>0</v>
      </c>
      <c r="AI32" s="395">
        <v>0</v>
      </c>
      <c r="AJ32" s="395">
        <v>0</v>
      </c>
      <c r="AK32" s="395">
        <v>0</v>
      </c>
      <c r="AL32" s="395">
        <v>0</v>
      </c>
      <c r="AM32" s="395">
        <v>0</v>
      </c>
      <c r="AN32" s="395">
        <v>0</v>
      </c>
      <c r="AO32" s="395">
        <v>0</v>
      </c>
      <c r="AP32" s="395">
        <v>0</v>
      </c>
      <c r="AQ32" s="395">
        <v>0</v>
      </c>
      <c r="AR32" s="395">
        <v>0</v>
      </c>
      <c r="AS32" s="396">
        <f t="shared" si="39"/>
        <v>0</v>
      </c>
      <c r="AT32" s="395">
        <v>0</v>
      </c>
      <c r="AU32" s="395">
        <v>0</v>
      </c>
      <c r="AV32" s="395">
        <v>0</v>
      </c>
      <c r="AW32" s="396">
        <f t="shared" si="40"/>
        <v>0</v>
      </c>
      <c r="AX32" s="395">
        <v>0</v>
      </c>
      <c r="AY32" s="395">
        <v>0</v>
      </c>
      <c r="AZ32" s="395">
        <v>0</v>
      </c>
      <c r="BA32" s="395">
        <v>0</v>
      </c>
      <c r="BB32" s="395">
        <v>0</v>
      </c>
      <c r="BC32" s="396">
        <f t="shared" si="41"/>
        <v>0</v>
      </c>
      <c r="BD32" s="395">
        <v>0</v>
      </c>
      <c r="BE32" s="395">
        <v>0</v>
      </c>
      <c r="BF32" s="396">
        <f t="shared" si="42"/>
        <v>0</v>
      </c>
      <c r="BG32" s="395">
        <v>0</v>
      </c>
      <c r="BH32" s="395">
        <v>0</v>
      </c>
      <c r="BI32" s="395">
        <v>0</v>
      </c>
      <c r="BJ32" s="395">
        <v>0</v>
      </c>
      <c r="BK32" s="396">
        <f t="shared" si="43"/>
        <v>0</v>
      </c>
      <c r="BL32" s="395">
        <v>0</v>
      </c>
      <c r="BM32" s="395">
        <v>0</v>
      </c>
      <c r="BN32" s="395">
        <v>0</v>
      </c>
      <c r="BO32" s="396">
        <f t="shared" si="44"/>
        <v>1</v>
      </c>
      <c r="BP32" s="395">
        <v>0</v>
      </c>
      <c r="BQ32" s="395">
        <v>1</v>
      </c>
      <c r="BR32" s="395">
        <v>0</v>
      </c>
      <c r="BS32" s="396">
        <f t="shared" si="45"/>
        <v>0</v>
      </c>
      <c r="BT32" s="395">
        <v>0</v>
      </c>
      <c r="BU32" s="395">
        <v>0</v>
      </c>
      <c r="BV32" s="395">
        <v>0</v>
      </c>
      <c r="BW32" s="395">
        <v>0</v>
      </c>
      <c r="BX32" s="396">
        <f t="shared" si="46"/>
        <v>0</v>
      </c>
      <c r="BY32" s="395">
        <v>0</v>
      </c>
      <c r="BZ32" s="395">
        <v>0</v>
      </c>
      <c r="CA32" s="395">
        <v>0</v>
      </c>
      <c r="CB32" s="396">
        <f t="shared" si="47"/>
        <v>0</v>
      </c>
      <c r="CC32" s="395">
        <v>0</v>
      </c>
      <c r="CD32" s="395">
        <v>0</v>
      </c>
      <c r="CE32" s="395">
        <v>0</v>
      </c>
    </row>
    <row r="33" spans="1:83" ht="21" x14ac:dyDescent="0.2">
      <c r="A33" s="88"/>
      <c r="B33" s="251" t="s">
        <v>283</v>
      </c>
      <c r="C33" s="398">
        <f t="shared" ref="C33:AH33" si="48">SUM(C34:C43)</f>
        <v>76</v>
      </c>
      <c r="D33" s="397">
        <f t="shared" si="48"/>
        <v>9</v>
      </c>
      <c r="E33" s="397">
        <f t="shared" si="48"/>
        <v>2</v>
      </c>
      <c r="F33" s="397">
        <f t="shared" si="48"/>
        <v>7</v>
      </c>
      <c r="G33" s="397">
        <f t="shared" si="48"/>
        <v>0</v>
      </c>
      <c r="H33" s="397">
        <f t="shared" si="48"/>
        <v>0</v>
      </c>
      <c r="I33" s="397">
        <f t="shared" si="48"/>
        <v>0</v>
      </c>
      <c r="J33" s="397">
        <f t="shared" si="48"/>
        <v>3</v>
      </c>
      <c r="K33" s="397">
        <f t="shared" si="48"/>
        <v>0</v>
      </c>
      <c r="L33" s="397">
        <f t="shared" si="48"/>
        <v>0</v>
      </c>
      <c r="M33" s="397">
        <f t="shared" si="48"/>
        <v>0</v>
      </c>
      <c r="N33" s="397">
        <f t="shared" si="48"/>
        <v>3</v>
      </c>
      <c r="O33" s="397">
        <f t="shared" si="48"/>
        <v>5</v>
      </c>
      <c r="P33" s="397">
        <f t="shared" si="48"/>
        <v>0</v>
      </c>
      <c r="Q33" s="397">
        <f t="shared" si="48"/>
        <v>4</v>
      </c>
      <c r="R33" s="397">
        <f t="shared" si="48"/>
        <v>1</v>
      </c>
      <c r="S33" s="397">
        <f t="shared" si="48"/>
        <v>0</v>
      </c>
      <c r="T33" s="397">
        <f t="shared" si="48"/>
        <v>1</v>
      </c>
      <c r="U33" s="397">
        <f t="shared" si="48"/>
        <v>0</v>
      </c>
      <c r="V33" s="397">
        <f t="shared" si="48"/>
        <v>1</v>
      </c>
      <c r="W33" s="397">
        <f t="shared" si="48"/>
        <v>0</v>
      </c>
      <c r="X33" s="397">
        <f t="shared" si="48"/>
        <v>0</v>
      </c>
      <c r="Y33" s="397">
        <f t="shared" si="48"/>
        <v>6</v>
      </c>
      <c r="Z33" s="397">
        <f t="shared" si="48"/>
        <v>0</v>
      </c>
      <c r="AA33" s="397">
        <f t="shared" si="48"/>
        <v>1</v>
      </c>
      <c r="AB33" s="397">
        <f t="shared" si="48"/>
        <v>1</v>
      </c>
      <c r="AC33" s="397">
        <f t="shared" si="48"/>
        <v>2</v>
      </c>
      <c r="AD33" s="397">
        <f t="shared" si="48"/>
        <v>2</v>
      </c>
      <c r="AE33" s="397">
        <f t="shared" si="48"/>
        <v>21</v>
      </c>
      <c r="AF33" s="397">
        <f t="shared" si="48"/>
        <v>0</v>
      </c>
      <c r="AG33" s="397">
        <f t="shared" si="48"/>
        <v>0</v>
      </c>
      <c r="AH33" s="397">
        <f t="shared" si="48"/>
        <v>1</v>
      </c>
      <c r="AI33" s="397">
        <f t="shared" ref="AI33:BN33" si="49">SUM(AI34:AI43)</f>
        <v>8</v>
      </c>
      <c r="AJ33" s="397">
        <f t="shared" si="49"/>
        <v>1</v>
      </c>
      <c r="AK33" s="397">
        <f t="shared" si="49"/>
        <v>2</v>
      </c>
      <c r="AL33" s="397">
        <f t="shared" si="49"/>
        <v>1</v>
      </c>
      <c r="AM33" s="397">
        <f t="shared" si="49"/>
        <v>4</v>
      </c>
      <c r="AN33" s="397">
        <f t="shared" si="49"/>
        <v>0</v>
      </c>
      <c r="AO33" s="397">
        <f t="shared" si="49"/>
        <v>0</v>
      </c>
      <c r="AP33" s="397">
        <f t="shared" si="49"/>
        <v>0</v>
      </c>
      <c r="AQ33" s="397">
        <f t="shared" si="49"/>
        <v>4</v>
      </c>
      <c r="AR33" s="397">
        <f t="shared" si="49"/>
        <v>0</v>
      </c>
      <c r="AS33" s="397">
        <f t="shared" si="49"/>
        <v>0</v>
      </c>
      <c r="AT33" s="397">
        <f t="shared" si="49"/>
        <v>0</v>
      </c>
      <c r="AU33" s="397">
        <f t="shared" si="49"/>
        <v>0</v>
      </c>
      <c r="AV33" s="397">
        <f t="shared" si="49"/>
        <v>0</v>
      </c>
      <c r="AW33" s="397">
        <f t="shared" si="49"/>
        <v>3</v>
      </c>
      <c r="AX33" s="397">
        <f t="shared" si="49"/>
        <v>0</v>
      </c>
      <c r="AY33" s="397">
        <f t="shared" si="49"/>
        <v>2</v>
      </c>
      <c r="AZ33" s="397">
        <f t="shared" si="49"/>
        <v>0</v>
      </c>
      <c r="BA33" s="397">
        <f t="shared" si="49"/>
        <v>1</v>
      </c>
      <c r="BB33" s="397">
        <f t="shared" si="49"/>
        <v>0</v>
      </c>
      <c r="BC33" s="397">
        <f t="shared" si="49"/>
        <v>2</v>
      </c>
      <c r="BD33" s="397">
        <f t="shared" si="49"/>
        <v>0</v>
      </c>
      <c r="BE33" s="397">
        <f t="shared" si="49"/>
        <v>2</v>
      </c>
      <c r="BF33" s="397">
        <f t="shared" si="49"/>
        <v>11</v>
      </c>
      <c r="BG33" s="397">
        <f t="shared" si="49"/>
        <v>0</v>
      </c>
      <c r="BH33" s="397">
        <f t="shared" si="49"/>
        <v>1</v>
      </c>
      <c r="BI33" s="397">
        <f t="shared" si="49"/>
        <v>0</v>
      </c>
      <c r="BJ33" s="397">
        <f t="shared" si="49"/>
        <v>10</v>
      </c>
      <c r="BK33" s="397">
        <f t="shared" si="49"/>
        <v>5</v>
      </c>
      <c r="BL33" s="397">
        <f t="shared" si="49"/>
        <v>1</v>
      </c>
      <c r="BM33" s="397">
        <f t="shared" si="49"/>
        <v>3</v>
      </c>
      <c r="BN33" s="397">
        <f t="shared" si="49"/>
        <v>1</v>
      </c>
      <c r="BO33" s="397">
        <f t="shared" ref="BO33:CE33" si="50">SUM(BO34:BO43)</f>
        <v>0</v>
      </c>
      <c r="BP33" s="397">
        <f t="shared" si="50"/>
        <v>0</v>
      </c>
      <c r="BQ33" s="397">
        <f t="shared" si="50"/>
        <v>0</v>
      </c>
      <c r="BR33" s="397">
        <f t="shared" si="50"/>
        <v>0</v>
      </c>
      <c r="BS33" s="397">
        <f t="shared" si="50"/>
        <v>4</v>
      </c>
      <c r="BT33" s="397">
        <f t="shared" si="50"/>
        <v>0</v>
      </c>
      <c r="BU33" s="397">
        <f t="shared" si="50"/>
        <v>0</v>
      </c>
      <c r="BV33" s="397">
        <f t="shared" si="50"/>
        <v>0</v>
      </c>
      <c r="BW33" s="397">
        <f t="shared" si="50"/>
        <v>4</v>
      </c>
      <c r="BX33" s="397">
        <f t="shared" si="50"/>
        <v>3</v>
      </c>
      <c r="BY33" s="397">
        <f t="shared" si="50"/>
        <v>0</v>
      </c>
      <c r="BZ33" s="397">
        <f t="shared" si="50"/>
        <v>3</v>
      </c>
      <c r="CA33" s="397">
        <f t="shared" si="50"/>
        <v>0</v>
      </c>
      <c r="CB33" s="397">
        <f t="shared" si="50"/>
        <v>3</v>
      </c>
      <c r="CC33" s="397">
        <f t="shared" si="50"/>
        <v>0</v>
      </c>
      <c r="CD33" s="397">
        <f t="shared" si="50"/>
        <v>3</v>
      </c>
      <c r="CE33" s="397">
        <f t="shared" si="50"/>
        <v>0</v>
      </c>
    </row>
    <row r="34" spans="1:83" ht="12.75" x14ac:dyDescent="0.2">
      <c r="A34" s="89">
        <v>406</v>
      </c>
      <c r="B34" s="252" t="s">
        <v>74</v>
      </c>
      <c r="C34" s="398">
        <f t="shared" ref="C34:C43" si="51">SUM(D34,G34,J34,O34,T34,Y34,AE34,AS34,AW34,BC34,BF34,BK34,BO34,BS34,BX34,CB34)</f>
        <v>11</v>
      </c>
      <c r="D34" s="397">
        <f t="shared" ref="D34:D43" si="52">SUM(E34:F34)</f>
        <v>3</v>
      </c>
      <c r="E34" s="395">
        <v>1</v>
      </c>
      <c r="F34" s="395">
        <v>2</v>
      </c>
      <c r="G34" s="397">
        <f t="shared" ref="G34:G43" si="53">SUM(H34:I34)</f>
        <v>0</v>
      </c>
      <c r="H34" s="395">
        <v>0</v>
      </c>
      <c r="I34" s="395">
        <v>0</v>
      </c>
      <c r="J34" s="396">
        <f t="shared" ref="J34:J43" si="54">SUM(K34:N34)</f>
        <v>0</v>
      </c>
      <c r="K34" s="395">
        <v>0</v>
      </c>
      <c r="L34" s="395">
        <v>0</v>
      </c>
      <c r="M34" s="395">
        <v>0</v>
      </c>
      <c r="N34" s="395">
        <v>0</v>
      </c>
      <c r="O34" s="396">
        <f t="shared" ref="O34:O43" si="55">SUM(P34,Q34,R34,S34)</f>
        <v>1</v>
      </c>
      <c r="P34" s="395">
        <v>0</v>
      </c>
      <c r="Q34" s="395">
        <v>0</v>
      </c>
      <c r="R34" s="395">
        <v>1</v>
      </c>
      <c r="S34" s="395">
        <v>0</v>
      </c>
      <c r="T34" s="396">
        <f t="shared" ref="T34:T43" si="56">SUM(U34,V34,W34,X34)</f>
        <v>0</v>
      </c>
      <c r="U34" s="395">
        <v>0</v>
      </c>
      <c r="V34" s="395">
        <v>0</v>
      </c>
      <c r="W34" s="395">
        <v>0</v>
      </c>
      <c r="X34" s="395">
        <v>0</v>
      </c>
      <c r="Y34" s="396">
        <f t="shared" ref="Y34:Y43" si="57">SUM(Z34,AA34,AB34,AC34,AD34)</f>
        <v>1</v>
      </c>
      <c r="Z34" s="395">
        <v>0</v>
      </c>
      <c r="AA34" s="395">
        <v>0</v>
      </c>
      <c r="AB34" s="395">
        <v>1</v>
      </c>
      <c r="AC34" s="395">
        <v>0</v>
      </c>
      <c r="AD34" s="395">
        <v>0</v>
      </c>
      <c r="AE34" s="396">
        <f t="shared" ref="AE34:AE43" si="58">SUM(AF34,AG34,AH34,AI34,AJ34,AK34,AL34,AM34,AN34,AO34,AP34,AQ34,AR34)</f>
        <v>2</v>
      </c>
      <c r="AF34" s="395">
        <v>0</v>
      </c>
      <c r="AG34" s="395">
        <v>0</v>
      </c>
      <c r="AH34" s="395">
        <v>0</v>
      </c>
      <c r="AI34" s="395">
        <v>0</v>
      </c>
      <c r="AJ34" s="395">
        <v>0</v>
      </c>
      <c r="AK34" s="395">
        <v>1</v>
      </c>
      <c r="AL34" s="395">
        <v>0</v>
      </c>
      <c r="AM34" s="395">
        <v>0</v>
      </c>
      <c r="AN34" s="395">
        <v>0</v>
      </c>
      <c r="AO34" s="395">
        <v>0</v>
      </c>
      <c r="AP34" s="395">
        <v>0</v>
      </c>
      <c r="AQ34" s="395">
        <v>1</v>
      </c>
      <c r="AR34" s="395">
        <v>0</v>
      </c>
      <c r="AS34" s="396">
        <f t="shared" ref="AS34:AS43" si="59">SUM(AT34:AV34)</f>
        <v>0</v>
      </c>
      <c r="AT34" s="395">
        <v>0</v>
      </c>
      <c r="AU34" s="395">
        <v>0</v>
      </c>
      <c r="AV34" s="395">
        <v>0</v>
      </c>
      <c r="AW34" s="396">
        <f t="shared" ref="AW34:AW43" si="60">SUM(AX34:BB34)</f>
        <v>0</v>
      </c>
      <c r="AX34" s="395">
        <v>0</v>
      </c>
      <c r="AY34" s="395">
        <v>0</v>
      </c>
      <c r="AZ34" s="395">
        <v>0</v>
      </c>
      <c r="BA34" s="395">
        <v>0</v>
      </c>
      <c r="BB34" s="395">
        <v>0</v>
      </c>
      <c r="BC34" s="396">
        <f t="shared" ref="BC34:BC43" si="61">SUM(BD34:BE34)</f>
        <v>0</v>
      </c>
      <c r="BD34" s="395">
        <v>0</v>
      </c>
      <c r="BE34" s="395">
        <v>0</v>
      </c>
      <c r="BF34" s="396">
        <f t="shared" ref="BF34:BF43" si="62">SUM(BG34:BJ34)</f>
        <v>0</v>
      </c>
      <c r="BG34" s="395">
        <v>0</v>
      </c>
      <c r="BH34" s="395">
        <v>0</v>
      </c>
      <c r="BI34" s="395">
        <v>0</v>
      </c>
      <c r="BJ34" s="395">
        <v>0</v>
      </c>
      <c r="BK34" s="396">
        <f t="shared" ref="BK34:BK43" si="63">SUM(BL34:BN34)</f>
        <v>1</v>
      </c>
      <c r="BL34" s="395">
        <v>0</v>
      </c>
      <c r="BM34" s="395">
        <v>1</v>
      </c>
      <c r="BN34" s="395">
        <v>0</v>
      </c>
      <c r="BO34" s="396">
        <f t="shared" ref="BO34:BO43" si="64">SUM(BP34:BR34)</f>
        <v>0</v>
      </c>
      <c r="BP34" s="395">
        <v>0</v>
      </c>
      <c r="BQ34" s="395">
        <v>0</v>
      </c>
      <c r="BR34" s="395">
        <v>0</v>
      </c>
      <c r="BS34" s="396">
        <f t="shared" ref="BS34:BS43" si="65">SUM(BT34:BW34)</f>
        <v>0</v>
      </c>
      <c r="BT34" s="395">
        <v>0</v>
      </c>
      <c r="BU34" s="395">
        <v>0</v>
      </c>
      <c r="BV34" s="395">
        <v>0</v>
      </c>
      <c r="BW34" s="395">
        <v>0</v>
      </c>
      <c r="BX34" s="396">
        <f t="shared" ref="BX34:BX43" si="66">SUM(BY34:CA34)</f>
        <v>3</v>
      </c>
      <c r="BY34" s="395">
        <v>0</v>
      </c>
      <c r="BZ34" s="395">
        <v>3</v>
      </c>
      <c r="CA34" s="395">
        <v>0</v>
      </c>
      <c r="CB34" s="396">
        <f t="shared" ref="CB34:CB43" si="67">SUM(CC34:CE34)</f>
        <v>0</v>
      </c>
      <c r="CC34" s="395">
        <v>0</v>
      </c>
      <c r="CD34" s="395">
        <v>0</v>
      </c>
      <c r="CE34" s="395">
        <v>0</v>
      </c>
    </row>
    <row r="35" spans="1:83" ht="12.75" x14ac:dyDescent="0.2">
      <c r="A35" s="89">
        <v>410</v>
      </c>
      <c r="B35" s="252" t="s">
        <v>111</v>
      </c>
      <c r="C35" s="398">
        <f t="shared" si="51"/>
        <v>35</v>
      </c>
      <c r="D35" s="397">
        <f t="shared" si="52"/>
        <v>2</v>
      </c>
      <c r="E35" s="395">
        <v>0</v>
      </c>
      <c r="F35" s="395">
        <v>2</v>
      </c>
      <c r="G35" s="397">
        <f t="shared" si="53"/>
        <v>0</v>
      </c>
      <c r="H35" s="395">
        <v>0</v>
      </c>
      <c r="I35" s="395">
        <v>0</v>
      </c>
      <c r="J35" s="396">
        <f t="shared" si="54"/>
        <v>1</v>
      </c>
      <c r="K35" s="395">
        <v>0</v>
      </c>
      <c r="L35" s="395">
        <v>0</v>
      </c>
      <c r="M35" s="395">
        <v>0</v>
      </c>
      <c r="N35" s="395">
        <v>1</v>
      </c>
      <c r="O35" s="396">
        <f t="shared" si="55"/>
        <v>3</v>
      </c>
      <c r="P35" s="395">
        <v>0</v>
      </c>
      <c r="Q35" s="395">
        <v>3</v>
      </c>
      <c r="R35" s="395">
        <v>0</v>
      </c>
      <c r="S35" s="395">
        <v>0</v>
      </c>
      <c r="T35" s="396">
        <f t="shared" si="56"/>
        <v>0</v>
      </c>
      <c r="U35" s="395">
        <v>0</v>
      </c>
      <c r="V35" s="395">
        <v>0</v>
      </c>
      <c r="W35" s="395">
        <v>0</v>
      </c>
      <c r="X35" s="395">
        <v>0</v>
      </c>
      <c r="Y35" s="396">
        <f t="shared" si="57"/>
        <v>2</v>
      </c>
      <c r="Z35" s="395">
        <v>0</v>
      </c>
      <c r="AA35" s="395">
        <v>0</v>
      </c>
      <c r="AB35" s="395">
        <v>0</v>
      </c>
      <c r="AC35" s="395">
        <v>2</v>
      </c>
      <c r="AD35" s="395">
        <v>0</v>
      </c>
      <c r="AE35" s="396">
        <f t="shared" si="58"/>
        <v>10</v>
      </c>
      <c r="AF35" s="395">
        <v>0</v>
      </c>
      <c r="AG35" s="395">
        <v>0</v>
      </c>
      <c r="AH35" s="395">
        <v>0</v>
      </c>
      <c r="AI35" s="395">
        <v>4</v>
      </c>
      <c r="AJ35" s="395">
        <v>0</v>
      </c>
      <c r="AK35" s="395">
        <v>1</v>
      </c>
      <c r="AL35" s="395">
        <v>0</v>
      </c>
      <c r="AM35" s="395">
        <v>2</v>
      </c>
      <c r="AN35" s="395">
        <v>0</v>
      </c>
      <c r="AO35" s="395">
        <v>0</v>
      </c>
      <c r="AP35" s="395">
        <v>0</v>
      </c>
      <c r="AQ35" s="395">
        <v>3</v>
      </c>
      <c r="AR35" s="395">
        <v>0</v>
      </c>
      <c r="AS35" s="396">
        <f t="shared" si="59"/>
        <v>0</v>
      </c>
      <c r="AT35" s="395">
        <v>0</v>
      </c>
      <c r="AU35" s="395">
        <v>0</v>
      </c>
      <c r="AV35" s="395">
        <v>0</v>
      </c>
      <c r="AW35" s="396">
        <f t="shared" si="60"/>
        <v>0</v>
      </c>
      <c r="AX35" s="395">
        <v>0</v>
      </c>
      <c r="AY35" s="395">
        <v>0</v>
      </c>
      <c r="AZ35" s="395">
        <v>0</v>
      </c>
      <c r="BA35" s="395">
        <v>0</v>
      </c>
      <c r="BB35" s="395">
        <v>0</v>
      </c>
      <c r="BC35" s="396">
        <f t="shared" si="61"/>
        <v>1</v>
      </c>
      <c r="BD35" s="395">
        <v>0</v>
      </c>
      <c r="BE35" s="395">
        <v>1</v>
      </c>
      <c r="BF35" s="396">
        <f t="shared" si="62"/>
        <v>9</v>
      </c>
      <c r="BG35" s="395">
        <v>0</v>
      </c>
      <c r="BH35" s="395">
        <v>0</v>
      </c>
      <c r="BI35" s="395">
        <v>0</v>
      </c>
      <c r="BJ35" s="395">
        <v>9</v>
      </c>
      <c r="BK35" s="396">
        <f t="shared" si="63"/>
        <v>2</v>
      </c>
      <c r="BL35" s="395">
        <v>0</v>
      </c>
      <c r="BM35" s="395">
        <v>1</v>
      </c>
      <c r="BN35" s="395">
        <v>1</v>
      </c>
      <c r="BO35" s="396">
        <f t="shared" si="64"/>
        <v>0</v>
      </c>
      <c r="BP35" s="395">
        <v>0</v>
      </c>
      <c r="BQ35" s="395">
        <v>0</v>
      </c>
      <c r="BR35" s="395">
        <v>0</v>
      </c>
      <c r="BS35" s="396">
        <f t="shared" si="65"/>
        <v>4</v>
      </c>
      <c r="BT35" s="395">
        <v>0</v>
      </c>
      <c r="BU35" s="395">
        <v>0</v>
      </c>
      <c r="BV35" s="395">
        <v>0</v>
      </c>
      <c r="BW35" s="395">
        <v>4</v>
      </c>
      <c r="BX35" s="396">
        <f t="shared" si="66"/>
        <v>0</v>
      </c>
      <c r="BY35" s="395">
        <v>0</v>
      </c>
      <c r="BZ35" s="395">
        <v>0</v>
      </c>
      <c r="CA35" s="395">
        <v>0</v>
      </c>
      <c r="CB35" s="396">
        <f t="shared" si="67"/>
        <v>1</v>
      </c>
      <c r="CC35" s="395">
        <v>0</v>
      </c>
      <c r="CD35" s="395">
        <v>1</v>
      </c>
      <c r="CE35" s="395">
        <v>0</v>
      </c>
    </row>
    <row r="36" spans="1:83" ht="12.75" x14ac:dyDescent="0.2">
      <c r="A36" s="89">
        <v>411</v>
      </c>
      <c r="B36" s="252" t="s">
        <v>420</v>
      </c>
      <c r="C36" s="398">
        <f t="shared" si="51"/>
        <v>9</v>
      </c>
      <c r="D36" s="397">
        <f t="shared" si="52"/>
        <v>2</v>
      </c>
      <c r="E36" s="395">
        <v>1</v>
      </c>
      <c r="F36" s="395">
        <v>1</v>
      </c>
      <c r="G36" s="397">
        <f t="shared" si="53"/>
        <v>0</v>
      </c>
      <c r="H36" s="395">
        <v>0</v>
      </c>
      <c r="I36" s="395">
        <v>0</v>
      </c>
      <c r="J36" s="396">
        <f t="shared" si="54"/>
        <v>1</v>
      </c>
      <c r="K36" s="395">
        <v>0</v>
      </c>
      <c r="L36" s="395">
        <v>0</v>
      </c>
      <c r="M36" s="395">
        <v>0</v>
      </c>
      <c r="N36" s="395">
        <v>1</v>
      </c>
      <c r="O36" s="396">
        <f t="shared" si="55"/>
        <v>0</v>
      </c>
      <c r="P36" s="395">
        <v>0</v>
      </c>
      <c r="Q36" s="395">
        <v>0</v>
      </c>
      <c r="R36" s="395">
        <v>0</v>
      </c>
      <c r="S36" s="395">
        <v>0</v>
      </c>
      <c r="T36" s="396">
        <f t="shared" si="56"/>
        <v>0</v>
      </c>
      <c r="U36" s="395">
        <v>0</v>
      </c>
      <c r="V36" s="395">
        <v>0</v>
      </c>
      <c r="W36" s="395">
        <v>0</v>
      </c>
      <c r="X36" s="395">
        <v>0</v>
      </c>
      <c r="Y36" s="396">
        <f t="shared" si="57"/>
        <v>1</v>
      </c>
      <c r="Z36" s="395">
        <v>0</v>
      </c>
      <c r="AA36" s="395">
        <v>0</v>
      </c>
      <c r="AB36" s="395">
        <v>0</v>
      </c>
      <c r="AC36" s="395">
        <v>0</v>
      </c>
      <c r="AD36" s="395">
        <v>1</v>
      </c>
      <c r="AE36" s="396">
        <f t="shared" si="58"/>
        <v>4</v>
      </c>
      <c r="AF36" s="395">
        <v>0</v>
      </c>
      <c r="AG36" s="395">
        <v>0</v>
      </c>
      <c r="AH36" s="395">
        <v>0</v>
      </c>
      <c r="AI36" s="395">
        <v>1</v>
      </c>
      <c r="AJ36" s="395">
        <v>1</v>
      </c>
      <c r="AK36" s="395">
        <v>0</v>
      </c>
      <c r="AL36" s="395">
        <v>1</v>
      </c>
      <c r="AM36" s="395">
        <v>1</v>
      </c>
      <c r="AN36" s="395">
        <v>0</v>
      </c>
      <c r="AO36" s="395">
        <v>0</v>
      </c>
      <c r="AP36" s="395">
        <v>0</v>
      </c>
      <c r="AQ36" s="395">
        <v>0</v>
      </c>
      <c r="AR36" s="395">
        <v>0</v>
      </c>
      <c r="AS36" s="396">
        <f t="shared" si="59"/>
        <v>0</v>
      </c>
      <c r="AT36" s="395">
        <v>0</v>
      </c>
      <c r="AU36" s="395">
        <v>0</v>
      </c>
      <c r="AV36" s="395">
        <v>0</v>
      </c>
      <c r="AW36" s="396">
        <f t="shared" si="60"/>
        <v>0</v>
      </c>
      <c r="AX36" s="395">
        <v>0</v>
      </c>
      <c r="AY36" s="395">
        <v>0</v>
      </c>
      <c r="AZ36" s="395">
        <v>0</v>
      </c>
      <c r="BA36" s="395">
        <v>0</v>
      </c>
      <c r="BB36" s="395">
        <v>0</v>
      </c>
      <c r="BC36" s="396">
        <f t="shared" si="61"/>
        <v>1</v>
      </c>
      <c r="BD36" s="395">
        <v>0</v>
      </c>
      <c r="BE36" s="395">
        <v>1</v>
      </c>
      <c r="BF36" s="396">
        <f t="shared" si="62"/>
        <v>0</v>
      </c>
      <c r="BG36" s="395">
        <v>0</v>
      </c>
      <c r="BH36" s="395">
        <v>0</v>
      </c>
      <c r="BI36" s="395">
        <v>0</v>
      </c>
      <c r="BJ36" s="395">
        <v>0</v>
      </c>
      <c r="BK36" s="396">
        <f t="shared" si="63"/>
        <v>0</v>
      </c>
      <c r="BL36" s="395">
        <v>0</v>
      </c>
      <c r="BM36" s="395">
        <v>0</v>
      </c>
      <c r="BN36" s="395">
        <v>0</v>
      </c>
      <c r="BO36" s="396">
        <f t="shared" si="64"/>
        <v>0</v>
      </c>
      <c r="BP36" s="395">
        <v>0</v>
      </c>
      <c r="BQ36" s="395">
        <v>0</v>
      </c>
      <c r="BR36" s="395">
        <v>0</v>
      </c>
      <c r="BS36" s="396">
        <f t="shared" si="65"/>
        <v>0</v>
      </c>
      <c r="BT36" s="395">
        <v>0</v>
      </c>
      <c r="BU36" s="395">
        <v>0</v>
      </c>
      <c r="BV36" s="395">
        <v>0</v>
      </c>
      <c r="BW36" s="395">
        <v>0</v>
      </c>
      <c r="BX36" s="396">
        <f t="shared" si="66"/>
        <v>0</v>
      </c>
      <c r="BY36" s="395">
        <v>0</v>
      </c>
      <c r="BZ36" s="395">
        <v>0</v>
      </c>
      <c r="CA36" s="395">
        <v>0</v>
      </c>
      <c r="CB36" s="396">
        <f t="shared" si="67"/>
        <v>0</v>
      </c>
      <c r="CC36" s="395">
        <v>0</v>
      </c>
      <c r="CD36" s="395">
        <v>0</v>
      </c>
      <c r="CE36" s="395">
        <v>0</v>
      </c>
    </row>
    <row r="37" spans="1:83" ht="12.75" x14ac:dyDescent="0.2">
      <c r="A37" s="89">
        <v>413</v>
      </c>
      <c r="B37" s="252" t="s">
        <v>112</v>
      </c>
      <c r="C37" s="398">
        <f t="shared" si="51"/>
        <v>1</v>
      </c>
      <c r="D37" s="397">
        <f t="shared" si="52"/>
        <v>0</v>
      </c>
      <c r="E37" s="395">
        <v>0</v>
      </c>
      <c r="F37" s="395">
        <v>0</v>
      </c>
      <c r="G37" s="397">
        <f t="shared" si="53"/>
        <v>0</v>
      </c>
      <c r="H37" s="395">
        <v>0</v>
      </c>
      <c r="I37" s="395">
        <v>0</v>
      </c>
      <c r="J37" s="396">
        <f t="shared" si="54"/>
        <v>0</v>
      </c>
      <c r="K37" s="395">
        <v>0</v>
      </c>
      <c r="L37" s="395">
        <v>0</v>
      </c>
      <c r="M37" s="395">
        <v>0</v>
      </c>
      <c r="N37" s="395">
        <v>0</v>
      </c>
      <c r="O37" s="396">
        <f t="shared" si="55"/>
        <v>0</v>
      </c>
      <c r="P37" s="395">
        <v>0</v>
      </c>
      <c r="Q37" s="395">
        <v>0</v>
      </c>
      <c r="R37" s="395">
        <v>0</v>
      </c>
      <c r="S37" s="395">
        <v>0</v>
      </c>
      <c r="T37" s="396">
        <f t="shared" si="56"/>
        <v>0</v>
      </c>
      <c r="U37" s="395">
        <v>0</v>
      </c>
      <c r="V37" s="395">
        <v>0</v>
      </c>
      <c r="W37" s="395">
        <v>0</v>
      </c>
      <c r="X37" s="395">
        <v>0</v>
      </c>
      <c r="Y37" s="396">
        <f t="shared" si="57"/>
        <v>0</v>
      </c>
      <c r="Z37" s="395">
        <v>0</v>
      </c>
      <c r="AA37" s="395">
        <v>0</v>
      </c>
      <c r="AB37" s="395">
        <v>0</v>
      </c>
      <c r="AC37" s="395">
        <v>0</v>
      </c>
      <c r="AD37" s="395">
        <v>0</v>
      </c>
      <c r="AE37" s="396">
        <f t="shared" si="58"/>
        <v>0</v>
      </c>
      <c r="AF37" s="395">
        <v>0</v>
      </c>
      <c r="AG37" s="395">
        <v>0</v>
      </c>
      <c r="AH37" s="395">
        <v>0</v>
      </c>
      <c r="AI37" s="395">
        <v>0</v>
      </c>
      <c r="AJ37" s="395">
        <v>0</v>
      </c>
      <c r="AK37" s="395">
        <v>0</v>
      </c>
      <c r="AL37" s="395">
        <v>0</v>
      </c>
      <c r="AM37" s="395">
        <v>0</v>
      </c>
      <c r="AN37" s="395">
        <v>0</v>
      </c>
      <c r="AO37" s="395">
        <v>0</v>
      </c>
      <c r="AP37" s="395">
        <v>0</v>
      </c>
      <c r="AQ37" s="395">
        <v>0</v>
      </c>
      <c r="AR37" s="395">
        <v>0</v>
      </c>
      <c r="AS37" s="396">
        <f t="shared" si="59"/>
        <v>0</v>
      </c>
      <c r="AT37" s="395">
        <v>0</v>
      </c>
      <c r="AU37" s="395">
        <v>0</v>
      </c>
      <c r="AV37" s="395">
        <v>0</v>
      </c>
      <c r="AW37" s="396">
        <f t="shared" si="60"/>
        <v>0</v>
      </c>
      <c r="AX37" s="395">
        <v>0</v>
      </c>
      <c r="AY37" s="395">
        <v>0</v>
      </c>
      <c r="AZ37" s="395">
        <v>0</v>
      </c>
      <c r="BA37" s="395">
        <v>0</v>
      </c>
      <c r="BB37" s="395">
        <v>0</v>
      </c>
      <c r="BC37" s="396">
        <f t="shared" si="61"/>
        <v>0</v>
      </c>
      <c r="BD37" s="395">
        <v>0</v>
      </c>
      <c r="BE37" s="395">
        <v>0</v>
      </c>
      <c r="BF37" s="396">
        <f t="shared" si="62"/>
        <v>0</v>
      </c>
      <c r="BG37" s="395">
        <v>0</v>
      </c>
      <c r="BH37" s="395">
        <v>0</v>
      </c>
      <c r="BI37" s="395">
        <v>0</v>
      </c>
      <c r="BJ37" s="395">
        <v>0</v>
      </c>
      <c r="BK37" s="396">
        <f t="shared" si="63"/>
        <v>0</v>
      </c>
      <c r="BL37" s="395">
        <v>0</v>
      </c>
      <c r="BM37" s="395">
        <v>0</v>
      </c>
      <c r="BN37" s="395">
        <v>0</v>
      </c>
      <c r="BO37" s="396">
        <f t="shared" si="64"/>
        <v>0</v>
      </c>
      <c r="BP37" s="395">
        <v>0</v>
      </c>
      <c r="BQ37" s="395">
        <v>0</v>
      </c>
      <c r="BR37" s="395">
        <v>0</v>
      </c>
      <c r="BS37" s="396">
        <f t="shared" si="65"/>
        <v>0</v>
      </c>
      <c r="BT37" s="395">
        <v>0</v>
      </c>
      <c r="BU37" s="395">
        <v>0</v>
      </c>
      <c r="BV37" s="395">
        <v>0</v>
      </c>
      <c r="BW37" s="395">
        <v>0</v>
      </c>
      <c r="BX37" s="396">
        <f t="shared" si="66"/>
        <v>0</v>
      </c>
      <c r="BY37" s="395">
        <v>0</v>
      </c>
      <c r="BZ37" s="395">
        <v>0</v>
      </c>
      <c r="CA37" s="395">
        <v>0</v>
      </c>
      <c r="CB37" s="396">
        <f t="shared" si="67"/>
        <v>1</v>
      </c>
      <c r="CC37" s="395">
        <v>0</v>
      </c>
      <c r="CD37" s="395">
        <v>1</v>
      </c>
      <c r="CE37" s="395">
        <v>0</v>
      </c>
    </row>
    <row r="38" spans="1:83" ht="12.75" x14ac:dyDescent="0.2">
      <c r="A38" s="89">
        <v>415</v>
      </c>
      <c r="B38" s="252" t="s">
        <v>113</v>
      </c>
      <c r="C38" s="398">
        <f t="shared" si="51"/>
        <v>1</v>
      </c>
      <c r="D38" s="397">
        <f t="shared" si="52"/>
        <v>0</v>
      </c>
      <c r="E38" s="395">
        <v>0</v>
      </c>
      <c r="F38" s="395">
        <v>0</v>
      </c>
      <c r="G38" s="397">
        <f t="shared" si="53"/>
        <v>0</v>
      </c>
      <c r="H38" s="395">
        <v>0</v>
      </c>
      <c r="I38" s="395">
        <v>0</v>
      </c>
      <c r="J38" s="396">
        <f t="shared" si="54"/>
        <v>0</v>
      </c>
      <c r="K38" s="395">
        <v>0</v>
      </c>
      <c r="L38" s="395">
        <v>0</v>
      </c>
      <c r="M38" s="395">
        <v>0</v>
      </c>
      <c r="N38" s="395">
        <v>0</v>
      </c>
      <c r="O38" s="396">
        <f t="shared" si="55"/>
        <v>1</v>
      </c>
      <c r="P38" s="395">
        <v>0</v>
      </c>
      <c r="Q38" s="395">
        <v>1</v>
      </c>
      <c r="R38" s="395">
        <v>0</v>
      </c>
      <c r="S38" s="395">
        <v>0</v>
      </c>
      <c r="T38" s="396">
        <f t="shared" si="56"/>
        <v>0</v>
      </c>
      <c r="U38" s="395">
        <v>0</v>
      </c>
      <c r="V38" s="395">
        <v>0</v>
      </c>
      <c r="W38" s="395">
        <v>0</v>
      </c>
      <c r="X38" s="395">
        <v>0</v>
      </c>
      <c r="Y38" s="396">
        <f t="shared" si="57"/>
        <v>0</v>
      </c>
      <c r="Z38" s="395">
        <v>0</v>
      </c>
      <c r="AA38" s="395">
        <v>0</v>
      </c>
      <c r="AB38" s="395">
        <v>0</v>
      </c>
      <c r="AC38" s="395">
        <v>0</v>
      </c>
      <c r="AD38" s="395">
        <v>0</v>
      </c>
      <c r="AE38" s="396">
        <f t="shared" si="58"/>
        <v>0</v>
      </c>
      <c r="AF38" s="395">
        <v>0</v>
      </c>
      <c r="AG38" s="395">
        <v>0</v>
      </c>
      <c r="AH38" s="395">
        <v>0</v>
      </c>
      <c r="AI38" s="395">
        <v>0</v>
      </c>
      <c r="AJ38" s="395">
        <v>0</v>
      </c>
      <c r="AK38" s="395">
        <v>0</v>
      </c>
      <c r="AL38" s="395">
        <v>0</v>
      </c>
      <c r="AM38" s="395">
        <v>0</v>
      </c>
      <c r="AN38" s="395">
        <v>0</v>
      </c>
      <c r="AO38" s="395">
        <v>0</v>
      </c>
      <c r="AP38" s="395">
        <v>0</v>
      </c>
      <c r="AQ38" s="395">
        <v>0</v>
      </c>
      <c r="AR38" s="395">
        <v>0</v>
      </c>
      <c r="AS38" s="396">
        <f t="shared" si="59"/>
        <v>0</v>
      </c>
      <c r="AT38" s="395">
        <v>0</v>
      </c>
      <c r="AU38" s="395">
        <v>0</v>
      </c>
      <c r="AV38" s="395">
        <v>0</v>
      </c>
      <c r="AW38" s="396">
        <f t="shared" si="60"/>
        <v>0</v>
      </c>
      <c r="AX38" s="395">
        <v>0</v>
      </c>
      <c r="AY38" s="395">
        <v>0</v>
      </c>
      <c r="AZ38" s="395">
        <v>0</v>
      </c>
      <c r="BA38" s="395">
        <v>0</v>
      </c>
      <c r="BB38" s="395">
        <v>0</v>
      </c>
      <c r="BC38" s="396">
        <f t="shared" si="61"/>
        <v>0</v>
      </c>
      <c r="BD38" s="395">
        <v>0</v>
      </c>
      <c r="BE38" s="395">
        <v>0</v>
      </c>
      <c r="BF38" s="396">
        <f t="shared" si="62"/>
        <v>0</v>
      </c>
      <c r="BG38" s="395">
        <v>0</v>
      </c>
      <c r="BH38" s="395">
        <v>0</v>
      </c>
      <c r="BI38" s="395">
        <v>0</v>
      </c>
      <c r="BJ38" s="395">
        <v>0</v>
      </c>
      <c r="BK38" s="396">
        <f t="shared" si="63"/>
        <v>0</v>
      </c>
      <c r="BL38" s="395">
        <v>0</v>
      </c>
      <c r="BM38" s="395">
        <v>0</v>
      </c>
      <c r="BN38" s="395">
        <v>0</v>
      </c>
      <c r="BO38" s="396">
        <f t="shared" si="64"/>
        <v>0</v>
      </c>
      <c r="BP38" s="395">
        <v>0</v>
      </c>
      <c r="BQ38" s="395">
        <v>0</v>
      </c>
      <c r="BR38" s="395">
        <v>0</v>
      </c>
      <c r="BS38" s="396">
        <f t="shared" si="65"/>
        <v>0</v>
      </c>
      <c r="BT38" s="395">
        <v>0</v>
      </c>
      <c r="BU38" s="395">
        <v>0</v>
      </c>
      <c r="BV38" s="395">
        <v>0</v>
      </c>
      <c r="BW38" s="395">
        <v>0</v>
      </c>
      <c r="BX38" s="396">
        <f t="shared" si="66"/>
        <v>0</v>
      </c>
      <c r="BY38" s="395">
        <v>0</v>
      </c>
      <c r="BZ38" s="395">
        <v>0</v>
      </c>
      <c r="CA38" s="395">
        <v>0</v>
      </c>
      <c r="CB38" s="396">
        <f t="shared" si="67"/>
        <v>0</v>
      </c>
      <c r="CC38" s="395">
        <v>0</v>
      </c>
      <c r="CD38" s="395">
        <v>0</v>
      </c>
      <c r="CE38" s="395">
        <v>0</v>
      </c>
    </row>
    <row r="39" spans="1:83" ht="12.75" x14ac:dyDescent="0.2">
      <c r="A39" s="90">
        <v>419</v>
      </c>
      <c r="B39" s="252" t="s">
        <v>479</v>
      </c>
      <c r="C39" s="398">
        <f t="shared" si="51"/>
        <v>9</v>
      </c>
      <c r="D39" s="397">
        <f t="shared" si="52"/>
        <v>2</v>
      </c>
      <c r="E39" s="395">
        <v>0</v>
      </c>
      <c r="F39" s="395">
        <v>2</v>
      </c>
      <c r="G39" s="397">
        <f t="shared" si="53"/>
        <v>0</v>
      </c>
      <c r="H39" s="395">
        <v>0</v>
      </c>
      <c r="I39" s="395">
        <v>0</v>
      </c>
      <c r="J39" s="396">
        <f t="shared" si="54"/>
        <v>0</v>
      </c>
      <c r="K39" s="395">
        <v>0</v>
      </c>
      <c r="L39" s="395">
        <v>0</v>
      </c>
      <c r="M39" s="395">
        <v>0</v>
      </c>
      <c r="N39" s="395">
        <v>0</v>
      </c>
      <c r="O39" s="396">
        <f t="shared" si="55"/>
        <v>0</v>
      </c>
      <c r="P39" s="395">
        <v>0</v>
      </c>
      <c r="Q39" s="395">
        <v>0</v>
      </c>
      <c r="R39" s="395">
        <v>0</v>
      </c>
      <c r="S39" s="395">
        <v>0</v>
      </c>
      <c r="T39" s="396">
        <f t="shared" si="56"/>
        <v>0</v>
      </c>
      <c r="U39" s="395">
        <v>0</v>
      </c>
      <c r="V39" s="395">
        <v>0</v>
      </c>
      <c r="W39" s="395">
        <v>0</v>
      </c>
      <c r="X39" s="395">
        <v>0</v>
      </c>
      <c r="Y39" s="396">
        <f t="shared" si="57"/>
        <v>1</v>
      </c>
      <c r="Z39" s="395">
        <v>0</v>
      </c>
      <c r="AA39" s="395">
        <v>1</v>
      </c>
      <c r="AB39" s="395">
        <v>0</v>
      </c>
      <c r="AC39" s="395">
        <v>0</v>
      </c>
      <c r="AD39" s="395">
        <v>0</v>
      </c>
      <c r="AE39" s="396">
        <f t="shared" si="58"/>
        <v>0</v>
      </c>
      <c r="AF39" s="395">
        <v>0</v>
      </c>
      <c r="AG39" s="395">
        <v>0</v>
      </c>
      <c r="AH39" s="395">
        <v>0</v>
      </c>
      <c r="AI39" s="395">
        <v>0</v>
      </c>
      <c r="AJ39" s="395">
        <v>0</v>
      </c>
      <c r="AK39" s="395">
        <v>0</v>
      </c>
      <c r="AL39" s="395">
        <v>0</v>
      </c>
      <c r="AM39" s="395">
        <v>0</v>
      </c>
      <c r="AN39" s="395">
        <v>0</v>
      </c>
      <c r="AO39" s="395">
        <v>0</v>
      </c>
      <c r="AP39" s="395">
        <v>0</v>
      </c>
      <c r="AQ39" s="395">
        <v>0</v>
      </c>
      <c r="AR39" s="395">
        <v>0</v>
      </c>
      <c r="AS39" s="396">
        <f t="shared" si="59"/>
        <v>0</v>
      </c>
      <c r="AT39" s="395">
        <v>0</v>
      </c>
      <c r="AU39" s="395">
        <v>0</v>
      </c>
      <c r="AV39" s="395">
        <v>0</v>
      </c>
      <c r="AW39" s="396">
        <f t="shared" si="60"/>
        <v>3</v>
      </c>
      <c r="AX39" s="395">
        <v>0</v>
      </c>
      <c r="AY39" s="395">
        <v>2</v>
      </c>
      <c r="AZ39" s="395">
        <v>0</v>
      </c>
      <c r="BA39" s="395">
        <v>1</v>
      </c>
      <c r="BB39" s="395">
        <v>0</v>
      </c>
      <c r="BC39" s="396">
        <f t="shared" si="61"/>
        <v>0</v>
      </c>
      <c r="BD39" s="395">
        <v>0</v>
      </c>
      <c r="BE39" s="395">
        <v>0</v>
      </c>
      <c r="BF39" s="396">
        <f t="shared" si="62"/>
        <v>1</v>
      </c>
      <c r="BG39" s="395">
        <v>0</v>
      </c>
      <c r="BH39" s="395">
        <v>1</v>
      </c>
      <c r="BI39" s="395">
        <v>0</v>
      </c>
      <c r="BJ39" s="395">
        <v>0</v>
      </c>
      <c r="BK39" s="396">
        <f t="shared" si="63"/>
        <v>1</v>
      </c>
      <c r="BL39" s="395">
        <v>1</v>
      </c>
      <c r="BM39" s="395">
        <v>0</v>
      </c>
      <c r="BN39" s="395">
        <v>0</v>
      </c>
      <c r="BO39" s="396">
        <f t="shared" si="64"/>
        <v>0</v>
      </c>
      <c r="BP39" s="395">
        <v>0</v>
      </c>
      <c r="BQ39" s="395">
        <v>0</v>
      </c>
      <c r="BR39" s="395">
        <v>0</v>
      </c>
      <c r="BS39" s="396">
        <f t="shared" si="65"/>
        <v>0</v>
      </c>
      <c r="BT39" s="395">
        <v>0</v>
      </c>
      <c r="BU39" s="395">
        <v>0</v>
      </c>
      <c r="BV39" s="395">
        <v>0</v>
      </c>
      <c r="BW39" s="395">
        <v>0</v>
      </c>
      <c r="BX39" s="396">
        <f t="shared" si="66"/>
        <v>0</v>
      </c>
      <c r="BY39" s="395">
        <v>0</v>
      </c>
      <c r="BZ39" s="395">
        <v>0</v>
      </c>
      <c r="CA39" s="395">
        <v>0</v>
      </c>
      <c r="CB39" s="396">
        <f t="shared" si="67"/>
        <v>1</v>
      </c>
      <c r="CC39" s="395">
        <v>0</v>
      </c>
      <c r="CD39" s="395">
        <v>1</v>
      </c>
      <c r="CE39" s="395">
        <v>0</v>
      </c>
    </row>
    <row r="40" spans="1:83" ht="12.75" x14ac:dyDescent="0.2">
      <c r="A40" s="89">
        <v>420</v>
      </c>
      <c r="B40" s="252" t="s">
        <v>186</v>
      </c>
      <c r="C40" s="398">
        <f t="shared" si="51"/>
        <v>1</v>
      </c>
      <c r="D40" s="397">
        <f t="shared" si="52"/>
        <v>0</v>
      </c>
      <c r="E40" s="395">
        <v>0</v>
      </c>
      <c r="F40" s="395">
        <v>0</v>
      </c>
      <c r="G40" s="397">
        <f t="shared" si="53"/>
        <v>0</v>
      </c>
      <c r="H40" s="395">
        <v>0</v>
      </c>
      <c r="I40" s="395">
        <v>0</v>
      </c>
      <c r="J40" s="396">
        <f t="shared" si="54"/>
        <v>0</v>
      </c>
      <c r="K40" s="395">
        <v>0</v>
      </c>
      <c r="L40" s="395">
        <v>0</v>
      </c>
      <c r="M40" s="395">
        <v>0</v>
      </c>
      <c r="N40" s="395">
        <v>0</v>
      </c>
      <c r="O40" s="396">
        <f t="shared" si="55"/>
        <v>0</v>
      </c>
      <c r="P40" s="395">
        <v>0</v>
      </c>
      <c r="Q40" s="395">
        <v>0</v>
      </c>
      <c r="R40" s="395">
        <v>0</v>
      </c>
      <c r="S40" s="395">
        <v>0</v>
      </c>
      <c r="T40" s="396">
        <f t="shared" si="56"/>
        <v>0</v>
      </c>
      <c r="U40" s="395">
        <v>0</v>
      </c>
      <c r="V40" s="395">
        <v>0</v>
      </c>
      <c r="W40" s="395">
        <v>0</v>
      </c>
      <c r="X40" s="395">
        <v>0</v>
      </c>
      <c r="Y40" s="396">
        <f t="shared" si="57"/>
        <v>0</v>
      </c>
      <c r="Z40" s="395">
        <v>0</v>
      </c>
      <c r="AA40" s="395">
        <v>0</v>
      </c>
      <c r="AB40" s="395">
        <v>0</v>
      </c>
      <c r="AC40" s="395">
        <v>0</v>
      </c>
      <c r="AD40" s="395">
        <v>0</v>
      </c>
      <c r="AE40" s="396">
        <f t="shared" si="58"/>
        <v>0</v>
      </c>
      <c r="AF40" s="395">
        <v>0</v>
      </c>
      <c r="AG40" s="395">
        <v>0</v>
      </c>
      <c r="AH40" s="395">
        <v>0</v>
      </c>
      <c r="AI40" s="395">
        <v>0</v>
      </c>
      <c r="AJ40" s="395">
        <v>0</v>
      </c>
      <c r="AK40" s="395">
        <v>0</v>
      </c>
      <c r="AL40" s="395">
        <v>0</v>
      </c>
      <c r="AM40" s="395">
        <v>0</v>
      </c>
      <c r="AN40" s="395">
        <v>0</v>
      </c>
      <c r="AO40" s="395">
        <v>0</v>
      </c>
      <c r="AP40" s="395">
        <v>0</v>
      </c>
      <c r="AQ40" s="395">
        <v>0</v>
      </c>
      <c r="AR40" s="395">
        <v>0</v>
      </c>
      <c r="AS40" s="396">
        <f t="shared" si="59"/>
        <v>0</v>
      </c>
      <c r="AT40" s="395">
        <v>0</v>
      </c>
      <c r="AU40" s="395">
        <v>0</v>
      </c>
      <c r="AV40" s="395">
        <v>0</v>
      </c>
      <c r="AW40" s="396">
        <f t="shared" si="60"/>
        <v>0</v>
      </c>
      <c r="AX40" s="395">
        <v>0</v>
      </c>
      <c r="AY40" s="395">
        <v>0</v>
      </c>
      <c r="AZ40" s="395">
        <v>0</v>
      </c>
      <c r="BA40" s="395">
        <v>0</v>
      </c>
      <c r="BB40" s="395">
        <v>0</v>
      </c>
      <c r="BC40" s="396">
        <f t="shared" si="61"/>
        <v>0</v>
      </c>
      <c r="BD40" s="395">
        <v>0</v>
      </c>
      <c r="BE40" s="395">
        <v>0</v>
      </c>
      <c r="BF40" s="396">
        <f t="shared" si="62"/>
        <v>1</v>
      </c>
      <c r="BG40" s="395">
        <v>0</v>
      </c>
      <c r="BH40" s="395">
        <v>0</v>
      </c>
      <c r="BI40" s="395">
        <v>0</v>
      </c>
      <c r="BJ40" s="395">
        <v>1</v>
      </c>
      <c r="BK40" s="396">
        <f t="shared" si="63"/>
        <v>0</v>
      </c>
      <c r="BL40" s="395">
        <v>0</v>
      </c>
      <c r="BM40" s="395">
        <v>0</v>
      </c>
      <c r="BN40" s="395">
        <v>0</v>
      </c>
      <c r="BO40" s="396">
        <f t="shared" si="64"/>
        <v>0</v>
      </c>
      <c r="BP40" s="395">
        <v>0</v>
      </c>
      <c r="BQ40" s="395">
        <v>0</v>
      </c>
      <c r="BR40" s="395">
        <v>0</v>
      </c>
      <c r="BS40" s="396">
        <f t="shared" si="65"/>
        <v>0</v>
      </c>
      <c r="BT40" s="395">
        <v>0</v>
      </c>
      <c r="BU40" s="395">
        <v>0</v>
      </c>
      <c r="BV40" s="395">
        <v>0</v>
      </c>
      <c r="BW40" s="395">
        <v>0</v>
      </c>
      <c r="BX40" s="396">
        <f t="shared" si="66"/>
        <v>0</v>
      </c>
      <c r="BY40" s="395">
        <v>0</v>
      </c>
      <c r="BZ40" s="395">
        <v>0</v>
      </c>
      <c r="CA40" s="395">
        <v>0</v>
      </c>
      <c r="CB40" s="396">
        <f t="shared" si="67"/>
        <v>0</v>
      </c>
      <c r="CC40" s="395">
        <v>0</v>
      </c>
      <c r="CD40" s="395">
        <v>0</v>
      </c>
      <c r="CE40" s="395">
        <v>0</v>
      </c>
    </row>
    <row r="41" spans="1:83" ht="12.75" x14ac:dyDescent="0.2">
      <c r="A41" s="91">
        <v>422</v>
      </c>
      <c r="B41" s="363" t="s">
        <v>380</v>
      </c>
      <c r="C41" s="398">
        <f t="shared" si="51"/>
        <v>1</v>
      </c>
      <c r="D41" s="397">
        <f t="shared" si="52"/>
        <v>0</v>
      </c>
      <c r="E41" s="395">
        <v>0</v>
      </c>
      <c r="F41" s="395">
        <v>0</v>
      </c>
      <c r="G41" s="397">
        <f t="shared" si="53"/>
        <v>0</v>
      </c>
      <c r="H41" s="395">
        <v>0</v>
      </c>
      <c r="I41" s="395">
        <v>0</v>
      </c>
      <c r="J41" s="396">
        <f t="shared" si="54"/>
        <v>0</v>
      </c>
      <c r="K41" s="395">
        <v>0</v>
      </c>
      <c r="L41" s="395">
        <v>0</v>
      </c>
      <c r="M41" s="395">
        <v>0</v>
      </c>
      <c r="N41" s="395">
        <v>0</v>
      </c>
      <c r="O41" s="396">
        <f t="shared" si="55"/>
        <v>0</v>
      </c>
      <c r="P41" s="395">
        <v>0</v>
      </c>
      <c r="Q41" s="395">
        <v>0</v>
      </c>
      <c r="R41" s="395">
        <v>0</v>
      </c>
      <c r="S41" s="395">
        <v>0</v>
      </c>
      <c r="T41" s="396">
        <f t="shared" si="56"/>
        <v>0</v>
      </c>
      <c r="U41" s="395">
        <v>0</v>
      </c>
      <c r="V41" s="395">
        <v>0</v>
      </c>
      <c r="W41" s="395">
        <v>0</v>
      </c>
      <c r="X41" s="395">
        <v>0</v>
      </c>
      <c r="Y41" s="396">
        <f t="shared" si="57"/>
        <v>0</v>
      </c>
      <c r="Z41" s="395">
        <v>0</v>
      </c>
      <c r="AA41" s="395">
        <v>0</v>
      </c>
      <c r="AB41" s="395">
        <v>0</v>
      </c>
      <c r="AC41" s="395">
        <v>0</v>
      </c>
      <c r="AD41" s="395">
        <v>0</v>
      </c>
      <c r="AE41" s="396">
        <f t="shared" si="58"/>
        <v>0</v>
      </c>
      <c r="AF41" s="395">
        <v>0</v>
      </c>
      <c r="AG41" s="395">
        <v>0</v>
      </c>
      <c r="AH41" s="395">
        <v>0</v>
      </c>
      <c r="AI41" s="395">
        <v>0</v>
      </c>
      <c r="AJ41" s="395">
        <v>0</v>
      </c>
      <c r="AK41" s="395">
        <v>0</v>
      </c>
      <c r="AL41" s="395">
        <v>0</v>
      </c>
      <c r="AM41" s="395">
        <v>0</v>
      </c>
      <c r="AN41" s="395">
        <v>0</v>
      </c>
      <c r="AO41" s="395">
        <v>0</v>
      </c>
      <c r="AP41" s="395">
        <v>0</v>
      </c>
      <c r="AQ41" s="395">
        <v>0</v>
      </c>
      <c r="AR41" s="395">
        <v>0</v>
      </c>
      <c r="AS41" s="396">
        <f t="shared" si="59"/>
        <v>0</v>
      </c>
      <c r="AT41" s="395">
        <v>0</v>
      </c>
      <c r="AU41" s="395">
        <v>0</v>
      </c>
      <c r="AV41" s="395">
        <v>0</v>
      </c>
      <c r="AW41" s="396">
        <f t="shared" si="60"/>
        <v>0</v>
      </c>
      <c r="AX41" s="395">
        <v>0</v>
      </c>
      <c r="AY41" s="395">
        <v>0</v>
      </c>
      <c r="AZ41" s="395">
        <v>0</v>
      </c>
      <c r="BA41" s="395">
        <v>0</v>
      </c>
      <c r="BB41" s="395">
        <v>0</v>
      </c>
      <c r="BC41" s="396">
        <f t="shared" si="61"/>
        <v>0</v>
      </c>
      <c r="BD41" s="395">
        <v>0</v>
      </c>
      <c r="BE41" s="395">
        <v>0</v>
      </c>
      <c r="BF41" s="396">
        <f t="shared" si="62"/>
        <v>0</v>
      </c>
      <c r="BG41" s="395">
        <v>0</v>
      </c>
      <c r="BH41" s="395">
        <v>0</v>
      </c>
      <c r="BI41" s="395">
        <v>0</v>
      </c>
      <c r="BJ41" s="395">
        <v>0</v>
      </c>
      <c r="BK41" s="396">
        <f t="shared" si="63"/>
        <v>1</v>
      </c>
      <c r="BL41" s="395">
        <v>0</v>
      </c>
      <c r="BM41" s="395">
        <v>1</v>
      </c>
      <c r="BN41" s="395">
        <v>0</v>
      </c>
      <c r="BO41" s="396">
        <f t="shared" si="64"/>
        <v>0</v>
      </c>
      <c r="BP41" s="395">
        <v>0</v>
      </c>
      <c r="BQ41" s="395">
        <v>0</v>
      </c>
      <c r="BR41" s="395">
        <v>0</v>
      </c>
      <c r="BS41" s="396">
        <f t="shared" si="65"/>
        <v>0</v>
      </c>
      <c r="BT41" s="395">
        <v>0</v>
      </c>
      <c r="BU41" s="395">
        <v>0</v>
      </c>
      <c r="BV41" s="395">
        <v>0</v>
      </c>
      <c r="BW41" s="395">
        <v>0</v>
      </c>
      <c r="BX41" s="396">
        <f t="shared" si="66"/>
        <v>0</v>
      </c>
      <c r="BY41" s="395">
        <v>0</v>
      </c>
      <c r="BZ41" s="395">
        <v>0</v>
      </c>
      <c r="CA41" s="395">
        <v>0</v>
      </c>
      <c r="CB41" s="396">
        <f t="shared" si="67"/>
        <v>0</v>
      </c>
      <c r="CC41" s="395">
        <v>0</v>
      </c>
      <c r="CD41" s="395">
        <v>0</v>
      </c>
      <c r="CE41" s="395">
        <v>0</v>
      </c>
    </row>
    <row r="42" spans="1:83" ht="12.75" x14ac:dyDescent="0.2">
      <c r="A42" s="90">
        <v>423</v>
      </c>
      <c r="B42" s="252" t="s">
        <v>359</v>
      </c>
      <c r="C42" s="398">
        <f t="shared" si="51"/>
        <v>1</v>
      </c>
      <c r="D42" s="397">
        <f t="shared" si="52"/>
        <v>0</v>
      </c>
      <c r="E42" s="395">
        <v>0</v>
      </c>
      <c r="F42" s="395">
        <v>0</v>
      </c>
      <c r="G42" s="397">
        <f t="shared" si="53"/>
        <v>0</v>
      </c>
      <c r="H42" s="395">
        <v>0</v>
      </c>
      <c r="I42" s="395">
        <v>0</v>
      </c>
      <c r="J42" s="396">
        <f t="shared" si="54"/>
        <v>0</v>
      </c>
      <c r="K42" s="395">
        <v>0</v>
      </c>
      <c r="L42" s="395">
        <v>0</v>
      </c>
      <c r="M42" s="395">
        <v>0</v>
      </c>
      <c r="N42" s="395">
        <v>0</v>
      </c>
      <c r="O42" s="396">
        <f t="shared" si="55"/>
        <v>0</v>
      </c>
      <c r="P42" s="395">
        <v>0</v>
      </c>
      <c r="Q42" s="395">
        <v>0</v>
      </c>
      <c r="R42" s="395">
        <v>0</v>
      </c>
      <c r="S42" s="395">
        <v>0</v>
      </c>
      <c r="T42" s="396">
        <f t="shared" si="56"/>
        <v>0</v>
      </c>
      <c r="U42" s="395">
        <v>0</v>
      </c>
      <c r="V42" s="395">
        <v>0</v>
      </c>
      <c r="W42" s="395">
        <v>0</v>
      </c>
      <c r="X42" s="395">
        <v>0</v>
      </c>
      <c r="Y42" s="396">
        <f t="shared" si="57"/>
        <v>1</v>
      </c>
      <c r="Z42" s="395">
        <v>0</v>
      </c>
      <c r="AA42" s="395">
        <v>0</v>
      </c>
      <c r="AB42" s="395">
        <v>0</v>
      </c>
      <c r="AC42" s="395">
        <v>0</v>
      </c>
      <c r="AD42" s="395">
        <v>1</v>
      </c>
      <c r="AE42" s="396">
        <f t="shared" si="58"/>
        <v>0</v>
      </c>
      <c r="AF42" s="395">
        <v>0</v>
      </c>
      <c r="AG42" s="395">
        <v>0</v>
      </c>
      <c r="AH42" s="395">
        <v>0</v>
      </c>
      <c r="AI42" s="395">
        <v>0</v>
      </c>
      <c r="AJ42" s="395">
        <v>0</v>
      </c>
      <c r="AK42" s="395">
        <v>0</v>
      </c>
      <c r="AL42" s="395">
        <v>0</v>
      </c>
      <c r="AM42" s="395">
        <v>0</v>
      </c>
      <c r="AN42" s="395">
        <v>0</v>
      </c>
      <c r="AO42" s="395">
        <v>0</v>
      </c>
      <c r="AP42" s="395">
        <v>0</v>
      </c>
      <c r="AQ42" s="395">
        <v>0</v>
      </c>
      <c r="AR42" s="395">
        <v>0</v>
      </c>
      <c r="AS42" s="396">
        <f t="shared" si="59"/>
        <v>0</v>
      </c>
      <c r="AT42" s="395">
        <v>0</v>
      </c>
      <c r="AU42" s="395">
        <v>0</v>
      </c>
      <c r="AV42" s="395">
        <v>0</v>
      </c>
      <c r="AW42" s="396">
        <f t="shared" si="60"/>
        <v>0</v>
      </c>
      <c r="AX42" s="395">
        <v>0</v>
      </c>
      <c r="AY42" s="395">
        <v>0</v>
      </c>
      <c r="AZ42" s="395">
        <v>0</v>
      </c>
      <c r="BA42" s="395">
        <v>0</v>
      </c>
      <c r="BB42" s="395">
        <v>0</v>
      </c>
      <c r="BC42" s="396">
        <f t="shared" si="61"/>
        <v>0</v>
      </c>
      <c r="BD42" s="395">
        <v>0</v>
      </c>
      <c r="BE42" s="395">
        <v>0</v>
      </c>
      <c r="BF42" s="396">
        <f t="shared" si="62"/>
        <v>0</v>
      </c>
      <c r="BG42" s="395">
        <v>0</v>
      </c>
      <c r="BH42" s="395">
        <v>0</v>
      </c>
      <c r="BI42" s="395">
        <v>0</v>
      </c>
      <c r="BJ42" s="395">
        <v>0</v>
      </c>
      <c r="BK42" s="396">
        <f t="shared" si="63"/>
        <v>0</v>
      </c>
      <c r="BL42" s="395">
        <v>0</v>
      </c>
      <c r="BM42" s="395">
        <v>0</v>
      </c>
      <c r="BN42" s="395">
        <v>0</v>
      </c>
      <c r="BO42" s="396">
        <f t="shared" si="64"/>
        <v>0</v>
      </c>
      <c r="BP42" s="395">
        <v>0</v>
      </c>
      <c r="BQ42" s="395">
        <v>0</v>
      </c>
      <c r="BR42" s="395">
        <v>0</v>
      </c>
      <c r="BS42" s="396">
        <f t="shared" si="65"/>
        <v>0</v>
      </c>
      <c r="BT42" s="395">
        <v>0</v>
      </c>
      <c r="BU42" s="395">
        <v>0</v>
      </c>
      <c r="BV42" s="395">
        <v>0</v>
      </c>
      <c r="BW42" s="395">
        <v>0</v>
      </c>
      <c r="BX42" s="396">
        <f t="shared" si="66"/>
        <v>0</v>
      </c>
      <c r="BY42" s="395">
        <v>0</v>
      </c>
      <c r="BZ42" s="395">
        <v>0</v>
      </c>
      <c r="CA42" s="395">
        <v>0</v>
      </c>
      <c r="CB42" s="396">
        <f t="shared" si="67"/>
        <v>0</v>
      </c>
      <c r="CC42" s="395">
        <v>0</v>
      </c>
      <c r="CD42" s="395">
        <v>0</v>
      </c>
      <c r="CE42" s="395">
        <v>0</v>
      </c>
    </row>
    <row r="43" spans="1:83" ht="21" x14ac:dyDescent="0.2">
      <c r="A43" s="89">
        <v>499</v>
      </c>
      <c r="B43" s="252" t="s">
        <v>270</v>
      </c>
      <c r="C43" s="398">
        <f t="shared" si="51"/>
        <v>7</v>
      </c>
      <c r="D43" s="397">
        <f t="shared" si="52"/>
        <v>0</v>
      </c>
      <c r="E43" s="395">
        <v>0</v>
      </c>
      <c r="F43" s="395">
        <v>0</v>
      </c>
      <c r="G43" s="397">
        <f t="shared" si="53"/>
        <v>0</v>
      </c>
      <c r="H43" s="395">
        <v>0</v>
      </c>
      <c r="I43" s="395">
        <v>0</v>
      </c>
      <c r="J43" s="396">
        <f t="shared" si="54"/>
        <v>1</v>
      </c>
      <c r="K43" s="395">
        <v>0</v>
      </c>
      <c r="L43" s="395">
        <v>0</v>
      </c>
      <c r="M43" s="395">
        <v>0</v>
      </c>
      <c r="N43" s="395">
        <v>1</v>
      </c>
      <c r="O43" s="396">
        <f t="shared" si="55"/>
        <v>0</v>
      </c>
      <c r="P43" s="395">
        <v>0</v>
      </c>
      <c r="Q43" s="395">
        <v>0</v>
      </c>
      <c r="R43" s="395">
        <v>0</v>
      </c>
      <c r="S43" s="395">
        <v>0</v>
      </c>
      <c r="T43" s="396">
        <f t="shared" si="56"/>
        <v>1</v>
      </c>
      <c r="U43" s="395">
        <v>0</v>
      </c>
      <c r="V43" s="395">
        <v>1</v>
      </c>
      <c r="W43" s="395">
        <v>0</v>
      </c>
      <c r="X43" s="395">
        <v>0</v>
      </c>
      <c r="Y43" s="396">
        <f t="shared" si="57"/>
        <v>0</v>
      </c>
      <c r="Z43" s="395">
        <v>0</v>
      </c>
      <c r="AA43" s="395">
        <v>0</v>
      </c>
      <c r="AB43" s="395">
        <v>0</v>
      </c>
      <c r="AC43" s="395">
        <v>0</v>
      </c>
      <c r="AD43" s="395">
        <v>0</v>
      </c>
      <c r="AE43" s="396">
        <f t="shared" si="58"/>
        <v>5</v>
      </c>
      <c r="AF43" s="395">
        <v>0</v>
      </c>
      <c r="AG43" s="395">
        <v>0</v>
      </c>
      <c r="AH43" s="395">
        <v>1</v>
      </c>
      <c r="AI43" s="395">
        <v>3</v>
      </c>
      <c r="AJ43" s="395">
        <v>0</v>
      </c>
      <c r="AK43" s="395">
        <v>0</v>
      </c>
      <c r="AL43" s="395">
        <v>0</v>
      </c>
      <c r="AM43" s="395">
        <v>1</v>
      </c>
      <c r="AN43" s="395">
        <v>0</v>
      </c>
      <c r="AO43" s="395">
        <v>0</v>
      </c>
      <c r="AP43" s="395">
        <v>0</v>
      </c>
      <c r="AQ43" s="395">
        <v>0</v>
      </c>
      <c r="AR43" s="395">
        <v>0</v>
      </c>
      <c r="AS43" s="396">
        <f t="shared" si="59"/>
        <v>0</v>
      </c>
      <c r="AT43" s="395">
        <v>0</v>
      </c>
      <c r="AU43" s="395">
        <v>0</v>
      </c>
      <c r="AV43" s="395">
        <v>0</v>
      </c>
      <c r="AW43" s="396">
        <f t="shared" si="60"/>
        <v>0</v>
      </c>
      <c r="AX43" s="395">
        <v>0</v>
      </c>
      <c r="AY43" s="395">
        <v>0</v>
      </c>
      <c r="AZ43" s="395">
        <v>0</v>
      </c>
      <c r="BA43" s="395">
        <v>0</v>
      </c>
      <c r="BB43" s="395">
        <v>0</v>
      </c>
      <c r="BC43" s="396">
        <f t="shared" si="61"/>
        <v>0</v>
      </c>
      <c r="BD43" s="395">
        <v>0</v>
      </c>
      <c r="BE43" s="395">
        <v>0</v>
      </c>
      <c r="BF43" s="396">
        <f t="shared" si="62"/>
        <v>0</v>
      </c>
      <c r="BG43" s="395">
        <v>0</v>
      </c>
      <c r="BH43" s="395">
        <v>0</v>
      </c>
      <c r="BI43" s="395">
        <v>0</v>
      </c>
      <c r="BJ43" s="395">
        <v>0</v>
      </c>
      <c r="BK43" s="396">
        <f t="shared" si="63"/>
        <v>0</v>
      </c>
      <c r="BL43" s="395">
        <v>0</v>
      </c>
      <c r="BM43" s="395">
        <v>0</v>
      </c>
      <c r="BN43" s="395">
        <v>0</v>
      </c>
      <c r="BO43" s="396">
        <f t="shared" si="64"/>
        <v>0</v>
      </c>
      <c r="BP43" s="395">
        <v>0</v>
      </c>
      <c r="BQ43" s="395">
        <v>0</v>
      </c>
      <c r="BR43" s="395">
        <v>0</v>
      </c>
      <c r="BS43" s="396">
        <f t="shared" si="65"/>
        <v>0</v>
      </c>
      <c r="BT43" s="395">
        <v>0</v>
      </c>
      <c r="BU43" s="395">
        <v>0</v>
      </c>
      <c r="BV43" s="395">
        <v>0</v>
      </c>
      <c r="BW43" s="395">
        <v>0</v>
      </c>
      <c r="BX43" s="396">
        <f t="shared" si="66"/>
        <v>0</v>
      </c>
      <c r="BY43" s="395">
        <v>0</v>
      </c>
      <c r="BZ43" s="395">
        <v>0</v>
      </c>
      <c r="CA43" s="395">
        <v>0</v>
      </c>
      <c r="CB43" s="396">
        <f t="shared" si="67"/>
        <v>0</v>
      </c>
      <c r="CC43" s="395">
        <v>0</v>
      </c>
      <c r="CD43" s="395">
        <v>0</v>
      </c>
      <c r="CE43" s="395">
        <v>0</v>
      </c>
    </row>
    <row r="44" spans="1:83" ht="21" x14ac:dyDescent="0.2">
      <c r="A44" s="88"/>
      <c r="B44" s="251" t="s">
        <v>334</v>
      </c>
      <c r="C44" s="398">
        <f t="shared" ref="C44:AH44" si="68">SUM(C45:C61)</f>
        <v>2250</v>
      </c>
      <c r="D44" s="397">
        <f t="shared" si="68"/>
        <v>69</v>
      </c>
      <c r="E44" s="397">
        <f t="shared" si="68"/>
        <v>21</v>
      </c>
      <c r="F44" s="397">
        <f t="shared" si="68"/>
        <v>48</v>
      </c>
      <c r="G44" s="397">
        <f t="shared" si="68"/>
        <v>41</v>
      </c>
      <c r="H44" s="397">
        <f t="shared" si="68"/>
        <v>8</v>
      </c>
      <c r="I44" s="397">
        <f t="shared" si="68"/>
        <v>33</v>
      </c>
      <c r="J44" s="397">
        <f t="shared" si="68"/>
        <v>134</v>
      </c>
      <c r="K44" s="397">
        <f t="shared" si="68"/>
        <v>5</v>
      </c>
      <c r="L44" s="397">
        <f t="shared" si="68"/>
        <v>57</v>
      </c>
      <c r="M44" s="397">
        <f t="shared" si="68"/>
        <v>10</v>
      </c>
      <c r="N44" s="397">
        <f t="shared" si="68"/>
        <v>62</v>
      </c>
      <c r="O44" s="397">
        <f t="shared" si="68"/>
        <v>98</v>
      </c>
      <c r="P44" s="397">
        <f t="shared" si="68"/>
        <v>2</v>
      </c>
      <c r="Q44" s="397">
        <f t="shared" si="68"/>
        <v>58</v>
      </c>
      <c r="R44" s="397">
        <f t="shared" si="68"/>
        <v>8</v>
      </c>
      <c r="S44" s="397">
        <f t="shared" si="68"/>
        <v>30</v>
      </c>
      <c r="T44" s="397">
        <f t="shared" si="68"/>
        <v>99</v>
      </c>
      <c r="U44" s="397">
        <f t="shared" si="68"/>
        <v>0</v>
      </c>
      <c r="V44" s="397">
        <f t="shared" si="68"/>
        <v>75</v>
      </c>
      <c r="W44" s="397">
        <f t="shared" si="68"/>
        <v>16</v>
      </c>
      <c r="X44" s="397">
        <f t="shared" si="68"/>
        <v>8</v>
      </c>
      <c r="Y44" s="397">
        <f t="shared" si="68"/>
        <v>185</v>
      </c>
      <c r="Z44" s="397">
        <f t="shared" si="68"/>
        <v>5</v>
      </c>
      <c r="AA44" s="397">
        <f t="shared" si="68"/>
        <v>26</v>
      </c>
      <c r="AB44" s="397">
        <f t="shared" si="68"/>
        <v>22</v>
      </c>
      <c r="AC44" s="397">
        <f t="shared" si="68"/>
        <v>90</v>
      </c>
      <c r="AD44" s="397">
        <f t="shared" si="68"/>
        <v>42</v>
      </c>
      <c r="AE44" s="397">
        <f t="shared" si="68"/>
        <v>970</v>
      </c>
      <c r="AF44" s="397">
        <f t="shared" si="68"/>
        <v>0</v>
      </c>
      <c r="AG44" s="397">
        <f t="shared" si="68"/>
        <v>1</v>
      </c>
      <c r="AH44" s="397">
        <f t="shared" si="68"/>
        <v>135</v>
      </c>
      <c r="AI44" s="397">
        <f t="shared" ref="AI44:BN44" si="69">SUM(AI45:AI61)</f>
        <v>312</v>
      </c>
      <c r="AJ44" s="397">
        <f t="shared" si="69"/>
        <v>181</v>
      </c>
      <c r="AK44" s="397">
        <f t="shared" si="69"/>
        <v>161</v>
      </c>
      <c r="AL44" s="397">
        <f t="shared" si="69"/>
        <v>7</v>
      </c>
      <c r="AM44" s="397">
        <f t="shared" si="69"/>
        <v>55</v>
      </c>
      <c r="AN44" s="397">
        <f t="shared" si="69"/>
        <v>8</v>
      </c>
      <c r="AO44" s="397">
        <f t="shared" si="69"/>
        <v>64</v>
      </c>
      <c r="AP44" s="397">
        <f t="shared" si="69"/>
        <v>10</v>
      </c>
      <c r="AQ44" s="397">
        <f t="shared" si="69"/>
        <v>36</v>
      </c>
      <c r="AR44" s="397">
        <f t="shared" si="69"/>
        <v>0</v>
      </c>
      <c r="AS44" s="397">
        <f t="shared" si="69"/>
        <v>112</v>
      </c>
      <c r="AT44" s="397">
        <f t="shared" si="69"/>
        <v>0</v>
      </c>
      <c r="AU44" s="397">
        <f t="shared" si="69"/>
        <v>43</v>
      </c>
      <c r="AV44" s="397">
        <f t="shared" si="69"/>
        <v>69</v>
      </c>
      <c r="AW44" s="397">
        <f t="shared" si="69"/>
        <v>110</v>
      </c>
      <c r="AX44" s="397">
        <f t="shared" si="69"/>
        <v>0</v>
      </c>
      <c r="AY44" s="397">
        <f t="shared" si="69"/>
        <v>14</v>
      </c>
      <c r="AZ44" s="397">
        <f t="shared" si="69"/>
        <v>22</v>
      </c>
      <c r="BA44" s="397">
        <f t="shared" si="69"/>
        <v>54</v>
      </c>
      <c r="BB44" s="397">
        <f t="shared" si="69"/>
        <v>20</v>
      </c>
      <c r="BC44" s="397">
        <f t="shared" si="69"/>
        <v>44</v>
      </c>
      <c r="BD44" s="397">
        <f t="shared" si="69"/>
        <v>0</v>
      </c>
      <c r="BE44" s="397">
        <f t="shared" si="69"/>
        <v>44</v>
      </c>
      <c r="BF44" s="397">
        <f t="shared" si="69"/>
        <v>121</v>
      </c>
      <c r="BG44" s="397">
        <f t="shared" si="69"/>
        <v>0</v>
      </c>
      <c r="BH44" s="397">
        <f t="shared" si="69"/>
        <v>76</v>
      </c>
      <c r="BI44" s="397">
        <f t="shared" si="69"/>
        <v>21</v>
      </c>
      <c r="BJ44" s="397">
        <f t="shared" si="69"/>
        <v>24</v>
      </c>
      <c r="BK44" s="397">
        <f t="shared" si="69"/>
        <v>83</v>
      </c>
      <c r="BL44" s="397">
        <f t="shared" si="69"/>
        <v>1</v>
      </c>
      <c r="BM44" s="397">
        <f t="shared" si="69"/>
        <v>52</v>
      </c>
      <c r="BN44" s="397">
        <f t="shared" si="69"/>
        <v>30</v>
      </c>
      <c r="BO44" s="397">
        <f t="shared" ref="BO44:CE44" si="70">SUM(BO45:BO61)</f>
        <v>66</v>
      </c>
      <c r="BP44" s="397">
        <f t="shared" si="70"/>
        <v>0</v>
      </c>
      <c r="BQ44" s="397">
        <f t="shared" si="70"/>
        <v>56</v>
      </c>
      <c r="BR44" s="397">
        <f t="shared" si="70"/>
        <v>10</v>
      </c>
      <c r="BS44" s="397">
        <f t="shared" si="70"/>
        <v>68</v>
      </c>
      <c r="BT44" s="397">
        <f t="shared" si="70"/>
        <v>0</v>
      </c>
      <c r="BU44" s="397">
        <f t="shared" si="70"/>
        <v>24</v>
      </c>
      <c r="BV44" s="397">
        <f t="shared" si="70"/>
        <v>10</v>
      </c>
      <c r="BW44" s="397">
        <f t="shared" si="70"/>
        <v>34</v>
      </c>
      <c r="BX44" s="397">
        <f t="shared" si="70"/>
        <v>22</v>
      </c>
      <c r="BY44" s="397">
        <f t="shared" si="70"/>
        <v>0</v>
      </c>
      <c r="BZ44" s="397">
        <f t="shared" si="70"/>
        <v>13</v>
      </c>
      <c r="CA44" s="397">
        <f t="shared" si="70"/>
        <v>9</v>
      </c>
      <c r="CB44" s="397">
        <f t="shared" si="70"/>
        <v>28</v>
      </c>
      <c r="CC44" s="397">
        <f t="shared" si="70"/>
        <v>1</v>
      </c>
      <c r="CD44" s="397">
        <f t="shared" si="70"/>
        <v>24</v>
      </c>
      <c r="CE44" s="397">
        <f t="shared" si="70"/>
        <v>3</v>
      </c>
    </row>
    <row r="45" spans="1:83" ht="12.75" x14ac:dyDescent="0.2">
      <c r="A45" s="89">
        <v>501</v>
      </c>
      <c r="B45" s="252" t="s">
        <v>287</v>
      </c>
      <c r="C45" s="398">
        <f t="shared" ref="C45:C61" si="71">SUM(D45,G45,J45,O45,T45,Y45,AE45,AS45,AW45,BC45,BF45,BK45,BO45,BS45,BX45,CB45)</f>
        <v>10</v>
      </c>
      <c r="D45" s="397">
        <f t="shared" ref="D45:D61" si="72">SUM(E45:F45)</f>
        <v>1</v>
      </c>
      <c r="E45" s="395">
        <v>0</v>
      </c>
      <c r="F45" s="395">
        <v>1</v>
      </c>
      <c r="G45" s="397">
        <f t="shared" ref="G45:G61" si="73">SUM(H45:I45)</f>
        <v>0</v>
      </c>
      <c r="H45" s="395">
        <v>0</v>
      </c>
      <c r="I45" s="395">
        <v>0</v>
      </c>
      <c r="J45" s="396">
        <f t="shared" ref="J45:J61" si="74">SUM(K45:N45)</f>
        <v>1</v>
      </c>
      <c r="K45" s="395">
        <v>0</v>
      </c>
      <c r="L45" s="395">
        <v>0</v>
      </c>
      <c r="M45" s="395">
        <v>1</v>
      </c>
      <c r="N45" s="395">
        <v>0</v>
      </c>
      <c r="O45" s="396">
        <f t="shared" ref="O45:O61" si="75">SUM(P45,Q45,R45,S45)</f>
        <v>2</v>
      </c>
      <c r="P45" s="395">
        <v>0</v>
      </c>
      <c r="Q45" s="395">
        <v>1</v>
      </c>
      <c r="R45" s="395">
        <v>0</v>
      </c>
      <c r="S45" s="395">
        <v>1</v>
      </c>
      <c r="T45" s="396">
        <f t="shared" ref="T45:T61" si="76">SUM(U45,V45,W45,X45)</f>
        <v>0</v>
      </c>
      <c r="U45" s="395">
        <v>0</v>
      </c>
      <c r="V45" s="395">
        <v>0</v>
      </c>
      <c r="W45" s="395">
        <v>0</v>
      </c>
      <c r="X45" s="395">
        <v>0</v>
      </c>
      <c r="Y45" s="396">
        <f t="shared" ref="Y45:Y61" si="77">SUM(Z45,AA45,AB45,AC45,AD45)</f>
        <v>0</v>
      </c>
      <c r="Z45" s="395">
        <v>0</v>
      </c>
      <c r="AA45" s="395">
        <v>0</v>
      </c>
      <c r="AB45" s="395">
        <v>0</v>
      </c>
      <c r="AC45" s="395">
        <v>0</v>
      </c>
      <c r="AD45" s="395">
        <v>0</v>
      </c>
      <c r="AE45" s="396">
        <f t="shared" ref="AE45:AE61" si="78">SUM(AF45,AG45,AH45,AI45,AJ45,AK45,AL45,AM45,AN45,AO45,AP45,AQ45,AR45)</f>
        <v>4</v>
      </c>
      <c r="AF45" s="395">
        <v>0</v>
      </c>
      <c r="AG45" s="395">
        <v>0</v>
      </c>
      <c r="AH45" s="395">
        <v>0</v>
      </c>
      <c r="AI45" s="395">
        <v>1</v>
      </c>
      <c r="AJ45" s="395">
        <v>1</v>
      </c>
      <c r="AK45" s="395">
        <v>1</v>
      </c>
      <c r="AL45" s="395">
        <v>0</v>
      </c>
      <c r="AM45" s="395">
        <v>0</v>
      </c>
      <c r="AN45" s="395">
        <v>0</v>
      </c>
      <c r="AO45" s="395">
        <v>1</v>
      </c>
      <c r="AP45" s="395">
        <v>0</v>
      </c>
      <c r="AQ45" s="395">
        <v>0</v>
      </c>
      <c r="AR45" s="395">
        <v>0</v>
      </c>
      <c r="AS45" s="396">
        <f t="shared" ref="AS45:AS61" si="79">SUM(AT45:AV45)</f>
        <v>0</v>
      </c>
      <c r="AT45" s="395">
        <v>0</v>
      </c>
      <c r="AU45" s="395">
        <v>0</v>
      </c>
      <c r="AV45" s="395">
        <v>0</v>
      </c>
      <c r="AW45" s="396">
        <f t="shared" ref="AW45:AW61" si="80">SUM(AX45:BB45)</f>
        <v>1</v>
      </c>
      <c r="AX45" s="395">
        <v>0</v>
      </c>
      <c r="AY45" s="395">
        <v>0</v>
      </c>
      <c r="AZ45" s="395">
        <v>0</v>
      </c>
      <c r="BA45" s="395">
        <v>1</v>
      </c>
      <c r="BB45" s="395">
        <v>0</v>
      </c>
      <c r="BC45" s="396">
        <f t="shared" ref="BC45:BC61" si="81">SUM(BD45:BE45)</f>
        <v>0</v>
      </c>
      <c r="BD45" s="395">
        <v>0</v>
      </c>
      <c r="BE45" s="395">
        <v>0</v>
      </c>
      <c r="BF45" s="396">
        <f t="shared" ref="BF45:BF61" si="82">SUM(BG45:BJ45)</f>
        <v>1</v>
      </c>
      <c r="BG45" s="395">
        <v>0</v>
      </c>
      <c r="BH45" s="395">
        <v>0</v>
      </c>
      <c r="BI45" s="395">
        <v>1</v>
      </c>
      <c r="BJ45" s="395">
        <v>0</v>
      </c>
      <c r="BK45" s="396">
        <f t="shared" ref="BK45:BK61" si="83">SUM(BL45:BN45)</f>
        <v>0</v>
      </c>
      <c r="BL45" s="395">
        <v>0</v>
      </c>
      <c r="BM45" s="395">
        <v>0</v>
      </c>
      <c r="BN45" s="395">
        <v>0</v>
      </c>
      <c r="BO45" s="396">
        <f t="shared" ref="BO45:BO61" si="84">SUM(BP45:BR45)</f>
        <v>0</v>
      </c>
      <c r="BP45" s="395">
        <v>0</v>
      </c>
      <c r="BQ45" s="395">
        <v>0</v>
      </c>
      <c r="BR45" s="395">
        <v>0</v>
      </c>
      <c r="BS45" s="396">
        <f t="shared" ref="BS45:BS61" si="85">SUM(BT45:BW45)</f>
        <v>0</v>
      </c>
      <c r="BT45" s="395">
        <v>0</v>
      </c>
      <c r="BU45" s="395">
        <v>0</v>
      </c>
      <c r="BV45" s="395">
        <v>0</v>
      </c>
      <c r="BW45" s="395">
        <v>0</v>
      </c>
      <c r="BX45" s="396">
        <f t="shared" ref="BX45:BX61" si="86">SUM(BY45:CA45)</f>
        <v>0</v>
      </c>
      <c r="BY45" s="395">
        <v>0</v>
      </c>
      <c r="BZ45" s="395">
        <v>0</v>
      </c>
      <c r="CA45" s="395">
        <v>0</v>
      </c>
      <c r="CB45" s="396">
        <f t="shared" ref="CB45:CB61" si="87">SUM(CC45:CE45)</f>
        <v>0</v>
      </c>
      <c r="CC45" s="395">
        <v>0</v>
      </c>
      <c r="CD45" s="395">
        <v>0</v>
      </c>
      <c r="CE45" s="395">
        <v>0</v>
      </c>
    </row>
    <row r="46" spans="1:83" ht="12.75" x14ac:dyDescent="0.2">
      <c r="A46" s="89">
        <v>502</v>
      </c>
      <c r="B46" s="252" t="s">
        <v>163</v>
      </c>
      <c r="C46" s="398">
        <f t="shared" si="71"/>
        <v>6</v>
      </c>
      <c r="D46" s="397">
        <f t="shared" si="72"/>
        <v>0</v>
      </c>
      <c r="E46" s="395">
        <v>0</v>
      </c>
      <c r="F46" s="395">
        <v>0</v>
      </c>
      <c r="G46" s="397">
        <f t="shared" si="73"/>
        <v>0</v>
      </c>
      <c r="H46" s="395">
        <v>0</v>
      </c>
      <c r="I46" s="395">
        <v>0</v>
      </c>
      <c r="J46" s="396">
        <f t="shared" si="74"/>
        <v>0</v>
      </c>
      <c r="K46" s="395">
        <v>0</v>
      </c>
      <c r="L46" s="395">
        <v>0</v>
      </c>
      <c r="M46" s="395">
        <v>0</v>
      </c>
      <c r="N46" s="395">
        <v>0</v>
      </c>
      <c r="O46" s="396">
        <f t="shared" si="75"/>
        <v>0</v>
      </c>
      <c r="P46" s="395">
        <v>0</v>
      </c>
      <c r="Q46" s="395">
        <v>0</v>
      </c>
      <c r="R46" s="395">
        <v>0</v>
      </c>
      <c r="S46" s="395">
        <v>0</v>
      </c>
      <c r="T46" s="396">
        <f t="shared" si="76"/>
        <v>0</v>
      </c>
      <c r="U46" s="395">
        <v>0</v>
      </c>
      <c r="V46" s="395">
        <v>0</v>
      </c>
      <c r="W46" s="395">
        <v>0</v>
      </c>
      <c r="X46" s="395">
        <v>0</v>
      </c>
      <c r="Y46" s="396">
        <f t="shared" si="77"/>
        <v>0</v>
      </c>
      <c r="Z46" s="395">
        <v>0</v>
      </c>
      <c r="AA46" s="395">
        <v>0</v>
      </c>
      <c r="AB46" s="395">
        <v>0</v>
      </c>
      <c r="AC46" s="395">
        <v>0</v>
      </c>
      <c r="AD46" s="395">
        <v>0</v>
      </c>
      <c r="AE46" s="396">
        <f t="shared" si="78"/>
        <v>3</v>
      </c>
      <c r="AF46" s="395">
        <v>0</v>
      </c>
      <c r="AG46" s="395">
        <v>0</v>
      </c>
      <c r="AH46" s="395">
        <v>0</v>
      </c>
      <c r="AI46" s="395">
        <v>0</v>
      </c>
      <c r="AJ46" s="395">
        <v>0</v>
      </c>
      <c r="AK46" s="395">
        <v>0</v>
      </c>
      <c r="AL46" s="395">
        <v>0</v>
      </c>
      <c r="AM46" s="395">
        <v>0</v>
      </c>
      <c r="AN46" s="395">
        <v>1</v>
      </c>
      <c r="AO46" s="395">
        <v>0</v>
      </c>
      <c r="AP46" s="395">
        <v>0</v>
      </c>
      <c r="AQ46" s="395">
        <v>2</v>
      </c>
      <c r="AR46" s="395">
        <v>0</v>
      </c>
      <c r="AS46" s="396">
        <f t="shared" si="79"/>
        <v>1</v>
      </c>
      <c r="AT46" s="395">
        <v>0</v>
      </c>
      <c r="AU46" s="395">
        <v>0</v>
      </c>
      <c r="AV46" s="395">
        <v>1</v>
      </c>
      <c r="AW46" s="396">
        <f t="shared" si="80"/>
        <v>0</v>
      </c>
      <c r="AX46" s="395">
        <v>0</v>
      </c>
      <c r="AY46" s="395">
        <v>0</v>
      </c>
      <c r="AZ46" s="395">
        <v>0</v>
      </c>
      <c r="BA46" s="395">
        <v>0</v>
      </c>
      <c r="BB46" s="395">
        <v>0</v>
      </c>
      <c r="BC46" s="396">
        <f t="shared" si="81"/>
        <v>1</v>
      </c>
      <c r="BD46" s="395">
        <v>0</v>
      </c>
      <c r="BE46" s="395">
        <v>1</v>
      </c>
      <c r="BF46" s="396">
        <f t="shared" si="82"/>
        <v>0</v>
      </c>
      <c r="BG46" s="395">
        <v>0</v>
      </c>
      <c r="BH46" s="395">
        <v>0</v>
      </c>
      <c r="BI46" s="395">
        <v>0</v>
      </c>
      <c r="BJ46" s="395">
        <v>0</v>
      </c>
      <c r="BK46" s="396">
        <f t="shared" si="83"/>
        <v>0</v>
      </c>
      <c r="BL46" s="395">
        <v>0</v>
      </c>
      <c r="BM46" s="395">
        <v>0</v>
      </c>
      <c r="BN46" s="395">
        <v>0</v>
      </c>
      <c r="BO46" s="396">
        <f t="shared" si="84"/>
        <v>0</v>
      </c>
      <c r="BP46" s="395">
        <v>0</v>
      </c>
      <c r="BQ46" s="395">
        <v>0</v>
      </c>
      <c r="BR46" s="395">
        <v>0</v>
      </c>
      <c r="BS46" s="396">
        <f t="shared" si="85"/>
        <v>1</v>
      </c>
      <c r="BT46" s="395">
        <v>0</v>
      </c>
      <c r="BU46" s="395">
        <v>0</v>
      </c>
      <c r="BV46" s="395">
        <v>0</v>
      </c>
      <c r="BW46" s="395">
        <v>1</v>
      </c>
      <c r="BX46" s="396">
        <f t="shared" si="86"/>
        <v>0</v>
      </c>
      <c r="BY46" s="395">
        <v>0</v>
      </c>
      <c r="BZ46" s="395">
        <v>0</v>
      </c>
      <c r="CA46" s="395">
        <v>0</v>
      </c>
      <c r="CB46" s="396">
        <f t="shared" si="87"/>
        <v>0</v>
      </c>
      <c r="CC46" s="395">
        <v>0</v>
      </c>
      <c r="CD46" s="395">
        <v>0</v>
      </c>
      <c r="CE46" s="395">
        <v>0</v>
      </c>
    </row>
    <row r="47" spans="1:83" ht="12.75" x14ac:dyDescent="0.2">
      <c r="A47" s="89">
        <v>503</v>
      </c>
      <c r="B47" s="252" t="s">
        <v>114</v>
      </c>
      <c r="C47" s="398">
        <f t="shared" si="71"/>
        <v>1</v>
      </c>
      <c r="D47" s="397">
        <f t="shared" si="72"/>
        <v>0</v>
      </c>
      <c r="E47" s="395">
        <v>0</v>
      </c>
      <c r="F47" s="395">
        <v>0</v>
      </c>
      <c r="G47" s="397">
        <f t="shared" si="73"/>
        <v>0</v>
      </c>
      <c r="H47" s="395">
        <v>0</v>
      </c>
      <c r="I47" s="395">
        <v>0</v>
      </c>
      <c r="J47" s="396">
        <f t="shared" si="74"/>
        <v>0</v>
      </c>
      <c r="K47" s="395">
        <v>0</v>
      </c>
      <c r="L47" s="395">
        <v>0</v>
      </c>
      <c r="M47" s="395">
        <v>0</v>
      </c>
      <c r="N47" s="395">
        <v>0</v>
      </c>
      <c r="O47" s="396">
        <f t="shared" si="75"/>
        <v>0</v>
      </c>
      <c r="P47" s="395">
        <v>0</v>
      </c>
      <c r="Q47" s="395">
        <v>0</v>
      </c>
      <c r="R47" s="395">
        <v>0</v>
      </c>
      <c r="S47" s="395">
        <v>0</v>
      </c>
      <c r="T47" s="396">
        <f t="shared" si="76"/>
        <v>0</v>
      </c>
      <c r="U47" s="395">
        <v>0</v>
      </c>
      <c r="V47" s="395">
        <v>0</v>
      </c>
      <c r="W47" s="395">
        <v>0</v>
      </c>
      <c r="X47" s="395">
        <v>0</v>
      </c>
      <c r="Y47" s="396">
        <f t="shared" si="77"/>
        <v>0</v>
      </c>
      <c r="Z47" s="395">
        <v>0</v>
      </c>
      <c r="AA47" s="395">
        <v>0</v>
      </c>
      <c r="AB47" s="395">
        <v>0</v>
      </c>
      <c r="AC47" s="395">
        <v>0</v>
      </c>
      <c r="AD47" s="395">
        <v>0</v>
      </c>
      <c r="AE47" s="396">
        <f t="shared" si="78"/>
        <v>0</v>
      </c>
      <c r="AF47" s="395">
        <v>0</v>
      </c>
      <c r="AG47" s="395">
        <v>0</v>
      </c>
      <c r="AH47" s="395">
        <v>0</v>
      </c>
      <c r="AI47" s="395">
        <v>0</v>
      </c>
      <c r="AJ47" s="395">
        <v>0</v>
      </c>
      <c r="AK47" s="395">
        <v>0</v>
      </c>
      <c r="AL47" s="395">
        <v>0</v>
      </c>
      <c r="AM47" s="395">
        <v>0</v>
      </c>
      <c r="AN47" s="395">
        <v>0</v>
      </c>
      <c r="AO47" s="395">
        <v>0</v>
      </c>
      <c r="AP47" s="395">
        <v>0</v>
      </c>
      <c r="AQ47" s="395">
        <v>0</v>
      </c>
      <c r="AR47" s="395">
        <v>0</v>
      </c>
      <c r="AS47" s="396">
        <f t="shared" si="79"/>
        <v>0</v>
      </c>
      <c r="AT47" s="395">
        <v>0</v>
      </c>
      <c r="AU47" s="395">
        <v>0</v>
      </c>
      <c r="AV47" s="395">
        <v>0</v>
      </c>
      <c r="AW47" s="396">
        <f t="shared" si="80"/>
        <v>0</v>
      </c>
      <c r="AX47" s="395">
        <v>0</v>
      </c>
      <c r="AY47" s="395">
        <v>0</v>
      </c>
      <c r="AZ47" s="395">
        <v>0</v>
      </c>
      <c r="BA47" s="395">
        <v>0</v>
      </c>
      <c r="BB47" s="395">
        <v>0</v>
      </c>
      <c r="BC47" s="396">
        <f t="shared" si="81"/>
        <v>1</v>
      </c>
      <c r="BD47" s="395">
        <v>0</v>
      </c>
      <c r="BE47" s="395">
        <v>1</v>
      </c>
      <c r="BF47" s="396">
        <f t="shared" si="82"/>
        <v>0</v>
      </c>
      <c r="BG47" s="395">
        <v>0</v>
      </c>
      <c r="BH47" s="395">
        <v>0</v>
      </c>
      <c r="BI47" s="395">
        <v>0</v>
      </c>
      <c r="BJ47" s="395">
        <v>0</v>
      </c>
      <c r="BK47" s="396">
        <f t="shared" si="83"/>
        <v>0</v>
      </c>
      <c r="BL47" s="395">
        <v>0</v>
      </c>
      <c r="BM47" s="395">
        <v>0</v>
      </c>
      <c r="BN47" s="395">
        <v>0</v>
      </c>
      <c r="BO47" s="396">
        <f t="shared" si="84"/>
        <v>0</v>
      </c>
      <c r="BP47" s="395">
        <v>0</v>
      </c>
      <c r="BQ47" s="395">
        <v>0</v>
      </c>
      <c r="BR47" s="395">
        <v>0</v>
      </c>
      <c r="BS47" s="396">
        <f t="shared" si="85"/>
        <v>0</v>
      </c>
      <c r="BT47" s="395">
        <v>0</v>
      </c>
      <c r="BU47" s="395">
        <v>0</v>
      </c>
      <c r="BV47" s="395">
        <v>0</v>
      </c>
      <c r="BW47" s="395">
        <v>0</v>
      </c>
      <c r="BX47" s="396">
        <f t="shared" si="86"/>
        <v>0</v>
      </c>
      <c r="BY47" s="395">
        <v>0</v>
      </c>
      <c r="BZ47" s="395">
        <v>0</v>
      </c>
      <c r="CA47" s="395">
        <v>0</v>
      </c>
      <c r="CB47" s="396">
        <f t="shared" si="87"/>
        <v>0</v>
      </c>
      <c r="CC47" s="395">
        <v>0</v>
      </c>
      <c r="CD47" s="395">
        <v>0</v>
      </c>
      <c r="CE47" s="395">
        <v>0</v>
      </c>
    </row>
    <row r="48" spans="1:83" ht="12.75" x14ac:dyDescent="0.2">
      <c r="A48" s="89">
        <v>505</v>
      </c>
      <c r="B48" s="252" t="s">
        <v>288</v>
      </c>
      <c r="C48" s="398">
        <f t="shared" si="71"/>
        <v>26</v>
      </c>
      <c r="D48" s="397">
        <f t="shared" si="72"/>
        <v>0</v>
      </c>
      <c r="E48" s="395">
        <v>0</v>
      </c>
      <c r="F48" s="395">
        <v>0</v>
      </c>
      <c r="G48" s="397">
        <f t="shared" si="73"/>
        <v>0</v>
      </c>
      <c r="H48" s="395">
        <v>0</v>
      </c>
      <c r="I48" s="395">
        <v>0</v>
      </c>
      <c r="J48" s="396">
        <f t="shared" si="74"/>
        <v>0</v>
      </c>
      <c r="K48" s="395">
        <v>0</v>
      </c>
      <c r="L48" s="395">
        <v>0</v>
      </c>
      <c r="M48" s="395">
        <v>0</v>
      </c>
      <c r="N48" s="395">
        <v>0</v>
      </c>
      <c r="O48" s="396">
        <f t="shared" si="75"/>
        <v>0</v>
      </c>
      <c r="P48" s="395">
        <v>0</v>
      </c>
      <c r="Q48" s="395">
        <v>0</v>
      </c>
      <c r="R48" s="395">
        <v>0</v>
      </c>
      <c r="S48" s="395">
        <v>0</v>
      </c>
      <c r="T48" s="396">
        <f t="shared" si="76"/>
        <v>0</v>
      </c>
      <c r="U48" s="395">
        <v>0</v>
      </c>
      <c r="V48" s="395">
        <v>0</v>
      </c>
      <c r="W48" s="395">
        <v>0</v>
      </c>
      <c r="X48" s="395">
        <v>0</v>
      </c>
      <c r="Y48" s="396">
        <f t="shared" si="77"/>
        <v>0</v>
      </c>
      <c r="Z48" s="395">
        <v>0</v>
      </c>
      <c r="AA48" s="395">
        <v>0</v>
      </c>
      <c r="AB48" s="395">
        <v>0</v>
      </c>
      <c r="AC48" s="395">
        <v>0</v>
      </c>
      <c r="AD48" s="395">
        <v>0</v>
      </c>
      <c r="AE48" s="396">
        <f t="shared" si="78"/>
        <v>26</v>
      </c>
      <c r="AF48" s="395">
        <v>0</v>
      </c>
      <c r="AG48" s="395">
        <v>0</v>
      </c>
      <c r="AH48" s="395">
        <v>0</v>
      </c>
      <c r="AI48" s="395">
        <v>0</v>
      </c>
      <c r="AJ48" s="395">
        <v>0</v>
      </c>
      <c r="AK48" s="395">
        <v>0</v>
      </c>
      <c r="AL48" s="395">
        <v>0</v>
      </c>
      <c r="AM48" s="395">
        <v>1</v>
      </c>
      <c r="AN48" s="395">
        <v>0</v>
      </c>
      <c r="AO48" s="395">
        <v>11</v>
      </c>
      <c r="AP48" s="395">
        <v>0</v>
      </c>
      <c r="AQ48" s="395">
        <v>14</v>
      </c>
      <c r="AR48" s="395">
        <v>0</v>
      </c>
      <c r="AS48" s="396">
        <f t="shared" si="79"/>
        <v>0</v>
      </c>
      <c r="AT48" s="395">
        <v>0</v>
      </c>
      <c r="AU48" s="395">
        <v>0</v>
      </c>
      <c r="AV48" s="395">
        <v>0</v>
      </c>
      <c r="AW48" s="396">
        <f t="shared" si="80"/>
        <v>0</v>
      </c>
      <c r="AX48" s="395">
        <v>0</v>
      </c>
      <c r="AY48" s="395">
        <v>0</v>
      </c>
      <c r="AZ48" s="395">
        <v>0</v>
      </c>
      <c r="BA48" s="395">
        <v>0</v>
      </c>
      <c r="BB48" s="395">
        <v>0</v>
      </c>
      <c r="BC48" s="396">
        <f t="shared" si="81"/>
        <v>0</v>
      </c>
      <c r="BD48" s="395">
        <v>0</v>
      </c>
      <c r="BE48" s="395">
        <v>0</v>
      </c>
      <c r="BF48" s="396">
        <f t="shared" si="82"/>
        <v>0</v>
      </c>
      <c r="BG48" s="395">
        <v>0</v>
      </c>
      <c r="BH48" s="395">
        <v>0</v>
      </c>
      <c r="BI48" s="395">
        <v>0</v>
      </c>
      <c r="BJ48" s="395">
        <v>0</v>
      </c>
      <c r="BK48" s="396">
        <f t="shared" si="83"/>
        <v>0</v>
      </c>
      <c r="BL48" s="395">
        <v>0</v>
      </c>
      <c r="BM48" s="395">
        <v>0</v>
      </c>
      <c r="BN48" s="395">
        <v>0</v>
      </c>
      <c r="BO48" s="396">
        <f t="shared" si="84"/>
        <v>0</v>
      </c>
      <c r="BP48" s="395">
        <v>0</v>
      </c>
      <c r="BQ48" s="395">
        <v>0</v>
      </c>
      <c r="BR48" s="395">
        <v>0</v>
      </c>
      <c r="BS48" s="396">
        <f t="shared" si="85"/>
        <v>0</v>
      </c>
      <c r="BT48" s="395">
        <v>0</v>
      </c>
      <c r="BU48" s="395">
        <v>0</v>
      </c>
      <c r="BV48" s="395">
        <v>0</v>
      </c>
      <c r="BW48" s="395">
        <v>0</v>
      </c>
      <c r="BX48" s="396">
        <f t="shared" si="86"/>
        <v>0</v>
      </c>
      <c r="BY48" s="395">
        <v>0</v>
      </c>
      <c r="BZ48" s="395">
        <v>0</v>
      </c>
      <c r="CA48" s="395">
        <v>0</v>
      </c>
      <c r="CB48" s="396">
        <f t="shared" si="87"/>
        <v>0</v>
      </c>
      <c r="CC48" s="395">
        <v>0</v>
      </c>
      <c r="CD48" s="395">
        <v>0</v>
      </c>
      <c r="CE48" s="395">
        <v>0</v>
      </c>
    </row>
    <row r="49" spans="1:83" ht="12.75" x14ac:dyDescent="0.2">
      <c r="A49" s="89">
        <v>506</v>
      </c>
      <c r="B49" s="252" t="s">
        <v>289</v>
      </c>
      <c r="C49" s="398">
        <f t="shared" si="71"/>
        <v>1</v>
      </c>
      <c r="D49" s="397">
        <f t="shared" si="72"/>
        <v>0</v>
      </c>
      <c r="E49" s="395">
        <v>0</v>
      </c>
      <c r="F49" s="395">
        <v>0</v>
      </c>
      <c r="G49" s="397">
        <f t="shared" si="73"/>
        <v>0</v>
      </c>
      <c r="H49" s="395">
        <v>0</v>
      </c>
      <c r="I49" s="395">
        <v>0</v>
      </c>
      <c r="J49" s="396">
        <f t="shared" si="74"/>
        <v>0</v>
      </c>
      <c r="K49" s="395">
        <v>0</v>
      </c>
      <c r="L49" s="395">
        <v>0</v>
      </c>
      <c r="M49" s="395">
        <v>0</v>
      </c>
      <c r="N49" s="395">
        <v>0</v>
      </c>
      <c r="O49" s="396">
        <f t="shared" si="75"/>
        <v>0</v>
      </c>
      <c r="P49" s="395">
        <v>0</v>
      </c>
      <c r="Q49" s="395">
        <v>0</v>
      </c>
      <c r="R49" s="395">
        <v>0</v>
      </c>
      <c r="S49" s="395">
        <v>0</v>
      </c>
      <c r="T49" s="396">
        <f t="shared" si="76"/>
        <v>0</v>
      </c>
      <c r="U49" s="395">
        <v>0</v>
      </c>
      <c r="V49" s="395">
        <v>0</v>
      </c>
      <c r="W49" s="395">
        <v>0</v>
      </c>
      <c r="X49" s="395">
        <v>0</v>
      </c>
      <c r="Y49" s="396">
        <f t="shared" si="77"/>
        <v>1</v>
      </c>
      <c r="Z49" s="395">
        <v>0</v>
      </c>
      <c r="AA49" s="395">
        <v>0</v>
      </c>
      <c r="AB49" s="395">
        <v>0</v>
      </c>
      <c r="AC49" s="395">
        <v>1</v>
      </c>
      <c r="AD49" s="395">
        <v>0</v>
      </c>
      <c r="AE49" s="396">
        <f t="shared" si="78"/>
        <v>0</v>
      </c>
      <c r="AF49" s="395">
        <v>0</v>
      </c>
      <c r="AG49" s="395">
        <v>0</v>
      </c>
      <c r="AH49" s="395">
        <v>0</v>
      </c>
      <c r="AI49" s="395">
        <v>0</v>
      </c>
      <c r="AJ49" s="395">
        <v>0</v>
      </c>
      <c r="AK49" s="395">
        <v>0</v>
      </c>
      <c r="AL49" s="395">
        <v>0</v>
      </c>
      <c r="AM49" s="395">
        <v>0</v>
      </c>
      <c r="AN49" s="395">
        <v>0</v>
      </c>
      <c r="AO49" s="395">
        <v>0</v>
      </c>
      <c r="AP49" s="395">
        <v>0</v>
      </c>
      <c r="AQ49" s="395">
        <v>0</v>
      </c>
      <c r="AR49" s="395">
        <v>0</v>
      </c>
      <c r="AS49" s="396">
        <f t="shared" si="79"/>
        <v>0</v>
      </c>
      <c r="AT49" s="395">
        <v>0</v>
      </c>
      <c r="AU49" s="395">
        <v>0</v>
      </c>
      <c r="AV49" s="395">
        <v>0</v>
      </c>
      <c r="AW49" s="396">
        <f t="shared" si="80"/>
        <v>0</v>
      </c>
      <c r="AX49" s="395">
        <v>0</v>
      </c>
      <c r="AY49" s="395">
        <v>0</v>
      </c>
      <c r="AZ49" s="395">
        <v>0</v>
      </c>
      <c r="BA49" s="395">
        <v>0</v>
      </c>
      <c r="BB49" s="395">
        <v>0</v>
      </c>
      <c r="BC49" s="396">
        <f t="shared" si="81"/>
        <v>0</v>
      </c>
      <c r="BD49" s="395">
        <v>0</v>
      </c>
      <c r="BE49" s="395">
        <v>0</v>
      </c>
      <c r="BF49" s="396">
        <f t="shared" si="82"/>
        <v>0</v>
      </c>
      <c r="BG49" s="395">
        <v>0</v>
      </c>
      <c r="BH49" s="395">
        <v>0</v>
      </c>
      <c r="BI49" s="395">
        <v>0</v>
      </c>
      <c r="BJ49" s="395">
        <v>0</v>
      </c>
      <c r="BK49" s="396">
        <f t="shared" si="83"/>
        <v>0</v>
      </c>
      <c r="BL49" s="395">
        <v>0</v>
      </c>
      <c r="BM49" s="395">
        <v>0</v>
      </c>
      <c r="BN49" s="395">
        <v>0</v>
      </c>
      <c r="BO49" s="396">
        <f t="shared" si="84"/>
        <v>0</v>
      </c>
      <c r="BP49" s="395">
        <v>0</v>
      </c>
      <c r="BQ49" s="395">
        <v>0</v>
      </c>
      <c r="BR49" s="395">
        <v>0</v>
      </c>
      <c r="BS49" s="396">
        <f t="shared" si="85"/>
        <v>0</v>
      </c>
      <c r="BT49" s="395">
        <v>0</v>
      </c>
      <c r="BU49" s="395">
        <v>0</v>
      </c>
      <c r="BV49" s="395">
        <v>0</v>
      </c>
      <c r="BW49" s="395">
        <v>0</v>
      </c>
      <c r="BX49" s="396">
        <f t="shared" si="86"/>
        <v>0</v>
      </c>
      <c r="BY49" s="395">
        <v>0</v>
      </c>
      <c r="BZ49" s="395">
        <v>0</v>
      </c>
      <c r="CA49" s="395">
        <v>0</v>
      </c>
      <c r="CB49" s="396">
        <f t="shared" si="87"/>
        <v>0</v>
      </c>
      <c r="CC49" s="395">
        <v>0</v>
      </c>
      <c r="CD49" s="395">
        <v>0</v>
      </c>
      <c r="CE49" s="395">
        <v>0</v>
      </c>
    </row>
    <row r="50" spans="1:83" ht="12.75" x14ac:dyDescent="0.2">
      <c r="A50" s="89">
        <v>509</v>
      </c>
      <c r="B50" s="252" t="s">
        <v>115</v>
      </c>
      <c r="C50" s="398">
        <f t="shared" si="71"/>
        <v>57</v>
      </c>
      <c r="D50" s="397">
        <f t="shared" si="72"/>
        <v>4</v>
      </c>
      <c r="E50" s="395">
        <v>0</v>
      </c>
      <c r="F50" s="395">
        <v>4</v>
      </c>
      <c r="G50" s="397">
        <f t="shared" si="73"/>
        <v>1</v>
      </c>
      <c r="H50" s="395">
        <v>0</v>
      </c>
      <c r="I50" s="395">
        <v>1</v>
      </c>
      <c r="J50" s="396">
        <f t="shared" si="74"/>
        <v>4</v>
      </c>
      <c r="K50" s="395">
        <v>0</v>
      </c>
      <c r="L50" s="395">
        <v>2</v>
      </c>
      <c r="M50" s="395">
        <v>2</v>
      </c>
      <c r="N50" s="395">
        <v>0</v>
      </c>
      <c r="O50" s="396">
        <f t="shared" si="75"/>
        <v>2</v>
      </c>
      <c r="P50" s="395">
        <v>0</v>
      </c>
      <c r="Q50" s="395">
        <v>0</v>
      </c>
      <c r="R50" s="395">
        <v>1</v>
      </c>
      <c r="S50" s="395">
        <v>1</v>
      </c>
      <c r="T50" s="396">
        <f t="shared" si="76"/>
        <v>0</v>
      </c>
      <c r="U50" s="395">
        <v>0</v>
      </c>
      <c r="V50" s="395">
        <v>0</v>
      </c>
      <c r="W50" s="395">
        <v>0</v>
      </c>
      <c r="X50" s="395">
        <v>0</v>
      </c>
      <c r="Y50" s="396">
        <f t="shared" si="77"/>
        <v>3</v>
      </c>
      <c r="Z50" s="395">
        <v>0</v>
      </c>
      <c r="AA50" s="395">
        <v>0</v>
      </c>
      <c r="AB50" s="395">
        <v>0</v>
      </c>
      <c r="AC50" s="395">
        <v>3</v>
      </c>
      <c r="AD50" s="395">
        <v>0</v>
      </c>
      <c r="AE50" s="396">
        <f t="shared" si="78"/>
        <v>38</v>
      </c>
      <c r="AF50" s="395">
        <v>0</v>
      </c>
      <c r="AG50" s="395">
        <v>0</v>
      </c>
      <c r="AH50" s="395">
        <v>0</v>
      </c>
      <c r="AI50" s="395">
        <v>1</v>
      </c>
      <c r="AJ50" s="395">
        <v>0</v>
      </c>
      <c r="AK50" s="395">
        <v>4</v>
      </c>
      <c r="AL50" s="395">
        <v>0</v>
      </c>
      <c r="AM50" s="395">
        <v>0</v>
      </c>
      <c r="AN50" s="395">
        <v>0</v>
      </c>
      <c r="AO50" s="395">
        <v>33</v>
      </c>
      <c r="AP50" s="395">
        <v>0</v>
      </c>
      <c r="AQ50" s="395">
        <v>0</v>
      </c>
      <c r="AR50" s="395">
        <v>0</v>
      </c>
      <c r="AS50" s="396">
        <f t="shared" si="79"/>
        <v>0</v>
      </c>
      <c r="AT50" s="395">
        <v>0</v>
      </c>
      <c r="AU50" s="395">
        <v>0</v>
      </c>
      <c r="AV50" s="395">
        <v>0</v>
      </c>
      <c r="AW50" s="396">
        <f t="shared" si="80"/>
        <v>0</v>
      </c>
      <c r="AX50" s="395">
        <v>0</v>
      </c>
      <c r="AY50" s="395">
        <v>0</v>
      </c>
      <c r="AZ50" s="395">
        <v>0</v>
      </c>
      <c r="BA50" s="395">
        <v>0</v>
      </c>
      <c r="BB50" s="395">
        <v>0</v>
      </c>
      <c r="BC50" s="396">
        <f t="shared" si="81"/>
        <v>1</v>
      </c>
      <c r="BD50" s="395">
        <v>0</v>
      </c>
      <c r="BE50" s="395">
        <v>1</v>
      </c>
      <c r="BF50" s="396">
        <f t="shared" si="82"/>
        <v>0</v>
      </c>
      <c r="BG50" s="395">
        <v>0</v>
      </c>
      <c r="BH50" s="395">
        <v>0</v>
      </c>
      <c r="BI50" s="395">
        <v>0</v>
      </c>
      <c r="BJ50" s="395">
        <v>0</v>
      </c>
      <c r="BK50" s="396">
        <f t="shared" si="83"/>
        <v>0</v>
      </c>
      <c r="BL50" s="395">
        <v>0</v>
      </c>
      <c r="BM50" s="395">
        <v>0</v>
      </c>
      <c r="BN50" s="395">
        <v>0</v>
      </c>
      <c r="BO50" s="396">
        <f t="shared" si="84"/>
        <v>3</v>
      </c>
      <c r="BP50" s="395">
        <v>0</v>
      </c>
      <c r="BQ50" s="395">
        <v>3</v>
      </c>
      <c r="BR50" s="395">
        <v>0</v>
      </c>
      <c r="BS50" s="396">
        <f t="shared" si="85"/>
        <v>0</v>
      </c>
      <c r="BT50" s="395">
        <v>0</v>
      </c>
      <c r="BU50" s="395">
        <v>0</v>
      </c>
      <c r="BV50" s="395">
        <v>0</v>
      </c>
      <c r="BW50" s="395">
        <v>0</v>
      </c>
      <c r="BX50" s="396">
        <f t="shared" si="86"/>
        <v>1</v>
      </c>
      <c r="BY50" s="395">
        <v>0</v>
      </c>
      <c r="BZ50" s="395">
        <v>0</v>
      </c>
      <c r="CA50" s="395">
        <v>1</v>
      </c>
      <c r="CB50" s="396">
        <f t="shared" si="87"/>
        <v>0</v>
      </c>
      <c r="CC50" s="395">
        <v>0</v>
      </c>
      <c r="CD50" s="395">
        <v>0</v>
      </c>
      <c r="CE50" s="395">
        <v>0</v>
      </c>
    </row>
    <row r="51" spans="1:83" ht="12.75" x14ac:dyDescent="0.2">
      <c r="A51" s="90">
        <v>510</v>
      </c>
      <c r="B51" s="252" t="s">
        <v>76</v>
      </c>
      <c r="C51" s="398">
        <f t="shared" si="71"/>
        <v>3</v>
      </c>
      <c r="D51" s="397">
        <f t="shared" si="72"/>
        <v>1</v>
      </c>
      <c r="E51" s="395">
        <v>0</v>
      </c>
      <c r="F51" s="395">
        <v>1</v>
      </c>
      <c r="G51" s="397">
        <f t="shared" si="73"/>
        <v>1</v>
      </c>
      <c r="H51" s="395">
        <v>0</v>
      </c>
      <c r="I51" s="395">
        <v>1</v>
      </c>
      <c r="J51" s="396">
        <f t="shared" si="74"/>
        <v>0</v>
      </c>
      <c r="K51" s="395">
        <v>0</v>
      </c>
      <c r="L51" s="395">
        <v>0</v>
      </c>
      <c r="M51" s="395">
        <v>0</v>
      </c>
      <c r="N51" s="395">
        <v>0</v>
      </c>
      <c r="O51" s="396">
        <f t="shared" si="75"/>
        <v>0</v>
      </c>
      <c r="P51" s="395">
        <v>0</v>
      </c>
      <c r="Q51" s="395">
        <v>0</v>
      </c>
      <c r="R51" s="395">
        <v>0</v>
      </c>
      <c r="S51" s="395">
        <v>0</v>
      </c>
      <c r="T51" s="396">
        <f t="shared" si="76"/>
        <v>0</v>
      </c>
      <c r="U51" s="395">
        <v>0</v>
      </c>
      <c r="V51" s="395">
        <v>0</v>
      </c>
      <c r="W51" s="395">
        <v>0</v>
      </c>
      <c r="X51" s="395">
        <v>0</v>
      </c>
      <c r="Y51" s="396">
        <f t="shared" si="77"/>
        <v>0</v>
      </c>
      <c r="Z51" s="395">
        <v>0</v>
      </c>
      <c r="AA51" s="395">
        <v>0</v>
      </c>
      <c r="AB51" s="395">
        <v>0</v>
      </c>
      <c r="AC51" s="395">
        <v>0</v>
      </c>
      <c r="AD51" s="395">
        <v>0</v>
      </c>
      <c r="AE51" s="396">
        <f t="shared" si="78"/>
        <v>1</v>
      </c>
      <c r="AF51" s="395">
        <v>0</v>
      </c>
      <c r="AG51" s="395">
        <v>0</v>
      </c>
      <c r="AH51" s="395">
        <v>0</v>
      </c>
      <c r="AI51" s="395">
        <v>0</v>
      </c>
      <c r="AJ51" s="395">
        <v>0</v>
      </c>
      <c r="AK51" s="395">
        <v>0</v>
      </c>
      <c r="AL51" s="395">
        <v>1</v>
      </c>
      <c r="AM51" s="395">
        <v>0</v>
      </c>
      <c r="AN51" s="395">
        <v>0</v>
      </c>
      <c r="AO51" s="395">
        <v>0</v>
      </c>
      <c r="AP51" s="395">
        <v>0</v>
      </c>
      <c r="AQ51" s="395">
        <v>0</v>
      </c>
      <c r="AR51" s="395">
        <v>0</v>
      </c>
      <c r="AS51" s="396">
        <f t="shared" si="79"/>
        <v>0</v>
      </c>
      <c r="AT51" s="395">
        <v>0</v>
      </c>
      <c r="AU51" s="395">
        <v>0</v>
      </c>
      <c r="AV51" s="395">
        <v>0</v>
      </c>
      <c r="AW51" s="396">
        <f t="shared" si="80"/>
        <v>0</v>
      </c>
      <c r="AX51" s="395">
        <v>0</v>
      </c>
      <c r="AY51" s="395">
        <v>0</v>
      </c>
      <c r="AZ51" s="395">
        <v>0</v>
      </c>
      <c r="BA51" s="395">
        <v>0</v>
      </c>
      <c r="BB51" s="395">
        <v>0</v>
      </c>
      <c r="BC51" s="396">
        <f t="shared" si="81"/>
        <v>0</v>
      </c>
      <c r="BD51" s="395">
        <v>0</v>
      </c>
      <c r="BE51" s="395">
        <v>0</v>
      </c>
      <c r="BF51" s="396">
        <f t="shared" si="82"/>
        <v>0</v>
      </c>
      <c r="BG51" s="395">
        <v>0</v>
      </c>
      <c r="BH51" s="395">
        <v>0</v>
      </c>
      <c r="BI51" s="395">
        <v>0</v>
      </c>
      <c r="BJ51" s="395">
        <v>0</v>
      </c>
      <c r="BK51" s="396">
        <f t="shared" si="83"/>
        <v>0</v>
      </c>
      <c r="BL51" s="395">
        <v>0</v>
      </c>
      <c r="BM51" s="395">
        <v>0</v>
      </c>
      <c r="BN51" s="395">
        <v>0</v>
      </c>
      <c r="BO51" s="396">
        <f t="shared" si="84"/>
        <v>0</v>
      </c>
      <c r="BP51" s="395">
        <v>0</v>
      </c>
      <c r="BQ51" s="395">
        <v>0</v>
      </c>
      <c r="BR51" s="395">
        <v>0</v>
      </c>
      <c r="BS51" s="396">
        <f t="shared" si="85"/>
        <v>0</v>
      </c>
      <c r="BT51" s="395">
        <v>0</v>
      </c>
      <c r="BU51" s="395">
        <v>0</v>
      </c>
      <c r="BV51" s="395">
        <v>0</v>
      </c>
      <c r="BW51" s="395">
        <v>0</v>
      </c>
      <c r="BX51" s="396">
        <f t="shared" si="86"/>
        <v>0</v>
      </c>
      <c r="BY51" s="395">
        <v>0</v>
      </c>
      <c r="BZ51" s="395">
        <v>0</v>
      </c>
      <c r="CA51" s="395">
        <v>0</v>
      </c>
      <c r="CB51" s="396">
        <f t="shared" si="87"/>
        <v>0</v>
      </c>
      <c r="CC51" s="395">
        <v>0</v>
      </c>
      <c r="CD51" s="395">
        <v>0</v>
      </c>
      <c r="CE51" s="395">
        <v>0</v>
      </c>
    </row>
    <row r="52" spans="1:83" ht="12.75" x14ac:dyDescent="0.2">
      <c r="A52" s="90">
        <v>512</v>
      </c>
      <c r="B52" s="252" t="s">
        <v>187</v>
      </c>
      <c r="C52" s="398">
        <f t="shared" si="71"/>
        <v>1</v>
      </c>
      <c r="D52" s="397">
        <f t="shared" si="72"/>
        <v>0</v>
      </c>
      <c r="E52" s="395">
        <v>0</v>
      </c>
      <c r="F52" s="395">
        <v>0</v>
      </c>
      <c r="G52" s="397">
        <f t="shared" si="73"/>
        <v>1</v>
      </c>
      <c r="H52" s="395">
        <v>0</v>
      </c>
      <c r="I52" s="395">
        <v>1</v>
      </c>
      <c r="J52" s="396">
        <f t="shared" si="74"/>
        <v>0</v>
      </c>
      <c r="K52" s="395">
        <v>0</v>
      </c>
      <c r="L52" s="395">
        <v>0</v>
      </c>
      <c r="M52" s="395">
        <v>0</v>
      </c>
      <c r="N52" s="395">
        <v>0</v>
      </c>
      <c r="O52" s="396">
        <f t="shared" si="75"/>
        <v>0</v>
      </c>
      <c r="P52" s="395">
        <v>0</v>
      </c>
      <c r="Q52" s="395">
        <v>0</v>
      </c>
      <c r="R52" s="395">
        <v>0</v>
      </c>
      <c r="S52" s="395">
        <v>0</v>
      </c>
      <c r="T52" s="396">
        <f t="shared" si="76"/>
        <v>0</v>
      </c>
      <c r="U52" s="395">
        <v>0</v>
      </c>
      <c r="V52" s="395">
        <v>0</v>
      </c>
      <c r="W52" s="395">
        <v>0</v>
      </c>
      <c r="X52" s="395">
        <v>0</v>
      </c>
      <c r="Y52" s="396">
        <f t="shared" si="77"/>
        <v>0</v>
      </c>
      <c r="Z52" s="395">
        <v>0</v>
      </c>
      <c r="AA52" s="395">
        <v>0</v>
      </c>
      <c r="AB52" s="395">
        <v>0</v>
      </c>
      <c r="AC52" s="395">
        <v>0</v>
      </c>
      <c r="AD52" s="395">
        <v>0</v>
      </c>
      <c r="AE52" s="396">
        <f t="shared" si="78"/>
        <v>0</v>
      </c>
      <c r="AF52" s="395">
        <v>0</v>
      </c>
      <c r="AG52" s="395">
        <v>0</v>
      </c>
      <c r="AH52" s="395">
        <v>0</v>
      </c>
      <c r="AI52" s="395">
        <v>0</v>
      </c>
      <c r="AJ52" s="395">
        <v>0</v>
      </c>
      <c r="AK52" s="395">
        <v>0</v>
      </c>
      <c r="AL52" s="395">
        <v>0</v>
      </c>
      <c r="AM52" s="395">
        <v>0</v>
      </c>
      <c r="AN52" s="395">
        <v>0</v>
      </c>
      <c r="AO52" s="395">
        <v>0</v>
      </c>
      <c r="AP52" s="395">
        <v>0</v>
      </c>
      <c r="AQ52" s="395">
        <v>0</v>
      </c>
      <c r="AR52" s="395">
        <v>0</v>
      </c>
      <c r="AS52" s="396">
        <f t="shared" si="79"/>
        <v>0</v>
      </c>
      <c r="AT52" s="395">
        <v>0</v>
      </c>
      <c r="AU52" s="395">
        <v>0</v>
      </c>
      <c r="AV52" s="395">
        <v>0</v>
      </c>
      <c r="AW52" s="396">
        <f t="shared" si="80"/>
        <v>0</v>
      </c>
      <c r="AX52" s="395">
        <v>0</v>
      </c>
      <c r="AY52" s="395">
        <v>0</v>
      </c>
      <c r="AZ52" s="395">
        <v>0</v>
      </c>
      <c r="BA52" s="395">
        <v>0</v>
      </c>
      <c r="BB52" s="395">
        <v>0</v>
      </c>
      <c r="BC52" s="396">
        <f t="shared" si="81"/>
        <v>0</v>
      </c>
      <c r="BD52" s="395">
        <v>0</v>
      </c>
      <c r="BE52" s="395">
        <v>0</v>
      </c>
      <c r="BF52" s="396">
        <f t="shared" si="82"/>
        <v>0</v>
      </c>
      <c r="BG52" s="395">
        <v>0</v>
      </c>
      <c r="BH52" s="395">
        <v>0</v>
      </c>
      <c r="BI52" s="395">
        <v>0</v>
      </c>
      <c r="BJ52" s="395">
        <v>0</v>
      </c>
      <c r="BK52" s="396">
        <f t="shared" si="83"/>
        <v>0</v>
      </c>
      <c r="BL52" s="395">
        <v>0</v>
      </c>
      <c r="BM52" s="395">
        <v>0</v>
      </c>
      <c r="BN52" s="395">
        <v>0</v>
      </c>
      <c r="BO52" s="396">
        <f t="shared" si="84"/>
        <v>0</v>
      </c>
      <c r="BP52" s="395">
        <v>0</v>
      </c>
      <c r="BQ52" s="395">
        <v>0</v>
      </c>
      <c r="BR52" s="395">
        <v>0</v>
      </c>
      <c r="BS52" s="396">
        <f t="shared" si="85"/>
        <v>0</v>
      </c>
      <c r="BT52" s="395">
        <v>0</v>
      </c>
      <c r="BU52" s="395">
        <v>0</v>
      </c>
      <c r="BV52" s="395">
        <v>0</v>
      </c>
      <c r="BW52" s="395">
        <v>0</v>
      </c>
      <c r="BX52" s="396">
        <f t="shared" si="86"/>
        <v>0</v>
      </c>
      <c r="BY52" s="395">
        <v>0</v>
      </c>
      <c r="BZ52" s="395">
        <v>0</v>
      </c>
      <c r="CA52" s="395">
        <v>0</v>
      </c>
      <c r="CB52" s="396">
        <f t="shared" si="87"/>
        <v>0</v>
      </c>
      <c r="CC52" s="395">
        <v>0</v>
      </c>
      <c r="CD52" s="395">
        <v>0</v>
      </c>
      <c r="CE52" s="395">
        <v>0</v>
      </c>
    </row>
    <row r="53" spans="1:83" ht="12.75" x14ac:dyDescent="0.2">
      <c r="A53" s="90">
        <v>514</v>
      </c>
      <c r="B53" s="252" t="s">
        <v>164</v>
      </c>
      <c r="C53" s="398">
        <f t="shared" si="71"/>
        <v>1</v>
      </c>
      <c r="D53" s="397">
        <f t="shared" si="72"/>
        <v>1</v>
      </c>
      <c r="E53" s="395">
        <v>0</v>
      </c>
      <c r="F53" s="395">
        <v>1</v>
      </c>
      <c r="G53" s="397">
        <f t="shared" si="73"/>
        <v>0</v>
      </c>
      <c r="H53" s="395">
        <v>0</v>
      </c>
      <c r="I53" s="395">
        <v>0</v>
      </c>
      <c r="J53" s="396">
        <f t="shared" si="74"/>
        <v>0</v>
      </c>
      <c r="K53" s="395">
        <v>0</v>
      </c>
      <c r="L53" s="395">
        <v>0</v>
      </c>
      <c r="M53" s="395">
        <v>0</v>
      </c>
      <c r="N53" s="395">
        <v>0</v>
      </c>
      <c r="O53" s="396">
        <f t="shared" si="75"/>
        <v>0</v>
      </c>
      <c r="P53" s="395">
        <v>0</v>
      </c>
      <c r="Q53" s="395">
        <v>0</v>
      </c>
      <c r="R53" s="395">
        <v>0</v>
      </c>
      <c r="S53" s="395">
        <v>0</v>
      </c>
      <c r="T53" s="396">
        <f t="shared" si="76"/>
        <v>0</v>
      </c>
      <c r="U53" s="395">
        <v>0</v>
      </c>
      <c r="V53" s="395">
        <v>0</v>
      </c>
      <c r="W53" s="395">
        <v>0</v>
      </c>
      <c r="X53" s="395">
        <v>0</v>
      </c>
      <c r="Y53" s="396">
        <f t="shared" si="77"/>
        <v>0</v>
      </c>
      <c r="Z53" s="395">
        <v>0</v>
      </c>
      <c r="AA53" s="395">
        <v>0</v>
      </c>
      <c r="AB53" s="395">
        <v>0</v>
      </c>
      <c r="AC53" s="395">
        <v>0</v>
      </c>
      <c r="AD53" s="395">
        <v>0</v>
      </c>
      <c r="AE53" s="396">
        <f t="shared" si="78"/>
        <v>0</v>
      </c>
      <c r="AF53" s="395">
        <v>0</v>
      </c>
      <c r="AG53" s="395">
        <v>0</v>
      </c>
      <c r="AH53" s="395">
        <v>0</v>
      </c>
      <c r="AI53" s="395">
        <v>0</v>
      </c>
      <c r="AJ53" s="395">
        <v>0</v>
      </c>
      <c r="AK53" s="395">
        <v>0</v>
      </c>
      <c r="AL53" s="395">
        <v>0</v>
      </c>
      <c r="AM53" s="395">
        <v>0</v>
      </c>
      <c r="AN53" s="395">
        <v>0</v>
      </c>
      <c r="AO53" s="395">
        <v>0</v>
      </c>
      <c r="AP53" s="395">
        <v>0</v>
      </c>
      <c r="AQ53" s="395">
        <v>0</v>
      </c>
      <c r="AR53" s="395">
        <v>0</v>
      </c>
      <c r="AS53" s="396">
        <f t="shared" si="79"/>
        <v>0</v>
      </c>
      <c r="AT53" s="395">
        <v>0</v>
      </c>
      <c r="AU53" s="395">
        <v>0</v>
      </c>
      <c r="AV53" s="395">
        <v>0</v>
      </c>
      <c r="AW53" s="396">
        <f t="shared" si="80"/>
        <v>0</v>
      </c>
      <c r="AX53" s="395">
        <v>0</v>
      </c>
      <c r="AY53" s="395">
        <v>0</v>
      </c>
      <c r="AZ53" s="395">
        <v>0</v>
      </c>
      <c r="BA53" s="395">
        <v>0</v>
      </c>
      <c r="BB53" s="395">
        <v>0</v>
      </c>
      <c r="BC53" s="396">
        <f t="shared" si="81"/>
        <v>0</v>
      </c>
      <c r="BD53" s="395">
        <v>0</v>
      </c>
      <c r="BE53" s="395">
        <v>0</v>
      </c>
      <c r="BF53" s="396">
        <f t="shared" si="82"/>
        <v>0</v>
      </c>
      <c r="BG53" s="395">
        <v>0</v>
      </c>
      <c r="BH53" s="395">
        <v>0</v>
      </c>
      <c r="BI53" s="395">
        <v>0</v>
      </c>
      <c r="BJ53" s="395">
        <v>0</v>
      </c>
      <c r="BK53" s="396">
        <f t="shared" si="83"/>
        <v>0</v>
      </c>
      <c r="BL53" s="395">
        <v>0</v>
      </c>
      <c r="BM53" s="395">
        <v>0</v>
      </c>
      <c r="BN53" s="395">
        <v>0</v>
      </c>
      <c r="BO53" s="396">
        <f t="shared" si="84"/>
        <v>0</v>
      </c>
      <c r="BP53" s="395">
        <v>0</v>
      </c>
      <c r="BQ53" s="395">
        <v>0</v>
      </c>
      <c r="BR53" s="395">
        <v>0</v>
      </c>
      <c r="BS53" s="396">
        <f t="shared" si="85"/>
        <v>0</v>
      </c>
      <c r="BT53" s="395">
        <v>0</v>
      </c>
      <c r="BU53" s="395">
        <v>0</v>
      </c>
      <c r="BV53" s="395">
        <v>0</v>
      </c>
      <c r="BW53" s="395">
        <v>0</v>
      </c>
      <c r="BX53" s="396">
        <f t="shared" si="86"/>
        <v>0</v>
      </c>
      <c r="BY53" s="395">
        <v>0</v>
      </c>
      <c r="BZ53" s="395">
        <v>0</v>
      </c>
      <c r="CA53" s="395">
        <v>0</v>
      </c>
      <c r="CB53" s="396">
        <f t="shared" si="87"/>
        <v>0</v>
      </c>
      <c r="CC53" s="395">
        <v>0</v>
      </c>
      <c r="CD53" s="395">
        <v>0</v>
      </c>
      <c r="CE53" s="395">
        <v>0</v>
      </c>
    </row>
    <row r="54" spans="1:83" ht="12.75" x14ac:dyDescent="0.2">
      <c r="A54" s="90">
        <v>515</v>
      </c>
      <c r="B54" s="252" t="s">
        <v>116</v>
      </c>
      <c r="C54" s="398">
        <f t="shared" si="71"/>
        <v>29</v>
      </c>
      <c r="D54" s="397">
        <f t="shared" si="72"/>
        <v>2</v>
      </c>
      <c r="E54" s="395">
        <v>1</v>
      </c>
      <c r="F54" s="395">
        <v>1</v>
      </c>
      <c r="G54" s="397">
        <f t="shared" si="73"/>
        <v>0</v>
      </c>
      <c r="H54" s="395">
        <v>0</v>
      </c>
      <c r="I54" s="395">
        <v>0</v>
      </c>
      <c r="J54" s="396">
        <f t="shared" si="74"/>
        <v>0</v>
      </c>
      <c r="K54" s="395">
        <v>0</v>
      </c>
      <c r="L54" s="395">
        <v>0</v>
      </c>
      <c r="M54" s="395">
        <v>0</v>
      </c>
      <c r="N54" s="395">
        <v>0</v>
      </c>
      <c r="O54" s="396">
        <f t="shared" si="75"/>
        <v>3</v>
      </c>
      <c r="P54" s="395">
        <v>0</v>
      </c>
      <c r="Q54" s="395">
        <v>3</v>
      </c>
      <c r="R54" s="395">
        <v>0</v>
      </c>
      <c r="S54" s="395">
        <v>0</v>
      </c>
      <c r="T54" s="396">
        <f t="shared" si="76"/>
        <v>1</v>
      </c>
      <c r="U54" s="395">
        <v>0</v>
      </c>
      <c r="V54" s="395">
        <v>0</v>
      </c>
      <c r="W54" s="395">
        <v>1</v>
      </c>
      <c r="X54" s="395">
        <v>0</v>
      </c>
      <c r="Y54" s="396">
        <f t="shared" si="77"/>
        <v>0</v>
      </c>
      <c r="Z54" s="395">
        <v>0</v>
      </c>
      <c r="AA54" s="395">
        <v>0</v>
      </c>
      <c r="AB54" s="395">
        <v>0</v>
      </c>
      <c r="AC54" s="395">
        <v>0</v>
      </c>
      <c r="AD54" s="395">
        <v>0</v>
      </c>
      <c r="AE54" s="396">
        <f t="shared" si="78"/>
        <v>20</v>
      </c>
      <c r="AF54" s="395">
        <v>0</v>
      </c>
      <c r="AG54" s="395">
        <v>0</v>
      </c>
      <c r="AH54" s="395">
        <v>9</v>
      </c>
      <c r="AI54" s="395">
        <v>6</v>
      </c>
      <c r="AJ54" s="395">
        <v>0</v>
      </c>
      <c r="AK54" s="395">
        <v>3</v>
      </c>
      <c r="AL54" s="395">
        <v>0</v>
      </c>
      <c r="AM54" s="395">
        <v>1</v>
      </c>
      <c r="AN54" s="395">
        <v>0</v>
      </c>
      <c r="AO54" s="395">
        <v>0</v>
      </c>
      <c r="AP54" s="395">
        <v>1</v>
      </c>
      <c r="AQ54" s="395">
        <v>0</v>
      </c>
      <c r="AR54" s="395">
        <v>0</v>
      </c>
      <c r="AS54" s="396">
        <f t="shared" si="79"/>
        <v>1</v>
      </c>
      <c r="AT54" s="395">
        <v>0</v>
      </c>
      <c r="AU54" s="395">
        <v>1</v>
      </c>
      <c r="AV54" s="395">
        <v>0</v>
      </c>
      <c r="AW54" s="396">
        <f t="shared" si="80"/>
        <v>1</v>
      </c>
      <c r="AX54" s="395">
        <v>0</v>
      </c>
      <c r="AY54" s="395">
        <v>1</v>
      </c>
      <c r="AZ54" s="395">
        <v>0</v>
      </c>
      <c r="BA54" s="395">
        <v>0</v>
      </c>
      <c r="BB54" s="395">
        <v>0</v>
      </c>
      <c r="BC54" s="396">
        <f t="shared" si="81"/>
        <v>0</v>
      </c>
      <c r="BD54" s="395">
        <v>0</v>
      </c>
      <c r="BE54" s="395">
        <v>0</v>
      </c>
      <c r="BF54" s="396">
        <f t="shared" si="82"/>
        <v>1</v>
      </c>
      <c r="BG54" s="395">
        <v>0</v>
      </c>
      <c r="BH54" s="395">
        <v>1</v>
      </c>
      <c r="BI54" s="395">
        <v>0</v>
      </c>
      <c r="BJ54" s="395">
        <v>0</v>
      </c>
      <c r="BK54" s="396">
        <f t="shared" si="83"/>
        <v>0</v>
      </c>
      <c r="BL54" s="395">
        <v>0</v>
      </c>
      <c r="BM54" s="395">
        <v>0</v>
      </c>
      <c r="BN54" s="395">
        <v>0</v>
      </c>
      <c r="BO54" s="396">
        <f t="shared" si="84"/>
        <v>0</v>
      </c>
      <c r="BP54" s="395">
        <v>0</v>
      </c>
      <c r="BQ54" s="395">
        <v>0</v>
      </c>
      <c r="BR54" s="395">
        <v>0</v>
      </c>
      <c r="BS54" s="396">
        <f t="shared" si="85"/>
        <v>0</v>
      </c>
      <c r="BT54" s="395">
        <v>0</v>
      </c>
      <c r="BU54" s="395">
        <v>0</v>
      </c>
      <c r="BV54" s="395">
        <v>0</v>
      </c>
      <c r="BW54" s="395">
        <v>0</v>
      </c>
      <c r="BX54" s="396">
        <f t="shared" si="86"/>
        <v>0</v>
      </c>
      <c r="BY54" s="395">
        <v>0</v>
      </c>
      <c r="BZ54" s="395">
        <v>0</v>
      </c>
      <c r="CA54" s="395">
        <v>0</v>
      </c>
      <c r="CB54" s="396">
        <f t="shared" si="87"/>
        <v>0</v>
      </c>
      <c r="CC54" s="395">
        <v>0</v>
      </c>
      <c r="CD54" s="395">
        <v>0</v>
      </c>
      <c r="CE54" s="395">
        <v>0</v>
      </c>
    </row>
    <row r="55" spans="1:83" ht="12.75" x14ac:dyDescent="0.2">
      <c r="A55" s="90">
        <v>516</v>
      </c>
      <c r="B55" s="252" t="s">
        <v>341</v>
      </c>
      <c r="C55" s="398">
        <f t="shared" si="71"/>
        <v>24</v>
      </c>
      <c r="D55" s="397">
        <f t="shared" si="72"/>
        <v>0</v>
      </c>
      <c r="E55" s="395">
        <v>0</v>
      </c>
      <c r="F55" s="395">
        <v>0</v>
      </c>
      <c r="G55" s="397">
        <f t="shared" si="73"/>
        <v>0</v>
      </c>
      <c r="H55" s="395">
        <v>0</v>
      </c>
      <c r="I55" s="395">
        <v>0</v>
      </c>
      <c r="J55" s="396">
        <f t="shared" si="74"/>
        <v>2</v>
      </c>
      <c r="K55" s="395">
        <v>0</v>
      </c>
      <c r="L55" s="395">
        <v>2</v>
      </c>
      <c r="M55" s="395">
        <v>0</v>
      </c>
      <c r="N55" s="395">
        <v>0</v>
      </c>
      <c r="O55" s="396">
        <f t="shared" si="75"/>
        <v>0</v>
      </c>
      <c r="P55" s="395">
        <v>0</v>
      </c>
      <c r="Q55" s="395">
        <v>0</v>
      </c>
      <c r="R55" s="395">
        <v>0</v>
      </c>
      <c r="S55" s="395">
        <v>0</v>
      </c>
      <c r="T55" s="396">
        <f t="shared" si="76"/>
        <v>0</v>
      </c>
      <c r="U55" s="395">
        <v>0</v>
      </c>
      <c r="V55" s="395">
        <v>0</v>
      </c>
      <c r="W55" s="395">
        <v>0</v>
      </c>
      <c r="X55" s="395">
        <v>0</v>
      </c>
      <c r="Y55" s="396">
        <f t="shared" si="77"/>
        <v>0</v>
      </c>
      <c r="Z55" s="395">
        <v>0</v>
      </c>
      <c r="AA55" s="395">
        <v>0</v>
      </c>
      <c r="AB55" s="395">
        <v>0</v>
      </c>
      <c r="AC55" s="395">
        <v>0</v>
      </c>
      <c r="AD55" s="395">
        <v>0</v>
      </c>
      <c r="AE55" s="396">
        <f t="shared" si="78"/>
        <v>13</v>
      </c>
      <c r="AF55" s="395">
        <v>0</v>
      </c>
      <c r="AG55" s="395">
        <v>0</v>
      </c>
      <c r="AH55" s="395">
        <v>3</v>
      </c>
      <c r="AI55" s="395">
        <v>1</v>
      </c>
      <c r="AJ55" s="395">
        <v>2</v>
      </c>
      <c r="AK55" s="395">
        <v>7</v>
      </c>
      <c r="AL55" s="395">
        <v>0</v>
      </c>
      <c r="AM55" s="395">
        <v>0</v>
      </c>
      <c r="AN55" s="395">
        <v>0</v>
      </c>
      <c r="AO55" s="395">
        <v>0</v>
      </c>
      <c r="AP55" s="395">
        <v>0</v>
      </c>
      <c r="AQ55" s="395">
        <v>0</v>
      </c>
      <c r="AR55" s="395">
        <v>0</v>
      </c>
      <c r="AS55" s="396">
        <f t="shared" si="79"/>
        <v>0</v>
      </c>
      <c r="AT55" s="395">
        <v>0</v>
      </c>
      <c r="AU55" s="395">
        <v>0</v>
      </c>
      <c r="AV55" s="395">
        <v>0</v>
      </c>
      <c r="AW55" s="396">
        <f t="shared" si="80"/>
        <v>2</v>
      </c>
      <c r="AX55" s="395">
        <v>0</v>
      </c>
      <c r="AY55" s="395">
        <v>0</v>
      </c>
      <c r="AZ55" s="395">
        <v>2</v>
      </c>
      <c r="BA55" s="395">
        <v>0</v>
      </c>
      <c r="BB55" s="395">
        <v>0</v>
      </c>
      <c r="BC55" s="396">
        <f t="shared" si="81"/>
        <v>1</v>
      </c>
      <c r="BD55" s="395">
        <v>0</v>
      </c>
      <c r="BE55" s="395">
        <v>1</v>
      </c>
      <c r="BF55" s="396">
        <f t="shared" si="82"/>
        <v>3</v>
      </c>
      <c r="BG55" s="395">
        <v>0</v>
      </c>
      <c r="BH55" s="395">
        <v>1</v>
      </c>
      <c r="BI55" s="395">
        <v>0</v>
      </c>
      <c r="BJ55" s="395">
        <v>2</v>
      </c>
      <c r="BK55" s="396">
        <f t="shared" si="83"/>
        <v>0</v>
      </c>
      <c r="BL55" s="395">
        <v>0</v>
      </c>
      <c r="BM55" s="395">
        <v>0</v>
      </c>
      <c r="BN55" s="395">
        <v>0</v>
      </c>
      <c r="BO55" s="396">
        <f t="shared" si="84"/>
        <v>1</v>
      </c>
      <c r="BP55" s="395">
        <v>0</v>
      </c>
      <c r="BQ55" s="395">
        <v>1</v>
      </c>
      <c r="BR55" s="395">
        <v>0</v>
      </c>
      <c r="BS55" s="396">
        <f t="shared" si="85"/>
        <v>0</v>
      </c>
      <c r="BT55" s="395">
        <v>0</v>
      </c>
      <c r="BU55" s="395">
        <v>0</v>
      </c>
      <c r="BV55" s="395">
        <v>0</v>
      </c>
      <c r="BW55" s="395">
        <v>0</v>
      </c>
      <c r="BX55" s="396">
        <f t="shared" si="86"/>
        <v>2</v>
      </c>
      <c r="BY55" s="395">
        <v>0</v>
      </c>
      <c r="BZ55" s="395">
        <v>2</v>
      </c>
      <c r="CA55" s="395">
        <v>0</v>
      </c>
      <c r="CB55" s="396">
        <f t="shared" si="87"/>
        <v>0</v>
      </c>
      <c r="CC55" s="395">
        <v>0</v>
      </c>
      <c r="CD55" s="395">
        <v>0</v>
      </c>
      <c r="CE55" s="395">
        <v>0</v>
      </c>
    </row>
    <row r="56" spans="1:83" ht="12.75" x14ac:dyDescent="0.2">
      <c r="A56" s="90">
        <v>518</v>
      </c>
      <c r="B56" s="252" t="s">
        <v>290</v>
      </c>
      <c r="C56" s="398">
        <f t="shared" si="71"/>
        <v>393</v>
      </c>
      <c r="D56" s="397">
        <f t="shared" si="72"/>
        <v>14</v>
      </c>
      <c r="E56" s="395">
        <v>2</v>
      </c>
      <c r="F56" s="395">
        <v>12</v>
      </c>
      <c r="G56" s="397">
        <f t="shared" si="73"/>
        <v>13</v>
      </c>
      <c r="H56" s="395">
        <v>1</v>
      </c>
      <c r="I56" s="395">
        <v>12</v>
      </c>
      <c r="J56" s="396">
        <f t="shared" si="74"/>
        <v>19</v>
      </c>
      <c r="K56" s="395">
        <v>1</v>
      </c>
      <c r="L56" s="395">
        <v>12</v>
      </c>
      <c r="M56" s="395">
        <v>2</v>
      </c>
      <c r="N56" s="395">
        <v>4</v>
      </c>
      <c r="O56" s="396">
        <f t="shared" si="75"/>
        <v>24</v>
      </c>
      <c r="P56" s="395">
        <v>2</v>
      </c>
      <c r="Q56" s="395">
        <v>11</v>
      </c>
      <c r="R56" s="395">
        <v>1</v>
      </c>
      <c r="S56" s="395">
        <v>10</v>
      </c>
      <c r="T56" s="396">
        <f t="shared" si="76"/>
        <v>16</v>
      </c>
      <c r="U56" s="395">
        <v>0</v>
      </c>
      <c r="V56" s="395">
        <v>10</v>
      </c>
      <c r="W56" s="395">
        <v>4</v>
      </c>
      <c r="X56" s="395">
        <v>2</v>
      </c>
      <c r="Y56" s="396">
        <f t="shared" si="77"/>
        <v>34</v>
      </c>
      <c r="Z56" s="395">
        <v>3</v>
      </c>
      <c r="AA56" s="395">
        <v>4</v>
      </c>
      <c r="AB56" s="395">
        <v>4</v>
      </c>
      <c r="AC56" s="395">
        <v>12</v>
      </c>
      <c r="AD56" s="395">
        <v>11</v>
      </c>
      <c r="AE56" s="396">
        <f t="shared" si="78"/>
        <v>152</v>
      </c>
      <c r="AF56" s="395">
        <v>0</v>
      </c>
      <c r="AG56" s="395">
        <v>0</v>
      </c>
      <c r="AH56" s="395">
        <v>25</v>
      </c>
      <c r="AI56" s="395">
        <v>58</v>
      </c>
      <c r="AJ56" s="395">
        <v>26</v>
      </c>
      <c r="AK56" s="395">
        <v>22</v>
      </c>
      <c r="AL56" s="395">
        <v>0</v>
      </c>
      <c r="AM56" s="395">
        <v>14</v>
      </c>
      <c r="AN56" s="395">
        <v>2</v>
      </c>
      <c r="AO56" s="395">
        <v>1</v>
      </c>
      <c r="AP56" s="395">
        <v>0</v>
      </c>
      <c r="AQ56" s="395">
        <v>4</v>
      </c>
      <c r="AR56" s="395">
        <v>0</v>
      </c>
      <c r="AS56" s="396">
        <f t="shared" si="79"/>
        <v>16</v>
      </c>
      <c r="AT56" s="395">
        <v>0</v>
      </c>
      <c r="AU56" s="395">
        <v>4</v>
      </c>
      <c r="AV56" s="395">
        <v>12</v>
      </c>
      <c r="AW56" s="396">
        <f t="shared" si="80"/>
        <v>27</v>
      </c>
      <c r="AX56" s="395">
        <v>0</v>
      </c>
      <c r="AY56" s="395">
        <v>7</v>
      </c>
      <c r="AZ56" s="395">
        <v>6</v>
      </c>
      <c r="BA56" s="395">
        <v>5</v>
      </c>
      <c r="BB56" s="395">
        <v>9</v>
      </c>
      <c r="BC56" s="396">
        <f t="shared" si="81"/>
        <v>4</v>
      </c>
      <c r="BD56" s="395">
        <v>0</v>
      </c>
      <c r="BE56" s="395">
        <v>4</v>
      </c>
      <c r="BF56" s="396">
        <f t="shared" si="82"/>
        <v>42</v>
      </c>
      <c r="BG56" s="395">
        <v>0</v>
      </c>
      <c r="BH56" s="395">
        <v>33</v>
      </c>
      <c r="BI56" s="395">
        <v>7</v>
      </c>
      <c r="BJ56" s="395">
        <v>2</v>
      </c>
      <c r="BK56" s="396">
        <f t="shared" si="83"/>
        <v>10</v>
      </c>
      <c r="BL56" s="395">
        <v>0</v>
      </c>
      <c r="BM56" s="395">
        <v>6</v>
      </c>
      <c r="BN56" s="395">
        <v>4</v>
      </c>
      <c r="BO56" s="396">
        <f t="shared" si="84"/>
        <v>4</v>
      </c>
      <c r="BP56" s="395">
        <v>0</v>
      </c>
      <c r="BQ56" s="395">
        <v>2</v>
      </c>
      <c r="BR56" s="395">
        <v>2</v>
      </c>
      <c r="BS56" s="396">
        <f t="shared" si="85"/>
        <v>10</v>
      </c>
      <c r="BT56" s="395">
        <v>0</v>
      </c>
      <c r="BU56" s="395">
        <v>0</v>
      </c>
      <c r="BV56" s="395">
        <v>1</v>
      </c>
      <c r="BW56" s="395">
        <v>9</v>
      </c>
      <c r="BX56" s="396">
        <f t="shared" si="86"/>
        <v>5</v>
      </c>
      <c r="BY56" s="395">
        <v>0</v>
      </c>
      <c r="BZ56" s="395">
        <v>4</v>
      </c>
      <c r="CA56" s="395">
        <v>1</v>
      </c>
      <c r="CB56" s="396">
        <f t="shared" si="87"/>
        <v>3</v>
      </c>
      <c r="CC56" s="395">
        <v>0</v>
      </c>
      <c r="CD56" s="395">
        <v>3</v>
      </c>
      <c r="CE56" s="395">
        <v>0</v>
      </c>
    </row>
    <row r="57" spans="1:83" ht="12.75" x14ac:dyDescent="0.2">
      <c r="A57" s="90">
        <v>519</v>
      </c>
      <c r="B57" s="252" t="s">
        <v>188</v>
      </c>
      <c r="C57" s="398">
        <f t="shared" si="71"/>
        <v>2</v>
      </c>
      <c r="D57" s="397">
        <f t="shared" si="72"/>
        <v>0</v>
      </c>
      <c r="E57" s="395">
        <v>0</v>
      </c>
      <c r="F57" s="395">
        <v>0</v>
      </c>
      <c r="G57" s="397">
        <f t="shared" si="73"/>
        <v>0</v>
      </c>
      <c r="H57" s="395">
        <v>0</v>
      </c>
      <c r="I57" s="395">
        <v>0</v>
      </c>
      <c r="J57" s="396">
        <f t="shared" si="74"/>
        <v>0</v>
      </c>
      <c r="K57" s="395">
        <v>0</v>
      </c>
      <c r="L57" s="395">
        <v>0</v>
      </c>
      <c r="M57" s="395">
        <v>0</v>
      </c>
      <c r="N57" s="395">
        <v>0</v>
      </c>
      <c r="O57" s="396">
        <f t="shared" si="75"/>
        <v>0</v>
      </c>
      <c r="P57" s="395">
        <v>0</v>
      </c>
      <c r="Q57" s="395">
        <v>0</v>
      </c>
      <c r="R57" s="395">
        <v>0</v>
      </c>
      <c r="S57" s="395">
        <v>0</v>
      </c>
      <c r="T57" s="396">
        <f t="shared" si="76"/>
        <v>0</v>
      </c>
      <c r="U57" s="395">
        <v>0</v>
      </c>
      <c r="V57" s="395">
        <v>0</v>
      </c>
      <c r="W57" s="395">
        <v>0</v>
      </c>
      <c r="X57" s="395">
        <v>0</v>
      </c>
      <c r="Y57" s="396">
        <f t="shared" si="77"/>
        <v>0</v>
      </c>
      <c r="Z57" s="395">
        <v>0</v>
      </c>
      <c r="AA57" s="395">
        <v>0</v>
      </c>
      <c r="AB57" s="395">
        <v>0</v>
      </c>
      <c r="AC57" s="395">
        <v>0</v>
      </c>
      <c r="AD57" s="395">
        <v>0</v>
      </c>
      <c r="AE57" s="396">
        <f t="shared" si="78"/>
        <v>1</v>
      </c>
      <c r="AF57" s="395">
        <v>0</v>
      </c>
      <c r="AG57" s="395">
        <v>0</v>
      </c>
      <c r="AH57" s="395">
        <v>0</v>
      </c>
      <c r="AI57" s="395">
        <v>0</v>
      </c>
      <c r="AJ57" s="395">
        <v>0</v>
      </c>
      <c r="AK57" s="395">
        <v>0</v>
      </c>
      <c r="AL57" s="395">
        <v>0</v>
      </c>
      <c r="AM57" s="395">
        <v>1</v>
      </c>
      <c r="AN57" s="395">
        <v>0</v>
      </c>
      <c r="AO57" s="395">
        <v>0</v>
      </c>
      <c r="AP57" s="395">
        <v>0</v>
      </c>
      <c r="AQ57" s="395">
        <v>0</v>
      </c>
      <c r="AR57" s="395">
        <v>0</v>
      </c>
      <c r="AS57" s="396">
        <f t="shared" si="79"/>
        <v>0</v>
      </c>
      <c r="AT57" s="395">
        <v>0</v>
      </c>
      <c r="AU57" s="395">
        <v>0</v>
      </c>
      <c r="AV57" s="395">
        <v>0</v>
      </c>
      <c r="AW57" s="396">
        <f t="shared" si="80"/>
        <v>0</v>
      </c>
      <c r="AX57" s="395">
        <v>0</v>
      </c>
      <c r="AY57" s="395">
        <v>0</v>
      </c>
      <c r="AZ57" s="395">
        <v>0</v>
      </c>
      <c r="BA57" s="395">
        <v>0</v>
      </c>
      <c r="BB57" s="395">
        <v>0</v>
      </c>
      <c r="BC57" s="396">
        <f t="shared" si="81"/>
        <v>0</v>
      </c>
      <c r="BD57" s="395">
        <v>0</v>
      </c>
      <c r="BE57" s="395">
        <v>0</v>
      </c>
      <c r="BF57" s="396">
        <f t="shared" si="82"/>
        <v>0</v>
      </c>
      <c r="BG57" s="395">
        <v>0</v>
      </c>
      <c r="BH57" s="395">
        <v>0</v>
      </c>
      <c r="BI57" s="395">
        <v>0</v>
      </c>
      <c r="BJ57" s="395">
        <v>0</v>
      </c>
      <c r="BK57" s="396">
        <f t="shared" si="83"/>
        <v>1</v>
      </c>
      <c r="BL57" s="395">
        <v>0</v>
      </c>
      <c r="BM57" s="395">
        <v>0</v>
      </c>
      <c r="BN57" s="395">
        <v>1</v>
      </c>
      <c r="BO57" s="396">
        <f t="shared" si="84"/>
        <v>0</v>
      </c>
      <c r="BP57" s="395">
        <v>0</v>
      </c>
      <c r="BQ57" s="395">
        <v>0</v>
      </c>
      <c r="BR57" s="395">
        <v>0</v>
      </c>
      <c r="BS57" s="396">
        <f t="shared" si="85"/>
        <v>0</v>
      </c>
      <c r="BT57" s="395">
        <v>0</v>
      </c>
      <c r="BU57" s="395">
        <v>0</v>
      </c>
      <c r="BV57" s="395">
        <v>0</v>
      </c>
      <c r="BW57" s="395">
        <v>0</v>
      </c>
      <c r="BX57" s="396">
        <f t="shared" si="86"/>
        <v>0</v>
      </c>
      <c r="BY57" s="395">
        <v>0</v>
      </c>
      <c r="BZ57" s="395">
        <v>0</v>
      </c>
      <c r="CA57" s="395">
        <v>0</v>
      </c>
      <c r="CB57" s="396">
        <f t="shared" si="87"/>
        <v>0</v>
      </c>
      <c r="CC57" s="395">
        <v>0</v>
      </c>
      <c r="CD57" s="395">
        <v>0</v>
      </c>
      <c r="CE57" s="395">
        <v>0</v>
      </c>
    </row>
    <row r="58" spans="1:83" ht="12.75" x14ac:dyDescent="0.2">
      <c r="A58" s="89">
        <v>524</v>
      </c>
      <c r="B58" s="252" t="s">
        <v>64</v>
      </c>
      <c r="C58" s="398">
        <f t="shared" si="71"/>
        <v>1500</v>
      </c>
      <c r="D58" s="397">
        <f t="shared" si="72"/>
        <v>42</v>
      </c>
      <c r="E58" s="395">
        <v>18</v>
      </c>
      <c r="F58" s="395">
        <v>24</v>
      </c>
      <c r="G58" s="397">
        <f t="shared" si="73"/>
        <v>21</v>
      </c>
      <c r="H58" s="395">
        <v>5</v>
      </c>
      <c r="I58" s="395">
        <v>16</v>
      </c>
      <c r="J58" s="396">
        <f t="shared" si="74"/>
        <v>96</v>
      </c>
      <c r="K58" s="395">
        <v>4</v>
      </c>
      <c r="L58" s="395">
        <v>39</v>
      </c>
      <c r="M58" s="395">
        <v>5</v>
      </c>
      <c r="N58" s="395">
        <v>48</v>
      </c>
      <c r="O58" s="396">
        <f t="shared" si="75"/>
        <v>60</v>
      </c>
      <c r="P58" s="395">
        <v>0</v>
      </c>
      <c r="Q58" s="395">
        <v>39</v>
      </c>
      <c r="R58" s="395">
        <v>5</v>
      </c>
      <c r="S58" s="395">
        <v>16</v>
      </c>
      <c r="T58" s="396">
        <f t="shared" si="76"/>
        <v>72</v>
      </c>
      <c r="U58" s="395">
        <v>0</v>
      </c>
      <c r="V58" s="395">
        <v>55</v>
      </c>
      <c r="W58" s="395">
        <v>11</v>
      </c>
      <c r="X58" s="395">
        <v>6</v>
      </c>
      <c r="Y58" s="396">
        <f t="shared" si="77"/>
        <v>139</v>
      </c>
      <c r="Z58" s="395">
        <v>1</v>
      </c>
      <c r="AA58" s="395">
        <v>22</v>
      </c>
      <c r="AB58" s="395">
        <v>17</v>
      </c>
      <c r="AC58" s="395">
        <v>70</v>
      </c>
      <c r="AD58" s="395">
        <v>29</v>
      </c>
      <c r="AE58" s="396">
        <f t="shared" si="78"/>
        <v>611</v>
      </c>
      <c r="AF58" s="395">
        <v>0</v>
      </c>
      <c r="AG58" s="395">
        <v>0</v>
      </c>
      <c r="AH58" s="395">
        <v>83</v>
      </c>
      <c r="AI58" s="395">
        <v>219</v>
      </c>
      <c r="AJ58" s="395">
        <v>134</v>
      </c>
      <c r="AK58" s="395">
        <v>99</v>
      </c>
      <c r="AL58" s="395">
        <v>4</v>
      </c>
      <c r="AM58" s="395">
        <v>35</v>
      </c>
      <c r="AN58" s="395">
        <v>5</v>
      </c>
      <c r="AO58" s="395">
        <v>7</v>
      </c>
      <c r="AP58" s="395">
        <v>9</v>
      </c>
      <c r="AQ58" s="395">
        <v>16</v>
      </c>
      <c r="AR58" s="395">
        <v>0</v>
      </c>
      <c r="AS58" s="396">
        <f t="shared" si="79"/>
        <v>89</v>
      </c>
      <c r="AT58" s="395">
        <v>0</v>
      </c>
      <c r="AU58" s="395">
        <v>38</v>
      </c>
      <c r="AV58" s="395">
        <v>51</v>
      </c>
      <c r="AW58" s="396">
        <f t="shared" si="80"/>
        <v>75</v>
      </c>
      <c r="AX58" s="395">
        <v>0</v>
      </c>
      <c r="AY58" s="395">
        <v>5</v>
      </c>
      <c r="AZ58" s="395">
        <v>11</v>
      </c>
      <c r="BA58" s="395">
        <v>48</v>
      </c>
      <c r="BB58" s="395">
        <v>11</v>
      </c>
      <c r="BC58" s="396">
        <f t="shared" si="81"/>
        <v>29</v>
      </c>
      <c r="BD58" s="395">
        <v>0</v>
      </c>
      <c r="BE58" s="395">
        <v>29</v>
      </c>
      <c r="BF58" s="396">
        <f t="shared" si="82"/>
        <v>67</v>
      </c>
      <c r="BG58" s="395">
        <v>0</v>
      </c>
      <c r="BH58" s="395">
        <v>37</v>
      </c>
      <c r="BI58" s="395">
        <v>13</v>
      </c>
      <c r="BJ58" s="395">
        <v>17</v>
      </c>
      <c r="BK58" s="396">
        <f t="shared" si="83"/>
        <v>64</v>
      </c>
      <c r="BL58" s="395">
        <v>1</v>
      </c>
      <c r="BM58" s="395">
        <v>42</v>
      </c>
      <c r="BN58" s="395">
        <v>21</v>
      </c>
      <c r="BO58" s="396">
        <f t="shared" si="84"/>
        <v>46</v>
      </c>
      <c r="BP58" s="395">
        <v>0</v>
      </c>
      <c r="BQ58" s="395">
        <v>38</v>
      </c>
      <c r="BR58" s="395">
        <v>8</v>
      </c>
      <c r="BS58" s="396">
        <f t="shared" si="85"/>
        <v>53</v>
      </c>
      <c r="BT58" s="395">
        <v>0</v>
      </c>
      <c r="BU58" s="395">
        <v>24</v>
      </c>
      <c r="BV58" s="395">
        <v>8</v>
      </c>
      <c r="BW58" s="395">
        <v>21</v>
      </c>
      <c r="BX58" s="396">
        <f t="shared" si="86"/>
        <v>14</v>
      </c>
      <c r="BY58" s="395">
        <v>0</v>
      </c>
      <c r="BZ58" s="395">
        <v>7</v>
      </c>
      <c r="CA58" s="395">
        <v>7</v>
      </c>
      <c r="CB58" s="396">
        <f t="shared" si="87"/>
        <v>22</v>
      </c>
      <c r="CC58" s="395">
        <v>1</v>
      </c>
      <c r="CD58" s="395">
        <v>19</v>
      </c>
      <c r="CE58" s="395">
        <v>2</v>
      </c>
    </row>
    <row r="59" spans="1:83" ht="12.75" x14ac:dyDescent="0.2">
      <c r="A59" s="89">
        <v>525</v>
      </c>
      <c r="B59" s="252" t="s">
        <v>65</v>
      </c>
      <c r="C59" s="398">
        <f t="shared" si="71"/>
        <v>172</v>
      </c>
      <c r="D59" s="397">
        <f t="shared" si="72"/>
        <v>3</v>
      </c>
      <c r="E59" s="395">
        <v>0</v>
      </c>
      <c r="F59" s="395">
        <v>3</v>
      </c>
      <c r="G59" s="397">
        <f t="shared" si="73"/>
        <v>4</v>
      </c>
      <c r="H59" s="395">
        <v>2</v>
      </c>
      <c r="I59" s="395">
        <v>2</v>
      </c>
      <c r="J59" s="396">
        <f t="shared" si="74"/>
        <v>12</v>
      </c>
      <c r="K59" s="395">
        <v>0</v>
      </c>
      <c r="L59" s="395">
        <v>2</v>
      </c>
      <c r="M59" s="395">
        <v>0</v>
      </c>
      <c r="N59" s="395">
        <v>10</v>
      </c>
      <c r="O59" s="396">
        <f t="shared" si="75"/>
        <v>7</v>
      </c>
      <c r="P59" s="395">
        <v>0</v>
      </c>
      <c r="Q59" s="395">
        <v>4</v>
      </c>
      <c r="R59" s="395">
        <v>1</v>
      </c>
      <c r="S59" s="395">
        <v>2</v>
      </c>
      <c r="T59" s="396">
        <f t="shared" si="76"/>
        <v>10</v>
      </c>
      <c r="U59" s="395">
        <v>0</v>
      </c>
      <c r="V59" s="395">
        <v>10</v>
      </c>
      <c r="W59" s="395">
        <v>0</v>
      </c>
      <c r="X59" s="395">
        <v>0</v>
      </c>
      <c r="Y59" s="396">
        <f t="shared" si="77"/>
        <v>8</v>
      </c>
      <c r="Z59" s="395">
        <v>1</v>
      </c>
      <c r="AA59" s="395">
        <v>0</v>
      </c>
      <c r="AB59" s="395">
        <v>1</v>
      </c>
      <c r="AC59" s="395">
        <v>4</v>
      </c>
      <c r="AD59" s="395">
        <v>2</v>
      </c>
      <c r="AE59" s="396">
        <f t="shared" si="78"/>
        <v>78</v>
      </c>
      <c r="AF59" s="395">
        <v>0</v>
      </c>
      <c r="AG59" s="395">
        <v>0</v>
      </c>
      <c r="AH59" s="395">
        <v>13</v>
      </c>
      <c r="AI59" s="395">
        <v>26</v>
      </c>
      <c r="AJ59" s="395">
        <v>15</v>
      </c>
      <c r="AK59" s="395">
        <v>19</v>
      </c>
      <c r="AL59" s="395">
        <v>2</v>
      </c>
      <c r="AM59" s="395">
        <v>3</v>
      </c>
      <c r="AN59" s="395">
        <v>0</v>
      </c>
      <c r="AO59" s="395">
        <v>0</v>
      </c>
      <c r="AP59" s="395">
        <v>0</v>
      </c>
      <c r="AQ59" s="395">
        <v>0</v>
      </c>
      <c r="AR59" s="395">
        <v>0</v>
      </c>
      <c r="AS59" s="396">
        <f t="shared" si="79"/>
        <v>5</v>
      </c>
      <c r="AT59" s="395">
        <v>0</v>
      </c>
      <c r="AU59" s="395">
        <v>0</v>
      </c>
      <c r="AV59" s="395">
        <v>5</v>
      </c>
      <c r="AW59" s="396">
        <f t="shared" si="80"/>
        <v>4</v>
      </c>
      <c r="AX59" s="395">
        <v>0</v>
      </c>
      <c r="AY59" s="395">
        <v>1</v>
      </c>
      <c r="AZ59" s="395">
        <v>3</v>
      </c>
      <c r="BA59" s="395">
        <v>0</v>
      </c>
      <c r="BB59" s="395">
        <v>0</v>
      </c>
      <c r="BC59" s="396">
        <f t="shared" si="81"/>
        <v>7</v>
      </c>
      <c r="BD59" s="395">
        <v>0</v>
      </c>
      <c r="BE59" s="395">
        <v>7</v>
      </c>
      <c r="BF59" s="396">
        <f t="shared" si="82"/>
        <v>7</v>
      </c>
      <c r="BG59" s="395">
        <v>0</v>
      </c>
      <c r="BH59" s="395">
        <v>4</v>
      </c>
      <c r="BI59" s="395">
        <v>0</v>
      </c>
      <c r="BJ59" s="395">
        <v>3</v>
      </c>
      <c r="BK59" s="396">
        <f t="shared" si="83"/>
        <v>8</v>
      </c>
      <c r="BL59" s="395">
        <v>0</v>
      </c>
      <c r="BM59" s="395">
        <v>4</v>
      </c>
      <c r="BN59" s="395">
        <v>4</v>
      </c>
      <c r="BO59" s="396">
        <f t="shared" si="84"/>
        <v>12</v>
      </c>
      <c r="BP59" s="395">
        <v>0</v>
      </c>
      <c r="BQ59" s="395">
        <v>12</v>
      </c>
      <c r="BR59" s="395">
        <v>0</v>
      </c>
      <c r="BS59" s="396">
        <f t="shared" si="85"/>
        <v>4</v>
      </c>
      <c r="BT59" s="395">
        <v>0</v>
      </c>
      <c r="BU59" s="395">
        <v>0</v>
      </c>
      <c r="BV59" s="395">
        <v>1</v>
      </c>
      <c r="BW59" s="395">
        <v>3</v>
      </c>
      <c r="BX59" s="396">
        <f t="shared" si="86"/>
        <v>0</v>
      </c>
      <c r="BY59" s="395">
        <v>0</v>
      </c>
      <c r="BZ59" s="395">
        <v>0</v>
      </c>
      <c r="CA59" s="395">
        <v>0</v>
      </c>
      <c r="CB59" s="396">
        <f t="shared" si="87"/>
        <v>3</v>
      </c>
      <c r="CC59" s="395">
        <v>0</v>
      </c>
      <c r="CD59" s="395">
        <v>2</v>
      </c>
      <c r="CE59" s="395">
        <v>1</v>
      </c>
    </row>
    <row r="60" spans="1:83" ht="12.75" x14ac:dyDescent="0.2">
      <c r="A60" s="90">
        <v>526</v>
      </c>
      <c r="B60" s="252" t="s">
        <v>364</v>
      </c>
      <c r="C60" s="398">
        <f t="shared" si="71"/>
        <v>8</v>
      </c>
      <c r="D60" s="397">
        <f t="shared" si="72"/>
        <v>1</v>
      </c>
      <c r="E60" s="395">
        <v>0</v>
      </c>
      <c r="F60" s="395">
        <v>1</v>
      </c>
      <c r="G60" s="397">
        <f t="shared" si="73"/>
        <v>0</v>
      </c>
      <c r="H60" s="395">
        <v>0</v>
      </c>
      <c r="I60" s="395">
        <v>0</v>
      </c>
      <c r="J60" s="396">
        <f t="shared" si="74"/>
        <v>0</v>
      </c>
      <c r="K60" s="395">
        <v>0</v>
      </c>
      <c r="L60" s="395">
        <v>0</v>
      </c>
      <c r="M60" s="395">
        <v>0</v>
      </c>
      <c r="N60" s="395">
        <v>0</v>
      </c>
      <c r="O60" s="396">
        <f t="shared" si="75"/>
        <v>0</v>
      </c>
      <c r="P60" s="395">
        <v>0</v>
      </c>
      <c r="Q60" s="395">
        <v>0</v>
      </c>
      <c r="R60" s="395">
        <v>0</v>
      </c>
      <c r="S60" s="395">
        <v>0</v>
      </c>
      <c r="T60" s="396">
        <f t="shared" si="76"/>
        <v>0</v>
      </c>
      <c r="U60" s="395">
        <v>0</v>
      </c>
      <c r="V60" s="395">
        <v>0</v>
      </c>
      <c r="W60" s="395">
        <v>0</v>
      </c>
      <c r="X60" s="395">
        <v>0</v>
      </c>
      <c r="Y60" s="396">
        <f t="shared" si="77"/>
        <v>0</v>
      </c>
      <c r="Z60" s="395">
        <v>0</v>
      </c>
      <c r="AA60" s="395">
        <v>0</v>
      </c>
      <c r="AB60" s="395">
        <v>0</v>
      </c>
      <c r="AC60" s="395">
        <v>0</v>
      </c>
      <c r="AD60" s="395">
        <v>0</v>
      </c>
      <c r="AE60" s="396">
        <f t="shared" si="78"/>
        <v>7</v>
      </c>
      <c r="AF60" s="395">
        <v>0</v>
      </c>
      <c r="AG60" s="395">
        <v>1</v>
      </c>
      <c r="AH60" s="395">
        <v>2</v>
      </c>
      <c r="AI60" s="395">
        <v>0</v>
      </c>
      <c r="AJ60" s="395">
        <v>1</v>
      </c>
      <c r="AK60" s="395">
        <v>0</v>
      </c>
      <c r="AL60" s="395">
        <v>0</v>
      </c>
      <c r="AM60" s="395">
        <v>0</v>
      </c>
      <c r="AN60" s="395">
        <v>0</v>
      </c>
      <c r="AO60" s="395">
        <v>3</v>
      </c>
      <c r="AP60" s="395">
        <v>0</v>
      </c>
      <c r="AQ60" s="395">
        <v>0</v>
      </c>
      <c r="AR60" s="395">
        <v>0</v>
      </c>
      <c r="AS60" s="396">
        <f t="shared" si="79"/>
        <v>0</v>
      </c>
      <c r="AT60" s="395">
        <v>0</v>
      </c>
      <c r="AU60" s="395">
        <v>0</v>
      </c>
      <c r="AV60" s="395">
        <v>0</v>
      </c>
      <c r="AW60" s="396">
        <f t="shared" si="80"/>
        <v>0</v>
      </c>
      <c r="AX60" s="395">
        <v>0</v>
      </c>
      <c r="AY60" s="395">
        <v>0</v>
      </c>
      <c r="AZ60" s="395">
        <v>0</v>
      </c>
      <c r="BA60" s="395">
        <v>0</v>
      </c>
      <c r="BB60" s="395">
        <v>0</v>
      </c>
      <c r="BC60" s="396">
        <f t="shared" si="81"/>
        <v>0</v>
      </c>
      <c r="BD60" s="395">
        <v>0</v>
      </c>
      <c r="BE60" s="395">
        <v>0</v>
      </c>
      <c r="BF60" s="396">
        <f t="shared" si="82"/>
        <v>0</v>
      </c>
      <c r="BG60" s="395">
        <v>0</v>
      </c>
      <c r="BH60" s="395">
        <v>0</v>
      </c>
      <c r="BI60" s="395">
        <v>0</v>
      </c>
      <c r="BJ60" s="395">
        <v>0</v>
      </c>
      <c r="BK60" s="396">
        <f t="shared" si="83"/>
        <v>0</v>
      </c>
      <c r="BL60" s="395">
        <v>0</v>
      </c>
      <c r="BM60" s="395">
        <v>0</v>
      </c>
      <c r="BN60" s="395">
        <v>0</v>
      </c>
      <c r="BO60" s="396">
        <f t="shared" si="84"/>
        <v>0</v>
      </c>
      <c r="BP60" s="395">
        <v>0</v>
      </c>
      <c r="BQ60" s="395">
        <v>0</v>
      </c>
      <c r="BR60" s="395">
        <v>0</v>
      </c>
      <c r="BS60" s="396">
        <f t="shared" si="85"/>
        <v>0</v>
      </c>
      <c r="BT60" s="395">
        <v>0</v>
      </c>
      <c r="BU60" s="395">
        <v>0</v>
      </c>
      <c r="BV60" s="395">
        <v>0</v>
      </c>
      <c r="BW60" s="395">
        <v>0</v>
      </c>
      <c r="BX60" s="396">
        <f t="shared" si="86"/>
        <v>0</v>
      </c>
      <c r="BY60" s="395">
        <v>0</v>
      </c>
      <c r="BZ60" s="395">
        <v>0</v>
      </c>
      <c r="CA60" s="395">
        <v>0</v>
      </c>
      <c r="CB60" s="396">
        <f t="shared" si="87"/>
        <v>0</v>
      </c>
      <c r="CC60" s="395">
        <v>0</v>
      </c>
      <c r="CD60" s="395">
        <v>0</v>
      </c>
      <c r="CE60" s="395">
        <v>0</v>
      </c>
    </row>
    <row r="61" spans="1:83" ht="12.75" x14ac:dyDescent="0.2">
      <c r="A61" s="90">
        <v>527</v>
      </c>
      <c r="B61" s="252" t="s">
        <v>363</v>
      </c>
      <c r="C61" s="398">
        <f t="shared" si="71"/>
        <v>16</v>
      </c>
      <c r="D61" s="397">
        <f t="shared" si="72"/>
        <v>0</v>
      </c>
      <c r="E61" s="395">
        <v>0</v>
      </c>
      <c r="F61" s="395">
        <v>0</v>
      </c>
      <c r="G61" s="397">
        <f t="shared" si="73"/>
        <v>0</v>
      </c>
      <c r="H61" s="395">
        <v>0</v>
      </c>
      <c r="I61" s="395">
        <v>0</v>
      </c>
      <c r="J61" s="396">
        <f t="shared" si="74"/>
        <v>0</v>
      </c>
      <c r="K61" s="395">
        <v>0</v>
      </c>
      <c r="L61" s="395">
        <v>0</v>
      </c>
      <c r="M61" s="395">
        <v>0</v>
      </c>
      <c r="N61" s="395">
        <v>0</v>
      </c>
      <c r="O61" s="396">
        <f t="shared" si="75"/>
        <v>0</v>
      </c>
      <c r="P61" s="395">
        <v>0</v>
      </c>
      <c r="Q61" s="395">
        <v>0</v>
      </c>
      <c r="R61" s="395">
        <v>0</v>
      </c>
      <c r="S61" s="395">
        <v>0</v>
      </c>
      <c r="T61" s="396">
        <f t="shared" si="76"/>
        <v>0</v>
      </c>
      <c r="U61" s="395">
        <v>0</v>
      </c>
      <c r="V61" s="395">
        <v>0</v>
      </c>
      <c r="W61" s="395">
        <v>0</v>
      </c>
      <c r="X61" s="395">
        <v>0</v>
      </c>
      <c r="Y61" s="396">
        <f t="shared" si="77"/>
        <v>0</v>
      </c>
      <c r="Z61" s="395">
        <v>0</v>
      </c>
      <c r="AA61" s="395">
        <v>0</v>
      </c>
      <c r="AB61" s="395">
        <v>0</v>
      </c>
      <c r="AC61" s="395">
        <v>0</v>
      </c>
      <c r="AD61" s="395">
        <v>0</v>
      </c>
      <c r="AE61" s="396">
        <f t="shared" si="78"/>
        <v>16</v>
      </c>
      <c r="AF61" s="395">
        <v>0</v>
      </c>
      <c r="AG61" s="395">
        <v>0</v>
      </c>
      <c r="AH61" s="395">
        <v>0</v>
      </c>
      <c r="AI61" s="395">
        <v>0</v>
      </c>
      <c r="AJ61" s="395">
        <v>2</v>
      </c>
      <c r="AK61" s="395">
        <v>6</v>
      </c>
      <c r="AL61" s="395">
        <v>0</v>
      </c>
      <c r="AM61" s="395">
        <v>0</v>
      </c>
      <c r="AN61" s="395">
        <v>0</v>
      </c>
      <c r="AO61" s="395">
        <v>8</v>
      </c>
      <c r="AP61" s="395">
        <v>0</v>
      </c>
      <c r="AQ61" s="395">
        <v>0</v>
      </c>
      <c r="AR61" s="395">
        <v>0</v>
      </c>
      <c r="AS61" s="396">
        <f t="shared" si="79"/>
        <v>0</v>
      </c>
      <c r="AT61" s="395">
        <v>0</v>
      </c>
      <c r="AU61" s="395">
        <v>0</v>
      </c>
      <c r="AV61" s="395">
        <v>0</v>
      </c>
      <c r="AW61" s="396">
        <f t="shared" si="80"/>
        <v>0</v>
      </c>
      <c r="AX61" s="395">
        <v>0</v>
      </c>
      <c r="AY61" s="395">
        <v>0</v>
      </c>
      <c r="AZ61" s="395">
        <v>0</v>
      </c>
      <c r="BA61" s="395">
        <v>0</v>
      </c>
      <c r="BB61" s="395">
        <v>0</v>
      </c>
      <c r="BC61" s="396">
        <f t="shared" si="81"/>
        <v>0</v>
      </c>
      <c r="BD61" s="395">
        <v>0</v>
      </c>
      <c r="BE61" s="395">
        <v>0</v>
      </c>
      <c r="BF61" s="396">
        <f t="shared" si="82"/>
        <v>0</v>
      </c>
      <c r="BG61" s="395">
        <v>0</v>
      </c>
      <c r="BH61" s="395">
        <v>0</v>
      </c>
      <c r="BI61" s="395">
        <v>0</v>
      </c>
      <c r="BJ61" s="395">
        <v>0</v>
      </c>
      <c r="BK61" s="396">
        <f t="shared" si="83"/>
        <v>0</v>
      </c>
      <c r="BL61" s="395">
        <v>0</v>
      </c>
      <c r="BM61" s="395">
        <v>0</v>
      </c>
      <c r="BN61" s="395">
        <v>0</v>
      </c>
      <c r="BO61" s="396">
        <f t="shared" si="84"/>
        <v>0</v>
      </c>
      <c r="BP61" s="395">
        <v>0</v>
      </c>
      <c r="BQ61" s="395">
        <v>0</v>
      </c>
      <c r="BR61" s="395">
        <v>0</v>
      </c>
      <c r="BS61" s="396">
        <f t="shared" si="85"/>
        <v>0</v>
      </c>
      <c r="BT61" s="395">
        <v>0</v>
      </c>
      <c r="BU61" s="395">
        <v>0</v>
      </c>
      <c r="BV61" s="395">
        <v>0</v>
      </c>
      <c r="BW61" s="395">
        <v>0</v>
      </c>
      <c r="BX61" s="396">
        <f t="shared" si="86"/>
        <v>0</v>
      </c>
      <c r="BY61" s="395">
        <v>0</v>
      </c>
      <c r="BZ61" s="395">
        <v>0</v>
      </c>
      <c r="CA61" s="395">
        <v>0</v>
      </c>
      <c r="CB61" s="396">
        <f t="shared" si="87"/>
        <v>0</v>
      </c>
      <c r="CC61" s="395">
        <v>0</v>
      </c>
      <c r="CD61" s="395">
        <v>0</v>
      </c>
      <c r="CE61" s="395">
        <v>0</v>
      </c>
    </row>
    <row r="62" spans="1:83" ht="32.25" customHeight="1" x14ac:dyDescent="0.2">
      <c r="A62" s="88"/>
      <c r="B62" s="251" t="s">
        <v>291</v>
      </c>
      <c r="C62" s="398">
        <f t="shared" ref="C62:AH62" si="88">SUM(C63:C83)</f>
        <v>825</v>
      </c>
      <c r="D62" s="397">
        <f t="shared" si="88"/>
        <v>38</v>
      </c>
      <c r="E62" s="397">
        <f t="shared" si="88"/>
        <v>7</v>
      </c>
      <c r="F62" s="397">
        <f t="shared" si="88"/>
        <v>31</v>
      </c>
      <c r="G62" s="397">
        <f t="shared" si="88"/>
        <v>12</v>
      </c>
      <c r="H62" s="397">
        <f t="shared" si="88"/>
        <v>3</v>
      </c>
      <c r="I62" s="397">
        <f t="shared" si="88"/>
        <v>9</v>
      </c>
      <c r="J62" s="397">
        <f t="shared" si="88"/>
        <v>54</v>
      </c>
      <c r="K62" s="397">
        <f t="shared" si="88"/>
        <v>1</v>
      </c>
      <c r="L62" s="397">
        <f t="shared" si="88"/>
        <v>43</v>
      </c>
      <c r="M62" s="397">
        <f t="shared" si="88"/>
        <v>2</v>
      </c>
      <c r="N62" s="397">
        <f t="shared" si="88"/>
        <v>8</v>
      </c>
      <c r="O62" s="397">
        <f t="shared" si="88"/>
        <v>26</v>
      </c>
      <c r="P62" s="397">
        <f t="shared" si="88"/>
        <v>0</v>
      </c>
      <c r="Q62" s="397">
        <f t="shared" si="88"/>
        <v>19</v>
      </c>
      <c r="R62" s="397">
        <f t="shared" si="88"/>
        <v>2</v>
      </c>
      <c r="S62" s="397">
        <f t="shared" si="88"/>
        <v>5</v>
      </c>
      <c r="T62" s="397">
        <f t="shared" si="88"/>
        <v>30</v>
      </c>
      <c r="U62" s="397">
        <f t="shared" si="88"/>
        <v>0</v>
      </c>
      <c r="V62" s="397">
        <f t="shared" si="88"/>
        <v>26</v>
      </c>
      <c r="W62" s="397">
        <f t="shared" si="88"/>
        <v>1</v>
      </c>
      <c r="X62" s="397">
        <f t="shared" si="88"/>
        <v>3</v>
      </c>
      <c r="Y62" s="397">
        <f t="shared" si="88"/>
        <v>92</v>
      </c>
      <c r="Z62" s="397">
        <f t="shared" si="88"/>
        <v>0</v>
      </c>
      <c r="AA62" s="397">
        <f t="shared" si="88"/>
        <v>30</v>
      </c>
      <c r="AB62" s="397">
        <f t="shared" si="88"/>
        <v>21</v>
      </c>
      <c r="AC62" s="397">
        <f t="shared" si="88"/>
        <v>22</v>
      </c>
      <c r="AD62" s="397">
        <f t="shared" si="88"/>
        <v>19</v>
      </c>
      <c r="AE62" s="397">
        <f t="shared" si="88"/>
        <v>235</v>
      </c>
      <c r="AF62" s="397">
        <f t="shared" si="88"/>
        <v>0</v>
      </c>
      <c r="AG62" s="397">
        <f t="shared" si="88"/>
        <v>7</v>
      </c>
      <c r="AH62" s="397">
        <f t="shared" si="88"/>
        <v>10</v>
      </c>
      <c r="AI62" s="397">
        <f t="shared" ref="AI62:BN62" si="89">SUM(AI63:AI83)</f>
        <v>14</v>
      </c>
      <c r="AJ62" s="397">
        <f t="shared" si="89"/>
        <v>11</v>
      </c>
      <c r="AK62" s="397">
        <f t="shared" si="89"/>
        <v>13</v>
      </c>
      <c r="AL62" s="397">
        <f t="shared" si="89"/>
        <v>2</v>
      </c>
      <c r="AM62" s="397">
        <f t="shared" si="89"/>
        <v>7</v>
      </c>
      <c r="AN62" s="397">
        <f t="shared" si="89"/>
        <v>5</v>
      </c>
      <c r="AO62" s="397">
        <f t="shared" si="89"/>
        <v>24</v>
      </c>
      <c r="AP62" s="397">
        <f t="shared" si="89"/>
        <v>140</v>
      </c>
      <c r="AQ62" s="397">
        <f t="shared" si="89"/>
        <v>1</v>
      </c>
      <c r="AR62" s="397">
        <f t="shared" si="89"/>
        <v>1</v>
      </c>
      <c r="AS62" s="397">
        <f t="shared" si="89"/>
        <v>53</v>
      </c>
      <c r="AT62" s="397">
        <f t="shared" si="89"/>
        <v>0</v>
      </c>
      <c r="AU62" s="397">
        <f t="shared" si="89"/>
        <v>41</v>
      </c>
      <c r="AV62" s="397">
        <f t="shared" si="89"/>
        <v>12</v>
      </c>
      <c r="AW62" s="397">
        <f t="shared" si="89"/>
        <v>39</v>
      </c>
      <c r="AX62" s="397">
        <f t="shared" si="89"/>
        <v>0</v>
      </c>
      <c r="AY62" s="397">
        <f t="shared" si="89"/>
        <v>5</v>
      </c>
      <c r="AZ62" s="397">
        <f t="shared" si="89"/>
        <v>10</v>
      </c>
      <c r="BA62" s="397">
        <f t="shared" si="89"/>
        <v>21</v>
      </c>
      <c r="BB62" s="397">
        <f t="shared" si="89"/>
        <v>3</v>
      </c>
      <c r="BC62" s="397">
        <f t="shared" si="89"/>
        <v>16</v>
      </c>
      <c r="BD62" s="397">
        <f t="shared" si="89"/>
        <v>0</v>
      </c>
      <c r="BE62" s="397">
        <f t="shared" si="89"/>
        <v>16</v>
      </c>
      <c r="BF62" s="397">
        <f t="shared" si="89"/>
        <v>51</v>
      </c>
      <c r="BG62" s="397">
        <f t="shared" si="89"/>
        <v>0</v>
      </c>
      <c r="BH62" s="397">
        <f t="shared" si="89"/>
        <v>33</v>
      </c>
      <c r="BI62" s="397">
        <f t="shared" si="89"/>
        <v>6</v>
      </c>
      <c r="BJ62" s="397">
        <f t="shared" si="89"/>
        <v>12</v>
      </c>
      <c r="BK62" s="397">
        <f t="shared" si="89"/>
        <v>61</v>
      </c>
      <c r="BL62" s="397">
        <f t="shared" si="89"/>
        <v>2</v>
      </c>
      <c r="BM62" s="397">
        <f t="shared" si="89"/>
        <v>46</v>
      </c>
      <c r="BN62" s="397">
        <f t="shared" si="89"/>
        <v>13</v>
      </c>
      <c r="BO62" s="397">
        <f t="shared" ref="BO62:CE62" si="90">SUM(BO63:BO83)</f>
        <v>17</v>
      </c>
      <c r="BP62" s="397">
        <f t="shared" si="90"/>
        <v>0</v>
      </c>
      <c r="BQ62" s="397">
        <f t="shared" si="90"/>
        <v>15</v>
      </c>
      <c r="BR62" s="397">
        <f t="shared" si="90"/>
        <v>2</v>
      </c>
      <c r="BS62" s="397">
        <f t="shared" si="90"/>
        <v>59</v>
      </c>
      <c r="BT62" s="397">
        <f t="shared" si="90"/>
        <v>1</v>
      </c>
      <c r="BU62" s="397">
        <f t="shared" si="90"/>
        <v>25</v>
      </c>
      <c r="BV62" s="397">
        <f t="shared" si="90"/>
        <v>22</v>
      </c>
      <c r="BW62" s="397">
        <f t="shared" si="90"/>
        <v>11</v>
      </c>
      <c r="BX62" s="397">
        <f t="shared" si="90"/>
        <v>13</v>
      </c>
      <c r="BY62" s="397">
        <f t="shared" si="90"/>
        <v>0</v>
      </c>
      <c r="BZ62" s="397">
        <f t="shared" si="90"/>
        <v>13</v>
      </c>
      <c r="CA62" s="397">
        <f t="shared" si="90"/>
        <v>0</v>
      </c>
      <c r="CB62" s="397">
        <f t="shared" si="90"/>
        <v>29</v>
      </c>
      <c r="CC62" s="397">
        <f t="shared" si="90"/>
        <v>1</v>
      </c>
      <c r="CD62" s="397">
        <f t="shared" si="90"/>
        <v>25</v>
      </c>
      <c r="CE62" s="397">
        <f t="shared" si="90"/>
        <v>3</v>
      </c>
    </row>
    <row r="63" spans="1:83" ht="12.75" x14ac:dyDescent="0.2">
      <c r="A63" s="89">
        <v>602</v>
      </c>
      <c r="B63" s="252" t="s">
        <v>117</v>
      </c>
      <c r="C63" s="398">
        <f t="shared" ref="C63:C83" si="91">SUM(D63,G63,J63,O63,T63,Y63,AE63,AS63,AW63,BC63,BF63,BK63,BO63,BS63,BX63,CB63)</f>
        <v>1</v>
      </c>
      <c r="D63" s="397">
        <f t="shared" ref="D63:D83" si="92">SUM(E63:F63)</f>
        <v>0</v>
      </c>
      <c r="E63" s="395">
        <v>0</v>
      </c>
      <c r="F63" s="395">
        <v>0</v>
      </c>
      <c r="G63" s="397">
        <f t="shared" ref="G63:G83" si="93">SUM(H63:I63)</f>
        <v>0</v>
      </c>
      <c r="H63" s="395">
        <v>0</v>
      </c>
      <c r="I63" s="395">
        <v>0</v>
      </c>
      <c r="J63" s="396">
        <f t="shared" ref="J63:J83" si="94">SUM(K63:N63)</f>
        <v>0</v>
      </c>
      <c r="K63" s="395">
        <v>0</v>
      </c>
      <c r="L63" s="395">
        <v>0</v>
      </c>
      <c r="M63" s="395">
        <v>0</v>
      </c>
      <c r="N63" s="395">
        <v>0</v>
      </c>
      <c r="O63" s="396">
        <f t="shared" ref="O63:O83" si="95">SUM(P63,Q63,R63,S63)</f>
        <v>0</v>
      </c>
      <c r="P63" s="395">
        <v>0</v>
      </c>
      <c r="Q63" s="395">
        <v>0</v>
      </c>
      <c r="R63" s="395">
        <v>0</v>
      </c>
      <c r="S63" s="395">
        <v>0</v>
      </c>
      <c r="T63" s="396">
        <f t="shared" ref="T63:T83" si="96">SUM(U63,V63,W63,X63)</f>
        <v>0</v>
      </c>
      <c r="U63" s="395">
        <v>0</v>
      </c>
      <c r="V63" s="395">
        <v>0</v>
      </c>
      <c r="W63" s="395">
        <v>0</v>
      </c>
      <c r="X63" s="395">
        <v>0</v>
      </c>
      <c r="Y63" s="396">
        <f t="shared" ref="Y63:Y83" si="97">SUM(Z63,AA63,AB63,AC63,AD63)</f>
        <v>1</v>
      </c>
      <c r="Z63" s="395">
        <v>0</v>
      </c>
      <c r="AA63" s="395">
        <v>0</v>
      </c>
      <c r="AB63" s="395">
        <v>0</v>
      </c>
      <c r="AC63" s="395">
        <v>1</v>
      </c>
      <c r="AD63" s="395">
        <v>0</v>
      </c>
      <c r="AE63" s="396">
        <f t="shared" ref="AE63:AE83" si="98">SUM(AF63,AG63,AH63,AI63,AJ63,AK63,AL63,AM63,AN63,AO63,AP63,AQ63,AR63)</f>
        <v>0</v>
      </c>
      <c r="AF63" s="395">
        <v>0</v>
      </c>
      <c r="AG63" s="395">
        <v>0</v>
      </c>
      <c r="AH63" s="395">
        <v>0</v>
      </c>
      <c r="AI63" s="395">
        <v>0</v>
      </c>
      <c r="AJ63" s="395">
        <v>0</v>
      </c>
      <c r="AK63" s="395">
        <v>0</v>
      </c>
      <c r="AL63" s="395">
        <v>0</v>
      </c>
      <c r="AM63" s="395">
        <v>0</v>
      </c>
      <c r="AN63" s="395">
        <v>0</v>
      </c>
      <c r="AO63" s="395">
        <v>0</v>
      </c>
      <c r="AP63" s="395">
        <v>0</v>
      </c>
      <c r="AQ63" s="395">
        <v>0</v>
      </c>
      <c r="AR63" s="395">
        <v>0</v>
      </c>
      <c r="AS63" s="396">
        <f t="shared" ref="AS63:AS83" si="99">SUM(AT63:AV63)</f>
        <v>0</v>
      </c>
      <c r="AT63" s="395">
        <v>0</v>
      </c>
      <c r="AU63" s="395">
        <v>0</v>
      </c>
      <c r="AV63" s="395">
        <v>0</v>
      </c>
      <c r="AW63" s="396">
        <f t="shared" ref="AW63:AW83" si="100">SUM(AX63:BB63)</f>
        <v>0</v>
      </c>
      <c r="AX63" s="395">
        <v>0</v>
      </c>
      <c r="AY63" s="395">
        <v>0</v>
      </c>
      <c r="AZ63" s="395">
        <v>0</v>
      </c>
      <c r="BA63" s="395">
        <v>0</v>
      </c>
      <c r="BB63" s="395">
        <v>0</v>
      </c>
      <c r="BC63" s="396">
        <f t="shared" ref="BC63:BC83" si="101">SUM(BD63:BE63)</f>
        <v>0</v>
      </c>
      <c r="BD63" s="395">
        <v>0</v>
      </c>
      <c r="BE63" s="395">
        <v>0</v>
      </c>
      <c r="BF63" s="396">
        <f t="shared" ref="BF63:BF83" si="102">SUM(BG63:BJ63)</f>
        <v>0</v>
      </c>
      <c r="BG63" s="395">
        <v>0</v>
      </c>
      <c r="BH63" s="395">
        <v>0</v>
      </c>
      <c r="BI63" s="395">
        <v>0</v>
      </c>
      <c r="BJ63" s="395">
        <v>0</v>
      </c>
      <c r="BK63" s="396">
        <f t="shared" ref="BK63:BK83" si="103">SUM(BL63:BN63)</f>
        <v>0</v>
      </c>
      <c r="BL63" s="395">
        <v>0</v>
      </c>
      <c r="BM63" s="395">
        <v>0</v>
      </c>
      <c r="BN63" s="395">
        <v>0</v>
      </c>
      <c r="BO63" s="396">
        <f t="shared" ref="BO63:BO83" si="104">SUM(BP63:BR63)</f>
        <v>0</v>
      </c>
      <c r="BP63" s="395">
        <v>0</v>
      </c>
      <c r="BQ63" s="395">
        <v>0</v>
      </c>
      <c r="BR63" s="395">
        <v>0</v>
      </c>
      <c r="BS63" s="396">
        <f t="shared" ref="BS63:BS83" si="105">SUM(BT63:BW63)</f>
        <v>0</v>
      </c>
      <c r="BT63" s="395">
        <v>0</v>
      </c>
      <c r="BU63" s="395">
        <v>0</v>
      </c>
      <c r="BV63" s="395">
        <v>0</v>
      </c>
      <c r="BW63" s="395">
        <v>0</v>
      </c>
      <c r="BX63" s="396">
        <f t="shared" ref="BX63:BX83" si="106">SUM(BY63:CA63)</f>
        <v>0</v>
      </c>
      <c r="BY63" s="395">
        <v>0</v>
      </c>
      <c r="BZ63" s="395">
        <v>0</v>
      </c>
      <c r="CA63" s="395">
        <v>0</v>
      </c>
      <c r="CB63" s="396">
        <f t="shared" ref="CB63:CB83" si="107">SUM(CC63:CE63)</f>
        <v>0</v>
      </c>
      <c r="CC63" s="395">
        <v>0</v>
      </c>
      <c r="CD63" s="395">
        <v>0</v>
      </c>
      <c r="CE63" s="395">
        <v>0</v>
      </c>
    </row>
    <row r="64" spans="1:83" ht="12.75" x14ac:dyDescent="0.2">
      <c r="A64" s="89">
        <v>608</v>
      </c>
      <c r="B64" s="252" t="s">
        <v>119</v>
      </c>
      <c r="C64" s="398">
        <f t="shared" si="91"/>
        <v>5</v>
      </c>
      <c r="D64" s="397">
        <f t="shared" si="92"/>
        <v>0</v>
      </c>
      <c r="E64" s="395">
        <v>0</v>
      </c>
      <c r="F64" s="395">
        <v>0</v>
      </c>
      <c r="G64" s="397">
        <f t="shared" si="93"/>
        <v>0</v>
      </c>
      <c r="H64" s="395">
        <v>0</v>
      </c>
      <c r="I64" s="395">
        <v>0</v>
      </c>
      <c r="J64" s="396">
        <f t="shared" si="94"/>
        <v>2</v>
      </c>
      <c r="K64" s="395">
        <v>0</v>
      </c>
      <c r="L64" s="395">
        <v>1</v>
      </c>
      <c r="M64" s="395">
        <v>0</v>
      </c>
      <c r="N64" s="395">
        <v>1</v>
      </c>
      <c r="O64" s="396">
        <f t="shared" si="95"/>
        <v>0</v>
      </c>
      <c r="P64" s="395">
        <v>0</v>
      </c>
      <c r="Q64" s="395">
        <v>0</v>
      </c>
      <c r="R64" s="395">
        <v>0</v>
      </c>
      <c r="S64" s="395">
        <v>0</v>
      </c>
      <c r="T64" s="396">
        <f t="shared" si="96"/>
        <v>0</v>
      </c>
      <c r="U64" s="395">
        <v>0</v>
      </c>
      <c r="V64" s="395">
        <v>0</v>
      </c>
      <c r="W64" s="395">
        <v>0</v>
      </c>
      <c r="X64" s="395">
        <v>0</v>
      </c>
      <c r="Y64" s="396">
        <f t="shared" si="97"/>
        <v>1</v>
      </c>
      <c r="Z64" s="395">
        <v>0</v>
      </c>
      <c r="AA64" s="395">
        <v>0</v>
      </c>
      <c r="AB64" s="395">
        <v>0</v>
      </c>
      <c r="AC64" s="395">
        <v>1</v>
      </c>
      <c r="AD64" s="395">
        <v>0</v>
      </c>
      <c r="AE64" s="396">
        <f t="shared" si="98"/>
        <v>1</v>
      </c>
      <c r="AF64" s="395">
        <v>0</v>
      </c>
      <c r="AG64" s="395">
        <v>0</v>
      </c>
      <c r="AH64" s="395">
        <v>0</v>
      </c>
      <c r="AI64" s="395">
        <v>0</v>
      </c>
      <c r="AJ64" s="395">
        <v>0</v>
      </c>
      <c r="AK64" s="395">
        <v>0</v>
      </c>
      <c r="AL64" s="395">
        <v>0</v>
      </c>
      <c r="AM64" s="395">
        <v>0</v>
      </c>
      <c r="AN64" s="395">
        <v>0</v>
      </c>
      <c r="AO64" s="395">
        <v>0</v>
      </c>
      <c r="AP64" s="395">
        <v>1</v>
      </c>
      <c r="AQ64" s="395">
        <v>0</v>
      </c>
      <c r="AR64" s="395">
        <v>0</v>
      </c>
      <c r="AS64" s="396">
        <f t="shared" si="99"/>
        <v>0</v>
      </c>
      <c r="AT64" s="395">
        <v>0</v>
      </c>
      <c r="AU64" s="395">
        <v>0</v>
      </c>
      <c r="AV64" s="395">
        <v>0</v>
      </c>
      <c r="AW64" s="396">
        <f t="shared" si="100"/>
        <v>0</v>
      </c>
      <c r="AX64" s="395">
        <v>0</v>
      </c>
      <c r="AY64" s="395">
        <v>0</v>
      </c>
      <c r="AZ64" s="395">
        <v>0</v>
      </c>
      <c r="BA64" s="395">
        <v>0</v>
      </c>
      <c r="BB64" s="395">
        <v>0</v>
      </c>
      <c r="BC64" s="396">
        <f t="shared" si="101"/>
        <v>0</v>
      </c>
      <c r="BD64" s="395">
        <v>0</v>
      </c>
      <c r="BE64" s="395">
        <v>0</v>
      </c>
      <c r="BF64" s="396">
        <f t="shared" si="102"/>
        <v>0</v>
      </c>
      <c r="BG64" s="395">
        <v>0</v>
      </c>
      <c r="BH64" s="395">
        <v>0</v>
      </c>
      <c r="BI64" s="395">
        <v>0</v>
      </c>
      <c r="BJ64" s="395">
        <v>0</v>
      </c>
      <c r="BK64" s="396">
        <f t="shared" si="103"/>
        <v>1</v>
      </c>
      <c r="BL64" s="395">
        <v>0</v>
      </c>
      <c r="BM64" s="395">
        <v>1</v>
      </c>
      <c r="BN64" s="395">
        <v>0</v>
      </c>
      <c r="BO64" s="396">
        <f t="shared" si="104"/>
        <v>0</v>
      </c>
      <c r="BP64" s="395">
        <v>0</v>
      </c>
      <c r="BQ64" s="395">
        <v>0</v>
      </c>
      <c r="BR64" s="395">
        <v>0</v>
      </c>
      <c r="BS64" s="396">
        <f t="shared" si="105"/>
        <v>0</v>
      </c>
      <c r="BT64" s="395">
        <v>0</v>
      </c>
      <c r="BU64" s="395">
        <v>0</v>
      </c>
      <c r="BV64" s="395">
        <v>0</v>
      </c>
      <c r="BW64" s="395">
        <v>0</v>
      </c>
      <c r="BX64" s="396">
        <f t="shared" si="106"/>
        <v>0</v>
      </c>
      <c r="BY64" s="395">
        <v>0</v>
      </c>
      <c r="BZ64" s="395">
        <v>0</v>
      </c>
      <c r="CA64" s="395">
        <v>0</v>
      </c>
      <c r="CB64" s="396">
        <f t="shared" si="107"/>
        <v>0</v>
      </c>
      <c r="CC64" s="395">
        <v>0</v>
      </c>
      <c r="CD64" s="395">
        <v>0</v>
      </c>
      <c r="CE64" s="395">
        <v>0</v>
      </c>
    </row>
    <row r="65" spans="1:83" ht="12.75" x14ac:dyDescent="0.2">
      <c r="A65" s="90">
        <v>609</v>
      </c>
      <c r="B65" s="252" t="s">
        <v>120</v>
      </c>
      <c r="C65" s="398">
        <f t="shared" si="91"/>
        <v>3</v>
      </c>
      <c r="D65" s="397">
        <f t="shared" si="92"/>
        <v>0</v>
      </c>
      <c r="E65" s="395">
        <v>0</v>
      </c>
      <c r="F65" s="395">
        <v>0</v>
      </c>
      <c r="G65" s="397">
        <f t="shared" si="93"/>
        <v>0</v>
      </c>
      <c r="H65" s="395">
        <v>0</v>
      </c>
      <c r="I65" s="395">
        <v>0</v>
      </c>
      <c r="J65" s="396">
        <f t="shared" si="94"/>
        <v>1</v>
      </c>
      <c r="K65" s="395">
        <v>0</v>
      </c>
      <c r="L65" s="395">
        <v>1</v>
      </c>
      <c r="M65" s="395">
        <v>0</v>
      </c>
      <c r="N65" s="395">
        <v>0</v>
      </c>
      <c r="O65" s="396">
        <f t="shared" si="95"/>
        <v>0</v>
      </c>
      <c r="P65" s="395">
        <v>0</v>
      </c>
      <c r="Q65" s="395">
        <v>0</v>
      </c>
      <c r="R65" s="395">
        <v>0</v>
      </c>
      <c r="S65" s="395">
        <v>0</v>
      </c>
      <c r="T65" s="396">
        <f t="shared" si="96"/>
        <v>0</v>
      </c>
      <c r="U65" s="395">
        <v>0</v>
      </c>
      <c r="V65" s="395">
        <v>0</v>
      </c>
      <c r="W65" s="395">
        <v>0</v>
      </c>
      <c r="X65" s="395">
        <v>0</v>
      </c>
      <c r="Y65" s="396">
        <f t="shared" si="97"/>
        <v>0</v>
      </c>
      <c r="Z65" s="395">
        <v>0</v>
      </c>
      <c r="AA65" s="395">
        <v>0</v>
      </c>
      <c r="AB65" s="395">
        <v>0</v>
      </c>
      <c r="AC65" s="395">
        <v>0</v>
      </c>
      <c r="AD65" s="395">
        <v>0</v>
      </c>
      <c r="AE65" s="396">
        <f t="shared" si="98"/>
        <v>0</v>
      </c>
      <c r="AF65" s="395">
        <v>0</v>
      </c>
      <c r="AG65" s="395">
        <v>0</v>
      </c>
      <c r="AH65" s="395">
        <v>0</v>
      </c>
      <c r="AI65" s="395">
        <v>0</v>
      </c>
      <c r="AJ65" s="395">
        <v>0</v>
      </c>
      <c r="AK65" s="395">
        <v>0</v>
      </c>
      <c r="AL65" s="395">
        <v>0</v>
      </c>
      <c r="AM65" s="395">
        <v>0</v>
      </c>
      <c r="AN65" s="395">
        <v>0</v>
      </c>
      <c r="AO65" s="395">
        <v>0</v>
      </c>
      <c r="AP65" s="395">
        <v>0</v>
      </c>
      <c r="AQ65" s="395">
        <v>0</v>
      </c>
      <c r="AR65" s="395">
        <v>0</v>
      </c>
      <c r="AS65" s="396">
        <f t="shared" si="99"/>
        <v>0</v>
      </c>
      <c r="AT65" s="395">
        <v>0</v>
      </c>
      <c r="AU65" s="395">
        <v>0</v>
      </c>
      <c r="AV65" s="395">
        <v>0</v>
      </c>
      <c r="AW65" s="396">
        <f t="shared" si="100"/>
        <v>0</v>
      </c>
      <c r="AX65" s="395">
        <v>0</v>
      </c>
      <c r="AY65" s="395">
        <v>0</v>
      </c>
      <c r="AZ65" s="395">
        <v>0</v>
      </c>
      <c r="BA65" s="395">
        <v>0</v>
      </c>
      <c r="BB65" s="395">
        <v>0</v>
      </c>
      <c r="BC65" s="396">
        <f t="shared" si="101"/>
        <v>0</v>
      </c>
      <c r="BD65" s="395">
        <v>0</v>
      </c>
      <c r="BE65" s="395">
        <v>0</v>
      </c>
      <c r="BF65" s="396">
        <f t="shared" si="102"/>
        <v>2</v>
      </c>
      <c r="BG65" s="395">
        <v>0</v>
      </c>
      <c r="BH65" s="395">
        <v>0</v>
      </c>
      <c r="BI65" s="395">
        <v>0</v>
      </c>
      <c r="BJ65" s="395">
        <v>2</v>
      </c>
      <c r="BK65" s="396">
        <f t="shared" si="103"/>
        <v>0</v>
      </c>
      <c r="BL65" s="395">
        <v>0</v>
      </c>
      <c r="BM65" s="395">
        <v>0</v>
      </c>
      <c r="BN65" s="395">
        <v>0</v>
      </c>
      <c r="BO65" s="396">
        <f t="shared" si="104"/>
        <v>0</v>
      </c>
      <c r="BP65" s="395">
        <v>0</v>
      </c>
      <c r="BQ65" s="395">
        <v>0</v>
      </c>
      <c r="BR65" s="395">
        <v>0</v>
      </c>
      <c r="BS65" s="396">
        <f t="shared" si="105"/>
        <v>0</v>
      </c>
      <c r="BT65" s="395">
        <v>0</v>
      </c>
      <c r="BU65" s="395">
        <v>0</v>
      </c>
      <c r="BV65" s="395">
        <v>0</v>
      </c>
      <c r="BW65" s="395">
        <v>0</v>
      </c>
      <c r="BX65" s="396">
        <f t="shared" si="106"/>
        <v>0</v>
      </c>
      <c r="BY65" s="395">
        <v>0</v>
      </c>
      <c r="BZ65" s="395">
        <v>0</v>
      </c>
      <c r="CA65" s="395">
        <v>0</v>
      </c>
      <c r="CB65" s="396">
        <f t="shared" si="107"/>
        <v>0</v>
      </c>
      <c r="CC65" s="395">
        <v>0</v>
      </c>
      <c r="CD65" s="395">
        <v>0</v>
      </c>
      <c r="CE65" s="395">
        <v>0</v>
      </c>
    </row>
    <row r="66" spans="1:83" ht="12.75" x14ac:dyDescent="0.2">
      <c r="A66" s="90">
        <v>610</v>
      </c>
      <c r="B66" s="252" t="s">
        <v>90</v>
      </c>
      <c r="C66" s="398">
        <f t="shared" si="91"/>
        <v>3</v>
      </c>
      <c r="D66" s="397">
        <f t="shared" si="92"/>
        <v>0</v>
      </c>
      <c r="E66" s="395">
        <v>0</v>
      </c>
      <c r="F66" s="395">
        <v>0</v>
      </c>
      <c r="G66" s="397">
        <f t="shared" si="93"/>
        <v>0</v>
      </c>
      <c r="H66" s="395">
        <v>0</v>
      </c>
      <c r="I66" s="395">
        <v>0</v>
      </c>
      <c r="J66" s="396">
        <f t="shared" si="94"/>
        <v>0</v>
      </c>
      <c r="K66" s="395">
        <v>0</v>
      </c>
      <c r="L66" s="395">
        <v>0</v>
      </c>
      <c r="M66" s="395">
        <v>0</v>
      </c>
      <c r="N66" s="395">
        <v>0</v>
      </c>
      <c r="O66" s="396">
        <f t="shared" si="95"/>
        <v>0</v>
      </c>
      <c r="P66" s="395">
        <v>0</v>
      </c>
      <c r="Q66" s="395">
        <v>0</v>
      </c>
      <c r="R66" s="395">
        <v>0</v>
      </c>
      <c r="S66" s="395">
        <v>0</v>
      </c>
      <c r="T66" s="396">
        <f t="shared" si="96"/>
        <v>0</v>
      </c>
      <c r="U66" s="395">
        <v>0</v>
      </c>
      <c r="V66" s="395">
        <v>0</v>
      </c>
      <c r="W66" s="395">
        <v>0</v>
      </c>
      <c r="X66" s="395">
        <v>0</v>
      </c>
      <c r="Y66" s="396">
        <f t="shared" si="97"/>
        <v>1</v>
      </c>
      <c r="Z66" s="395">
        <v>0</v>
      </c>
      <c r="AA66" s="395">
        <v>0</v>
      </c>
      <c r="AB66" s="395">
        <v>1</v>
      </c>
      <c r="AC66" s="395">
        <v>0</v>
      </c>
      <c r="AD66" s="395">
        <v>0</v>
      </c>
      <c r="AE66" s="396">
        <f t="shared" si="98"/>
        <v>2</v>
      </c>
      <c r="AF66" s="395">
        <v>0</v>
      </c>
      <c r="AG66" s="395">
        <v>0</v>
      </c>
      <c r="AH66" s="395">
        <v>0</v>
      </c>
      <c r="AI66" s="395">
        <v>0</v>
      </c>
      <c r="AJ66" s="395">
        <v>0</v>
      </c>
      <c r="AK66" s="395">
        <v>0</v>
      </c>
      <c r="AL66" s="395">
        <v>2</v>
      </c>
      <c r="AM66" s="395">
        <v>0</v>
      </c>
      <c r="AN66" s="395">
        <v>0</v>
      </c>
      <c r="AO66" s="395">
        <v>0</v>
      </c>
      <c r="AP66" s="395">
        <v>0</v>
      </c>
      <c r="AQ66" s="395">
        <v>0</v>
      </c>
      <c r="AR66" s="395">
        <v>0</v>
      </c>
      <c r="AS66" s="396">
        <f t="shared" si="99"/>
        <v>0</v>
      </c>
      <c r="AT66" s="395">
        <v>0</v>
      </c>
      <c r="AU66" s="395">
        <v>0</v>
      </c>
      <c r="AV66" s="395">
        <v>0</v>
      </c>
      <c r="AW66" s="396">
        <f t="shared" si="100"/>
        <v>0</v>
      </c>
      <c r="AX66" s="395">
        <v>0</v>
      </c>
      <c r="AY66" s="395">
        <v>0</v>
      </c>
      <c r="AZ66" s="395">
        <v>0</v>
      </c>
      <c r="BA66" s="395">
        <v>0</v>
      </c>
      <c r="BB66" s="395">
        <v>0</v>
      </c>
      <c r="BC66" s="396">
        <f t="shared" si="101"/>
        <v>0</v>
      </c>
      <c r="BD66" s="395">
        <v>0</v>
      </c>
      <c r="BE66" s="395">
        <v>0</v>
      </c>
      <c r="BF66" s="396">
        <f t="shared" si="102"/>
        <v>0</v>
      </c>
      <c r="BG66" s="395">
        <v>0</v>
      </c>
      <c r="BH66" s="395">
        <v>0</v>
      </c>
      <c r="BI66" s="395">
        <v>0</v>
      </c>
      <c r="BJ66" s="395">
        <v>0</v>
      </c>
      <c r="BK66" s="396">
        <f t="shared" si="103"/>
        <v>0</v>
      </c>
      <c r="BL66" s="395">
        <v>0</v>
      </c>
      <c r="BM66" s="395">
        <v>0</v>
      </c>
      <c r="BN66" s="395">
        <v>0</v>
      </c>
      <c r="BO66" s="396">
        <f t="shared" si="104"/>
        <v>0</v>
      </c>
      <c r="BP66" s="395">
        <v>0</v>
      </c>
      <c r="BQ66" s="395">
        <v>0</v>
      </c>
      <c r="BR66" s="395">
        <v>0</v>
      </c>
      <c r="BS66" s="396">
        <f t="shared" si="105"/>
        <v>0</v>
      </c>
      <c r="BT66" s="395">
        <v>0</v>
      </c>
      <c r="BU66" s="395">
        <v>0</v>
      </c>
      <c r="BV66" s="395">
        <v>0</v>
      </c>
      <c r="BW66" s="395">
        <v>0</v>
      </c>
      <c r="BX66" s="396">
        <f t="shared" si="106"/>
        <v>0</v>
      </c>
      <c r="BY66" s="395">
        <v>0</v>
      </c>
      <c r="BZ66" s="395">
        <v>0</v>
      </c>
      <c r="CA66" s="395">
        <v>0</v>
      </c>
      <c r="CB66" s="396">
        <f t="shared" si="107"/>
        <v>0</v>
      </c>
      <c r="CC66" s="395">
        <v>0</v>
      </c>
      <c r="CD66" s="395">
        <v>0</v>
      </c>
      <c r="CE66" s="395">
        <v>0</v>
      </c>
    </row>
    <row r="67" spans="1:83" ht="12.75" x14ac:dyDescent="0.2">
      <c r="A67" s="90">
        <v>615</v>
      </c>
      <c r="B67" s="252" t="s">
        <v>91</v>
      </c>
      <c r="C67" s="398">
        <f t="shared" si="91"/>
        <v>13</v>
      </c>
      <c r="D67" s="397">
        <f t="shared" si="92"/>
        <v>0</v>
      </c>
      <c r="E67" s="395">
        <v>0</v>
      </c>
      <c r="F67" s="395">
        <v>0</v>
      </c>
      <c r="G67" s="397">
        <f t="shared" si="93"/>
        <v>0</v>
      </c>
      <c r="H67" s="395">
        <v>0</v>
      </c>
      <c r="I67" s="395">
        <v>0</v>
      </c>
      <c r="J67" s="396">
        <f t="shared" si="94"/>
        <v>1</v>
      </c>
      <c r="K67" s="395">
        <v>0</v>
      </c>
      <c r="L67" s="395">
        <v>1</v>
      </c>
      <c r="M67" s="395">
        <v>0</v>
      </c>
      <c r="N67" s="395">
        <v>0</v>
      </c>
      <c r="O67" s="396">
        <f t="shared" si="95"/>
        <v>0</v>
      </c>
      <c r="P67" s="395">
        <v>0</v>
      </c>
      <c r="Q67" s="395">
        <v>0</v>
      </c>
      <c r="R67" s="395">
        <v>0</v>
      </c>
      <c r="S67" s="395">
        <v>0</v>
      </c>
      <c r="T67" s="396">
        <f t="shared" si="96"/>
        <v>0</v>
      </c>
      <c r="U67" s="395">
        <v>0</v>
      </c>
      <c r="V67" s="395">
        <v>0</v>
      </c>
      <c r="W67" s="395">
        <v>0</v>
      </c>
      <c r="X67" s="395">
        <v>0</v>
      </c>
      <c r="Y67" s="396">
        <f t="shared" si="97"/>
        <v>1</v>
      </c>
      <c r="Z67" s="395">
        <v>0</v>
      </c>
      <c r="AA67" s="395">
        <v>0</v>
      </c>
      <c r="AB67" s="395">
        <v>0</v>
      </c>
      <c r="AC67" s="395">
        <v>0</v>
      </c>
      <c r="AD67" s="395">
        <v>1</v>
      </c>
      <c r="AE67" s="396">
        <f t="shared" si="98"/>
        <v>7</v>
      </c>
      <c r="AF67" s="395">
        <v>0</v>
      </c>
      <c r="AG67" s="395">
        <v>0</v>
      </c>
      <c r="AH67" s="395">
        <v>0</v>
      </c>
      <c r="AI67" s="395">
        <v>1</v>
      </c>
      <c r="AJ67" s="395">
        <v>4</v>
      </c>
      <c r="AK67" s="395">
        <v>0</v>
      </c>
      <c r="AL67" s="395">
        <v>0</v>
      </c>
      <c r="AM67" s="395">
        <v>1</v>
      </c>
      <c r="AN67" s="395">
        <v>0</v>
      </c>
      <c r="AO67" s="395">
        <v>0</v>
      </c>
      <c r="AP67" s="395">
        <v>1</v>
      </c>
      <c r="AQ67" s="395">
        <v>0</v>
      </c>
      <c r="AR67" s="395">
        <v>0</v>
      </c>
      <c r="AS67" s="396">
        <f t="shared" si="99"/>
        <v>0</v>
      </c>
      <c r="AT67" s="395">
        <v>0</v>
      </c>
      <c r="AU67" s="395">
        <v>0</v>
      </c>
      <c r="AV67" s="395">
        <v>0</v>
      </c>
      <c r="AW67" s="396">
        <f t="shared" si="100"/>
        <v>1</v>
      </c>
      <c r="AX67" s="395">
        <v>0</v>
      </c>
      <c r="AY67" s="395">
        <v>1</v>
      </c>
      <c r="AZ67" s="395">
        <v>0</v>
      </c>
      <c r="BA67" s="395">
        <v>0</v>
      </c>
      <c r="BB67" s="395">
        <v>0</v>
      </c>
      <c r="BC67" s="396">
        <f t="shared" si="101"/>
        <v>0</v>
      </c>
      <c r="BD67" s="395">
        <v>0</v>
      </c>
      <c r="BE67" s="395">
        <v>0</v>
      </c>
      <c r="BF67" s="396">
        <f t="shared" si="102"/>
        <v>0</v>
      </c>
      <c r="BG67" s="395">
        <v>0</v>
      </c>
      <c r="BH67" s="395">
        <v>0</v>
      </c>
      <c r="BI67" s="395">
        <v>0</v>
      </c>
      <c r="BJ67" s="395">
        <v>0</v>
      </c>
      <c r="BK67" s="396">
        <f t="shared" si="103"/>
        <v>0</v>
      </c>
      <c r="BL67" s="395">
        <v>0</v>
      </c>
      <c r="BM67" s="395">
        <v>0</v>
      </c>
      <c r="BN67" s="395">
        <v>0</v>
      </c>
      <c r="BO67" s="396">
        <f t="shared" si="104"/>
        <v>0</v>
      </c>
      <c r="BP67" s="395">
        <v>0</v>
      </c>
      <c r="BQ67" s="395">
        <v>0</v>
      </c>
      <c r="BR67" s="395">
        <v>0</v>
      </c>
      <c r="BS67" s="396">
        <f t="shared" si="105"/>
        <v>2</v>
      </c>
      <c r="BT67" s="395">
        <v>0</v>
      </c>
      <c r="BU67" s="395">
        <v>0</v>
      </c>
      <c r="BV67" s="395">
        <v>1</v>
      </c>
      <c r="BW67" s="395">
        <v>1</v>
      </c>
      <c r="BX67" s="396">
        <f t="shared" si="106"/>
        <v>0</v>
      </c>
      <c r="BY67" s="395">
        <v>0</v>
      </c>
      <c r="BZ67" s="395">
        <v>0</v>
      </c>
      <c r="CA67" s="395">
        <v>0</v>
      </c>
      <c r="CB67" s="396">
        <f t="shared" si="107"/>
        <v>1</v>
      </c>
      <c r="CC67" s="395">
        <v>0</v>
      </c>
      <c r="CD67" s="395">
        <v>1</v>
      </c>
      <c r="CE67" s="395">
        <v>0</v>
      </c>
    </row>
    <row r="68" spans="1:83" ht="12.75" x14ac:dyDescent="0.2">
      <c r="A68" s="90">
        <v>617</v>
      </c>
      <c r="B68" s="252" t="s">
        <v>121</v>
      </c>
      <c r="C68" s="398">
        <f t="shared" si="91"/>
        <v>1</v>
      </c>
      <c r="D68" s="397">
        <f t="shared" si="92"/>
        <v>0</v>
      </c>
      <c r="E68" s="395">
        <v>0</v>
      </c>
      <c r="F68" s="395">
        <v>0</v>
      </c>
      <c r="G68" s="397">
        <f t="shared" si="93"/>
        <v>0</v>
      </c>
      <c r="H68" s="395">
        <v>0</v>
      </c>
      <c r="I68" s="395">
        <v>0</v>
      </c>
      <c r="J68" s="396">
        <f t="shared" si="94"/>
        <v>1</v>
      </c>
      <c r="K68" s="395">
        <v>0</v>
      </c>
      <c r="L68" s="395">
        <v>1</v>
      </c>
      <c r="M68" s="395">
        <v>0</v>
      </c>
      <c r="N68" s="395">
        <v>0</v>
      </c>
      <c r="O68" s="396">
        <f t="shared" si="95"/>
        <v>0</v>
      </c>
      <c r="P68" s="395">
        <v>0</v>
      </c>
      <c r="Q68" s="395">
        <v>0</v>
      </c>
      <c r="R68" s="395">
        <v>0</v>
      </c>
      <c r="S68" s="395">
        <v>0</v>
      </c>
      <c r="T68" s="396">
        <f t="shared" si="96"/>
        <v>0</v>
      </c>
      <c r="U68" s="395">
        <v>0</v>
      </c>
      <c r="V68" s="395">
        <v>0</v>
      </c>
      <c r="W68" s="395">
        <v>0</v>
      </c>
      <c r="X68" s="395">
        <v>0</v>
      </c>
      <c r="Y68" s="396">
        <f t="shared" si="97"/>
        <v>0</v>
      </c>
      <c r="Z68" s="395">
        <v>0</v>
      </c>
      <c r="AA68" s="395">
        <v>0</v>
      </c>
      <c r="AB68" s="395">
        <v>0</v>
      </c>
      <c r="AC68" s="395">
        <v>0</v>
      </c>
      <c r="AD68" s="395">
        <v>0</v>
      </c>
      <c r="AE68" s="396">
        <f t="shared" si="98"/>
        <v>0</v>
      </c>
      <c r="AF68" s="395">
        <v>0</v>
      </c>
      <c r="AG68" s="395">
        <v>0</v>
      </c>
      <c r="AH68" s="395">
        <v>0</v>
      </c>
      <c r="AI68" s="395">
        <v>0</v>
      </c>
      <c r="AJ68" s="395">
        <v>0</v>
      </c>
      <c r="AK68" s="395">
        <v>0</v>
      </c>
      <c r="AL68" s="395">
        <v>0</v>
      </c>
      <c r="AM68" s="395">
        <v>0</v>
      </c>
      <c r="AN68" s="395">
        <v>0</v>
      </c>
      <c r="AO68" s="395">
        <v>0</v>
      </c>
      <c r="AP68" s="395">
        <v>0</v>
      </c>
      <c r="AQ68" s="395">
        <v>0</v>
      </c>
      <c r="AR68" s="395">
        <v>0</v>
      </c>
      <c r="AS68" s="396">
        <f t="shared" si="99"/>
        <v>0</v>
      </c>
      <c r="AT68" s="395">
        <v>0</v>
      </c>
      <c r="AU68" s="395">
        <v>0</v>
      </c>
      <c r="AV68" s="395">
        <v>0</v>
      </c>
      <c r="AW68" s="396">
        <f t="shared" si="100"/>
        <v>0</v>
      </c>
      <c r="AX68" s="395">
        <v>0</v>
      </c>
      <c r="AY68" s="395">
        <v>0</v>
      </c>
      <c r="AZ68" s="395">
        <v>0</v>
      </c>
      <c r="BA68" s="395">
        <v>0</v>
      </c>
      <c r="BB68" s="395">
        <v>0</v>
      </c>
      <c r="BC68" s="396">
        <f t="shared" si="101"/>
        <v>0</v>
      </c>
      <c r="BD68" s="395">
        <v>0</v>
      </c>
      <c r="BE68" s="395">
        <v>0</v>
      </c>
      <c r="BF68" s="396">
        <f t="shared" si="102"/>
        <v>0</v>
      </c>
      <c r="BG68" s="395">
        <v>0</v>
      </c>
      <c r="BH68" s="395">
        <v>0</v>
      </c>
      <c r="BI68" s="395">
        <v>0</v>
      </c>
      <c r="BJ68" s="395">
        <v>0</v>
      </c>
      <c r="BK68" s="396">
        <f t="shared" si="103"/>
        <v>0</v>
      </c>
      <c r="BL68" s="395">
        <v>0</v>
      </c>
      <c r="BM68" s="395">
        <v>0</v>
      </c>
      <c r="BN68" s="395">
        <v>0</v>
      </c>
      <c r="BO68" s="396">
        <f t="shared" si="104"/>
        <v>0</v>
      </c>
      <c r="BP68" s="395">
        <v>0</v>
      </c>
      <c r="BQ68" s="395">
        <v>0</v>
      </c>
      <c r="BR68" s="395">
        <v>0</v>
      </c>
      <c r="BS68" s="396">
        <f t="shared" si="105"/>
        <v>0</v>
      </c>
      <c r="BT68" s="395">
        <v>0</v>
      </c>
      <c r="BU68" s="395">
        <v>0</v>
      </c>
      <c r="BV68" s="395">
        <v>0</v>
      </c>
      <c r="BW68" s="395">
        <v>0</v>
      </c>
      <c r="BX68" s="396">
        <f t="shared" si="106"/>
        <v>0</v>
      </c>
      <c r="BY68" s="395">
        <v>0</v>
      </c>
      <c r="BZ68" s="395">
        <v>0</v>
      </c>
      <c r="CA68" s="395">
        <v>0</v>
      </c>
      <c r="CB68" s="396">
        <f t="shared" si="107"/>
        <v>0</v>
      </c>
      <c r="CC68" s="395">
        <v>0</v>
      </c>
      <c r="CD68" s="395">
        <v>0</v>
      </c>
      <c r="CE68" s="395">
        <v>0</v>
      </c>
    </row>
    <row r="69" spans="1:83" ht="21" x14ac:dyDescent="0.2">
      <c r="A69" s="90">
        <v>619</v>
      </c>
      <c r="B69" s="252" t="s">
        <v>335</v>
      </c>
      <c r="C69" s="398">
        <f t="shared" si="91"/>
        <v>20</v>
      </c>
      <c r="D69" s="397">
        <f t="shared" si="92"/>
        <v>1</v>
      </c>
      <c r="E69" s="395">
        <v>0</v>
      </c>
      <c r="F69" s="395">
        <v>1</v>
      </c>
      <c r="G69" s="397">
        <f t="shared" si="93"/>
        <v>0</v>
      </c>
      <c r="H69" s="395">
        <v>0</v>
      </c>
      <c r="I69" s="395">
        <v>0</v>
      </c>
      <c r="J69" s="396">
        <f t="shared" si="94"/>
        <v>2</v>
      </c>
      <c r="K69" s="395">
        <v>0</v>
      </c>
      <c r="L69" s="395">
        <v>2</v>
      </c>
      <c r="M69" s="395">
        <v>0</v>
      </c>
      <c r="N69" s="395">
        <v>0</v>
      </c>
      <c r="O69" s="396">
        <f t="shared" si="95"/>
        <v>0</v>
      </c>
      <c r="P69" s="395">
        <v>0</v>
      </c>
      <c r="Q69" s="395">
        <v>0</v>
      </c>
      <c r="R69" s="395">
        <v>0</v>
      </c>
      <c r="S69" s="395">
        <v>0</v>
      </c>
      <c r="T69" s="396">
        <f t="shared" si="96"/>
        <v>0</v>
      </c>
      <c r="U69" s="395">
        <v>0</v>
      </c>
      <c r="V69" s="395">
        <v>0</v>
      </c>
      <c r="W69" s="395">
        <v>0</v>
      </c>
      <c r="X69" s="395">
        <v>0</v>
      </c>
      <c r="Y69" s="396">
        <f t="shared" si="97"/>
        <v>3</v>
      </c>
      <c r="Z69" s="395">
        <v>0</v>
      </c>
      <c r="AA69" s="395">
        <v>1</v>
      </c>
      <c r="AB69" s="395">
        <v>0</v>
      </c>
      <c r="AC69" s="395">
        <v>0</v>
      </c>
      <c r="AD69" s="395">
        <v>2</v>
      </c>
      <c r="AE69" s="396">
        <f t="shared" si="98"/>
        <v>1</v>
      </c>
      <c r="AF69" s="395">
        <v>0</v>
      </c>
      <c r="AG69" s="395">
        <v>0</v>
      </c>
      <c r="AH69" s="395">
        <v>0</v>
      </c>
      <c r="AI69" s="395">
        <v>0</v>
      </c>
      <c r="AJ69" s="395">
        <v>1</v>
      </c>
      <c r="AK69" s="395">
        <v>0</v>
      </c>
      <c r="AL69" s="395">
        <v>0</v>
      </c>
      <c r="AM69" s="395">
        <v>0</v>
      </c>
      <c r="AN69" s="395">
        <v>0</v>
      </c>
      <c r="AO69" s="395">
        <v>0</v>
      </c>
      <c r="AP69" s="395">
        <v>0</v>
      </c>
      <c r="AQ69" s="395">
        <v>0</v>
      </c>
      <c r="AR69" s="395">
        <v>0</v>
      </c>
      <c r="AS69" s="396">
        <f t="shared" si="99"/>
        <v>2</v>
      </c>
      <c r="AT69" s="395">
        <v>0</v>
      </c>
      <c r="AU69" s="395">
        <v>1</v>
      </c>
      <c r="AV69" s="395">
        <v>1</v>
      </c>
      <c r="AW69" s="396">
        <f t="shared" si="100"/>
        <v>2</v>
      </c>
      <c r="AX69" s="395">
        <v>0</v>
      </c>
      <c r="AY69" s="395">
        <v>0</v>
      </c>
      <c r="AZ69" s="395">
        <v>0</v>
      </c>
      <c r="BA69" s="395">
        <v>2</v>
      </c>
      <c r="BB69" s="395">
        <v>0</v>
      </c>
      <c r="BC69" s="396">
        <f t="shared" si="101"/>
        <v>1</v>
      </c>
      <c r="BD69" s="395">
        <v>0</v>
      </c>
      <c r="BE69" s="395">
        <v>1</v>
      </c>
      <c r="BF69" s="396">
        <f t="shared" si="102"/>
        <v>4</v>
      </c>
      <c r="BG69" s="395">
        <v>0</v>
      </c>
      <c r="BH69" s="395">
        <v>2</v>
      </c>
      <c r="BI69" s="395">
        <v>0</v>
      </c>
      <c r="BJ69" s="395">
        <v>2</v>
      </c>
      <c r="BK69" s="396">
        <f t="shared" si="103"/>
        <v>2</v>
      </c>
      <c r="BL69" s="395">
        <v>0</v>
      </c>
      <c r="BM69" s="395">
        <v>2</v>
      </c>
      <c r="BN69" s="395">
        <v>0</v>
      </c>
      <c r="BO69" s="396">
        <f t="shared" si="104"/>
        <v>0</v>
      </c>
      <c r="BP69" s="395">
        <v>0</v>
      </c>
      <c r="BQ69" s="395">
        <v>0</v>
      </c>
      <c r="BR69" s="395">
        <v>0</v>
      </c>
      <c r="BS69" s="396">
        <f t="shared" si="105"/>
        <v>2</v>
      </c>
      <c r="BT69" s="395">
        <v>0</v>
      </c>
      <c r="BU69" s="395">
        <v>1</v>
      </c>
      <c r="BV69" s="395">
        <v>1</v>
      </c>
      <c r="BW69" s="395">
        <v>0</v>
      </c>
      <c r="BX69" s="396">
        <f t="shared" si="106"/>
        <v>0</v>
      </c>
      <c r="BY69" s="395">
        <v>0</v>
      </c>
      <c r="BZ69" s="395">
        <v>0</v>
      </c>
      <c r="CA69" s="395">
        <v>0</v>
      </c>
      <c r="CB69" s="396">
        <f t="shared" si="107"/>
        <v>0</v>
      </c>
      <c r="CC69" s="395">
        <v>0</v>
      </c>
      <c r="CD69" s="395">
        <v>0</v>
      </c>
      <c r="CE69" s="395">
        <v>0</v>
      </c>
    </row>
    <row r="70" spans="1:83" ht="12.75" x14ac:dyDescent="0.2">
      <c r="A70" s="90">
        <v>620</v>
      </c>
      <c r="B70" s="252" t="s">
        <v>272</v>
      </c>
      <c r="C70" s="398">
        <f t="shared" si="91"/>
        <v>59</v>
      </c>
      <c r="D70" s="397">
        <f t="shared" si="92"/>
        <v>1</v>
      </c>
      <c r="E70" s="395">
        <v>1</v>
      </c>
      <c r="F70" s="395">
        <v>0</v>
      </c>
      <c r="G70" s="397">
        <f t="shared" si="93"/>
        <v>3</v>
      </c>
      <c r="H70" s="395">
        <v>2</v>
      </c>
      <c r="I70" s="395">
        <v>1</v>
      </c>
      <c r="J70" s="396">
        <f t="shared" si="94"/>
        <v>3</v>
      </c>
      <c r="K70" s="395">
        <v>0</v>
      </c>
      <c r="L70" s="395">
        <v>2</v>
      </c>
      <c r="M70" s="395">
        <v>0</v>
      </c>
      <c r="N70" s="395">
        <v>1</v>
      </c>
      <c r="O70" s="396">
        <f t="shared" si="95"/>
        <v>2</v>
      </c>
      <c r="P70" s="395">
        <v>0</v>
      </c>
      <c r="Q70" s="395">
        <v>1</v>
      </c>
      <c r="R70" s="395">
        <v>0</v>
      </c>
      <c r="S70" s="395">
        <v>1</v>
      </c>
      <c r="T70" s="396">
        <f t="shared" si="96"/>
        <v>2</v>
      </c>
      <c r="U70" s="395">
        <v>0</v>
      </c>
      <c r="V70" s="395">
        <v>2</v>
      </c>
      <c r="W70" s="395">
        <v>0</v>
      </c>
      <c r="X70" s="395">
        <v>0</v>
      </c>
      <c r="Y70" s="396">
        <f t="shared" si="97"/>
        <v>10</v>
      </c>
      <c r="Z70" s="395">
        <v>0</v>
      </c>
      <c r="AA70" s="395">
        <v>6</v>
      </c>
      <c r="AB70" s="395">
        <v>1</v>
      </c>
      <c r="AC70" s="395">
        <v>2</v>
      </c>
      <c r="AD70" s="395">
        <v>1</v>
      </c>
      <c r="AE70" s="396">
        <f t="shared" si="98"/>
        <v>19</v>
      </c>
      <c r="AF70" s="395">
        <v>0</v>
      </c>
      <c r="AG70" s="395">
        <v>1</v>
      </c>
      <c r="AH70" s="395">
        <v>2</v>
      </c>
      <c r="AI70" s="395">
        <v>2</v>
      </c>
      <c r="AJ70" s="395">
        <v>1</v>
      </c>
      <c r="AK70" s="395">
        <v>2</v>
      </c>
      <c r="AL70" s="395">
        <v>0</v>
      </c>
      <c r="AM70" s="395">
        <v>0</v>
      </c>
      <c r="AN70" s="395">
        <v>0</v>
      </c>
      <c r="AO70" s="395">
        <v>0</v>
      </c>
      <c r="AP70" s="395">
        <v>11</v>
      </c>
      <c r="AQ70" s="395">
        <v>0</v>
      </c>
      <c r="AR70" s="395">
        <v>0</v>
      </c>
      <c r="AS70" s="396">
        <f t="shared" si="99"/>
        <v>2</v>
      </c>
      <c r="AT70" s="395">
        <v>0</v>
      </c>
      <c r="AU70" s="395">
        <v>0</v>
      </c>
      <c r="AV70" s="395">
        <v>2</v>
      </c>
      <c r="AW70" s="396">
        <f t="shared" si="100"/>
        <v>0</v>
      </c>
      <c r="AX70" s="395">
        <v>0</v>
      </c>
      <c r="AY70" s="395">
        <v>0</v>
      </c>
      <c r="AZ70" s="395">
        <v>0</v>
      </c>
      <c r="BA70" s="395">
        <v>0</v>
      </c>
      <c r="BB70" s="395">
        <v>0</v>
      </c>
      <c r="BC70" s="396">
        <f t="shared" si="101"/>
        <v>1</v>
      </c>
      <c r="BD70" s="395">
        <v>0</v>
      </c>
      <c r="BE70" s="395">
        <v>1</v>
      </c>
      <c r="BF70" s="396">
        <f t="shared" si="102"/>
        <v>3</v>
      </c>
      <c r="BG70" s="395">
        <v>0</v>
      </c>
      <c r="BH70" s="395">
        <v>3</v>
      </c>
      <c r="BI70" s="395">
        <v>0</v>
      </c>
      <c r="BJ70" s="395">
        <v>0</v>
      </c>
      <c r="BK70" s="396">
        <f t="shared" si="103"/>
        <v>2</v>
      </c>
      <c r="BL70" s="395">
        <v>0</v>
      </c>
      <c r="BM70" s="395">
        <v>2</v>
      </c>
      <c r="BN70" s="395">
        <v>0</v>
      </c>
      <c r="BO70" s="396">
        <f t="shared" si="104"/>
        <v>0</v>
      </c>
      <c r="BP70" s="395">
        <v>0</v>
      </c>
      <c r="BQ70" s="395">
        <v>0</v>
      </c>
      <c r="BR70" s="395">
        <v>0</v>
      </c>
      <c r="BS70" s="396">
        <f t="shared" si="105"/>
        <v>8</v>
      </c>
      <c r="BT70" s="395">
        <v>0</v>
      </c>
      <c r="BU70" s="395">
        <v>1</v>
      </c>
      <c r="BV70" s="395">
        <v>1</v>
      </c>
      <c r="BW70" s="395">
        <v>6</v>
      </c>
      <c r="BX70" s="396">
        <f t="shared" si="106"/>
        <v>0</v>
      </c>
      <c r="BY70" s="395">
        <v>0</v>
      </c>
      <c r="BZ70" s="395">
        <v>0</v>
      </c>
      <c r="CA70" s="395">
        <v>0</v>
      </c>
      <c r="CB70" s="396">
        <f t="shared" si="107"/>
        <v>3</v>
      </c>
      <c r="CC70" s="395">
        <v>0</v>
      </c>
      <c r="CD70" s="395">
        <v>3</v>
      </c>
      <c r="CE70" s="395">
        <v>0</v>
      </c>
    </row>
    <row r="71" spans="1:83" ht="12.75" x14ac:dyDescent="0.2">
      <c r="A71" s="90">
        <v>621</v>
      </c>
      <c r="B71" s="252" t="s">
        <v>122</v>
      </c>
      <c r="C71" s="398">
        <f t="shared" si="91"/>
        <v>146</v>
      </c>
      <c r="D71" s="397">
        <f t="shared" si="92"/>
        <v>3</v>
      </c>
      <c r="E71" s="395">
        <v>0</v>
      </c>
      <c r="F71" s="395">
        <v>3</v>
      </c>
      <c r="G71" s="397">
        <f t="shared" si="93"/>
        <v>3</v>
      </c>
      <c r="H71" s="395">
        <v>0</v>
      </c>
      <c r="I71" s="395">
        <v>3</v>
      </c>
      <c r="J71" s="396">
        <f t="shared" si="94"/>
        <v>12</v>
      </c>
      <c r="K71" s="395">
        <v>0</v>
      </c>
      <c r="L71" s="395">
        <v>9</v>
      </c>
      <c r="M71" s="395">
        <v>0</v>
      </c>
      <c r="N71" s="395">
        <v>3</v>
      </c>
      <c r="O71" s="396">
        <f t="shared" si="95"/>
        <v>4</v>
      </c>
      <c r="P71" s="395">
        <v>0</v>
      </c>
      <c r="Q71" s="395">
        <v>3</v>
      </c>
      <c r="R71" s="395">
        <v>0</v>
      </c>
      <c r="S71" s="395">
        <v>1</v>
      </c>
      <c r="T71" s="396">
        <f t="shared" si="96"/>
        <v>5</v>
      </c>
      <c r="U71" s="395">
        <v>0</v>
      </c>
      <c r="V71" s="395">
        <v>3</v>
      </c>
      <c r="W71" s="395">
        <v>0</v>
      </c>
      <c r="X71" s="395">
        <v>2</v>
      </c>
      <c r="Y71" s="396">
        <f t="shared" si="97"/>
        <v>20</v>
      </c>
      <c r="Z71" s="395">
        <v>0</v>
      </c>
      <c r="AA71" s="395">
        <v>5</v>
      </c>
      <c r="AB71" s="395">
        <v>5</v>
      </c>
      <c r="AC71" s="395">
        <v>5</v>
      </c>
      <c r="AD71" s="395">
        <v>5</v>
      </c>
      <c r="AE71" s="396">
        <f t="shared" si="98"/>
        <v>29</v>
      </c>
      <c r="AF71" s="395">
        <v>0</v>
      </c>
      <c r="AG71" s="395">
        <v>0</v>
      </c>
      <c r="AH71" s="395">
        <v>1</v>
      </c>
      <c r="AI71" s="395">
        <v>0</v>
      </c>
      <c r="AJ71" s="395">
        <v>1</v>
      </c>
      <c r="AK71" s="395">
        <v>3</v>
      </c>
      <c r="AL71" s="395">
        <v>0</v>
      </c>
      <c r="AM71" s="395">
        <v>1</v>
      </c>
      <c r="AN71" s="395">
        <v>1</v>
      </c>
      <c r="AO71" s="395">
        <v>0</v>
      </c>
      <c r="AP71" s="395">
        <v>22</v>
      </c>
      <c r="AQ71" s="395">
        <v>0</v>
      </c>
      <c r="AR71" s="395">
        <v>0</v>
      </c>
      <c r="AS71" s="396">
        <f t="shared" si="99"/>
        <v>11</v>
      </c>
      <c r="AT71" s="395">
        <v>0</v>
      </c>
      <c r="AU71" s="395">
        <v>8</v>
      </c>
      <c r="AV71" s="395">
        <v>3</v>
      </c>
      <c r="AW71" s="396">
        <f t="shared" si="100"/>
        <v>6</v>
      </c>
      <c r="AX71" s="395">
        <v>0</v>
      </c>
      <c r="AY71" s="395">
        <v>2</v>
      </c>
      <c r="AZ71" s="395">
        <v>2</v>
      </c>
      <c r="BA71" s="395">
        <v>1</v>
      </c>
      <c r="BB71" s="395">
        <v>1</v>
      </c>
      <c r="BC71" s="396">
        <f t="shared" si="101"/>
        <v>4</v>
      </c>
      <c r="BD71" s="395">
        <v>0</v>
      </c>
      <c r="BE71" s="395">
        <v>4</v>
      </c>
      <c r="BF71" s="396">
        <f t="shared" si="102"/>
        <v>7</v>
      </c>
      <c r="BG71" s="395">
        <v>0</v>
      </c>
      <c r="BH71" s="395">
        <v>3</v>
      </c>
      <c r="BI71" s="395">
        <v>2</v>
      </c>
      <c r="BJ71" s="395">
        <v>2</v>
      </c>
      <c r="BK71" s="396">
        <f t="shared" si="103"/>
        <v>15</v>
      </c>
      <c r="BL71" s="395">
        <v>0</v>
      </c>
      <c r="BM71" s="395">
        <v>11</v>
      </c>
      <c r="BN71" s="395">
        <v>4</v>
      </c>
      <c r="BO71" s="396">
        <f t="shared" si="104"/>
        <v>3</v>
      </c>
      <c r="BP71" s="395">
        <v>0</v>
      </c>
      <c r="BQ71" s="395">
        <v>3</v>
      </c>
      <c r="BR71" s="395">
        <v>0</v>
      </c>
      <c r="BS71" s="396">
        <f t="shared" si="105"/>
        <v>14</v>
      </c>
      <c r="BT71" s="395">
        <v>0</v>
      </c>
      <c r="BU71" s="395">
        <v>7</v>
      </c>
      <c r="BV71" s="395">
        <v>5</v>
      </c>
      <c r="BW71" s="395">
        <v>2</v>
      </c>
      <c r="BX71" s="396">
        <f t="shared" si="106"/>
        <v>5</v>
      </c>
      <c r="BY71" s="395">
        <v>0</v>
      </c>
      <c r="BZ71" s="395">
        <v>5</v>
      </c>
      <c r="CA71" s="395">
        <v>0</v>
      </c>
      <c r="CB71" s="396">
        <f t="shared" si="107"/>
        <v>5</v>
      </c>
      <c r="CC71" s="395">
        <v>1</v>
      </c>
      <c r="CD71" s="395">
        <v>3</v>
      </c>
      <c r="CE71" s="395">
        <v>1</v>
      </c>
    </row>
    <row r="72" spans="1:83" ht="12.75" x14ac:dyDescent="0.2">
      <c r="A72" s="90">
        <v>623</v>
      </c>
      <c r="B72" s="252" t="s">
        <v>267</v>
      </c>
      <c r="C72" s="398">
        <f t="shared" si="91"/>
        <v>246</v>
      </c>
      <c r="D72" s="397">
        <f t="shared" si="92"/>
        <v>15</v>
      </c>
      <c r="E72" s="395">
        <v>4</v>
      </c>
      <c r="F72" s="395">
        <v>11</v>
      </c>
      <c r="G72" s="397">
        <f t="shared" si="93"/>
        <v>2</v>
      </c>
      <c r="H72" s="395">
        <v>0</v>
      </c>
      <c r="I72" s="395">
        <v>2</v>
      </c>
      <c r="J72" s="396">
        <f t="shared" si="94"/>
        <v>17</v>
      </c>
      <c r="K72" s="395">
        <v>0</v>
      </c>
      <c r="L72" s="395">
        <v>15</v>
      </c>
      <c r="M72" s="395">
        <v>0</v>
      </c>
      <c r="N72" s="395">
        <v>2</v>
      </c>
      <c r="O72" s="396">
        <f t="shared" si="95"/>
        <v>6</v>
      </c>
      <c r="P72" s="395">
        <v>0</v>
      </c>
      <c r="Q72" s="395">
        <v>5</v>
      </c>
      <c r="R72" s="395">
        <v>1</v>
      </c>
      <c r="S72" s="395">
        <v>0</v>
      </c>
      <c r="T72" s="396">
        <f t="shared" si="96"/>
        <v>4</v>
      </c>
      <c r="U72" s="395">
        <v>0</v>
      </c>
      <c r="V72" s="395">
        <v>3</v>
      </c>
      <c r="W72" s="395">
        <v>1</v>
      </c>
      <c r="X72" s="395">
        <v>0</v>
      </c>
      <c r="Y72" s="396">
        <f t="shared" si="97"/>
        <v>27</v>
      </c>
      <c r="Z72" s="395">
        <v>0</v>
      </c>
      <c r="AA72" s="395">
        <v>8</v>
      </c>
      <c r="AB72" s="395">
        <v>9</v>
      </c>
      <c r="AC72" s="395">
        <v>6</v>
      </c>
      <c r="AD72" s="395">
        <v>4</v>
      </c>
      <c r="AE72" s="396">
        <f t="shared" si="98"/>
        <v>60</v>
      </c>
      <c r="AF72" s="395">
        <v>0</v>
      </c>
      <c r="AG72" s="395">
        <v>4</v>
      </c>
      <c r="AH72" s="395">
        <v>2</v>
      </c>
      <c r="AI72" s="395">
        <v>4</v>
      </c>
      <c r="AJ72" s="395">
        <v>3</v>
      </c>
      <c r="AK72" s="395">
        <v>1</v>
      </c>
      <c r="AL72" s="395">
        <v>0</v>
      </c>
      <c r="AM72" s="395">
        <v>3</v>
      </c>
      <c r="AN72" s="395">
        <v>0</v>
      </c>
      <c r="AO72" s="395">
        <v>2</v>
      </c>
      <c r="AP72" s="395">
        <v>41</v>
      </c>
      <c r="AQ72" s="395">
        <v>0</v>
      </c>
      <c r="AR72" s="395">
        <v>0</v>
      </c>
      <c r="AS72" s="396">
        <f t="shared" si="99"/>
        <v>16</v>
      </c>
      <c r="AT72" s="395">
        <v>0</v>
      </c>
      <c r="AU72" s="395">
        <v>12</v>
      </c>
      <c r="AV72" s="395">
        <v>4</v>
      </c>
      <c r="AW72" s="396">
        <f t="shared" si="100"/>
        <v>16</v>
      </c>
      <c r="AX72" s="395">
        <v>0</v>
      </c>
      <c r="AY72" s="395">
        <v>1</v>
      </c>
      <c r="AZ72" s="395">
        <v>5</v>
      </c>
      <c r="BA72" s="395">
        <v>9</v>
      </c>
      <c r="BB72" s="395">
        <v>1</v>
      </c>
      <c r="BC72" s="396">
        <f t="shared" si="101"/>
        <v>7</v>
      </c>
      <c r="BD72" s="395">
        <v>0</v>
      </c>
      <c r="BE72" s="395">
        <v>7</v>
      </c>
      <c r="BF72" s="396">
        <f t="shared" si="102"/>
        <v>19</v>
      </c>
      <c r="BG72" s="395">
        <v>0</v>
      </c>
      <c r="BH72" s="395">
        <v>14</v>
      </c>
      <c r="BI72" s="395">
        <v>2</v>
      </c>
      <c r="BJ72" s="395">
        <v>3</v>
      </c>
      <c r="BK72" s="396">
        <f t="shared" si="103"/>
        <v>19</v>
      </c>
      <c r="BL72" s="395">
        <v>2</v>
      </c>
      <c r="BM72" s="395">
        <v>14</v>
      </c>
      <c r="BN72" s="395">
        <v>3</v>
      </c>
      <c r="BO72" s="396">
        <f t="shared" si="104"/>
        <v>8</v>
      </c>
      <c r="BP72" s="395">
        <v>0</v>
      </c>
      <c r="BQ72" s="395">
        <v>7</v>
      </c>
      <c r="BR72" s="395">
        <v>1</v>
      </c>
      <c r="BS72" s="396">
        <f t="shared" si="105"/>
        <v>17</v>
      </c>
      <c r="BT72" s="395">
        <v>1</v>
      </c>
      <c r="BU72" s="395">
        <v>10</v>
      </c>
      <c r="BV72" s="395">
        <v>6</v>
      </c>
      <c r="BW72" s="395">
        <v>0</v>
      </c>
      <c r="BX72" s="396">
        <f t="shared" si="106"/>
        <v>4</v>
      </c>
      <c r="BY72" s="395">
        <v>0</v>
      </c>
      <c r="BZ72" s="395">
        <v>4</v>
      </c>
      <c r="CA72" s="395">
        <v>0</v>
      </c>
      <c r="CB72" s="396">
        <f t="shared" si="107"/>
        <v>9</v>
      </c>
      <c r="CC72" s="395">
        <v>0</v>
      </c>
      <c r="CD72" s="395">
        <v>8</v>
      </c>
      <c r="CE72" s="395">
        <v>1</v>
      </c>
    </row>
    <row r="73" spans="1:83" ht="12.75" x14ac:dyDescent="0.2">
      <c r="A73" s="90">
        <v>624</v>
      </c>
      <c r="B73" s="252" t="s">
        <v>123</v>
      </c>
      <c r="C73" s="398">
        <f t="shared" si="91"/>
        <v>5</v>
      </c>
      <c r="D73" s="397">
        <f t="shared" si="92"/>
        <v>1</v>
      </c>
      <c r="E73" s="395">
        <v>0</v>
      </c>
      <c r="F73" s="395">
        <v>1</v>
      </c>
      <c r="G73" s="397">
        <f t="shared" si="93"/>
        <v>0</v>
      </c>
      <c r="H73" s="395">
        <v>0</v>
      </c>
      <c r="I73" s="395">
        <v>0</v>
      </c>
      <c r="J73" s="396">
        <f t="shared" si="94"/>
        <v>0</v>
      </c>
      <c r="K73" s="395">
        <v>0</v>
      </c>
      <c r="L73" s="395">
        <v>0</v>
      </c>
      <c r="M73" s="395">
        <v>0</v>
      </c>
      <c r="N73" s="395">
        <v>0</v>
      </c>
      <c r="O73" s="396">
        <f t="shared" si="95"/>
        <v>0</v>
      </c>
      <c r="P73" s="395">
        <v>0</v>
      </c>
      <c r="Q73" s="395">
        <v>0</v>
      </c>
      <c r="R73" s="395">
        <v>0</v>
      </c>
      <c r="S73" s="395">
        <v>0</v>
      </c>
      <c r="T73" s="396">
        <f t="shared" si="96"/>
        <v>0</v>
      </c>
      <c r="U73" s="395">
        <v>0</v>
      </c>
      <c r="V73" s="395">
        <v>0</v>
      </c>
      <c r="W73" s="395">
        <v>0</v>
      </c>
      <c r="X73" s="395">
        <v>0</v>
      </c>
      <c r="Y73" s="396">
        <f t="shared" si="97"/>
        <v>0</v>
      </c>
      <c r="Z73" s="395">
        <v>0</v>
      </c>
      <c r="AA73" s="395">
        <v>0</v>
      </c>
      <c r="AB73" s="395">
        <v>0</v>
      </c>
      <c r="AC73" s="395">
        <v>0</v>
      </c>
      <c r="AD73" s="395">
        <v>0</v>
      </c>
      <c r="AE73" s="396">
        <f t="shared" si="98"/>
        <v>2</v>
      </c>
      <c r="AF73" s="395">
        <v>0</v>
      </c>
      <c r="AG73" s="395">
        <v>0</v>
      </c>
      <c r="AH73" s="395">
        <v>0</v>
      </c>
      <c r="AI73" s="395">
        <v>1</v>
      </c>
      <c r="AJ73" s="395">
        <v>0</v>
      </c>
      <c r="AK73" s="395">
        <v>0</v>
      </c>
      <c r="AL73" s="395">
        <v>0</v>
      </c>
      <c r="AM73" s="395">
        <v>0</v>
      </c>
      <c r="AN73" s="395">
        <v>1</v>
      </c>
      <c r="AO73" s="395">
        <v>0</v>
      </c>
      <c r="AP73" s="395">
        <v>0</v>
      </c>
      <c r="AQ73" s="395">
        <v>0</v>
      </c>
      <c r="AR73" s="395">
        <v>0</v>
      </c>
      <c r="AS73" s="396">
        <f t="shared" si="99"/>
        <v>0</v>
      </c>
      <c r="AT73" s="395">
        <v>0</v>
      </c>
      <c r="AU73" s="395">
        <v>0</v>
      </c>
      <c r="AV73" s="395">
        <v>0</v>
      </c>
      <c r="AW73" s="396">
        <f t="shared" si="100"/>
        <v>2</v>
      </c>
      <c r="AX73" s="395">
        <v>0</v>
      </c>
      <c r="AY73" s="395">
        <v>0</v>
      </c>
      <c r="AZ73" s="395">
        <v>0</v>
      </c>
      <c r="BA73" s="395">
        <v>2</v>
      </c>
      <c r="BB73" s="395">
        <v>0</v>
      </c>
      <c r="BC73" s="396">
        <f t="shared" si="101"/>
        <v>0</v>
      </c>
      <c r="BD73" s="395">
        <v>0</v>
      </c>
      <c r="BE73" s="395">
        <v>0</v>
      </c>
      <c r="BF73" s="396">
        <f t="shared" si="102"/>
        <v>0</v>
      </c>
      <c r="BG73" s="395">
        <v>0</v>
      </c>
      <c r="BH73" s="395">
        <v>0</v>
      </c>
      <c r="BI73" s="395">
        <v>0</v>
      </c>
      <c r="BJ73" s="395">
        <v>0</v>
      </c>
      <c r="BK73" s="396">
        <f t="shared" si="103"/>
        <v>0</v>
      </c>
      <c r="BL73" s="395">
        <v>0</v>
      </c>
      <c r="BM73" s="395">
        <v>0</v>
      </c>
      <c r="BN73" s="395">
        <v>0</v>
      </c>
      <c r="BO73" s="396">
        <f t="shared" si="104"/>
        <v>0</v>
      </c>
      <c r="BP73" s="395">
        <v>0</v>
      </c>
      <c r="BQ73" s="395">
        <v>0</v>
      </c>
      <c r="BR73" s="395">
        <v>0</v>
      </c>
      <c r="BS73" s="396">
        <f t="shared" si="105"/>
        <v>0</v>
      </c>
      <c r="BT73" s="395">
        <v>0</v>
      </c>
      <c r="BU73" s="395">
        <v>0</v>
      </c>
      <c r="BV73" s="395">
        <v>0</v>
      </c>
      <c r="BW73" s="395">
        <v>0</v>
      </c>
      <c r="BX73" s="396">
        <f t="shared" si="106"/>
        <v>0</v>
      </c>
      <c r="BY73" s="395">
        <v>0</v>
      </c>
      <c r="BZ73" s="395">
        <v>0</v>
      </c>
      <c r="CA73" s="395">
        <v>0</v>
      </c>
      <c r="CB73" s="396">
        <f t="shared" si="107"/>
        <v>0</v>
      </c>
      <c r="CC73" s="395">
        <v>0</v>
      </c>
      <c r="CD73" s="395">
        <v>0</v>
      </c>
      <c r="CE73" s="395">
        <v>0</v>
      </c>
    </row>
    <row r="74" spans="1:83" ht="12.75" x14ac:dyDescent="0.2">
      <c r="A74" s="90">
        <v>625</v>
      </c>
      <c r="B74" s="252" t="s">
        <v>124</v>
      </c>
      <c r="C74" s="398">
        <f t="shared" si="91"/>
        <v>1</v>
      </c>
      <c r="D74" s="397">
        <f t="shared" si="92"/>
        <v>0</v>
      </c>
      <c r="E74" s="395">
        <v>0</v>
      </c>
      <c r="F74" s="395">
        <v>0</v>
      </c>
      <c r="G74" s="397">
        <f t="shared" si="93"/>
        <v>0</v>
      </c>
      <c r="H74" s="395">
        <v>0</v>
      </c>
      <c r="I74" s="395">
        <v>0</v>
      </c>
      <c r="J74" s="396">
        <f t="shared" si="94"/>
        <v>0</v>
      </c>
      <c r="K74" s="395">
        <v>0</v>
      </c>
      <c r="L74" s="395">
        <v>0</v>
      </c>
      <c r="M74" s="395">
        <v>0</v>
      </c>
      <c r="N74" s="395">
        <v>0</v>
      </c>
      <c r="O74" s="396">
        <f t="shared" si="95"/>
        <v>0</v>
      </c>
      <c r="P74" s="395">
        <v>0</v>
      </c>
      <c r="Q74" s="395">
        <v>0</v>
      </c>
      <c r="R74" s="395">
        <v>0</v>
      </c>
      <c r="S74" s="395">
        <v>0</v>
      </c>
      <c r="T74" s="396">
        <f t="shared" si="96"/>
        <v>0</v>
      </c>
      <c r="U74" s="395">
        <v>0</v>
      </c>
      <c r="V74" s="395">
        <v>0</v>
      </c>
      <c r="W74" s="395">
        <v>0</v>
      </c>
      <c r="X74" s="395">
        <v>0</v>
      </c>
      <c r="Y74" s="396">
        <f t="shared" si="97"/>
        <v>0</v>
      </c>
      <c r="Z74" s="395">
        <v>0</v>
      </c>
      <c r="AA74" s="395">
        <v>0</v>
      </c>
      <c r="AB74" s="395">
        <v>0</v>
      </c>
      <c r="AC74" s="395">
        <v>0</v>
      </c>
      <c r="AD74" s="395">
        <v>0</v>
      </c>
      <c r="AE74" s="396">
        <f t="shared" si="98"/>
        <v>1</v>
      </c>
      <c r="AF74" s="395">
        <v>0</v>
      </c>
      <c r="AG74" s="395">
        <v>0</v>
      </c>
      <c r="AH74" s="395">
        <v>0</v>
      </c>
      <c r="AI74" s="395">
        <v>0</v>
      </c>
      <c r="AJ74" s="395">
        <v>0</v>
      </c>
      <c r="AK74" s="395">
        <v>0</v>
      </c>
      <c r="AL74" s="395">
        <v>0</v>
      </c>
      <c r="AM74" s="395">
        <v>0</v>
      </c>
      <c r="AN74" s="395">
        <v>1</v>
      </c>
      <c r="AO74" s="395">
        <v>0</v>
      </c>
      <c r="AP74" s="395">
        <v>0</v>
      </c>
      <c r="AQ74" s="395">
        <v>0</v>
      </c>
      <c r="AR74" s="395">
        <v>0</v>
      </c>
      <c r="AS74" s="396">
        <f t="shared" si="99"/>
        <v>0</v>
      </c>
      <c r="AT74" s="395">
        <v>0</v>
      </c>
      <c r="AU74" s="395">
        <v>0</v>
      </c>
      <c r="AV74" s="395">
        <v>0</v>
      </c>
      <c r="AW74" s="396">
        <f t="shared" si="100"/>
        <v>0</v>
      </c>
      <c r="AX74" s="395">
        <v>0</v>
      </c>
      <c r="AY74" s="395">
        <v>0</v>
      </c>
      <c r="AZ74" s="395">
        <v>0</v>
      </c>
      <c r="BA74" s="395">
        <v>0</v>
      </c>
      <c r="BB74" s="395">
        <v>0</v>
      </c>
      <c r="BC74" s="396">
        <f t="shared" si="101"/>
        <v>0</v>
      </c>
      <c r="BD74" s="395">
        <v>0</v>
      </c>
      <c r="BE74" s="395">
        <v>0</v>
      </c>
      <c r="BF74" s="396">
        <f t="shared" si="102"/>
        <v>0</v>
      </c>
      <c r="BG74" s="395">
        <v>0</v>
      </c>
      <c r="BH74" s="395">
        <v>0</v>
      </c>
      <c r="BI74" s="395">
        <v>0</v>
      </c>
      <c r="BJ74" s="395">
        <v>0</v>
      </c>
      <c r="BK74" s="396">
        <f t="shared" si="103"/>
        <v>0</v>
      </c>
      <c r="BL74" s="395">
        <v>0</v>
      </c>
      <c r="BM74" s="395">
        <v>0</v>
      </c>
      <c r="BN74" s="395">
        <v>0</v>
      </c>
      <c r="BO74" s="396">
        <f t="shared" si="104"/>
        <v>0</v>
      </c>
      <c r="BP74" s="395">
        <v>0</v>
      </c>
      <c r="BQ74" s="395">
        <v>0</v>
      </c>
      <c r="BR74" s="395">
        <v>0</v>
      </c>
      <c r="BS74" s="396">
        <f t="shared" si="105"/>
        <v>0</v>
      </c>
      <c r="BT74" s="395">
        <v>0</v>
      </c>
      <c r="BU74" s="395">
        <v>0</v>
      </c>
      <c r="BV74" s="395">
        <v>0</v>
      </c>
      <c r="BW74" s="395">
        <v>0</v>
      </c>
      <c r="BX74" s="396">
        <f t="shared" si="106"/>
        <v>0</v>
      </c>
      <c r="BY74" s="395">
        <v>0</v>
      </c>
      <c r="BZ74" s="395">
        <v>0</v>
      </c>
      <c r="CA74" s="395">
        <v>0</v>
      </c>
      <c r="CB74" s="396">
        <f t="shared" si="107"/>
        <v>0</v>
      </c>
      <c r="CC74" s="395">
        <v>0</v>
      </c>
      <c r="CD74" s="395">
        <v>0</v>
      </c>
      <c r="CE74" s="395">
        <v>0</v>
      </c>
    </row>
    <row r="75" spans="1:83" ht="12.75" x14ac:dyDescent="0.2">
      <c r="A75" s="90">
        <v>628</v>
      </c>
      <c r="B75" s="252" t="s">
        <v>80</v>
      </c>
      <c r="C75" s="398">
        <f t="shared" si="91"/>
        <v>4</v>
      </c>
      <c r="D75" s="397">
        <f t="shared" si="92"/>
        <v>0</v>
      </c>
      <c r="E75" s="395">
        <v>0</v>
      </c>
      <c r="F75" s="395">
        <v>0</v>
      </c>
      <c r="G75" s="397">
        <f t="shared" si="93"/>
        <v>0</v>
      </c>
      <c r="H75" s="395">
        <v>0</v>
      </c>
      <c r="I75" s="395">
        <v>0</v>
      </c>
      <c r="J75" s="396">
        <f t="shared" si="94"/>
        <v>0</v>
      </c>
      <c r="K75" s="395">
        <v>0</v>
      </c>
      <c r="L75" s="395">
        <v>0</v>
      </c>
      <c r="M75" s="395">
        <v>0</v>
      </c>
      <c r="N75" s="395">
        <v>0</v>
      </c>
      <c r="O75" s="396">
        <f t="shared" si="95"/>
        <v>0</v>
      </c>
      <c r="P75" s="395">
        <v>0</v>
      </c>
      <c r="Q75" s="395">
        <v>0</v>
      </c>
      <c r="R75" s="395">
        <v>0</v>
      </c>
      <c r="S75" s="395">
        <v>0</v>
      </c>
      <c r="T75" s="396">
        <f t="shared" si="96"/>
        <v>0</v>
      </c>
      <c r="U75" s="395">
        <v>0</v>
      </c>
      <c r="V75" s="395">
        <v>0</v>
      </c>
      <c r="W75" s="395">
        <v>0</v>
      </c>
      <c r="X75" s="395">
        <v>0</v>
      </c>
      <c r="Y75" s="396">
        <f t="shared" si="97"/>
        <v>0</v>
      </c>
      <c r="Z75" s="395">
        <v>0</v>
      </c>
      <c r="AA75" s="395">
        <v>0</v>
      </c>
      <c r="AB75" s="395">
        <v>0</v>
      </c>
      <c r="AC75" s="395">
        <v>0</v>
      </c>
      <c r="AD75" s="395">
        <v>0</v>
      </c>
      <c r="AE75" s="396">
        <f t="shared" si="98"/>
        <v>3</v>
      </c>
      <c r="AF75" s="395">
        <v>0</v>
      </c>
      <c r="AG75" s="395">
        <v>0</v>
      </c>
      <c r="AH75" s="395">
        <v>0</v>
      </c>
      <c r="AI75" s="395">
        <v>0</v>
      </c>
      <c r="AJ75" s="395">
        <v>0</v>
      </c>
      <c r="AK75" s="395">
        <v>0</v>
      </c>
      <c r="AL75" s="395">
        <v>0</v>
      </c>
      <c r="AM75" s="395">
        <v>0</v>
      </c>
      <c r="AN75" s="395">
        <v>2</v>
      </c>
      <c r="AO75" s="395">
        <v>0</v>
      </c>
      <c r="AP75" s="395">
        <v>0</v>
      </c>
      <c r="AQ75" s="395">
        <v>0</v>
      </c>
      <c r="AR75" s="395">
        <v>1</v>
      </c>
      <c r="AS75" s="396">
        <f t="shared" si="99"/>
        <v>0</v>
      </c>
      <c r="AT75" s="395">
        <v>0</v>
      </c>
      <c r="AU75" s="395">
        <v>0</v>
      </c>
      <c r="AV75" s="395">
        <v>0</v>
      </c>
      <c r="AW75" s="396">
        <f t="shared" si="100"/>
        <v>0</v>
      </c>
      <c r="AX75" s="395">
        <v>0</v>
      </c>
      <c r="AY75" s="395">
        <v>0</v>
      </c>
      <c r="AZ75" s="395">
        <v>0</v>
      </c>
      <c r="BA75" s="395">
        <v>0</v>
      </c>
      <c r="BB75" s="395">
        <v>0</v>
      </c>
      <c r="BC75" s="396">
        <f t="shared" si="101"/>
        <v>0</v>
      </c>
      <c r="BD75" s="395">
        <v>0</v>
      </c>
      <c r="BE75" s="395">
        <v>0</v>
      </c>
      <c r="BF75" s="396">
        <f t="shared" si="102"/>
        <v>0</v>
      </c>
      <c r="BG75" s="395">
        <v>0</v>
      </c>
      <c r="BH75" s="395">
        <v>0</v>
      </c>
      <c r="BI75" s="395">
        <v>0</v>
      </c>
      <c r="BJ75" s="395">
        <v>0</v>
      </c>
      <c r="BK75" s="396">
        <f t="shared" si="103"/>
        <v>0</v>
      </c>
      <c r="BL75" s="395">
        <v>0</v>
      </c>
      <c r="BM75" s="395">
        <v>0</v>
      </c>
      <c r="BN75" s="395">
        <v>0</v>
      </c>
      <c r="BO75" s="396">
        <f t="shared" si="104"/>
        <v>1</v>
      </c>
      <c r="BP75" s="395">
        <v>0</v>
      </c>
      <c r="BQ75" s="395">
        <v>0</v>
      </c>
      <c r="BR75" s="395">
        <v>1</v>
      </c>
      <c r="BS75" s="396">
        <f t="shared" si="105"/>
        <v>0</v>
      </c>
      <c r="BT75" s="395">
        <v>0</v>
      </c>
      <c r="BU75" s="395">
        <v>0</v>
      </c>
      <c r="BV75" s="395">
        <v>0</v>
      </c>
      <c r="BW75" s="395">
        <v>0</v>
      </c>
      <c r="BX75" s="396">
        <f t="shared" si="106"/>
        <v>0</v>
      </c>
      <c r="BY75" s="395">
        <v>0</v>
      </c>
      <c r="BZ75" s="395">
        <v>0</v>
      </c>
      <c r="CA75" s="395">
        <v>0</v>
      </c>
      <c r="CB75" s="396">
        <f t="shared" si="107"/>
        <v>0</v>
      </c>
      <c r="CC75" s="395">
        <v>0</v>
      </c>
      <c r="CD75" s="395">
        <v>0</v>
      </c>
      <c r="CE75" s="395">
        <v>0</v>
      </c>
    </row>
    <row r="76" spans="1:83" ht="21" x14ac:dyDescent="0.2">
      <c r="A76" s="90">
        <v>629</v>
      </c>
      <c r="B76" s="252" t="s">
        <v>273</v>
      </c>
      <c r="C76" s="398">
        <f t="shared" si="91"/>
        <v>2</v>
      </c>
      <c r="D76" s="397">
        <f t="shared" si="92"/>
        <v>0</v>
      </c>
      <c r="E76" s="395">
        <v>0</v>
      </c>
      <c r="F76" s="395">
        <v>0</v>
      </c>
      <c r="G76" s="397">
        <f t="shared" si="93"/>
        <v>0</v>
      </c>
      <c r="H76" s="395">
        <v>0</v>
      </c>
      <c r="I76" s="395">
        <v>0</v>
      </c>
      <c r="J76" s="396">
        <f t="shared" si="94"/>
        <v>1</v>
      </c>
      <c r="K76" s="395">
        <v>1</v>
      </c>
      <c r="L76" s="395">
        <v>0</v>
      </c>
      <c r="M76" s="395">
        <v>0</v>
      </c>
      <c r="N76" s="395">
        <v>0</v>
      </c>
      <c r="O76" s="396">
        <f t="shared" si="95"/>
        <v>0</v>
      </c>
      <c r="P76" s="395">
        <v>0</v>
      </c>
      <c r="Q76" s="395">
        <v>0</v>
      </c>
      <c r="R76" s="395">
        <v>0</v>
      </c>
      <c r="S76" s="395">
        <v>0</v>
      </c>
      <c r="T76" s="396">
        <f t="shared" si="96"/>
        <v>0</v>
      </c>
      <c r="U76" s="395">
        <v>0</v>
      </c>
      <c r="V76" s="395">
        <v>0</v>
      </c>
      <c r="W76" s="395">
        <v>0</v>
      </c>
      <c r="X76" s="395">
        <v>0</v>
      </c>
      <c r="Y76" s="396">
        <f t="shared" si="97"/>
        <v>0</v>
      </c>
      <c r="Z76" s="395">
        <v>0</v>
      </c>
      <c r="AA76" s="395">
        <v>0</v>
      </c>
      <c r="AB76" s="395">
        <v>0</v>
      </c>
      <c r="AC76" s="395">
        <v>0</v>
      </c>
      <c r="AD76" s="395">
        <v>0</v>
      </c>
      <c r="AE76" s="396">
        <f t="shared" si="98"/>
        <v>0</v>
      </c>
      <c r="AF76" s="395">
        <v>0</v>
      </c>
      <c r="AG76" s="395">
        <v>0</v>
      </c>
      <c r="AH76" s="395">
        <v>0</v>
      </c>
      <c r="AI76" s="395">
        <v>0</v>
      </c>
      <c r="AJ76" s="395">
        <v>0</v>
      </c>
      <c r="AK76" s="395">
        <v>0</v>
      </c>
      <c r="AL76" s="395">
        <v>0</v>
      </c>
      <c r="AM76" s="395">
        <v>0</v>
      </c>
      <c r="AN76" s="395">
        <v>0</v>
      </c>
      <c r="AO76" s="395">
        <v>0</v>
      </c>
      <c r="AP76" s="395">
        <v>0</v>
      </c>
      <c r="AQ76" s="395">
        <v>0</v>
      </c>
      <c r="AR76" s="395">
        <v>0</v>
      </c>
      <c r="AS76" s="396">
        <f t="shared" si="99"/>
        <v>1</v>
      </c>
      <c r="AT76" s="395">
        <v>0</v>
      </c>
      <c r="AU76" s="395">
        <v>0</v>
      </c>
      <c r="AV76" s="395">
        <v>1</v>
      </c>
      <c r="AW76" s="396">
        <f t="shared" si="100"/>
        <v>0</v>
      </c>
      <c r="AX76" s="395">
        <v>0</v>
      </c>
      <c r="AY76" s="395">
        <v>0</v>
      </c>
      <c r="AZ76" s="395">
        <v>0</v>
      </c>
      <c r="BA76" s="395">
        <v>0</v>
      </c>
      <c r="BB76" s="395">
        <v>0</v>
      </c>
      <c r="BC76" s="396">
        <f t="shared" si="101"/>
        <v>0</v>
      </c>
      <c r="BD76" s="395">
        <v>0</v>
      </c>
      <c r="BE76" s="395">
        <v>0</v>
      </c>
      <c r="BF76" s="396">
        <f t="shared" si="102"/>
        <v>0</v>
      </c>
      <c r="BG76" s="395">
        <v>0</v>
      </c>
      <c r="BH76" s="395">
        <v>0</v>
      </c>
      <c r="BI76" s="395">
        <v>0</v>
      </c>
      <c r="BJ76" s="395">
        <v>0</v>
      </c>
      <c r="BK76" s="396">
        <f t="shared" si="103"/>
        <v>0</v>
      </c>
      <c r="BL76" s="395">
        <v>0</v>
      </c>
      <c r="BM76" s="395">
        <v>0</v>
      </c>
      <c r="BN76" s="395">
        <v>0</v>
      </c>
      <c r="BO76" s="396">
        <f t="shared" si="104"/>
        <v>0</v>
      </c>
      <c r="BP76" s="395">
        <v>0</v>
      </c>
      <c r="BQ76" s="395">
        <v>0</v>
      </c>
      <c r="BR76" s="395">
        <v>0</v>
      </c>
      <c r="BS76" s="396">
        <f t="shared" si="105"/>
        <v>0</v>
      </c>
      <c r="BT76" s="395">
        <v>0</v>
      </c>
      <c r="BU76" s="395">
        <v>0</v>
      </c>
      <c r="BV76" s="395">
        <v>0</v>
      </c>
      <c r="BW76" s="395">
        <v>0</v>
      </c>
      <c r="BX76" s="396">
        <f t="shared" si="106"/>
        <v>0</v>
      </c>
      <c r="BY76" s="395">
        <v>0</v>
      </c>
      <c r="BZ76" s="395">
        <v>0</v>
      </c>
      <c r="CA76" s="395">
        <v>0</v>
      </c>
      <c r="CB76" s="396">
        <f t="shared" si="107"/>
        <v>0</v>
      </c>
      <c r="CC76" s="395">
        <v>0</v>
      </c>
      <c r="CD76" s="395">
        <v>0</v>
      </c>
      <c r="CE76" s="395">
        <v>0</v>
      </c>
    </row>
    <row r="77" spans="1:83" ht="21" x14ac:dyDescent="0.2">
      <c r="A77" s="90">
        <v>630</v>
      </c>
      <c r="B77" s="252" t="s">
        <v>292</v>
      </c>
      <c r="C77" s="398">
        <f t="shared" si="91"/>
        <v>1</v>
      </c>
      <c r="D77" s="397">
        <f t="shared" si="92"/>
        <v>0</v>
      </c>
      <c r="E77" s="395">
        <v>0</v>
      </c>
      <c r="F77" s="395">
        <v>0</v>
      </c>
      <c r="G77" s="397">
        <f t="shared" si="93"/>
        <v>0</v>
      </c>
      <c r="H77" s="395">
        <v>0</v>
      </c>
      <c r="I77" s="395">
        <v>0</v>
      </c>
      <c r="J77" s="396">
        <f t="shared" si="94"/>
        <v>0</v>
      </c>
      <c r="K77" s="395">
        <v>0</v>
      </c>
      <c r="L77" s="395">
        <v>0</v>
      </c>
      <c r="M77" s="395">
        <v>0</v>
      </c>
      <c r="N77" s="395">
        <v>0</v>
      </c>
      <c r="O77" s="396">
        <f t="shared" si="95"/>
        <v>0</v>
      </c>
      <c r="P77" s="395">
        <v>0</v>
      </c>
      <c r="Q77" s="395">
        <v>0</v>
      </c>
      <c r="R77" s="395">
        <v>0</v>
      </c>
      <c r="S77" s="395">
        <v>0</v>
      </c>
      <c r="T77" s="396">
        <f t="shared" si="96"/>
        <v>0</v>
      </c>
      <c r="U77" s="395">
        <v>0</v>
      </c>
      <c r="V77" s="395">
        <v>0</v>
      </c>
      <c r="W77" s="395">
        <v>0</v>
      </c>
      <c r="X77" s="395">
        <v>0</v>
      </c>
      <c r="Y77" s="396">
        <f t="shared" si="97"/>
        <v>0</v>
      </c>
      <c r="Z77" s="395">
        <v>0</v>
      </c>
      <c r="AA77" s="395">
        <v>0</v>
      </c>
      <c r="AB77" s="395">
        <v>0</v>
      </c>
      <c r="AC77" s="395">
        <v>0</v>
      </c>
      <c r="AD77" s="395">
        <v>0</v>
      </c>
      <c r="AE77" s="396">
        <f t="shared" si="98"/>
        <v>0</v>
      </c>
      <c r="AF77" s="395">
        <v>0</v>
      </c>
      <c r="AG77" s="395">
        <v>0</v>
      </c>
      <c r="AH77" s="395">
        <v>0</v>
      </c>
      <c r="AI77" s="395">
        <v>0</v>
      </c>
      <c r="AJ77" s="395">
        <v>0</v>
      </c>
      <c r="AK77" s="395">
        <v>0</v>
      </c>
      <c r="AL77" s="395">
        <v>0</v>
      </c>
      <c r="AM77" s="395">
        <v>0</v>
      </c>
      <c r="AN77" s="395">
        <v>0</v>
      </c>
      <c r="AO77" s="395">
        <v>0</v>
      </c>
      <c r="AP77" s="395">
        <v>0</v>
      </c>
      <c r="AQ77" s="395">
        <v>0</v>
      </c>
      <c r="AR77" s="395">
        <v>0</v>
      </c>
      <c r="AS77" s="396">
        <f t="shared" si="99"/>
        <v>0</v>
      </c>
      <c r="AT77" s="395">
        <v>0</v>
      </c>
      <c r="AU77" s="395">
        <v>0</v>
      </c>
      <c r="AV77" s="395">
        <v>0</v>
      </c>
      <c r="AW77" s="396">
        <f t="shared" si="100"/>
        <v>1</v>
      </c>
      <c r="AX77" s="395">
        <v>0</v>
      </c>
      <c r="AY77" s="395">
        <v>0</v>
      </c>
      <c r="AZ77" s="395">
        <v>0</v>
      </c>
      <c r="BA77" s="395">
        <v>1</v>
      </c>
      <c r="BB77" s="395">
        <v>0</v>
      </c>
      <c r="BC77" s="396">
        <f t="shared" si="101"/>
        <v>0</v>
      </c>
      <c r="BD77" s="395">
        <v>0</v>
      </c>
      <c r="BE77" s="395">
        <v>0</v>
      </c>
      <c r="BF77" s="396">
        <f t="shared" si="102"/>
        <v>0</v>
      </c>
      <c r="BG77" s="395">
        <v>0</v>
      </c>
      <c r="BH77" s="395">
        <v>0</v>
      </c>
      <c r="BI77" s="395">
        <v>0</v>
      </c>
      <c r="BJ77" s="395">
        <v>0</v>
      </c>
      <c r="BK77" s="396">
        <f t="shared" si="103"/>
        <v>0</v>
      </c>
      <c r="BL77" s="395">
        <v>0</v>
      </c>
      <c r="BM77" s="395">
        <v>0</v>
      </c>
      <c r="BN77" s="395">
        <v>0</v>
      </c>
      <c r="BO77" s="396">
        <f t="shared" si="104"/>
        <v>0</v>
      </c>
      <c r="BP77" s="395">
        <v>0</v>
      </c>
      <c r="BQ77" s="395">
        <v>0</v>
      </c>
      <c r="BR77" s="395">
        <v>0</v>
      </c>
      <c r="BS77" s="396">
        <f t="shared" si="105"/>
        <v>0</v>
      </c>
      <c r="BT77" s="395">
        <v>0</v>
      </c>
      <c r="BU77" s="395">
        <v>0</v>
      </c>
      <c r="BV77" s="395">
        <v>0</v>
      </c>
      <c r="BW77" s="395">
        <v>0</v>
      </c>
      <c r="BX77" s="396">
        <f t="shared" si="106"/>
        <v>0</v>
      </c>
      <c r="BY77" s="395">
        <v>0</v>
      </c>
      <c r="BZ77" s="395">
        <v>0</v>
      </c>
      <c r="CA77" s="395">
        <v>0</v>
      </c>
      <c r="CB77" s="396">
        <f t="shared" si="107"/>
        <v>0</v>
      </c>
      <c r="CC77" s="395">
        <v>0</v>
      </c>
      <c r="CD77" s="395">
        <v>0</v>
      </c>
      <c r="CE77" s="395">
        <v>0</v>
      </c>
    </row>
    <row r="78" spans="1:83" ht="12.75" x14ac:dyDescent="0.2">
      <c r="A78" s="90">
        <v>631</v>
      </c>
      <c r="B78" s="252" t="s">
        <v>81</v>
      </c>
      <c r="C78" s="398">
        <f t="shared" si="91"/>
        <v>37</v>
      </c>
      <c r="D78" s="397">
        <f t="shared" si="92"/>
        <v>0</v>
      </c>
      <c r="E78" s="395">
        <v>0</v>
      </c>
      <c r="F78" s="395">
        <v>0</v>
      </c>
      <c r="G78" s="397">
        <f t="shared" si="93"/>
        <v>1</v>
      </c>
      <c r="H78" s="395">
        <v>0</v>
      </c>
      <c r="I78" s="395">
        <v>1</v>
      </c>
      <c r="J78" s="396">
        <f t="shared" si="94"/>
        <v>0</v>
      </c>
      <c r="K78" s="395">
        <v>0</v>
      </c>
      <c r="L78" s="395">
        <v>0</v>
      </c>
      <c r="M78" s="395">
        <v>0</v>
      </c>
      <c r="N78" s="395">
        <v>0</v>
      </c>
      <c r="O78" s="396">
        <f t="shared" si="95"/>
        <v>0</v>
      </c>
      <c r="P78" s="395">
        <v>0</v>
      </c>
      <c r="Q78" s="395">
        <v>0</v>
      </c>
      <c r="R78" s="395">
        <v>0</v>
      </c>
      <c r="S78" s="395">
        <v>0</v>
      </c>
      <c r="T78" s="396">
        <f t="shared" si="96"/>
        <v>0</v>
      </c>
      <c r="U78" s="395">
        <v>0</v>
      </c>
      <c r="V78" s="395">
        <v>0</v>
      </c>
      <c r="W78" s="395">
        <v>0</v>
      </c>
      <c r="X78" s="395">
        <v>0</v>
      </c>
      <c r="Y78" s="396">
        <f t="shared" si="97"/>
        <v>8</v>
      </c>
      <c r="Z78" s="395">
        <v>0</v>
      </c>
      <c r="AA78" s="395">
        <v>4</v>
      </c>
      <c r="AB78" s="395">
        <v>0</v>
      </c>
      <c r="AC78" s="395">
        <v>2</v>
      </c>
      <c r="AD78" s="395">
        <v>2</v>
      </c>
      <c r="AE78" s="396">
        <f t="shared" si="98"/>
        <v>24</v>
      </c>
      <c r="AF78" s="395">
        <v>0</v>
      </c>
      <c r="AG78" s="395">
        <v>0</v>
      </c>
      <c r="AH78" s="395">
        <v>0</v>
      </c>
      <c r="AI78" s="395">
        <v>0</v>
      </c>
      <c r="AJ78" s="395">
        <v>0</v>
      </c>
      <c r="AK78" s="395">
        <v>3</v>
      </c>
      <c r="AL78" s="395">
        <v>0</v>
      </c>
      <c r="AM78" s="395">
        <v>0</v>
      </c>
      <c r="AN78" s="395">
        <v>0</v>
      </c>
      <c r="AO78" s="395">
        <v>21</v>
      </c>
      <c r="AP78" s="395">
        <v>0</v>
      </c>
      <c r="AQ78" s="395">
        <v>0</v>
      </c>
      <c r="AR78" s="395">
        <v>0</v>
      </c>
      <c r="AS78" s="396">
        <f t="shared" si="99"/>
        <v>0</v>
      </c>
      <c r="AT78" s="395">
        <v>0</v>
      </c>
      <c r="AU78" s="395">
        <v>0</v>
      </c>
      <c r="AV78" s="395">
        <v>0</v>
      </c>
      <c r="AW78" s="396">
        <f t="shared" si="100"/>
        <v>0</v>
      </c>
      <c r="AX78" s="395">
        <v>0</v>
      </c>
      <c r="AY78" s="395">
        <v>0</v>
      </c>
      <c r="AZ78" s="395">
        <v>0</v>
      </c>
      <c r="BA78" s="395">
        <v>0</v>
      </c>
      <c r="BB78" s="395">
        <v>0</v>
      </c>
      <c r="BC78" s="396">
        <f t="shared" si="101"/>
        <v>0</v>
      </c>
      <c r="BD78" s="395">
        <v>0</v>
      </c>
      <c r="BE78" s="395">
        <v>0</v>
      </c>
      <c r="BF78" s="396">
        <f t="shared" si="102"/>
        <v>0</v>
      </c>
      <c r="BG78" s="395">
        <v>0</v>
      </c>
      <c r="BH78" s="395">
        <v>0</v>
      </c>
      <c r="BI78" s="395">
        <v>0</v>
      </c>
      <c r="BJ78" s="395">
        <v>0</v>
      </c>
      <c r="BK78" s="396">
        <f t="shared" si="103"/>
        <v>1</v>
      </c>
      <c r="BL78" s="395">
        <v>0</v>
      </c>
      <c r="BM78" s="395">
        <v>1</v>
      </c>
      <c r="BN78" s="395">
        <v>0</v>
      </c>
      <c r="BO78" s="396">
        <f t="shared" si="104"/>
        <v>0</v>
      </c>
      <c r="BP78" s="395">
        <v>0</v>
      </c>
      <c r="BQ78" s="395">
        <v>0</v>
      </c>
      <c r="BR78" s="395">
        <v>0</v>
      </c>
      <c r="BS78" s="396">
        <f t="shared" si="105"/>
        <v>1</v>
      </c>
      <c r="BT78" s="395">
        <v>0</v>
      </c>
      <c r="BU78" s="395">
        <v>1</v>
      </c>
      <c r="BV78" s="395">
        <v>0</v>
      </c>
      <c r="BW78" s="395">
        <v>0</v>
      </c>
      <c r="BX78" s="396">
        <f t="shared" si="106"/>
        <v>0</v>
      </c>
      <c r="BY78" s="395">
        <v>0</v>
      </c>
      <c r="BZ78" s="395">
        <v>0</v>
      </c>
      <c r="CA78" s="395">
        <v>0</v>
      </c>
      <c r="CB78" s="396">
        <f t="shared" si="107"/>
        <v>2</v>
      </c>
      <c r="CC78" s="395">
        <v>0</v>
      </c>
      <c r="CD78" s="395">
        <v>2</v>
      </c>
      <c r="CE78" s="395">
        <v>0</v>
      </c>
    </row>
    <row r="79" spans="1:83" ht="21" x14ac:dyDescent="0.2">
      <c r="A79" s="89">
        <v>633</v>
      </c>
      <c r="B79" s="252" t="s">
        <v>293</v>
      </c>
      <c r="C79" s="398">
        <f t="shared" si="91"/>
        <v>6</v>
      </c>
      <c r="D79" s="397">
        <f t="shared" si="92"/>
        <v>0</v>
      </c>
      <c r="E79" s="395">
        <v>0</v>
      </c>
      <c r="F79" s="395">
        <v>0</v>
      </c>
      <c r="G79" s="397">
        <f t="shared" si="93"/>
        <v>0</v>
      </c>
      <c r="H79" s="395">
        <v>0</v>
      </c>
      <c r="I79" s="395">
        <v>0</v>
      </c>
      <c r="J79" s="396">
        <f t="shared" si="94"/>
        <v>0</v>
      </c>
      <c r="K79" s="395">
        <v>0</v>
      </c>
      <c r="L79" s="395">
        <v>0</v>
      </c>
      <c r="M79" s="395">
        <v>0</v>
      </c>
      <c r="N79" s="395">
        <v>0</v>
      </c>
      <c r="O79" s="396">
        <f t="shared" si="95"/>
        <v>0</v>
      </c>
      <c r="P79" s="395">
        <v>0</v>
      </c>
      <c r="Q79" s="395">
        <v>0</v>
      </c>
      <c r="R79" s="395">
        <v>0</v>
      </c>
      <c r="S79" s="395">
        <v>0</v>
      </c>
      <c r="T79" s="396">
        <f t="shared" si="96"/>
        <v>0</v>
      </c>
      <c r="U79" s="395">
        <v>0</v>
      </c>
      <c r="V79" s="395">
        <v>0</v>
      </c>
      <c r="W79" s="395">
        <v>0</v>
      </c>
      <c r="X79" s="395">
        <v>0</v>
      </c>
      <c r="Y79" s="396">
        <f t="shared" si="97"/>
        <v>0</v>
      </c>
      <c r="Z79" s="395">
        <v>0</v>
      </c>
      <c r="AA79" s="395">
        <v>0</v>
      </c>
      <c r="AB79" s="395">
        <v>0</v>
      </c>
      <c r="AC79" s="395">
        <v>0</v>
      </c>
      <c r="AD79" s="395">
        <v>0</v>
      </c>
      <c r="AE79" s="396">
        <f t="shared" si="98"/>
        <v>3</v>
      </c>
      <c r="AF79" s="395">
        <v>0</v>
      </c>
      <c r="AG79" s="395">
        <v>0</v>
      </c>
      <c r="AH79" s="395">
        <v>0</v>
      </c>
      <c r="AI79" s="395">
        <v>1</v>
      </c>
      <c r="AJ79" s="395">
        <v>0</v>
      </c>
      <c r="AK79" s="395">
        <v>0</v>
      </c>
      <c r="AL79" s="395">
        <v>0</v>
      </c>
      <c r="AM79" s="395">
        <v>0</v>
      </c>
      <c r="AN79" s="395">
        <v>0</v>
      </c>
      <c r="AO79" s="395">
        <v>0</v>
      </c>
      <c r="AP79" s="395">
        <v>2</v>
      </c>
      <c r="AQ79" s="395">
        <v>0</v>
      </c>
      <c r="AR79" s="395">
        <v>0</v>
      </c>
      <c r="AS79" s="396">
        <f t="shared" si="99"/>
        <v>0</v>
      </c>
      <c r="AT79" s="395">
        <v>0</v>
      </c>
      <c r="AU79" s="395">
        <v>0</v>
      </c>
      <c r="AV79" s="395">
        <v>0</v>
      </c>
      <c r="AW79" s="396">
        <f t="shared" si="100"/>
        <v>0</v>
      </c>
      <c r="AX79" s="395">
        <v>0</v>
      </c>
      <c r="AY79" s="395">
        <v>0</v>
      </c>
      <c r="AZ79" s="395">
        <v>0</v>
      </c>
      <c r="BA79" s="395">
        <v>0</v>
      </c>
      <c r="BB79" s="395">
        <v>0</v>
      </c>
      <c r="BC79" s="396">
        <f t="shared" si="101"/>
        <v>0</v>
      </c>
      <c r="BD79" s="395">
        <v>0</v>
      </c>
      <c r="BE79" s="395">
        <v>0</v>
      </c>
      <c r="BF79" s="396">
        <f t="shared" si="102"/>
        <v>1</v>
      </c>
      <c r="BG79" s="395">
        <v>0</v>
      </c>
      <c r="BH79" s="395">
        <v>1</v>
      </c>
      <c r="BI79" s="395">
        <v>0</v>
      </c>
      <c r="BJ79" s="395">
        <v>0</v>
      </c>
      <c r="BK79" s="396">
        <f t="shared" si="103"/>
        <v>0</v>
      </c>
      <c r="BL79" s="395">
        <v>0</v>
      </c>
      <c r="BM79" s="395">
        <v>0</v>
      </c>
      <c r="BN79" s="395">
        <v>0</v>
      </c>
      <c r="BO79" s="396">
        <f t="shared" si="104"/>
        <v>0</v>
      </c>
      <c r="BP79" s="395">
        <v>0</v>
      </c>
      <c r="BQ79" s="395">
        <v>0</v>
      </c>
      <c r="BR79" s="395">
        <v>0</v>
      </c>
      <c r="BS79" s="396">
        <f t="shared" si="105"/>
        <v>2</v>
      </c>
      <c r="BT79" s="395">
        <v>0</v>
      </c>
      <c r="BU79" s="395">
        <v>0</v>
      </c>
      <c r="BV79" s="395">
        <v>2</v>
      </c>
      <c r="BW79" s="395">
        <v>0</v>
      </c>
      <c r="BX79" s="396">
        <f t="shared" si="106"/>
        <v>0</v>
      </c>
      <c r="BY79" s="395">
        <v>0</v>
      </c>
      <c r="BZ79" s="395">
        <v>0</v>
      </c>
      <c r="CA79" s="395">
        <v>0</v>
      </c>
      <c r="CB79" s="396">
        <f t="shared" si="107"/>
        <v>0</v>
      </c>
      <c r="CC79" s="395">
        <v>0</v>
      </c>
      <c r="CD79" s="395">
        <v>0</v>
      </c>
      <c r="CE79" s="395">
        <v>0</v>
      </c>
    </row>
    <row r="80" spans="1:83" ht="21" x14ac:dyDescent="0.2">
      <c r="A80" s="89">
        <v>634</v>
      </c>
      <c r="B80" s="252" t="s">
        <v>294</v>
      </c>
      <c r="C80" s="398">
        <f t="shared" si="91"/>
        <v>19</v>
      </c>
      <c r="D80" s="397">
        <f t="shared" si="92"/>
        <v>1</v>
      </c>
      <c r="E80" s="395">
        <v>0</v>
      </c>
      <c r="F80" s="395">
        <v>1</v>
      </c>
      <c r="G80" s="397">
        <f t="shared" si="93"/>
        <v>0</v>
      </c>
      <c r="H80" s="395">
        <v>0</v>
      </c>
      <c r="I80" s="395">
        <v>0</v>
      </c>
      <c r="J80" s="396">
        <f t="shared" si="94"/>
        <v>3</v>
      </c>
      <c r="K80" s="395">
        <v>0</v>
      </c>
      <c r="L80" s="395">
        <v>3</v>
      </c>
      <c r="M80" s="395">
        <v>0</v>
      </c>
      <c r="N80" s="395">
        <v>0</v>
      </c>
      <c r="O80" s="396">
        <f t="shared" si="95"/>
        <v>0</v>
      </c>
      <c r="P80" s="395">
        <v>0</v>
      </c>
      <c r="Q80" s="395">
        <v>0</v>
      </c>
      <c r="R80" s="395">
        <v>0</v>
      </c>
      <c r="S80" s="395">
        <v>0</v>
      </c>
      <c r="T80" s="396">
        <f t="shared" si="96"/>
        <v>1</v>
      </c>
      <c r="U80" s="395">
        <v>0</v>
      </c>
      <c r="V80" s="395">
        <v>1</v>
      </c>
      <c r="W80" s="395">
        <v>0</v>
      </c>
      <c r="X80" s="395">
        <v>0</v>
      </c>
      <c r="Y80" s="396">
        <f t="shared" si="97"/>
        <v>1</v>
      </c>
      <c r="Z80" s="395">
        <v>0</v>
      </c>
      <c r="AA80" s="395">
        <v>0</v>
      </c>
      <c r="AB80" s="395">
        <v>1</v>
      </c>
      <c r="AC80" s="395">
        <v>0</v>
      </c>
      <c r="AD80" s="395">
        <v>0</v>
      </c>
      <c r="AE80" s="396">
        <f t="shared" si="98"/>
        <v>4</v>
      </c>
      <c r="AF80" s="395">
        <v>0</v>
      </c>
      <c r="AG80" s="395">
        <v>0</v>
      </c>
      <c r="AH80" s="395">
        <v>0</v>
      </c>
      <c r="AI80" s="395">
        <v>0</v>
      </c>
      <c r="AJ80" s="395">
        <v>0</v>
      </c>
      <c r="AK80" s="395">
        <v>0</v>
      </c>
      <c r="AL80" s="395">
        <v>0</v>
      </c>
      <c r="AM80" s="395">
        <v>1</v>
      </c>
      <c r="AN80" s="395">
        <v>0</v>
      </c>
      <c r="AO80" s="395">
        <v>0</v>
      </c>
      <c r="AP80" s="395">
        <v>3</v>
      </c>
      <c r="AQ80" s="395">
        <v>0</v>
      </c>
      <c r="AR80" s="395">
        <v>0</v>
      </c>
      <c r="AS80" s="396">
        <f t="shared" si="99"/>
        <v>0</v>
      </c>
      <c r="AT80" s="395">
        <v>0</v>
      </c>
      <c r="AU80" s="395">
        <v>0</v>
      </c>
      <c r="AV80" s="395">
        <v>0</v>
      </c>
      <c r="AW80" s="396">
        <f t="shared" si="100"/>
        <v>0</v>
      </c>
      <c r="AX80" s="395">
        <v>0</v>
      </c>
      <c r="AY80" s="395">
        <v>0</v>
      </c>
      <c r="AZ80" s="395">
        <v>0</v>
      </c>
      <c r="BA80" s="395">
        <v>0</v>
      </c>
      <c r="BB80" s="395">
        <v>0</v>
      </c>
      <c r="BC80" s="396">
        <f t="shared" si="101"/>
        <v>0</v>
      </c>
      <c r="BD80" s="395">
        <v>0</v>
      </c>
      <c r="BE80" s="395">
        <v>0</v>
      </c>
      <c r="BF80" s="396">
        <f t="shared" si="102"/>
        <v>1</v>
      </c>
      <c r="BG80" s="395">
        <v>0</v>
      </c>
      <c r="BH80" s="395">
        <v>1</v>
      </c>
      <c r="BI80" s="395">
        <v>0</v>
      </c>
      <c r="BJ80" s="395">
        <v>0</v>
      </c>
      <c r="BK80" s="396">
        <f t="shared" si="103"/>
        <v>2</v>
      </c>
      <c r="BL80" s="395">
        <v>0</v>
      </c>
      <c r="BM80" s="395">
        <v>2</v>
      </c>
      <c r="BN80" s="395">
        <v>0</v>
      </c>
      <c r="BO80" s="396">
        <f t="shared" si="104"/>
        <v>1</v>
      </c>
      <c r="BP80" s="395">
        <v>0</v>
      </c>
      <c r="BQ80" s="395">
        <v>1</v>
      </c>
      <c r="BR80" s="395">
        <v>0</v>
      </c>
      <c r="BS80" s="396">
        <f t="shared" si="105"/>
        <v>3</v>
      </c>
      <c r="BT80" s="395">
        <v>0</v>
      </c>
      <c r="BU80" s="395">
        <v>1</v>
      </c>
      <c r="BV80" s="395">
        <v>1</v>
      </c>
      <c r="BW80" s="395">
        <v>1</v>
      </c>
      <c r="BX80" s="396">
        <f t="shared" si="106"/>
        <v>2</v>
      </c>
      <c r="BY80" s="395">
        <v>0</v>
      </c>
      <c r="BZ80" s="395">
        <v>2</v>
      </c>
      <c r="CA80" s="395">
        <v>0</v>
      </c>
      <c r="CB80" s="396">
        <f t="shared" si="107"/>
        <v>0</v>
      </c>
      <c r="CC80" s="395">
        <v>0</v>
      </c>
      <c r="CD80" s="395">
        <v>0</v>
      </c>
      <c r="CE80" s="395">
        <v>0</v>
      </c>
    </row>
    <row r="81" spans="1:83" ht="21" x14ac:dyDescent="0.2">
      <c r="A81" s="89">
        <v>635</v>
      </c>
      <c r="B81" s="252" t="s">
        <v>169</v>
      </c>
      <c r="C81" s="398">
        <f t="shared" si="91"/>
        <v>118</v>
      </c>
      <c r="D81" s="397">
        <f t="shared" si="92"/>
        <v>8</v>
      </c>
      <c r="E81" s="395">
        <v>2</v>
      </c>
      <c r="F81" s="395">
        <v>6</v>
      </c>
      <c r="G81" s="397">
        <f t="shared" si="93"/>
        <v>1</v>
      </c>
      <c r="H81" s="395">
        <v>0</v>
      </c>
      <c r="I81" s="395">
        <v>1</v>
      </c>
      <c r="J81" s="396">
        <f t="shared" si="94"/>
        <v>9</v>
      </c>
      <c r="K81" s="395">
        <v>0</v>
      </c>
      <c r="L81" s="395">
        <v>7</v>
      </c>
      <c r="M81" s="395">
        <v>1</v>
      </c>
      <c r="N81" s="395">
        <v>1</v>
      </c>
      <c r="O81" s="396">
        <f t="shared" si="95"/>
        <v>6</v>
      </c>
      <c r="P81" s="395">
        <v>0</v>
      </c>
      <c r="Q81" s="395">
        <v>5</v>
      </c>
      <c r="R81" s="395">
        <v>0</v>
      </c>
      <c r="S81" s="395">
        <v>1</v>
      </c>
      <c r="T81" s="396">
        <f t="shared" si="96"/>
        <v>7</v>
      </c>
      <c r="U81" s="395">
        <v>0</v>
      </c>
      <c r="V81" s="395">
        <v>6</v>
      </c>
      <c r="W81" s="395">
        <v>0</v>
      </c>
      <c r="X81" s="395">
        <v>1</v>
      </c>
      <c r="Y81" s="396">
        <f t="shared" si="97"/>
        <v>8</v>
      </c>
      <c r="Z81" s="395">
        <v>0</v>
      </c>
      <c r="AA81" s="395">
        <v>2</v>
      </c>
      <c r="AB81" s="395">
        <v>1</v>
      </c>
      <c r="AC81" s="395">
        <v>3</v>
      </c>
      <c r="AD81" s="395">
        <v>2</v>
      </c>
      <c r="AE81" s="396">
        <f t="shared" si="98"/>
        <v>37</v>
      </c>
      <c r="AF81" s="395">
        <v>0</v>
      </c>
      <c r="AG81" s="395">
        <v>1</v>
      </c>
      <c r="AH81" s="395">
        <v>4</v>
      </c>
      <c r="AI81" s="395">
        <v>4</v>
      </c>
      <c r="AJ81" s="395">
        <v>0</v>
      </c>
      <c r="AK81" s="395">
        <v>3</v>
      </c>
      <c r="AL81" s="395">
        <v>0</v>
      </c>
      <c r="AM81" s="395">
        <v>1</v>
      </c>
      <c r="AN81" s="395">
        <v>0</v>
      </c>
      <c r="AO81" s="395">
        <v>1</v>
      </c>
      <c r="AP81" s="395">
        <v>22</v>
      </c>
      <c r="AQ81" s="395">
        <v>1</v>
      </c>
      <c r="AR81" s="395">
        <v>0</v>
      </c>
      <c r="AS81" s="396">
        <f t="shared" si="99"/>
        <v>10</v>
      </c>
      <c r="AT81" s="395">
        <v>0</v>
      </c>
      <c r="AU81" s="395">
        <v>10</v>
      </c>
      <c r="AV81" s="395">
        <v>0</v>
      </c>
      <c r="AW81" s="396">
        <f t="shared" si="100"/>
        <v>2</v>
      </c>
      <c r="AX81" s="395">
        <v>0</v>
      </c>
      <c r="AY81" s="395">
        <v>0</v>
      </c>
      <c r="AZ81" s="395">
        <v>1</v>
      </c>
      <c r="BA81" s="395">
        <v>0</v>
      </c>
      <c r="BB81" s="395">
        <v>1</v>
      </c>
      <c r="BC81" s="396">
        <f t="shared" si="101"/>
        <v>1</v>
      </c>
      <c r="BD81" s="395">
        <v>0</v>
      </c>
      <c r="BE81" s="395">
        <v>1</v>
      </c>
      <c r="BF81" s="396">
        <f t="shared" si="102"/>
        <v>7</v>
      </c>
      <c r="BG81" s="395">
        <v>0</v>
      </c>
      <c r="BH81" s="395">
        <v>5</v>
      </c>
      <c r="BI81" s="395">
        <v>1</v>
      </c>
      <c r="BJ81" s="395">
        <v>1</v>
      </c>
      <c r="BK81" s="396">
        <f t="shared" si="103"/>
        <v>11</v>
      </c>
      <c r="BL81" s="395">
        <v>0</v>
      </c>
      <c r="BM81" s="395">
        <v>7</v>
      </c>
      <c r="BN81" s="395">
        <v>4</v>
      </c>
      <c r="BO81" s="396">
        <f t="shared" si="104"/>
        <v>1</v>
      </c>
      <c r="BP81" s="395">
        <v>0</v>
      </c>
      <c r="BQ81" s="395">
        <v>1</v>
      </c>
      <c r="BR81" s="395">
        <v>0</v>
      </c>
      <c r="BS81" s="396">
        <f t="shared" si="105"/>
        <v>3</v>
      </c>
      <c r="BT81" s="395">
        <v>0</v>
      </c>
      <c r="BU81" s="395">
        <v>0</v>
      </c>
      <c r="BV81" s="395">
        <v>3</v>
      </c>
      <c r="BW81" s="395">
        <v>0</v>
      </c>
      <c r="BX81" s="396">
        <f t="shared" si="106"/>
        <v>2</v>
      </c>
      <c r="BY81" s="395">
        <v>0</v>
      </c>
      <c r="BZ81" s="395">
        <v>2</v>
      </c>
      <c r="CA81" s="395">
        <v>0</v>
      </c>
      <c r="CB81" s="396">
        <f t="shared" si="107"/>
        <v>5</v>
      </c>
      <c r="CC81" s="395">
        <v>0</v>
      </c>
      <c r="CD81" s="395">
        <v>4</v>
      </c>
      <c r="CE81" s="395">
        <v>1</v>
      </c>
    </row>
    <row r="82" spans="1:83" ht="12.75" x14ac:dyDescent="0.2">
      <c r="A82" s="89">
        <v>637</v>
      </c>
      <c r="B82" s="252" t="s">
        <v>83</v>
      </c>
      <c r="C82" s="398">
        <f t="shared" si="91"/>
        <v>129</v>
      </c>
      <c r="D82" s="397">
        <f t="shared" si="92"/>
        <v>8</v>
      </c>
      <c r="E82" s="395">
        <v>0</v>
      </c>
      <c r="F82" s="395">
        <v>8</v>
      </c>
      <c r="G82" s="397">
        <f t="shared" si="93"/>
        <v>2</v>
      </c>
      <c r="H82" s="395">
        <v>1</v>
      </c>
      <c r="I82" s="395">
        <v>1</v>
      </c>
      <c r="J82" s="396">
        <f t="shared" si="94"/>
        <v>2</v>
      </c>
      <c r="K82" s="395">
        <v>0</v>
      </c>
      <c r="L82" s="395">
        <v>1</v>
      </c>
      <c r="M82" s="395">
        <v>1</v>
      </c>
      <c r="N82" s="395">
        <v>0</v>
      </c>
      <c r="O82" s="396">
        <f t="shared" si="95"/>
        <v>3</v>
      </c>
      <c r="P82" s="395">
        <v>0</v>
      </c>
      <c r="Q82" s="395">
        <v>0</v>
      </c>
      <c r="R82" s="395">
        <v>1</v>
      </c>
      <c r="S82" s="395">
        <v>2</v>
      </c>
      <c r="T82" s="396">
        <f t="shared" si="96"/>
        <v>11</v>
      </c>
      <c r="U82" s="395">
        <v>0</v>
      </c>
      <c r="V82" s="395">
        <v>11</v>
      </c>
      <c r="W82" s="395">
        <v>0</v>
      </c>
      <c r="X82" s="395">
        <v>0</v>
      </c>
      <c r="Y82" s="396">
        <f t="shared" si="97"/>
        <v>10</v>
      </c>
      <c r="Z82" s="395">
        <v>0</v>
      </c>
      <c r="AA82" s="395">
        <v>3</v>
      </c>
      <c r="AB82" s="395">
        <v>3</v>
      </c>
      <c r="AC82" s="395">
        <v>2</v>
      </c>
      <c r="AD82" s="395">
        <v>2</v>
      </c>
      <c r="AE82" s="396">
        <f t="shared" si="98"/>
        <v>42</v>
      </c>
      <c r="AF82" s="395">
        <v>0</v>
      </c>
      <c r="AG82" s="395">
        <v>1</v>
      </c>
      <c r="AH82" s="395">
        <v>1</v>
      </c>
      <c r="AI82" s="395">
        <v>1</v>
      </c>
      <c r="AJ82" s="395">
        <v>1</v>
      </c>
      <c r="AK82" s="395">
        <v>1</v>
      </c>
      <c r="AL82" s="395">
        <v>0</v>
      </c>
      <c r="AM82" s="395">
        <v>0</v>
      </c>
      <c r="AN82" s="395">
        <v>0</v>
      </c>
      <c r="AO82" s="395">
        <v>0</v>
      </c>
      <c r="AP82" s="395">
        <v>37</v>
      </c>
      <c r="AQ82" s="395">
        <v>0</v>
      </c>
      <c r="AR82" s="395">
        <v>0</v>
      </c>
      <c r="AS82" s="396">
        <f t="shared" si="99"/>
        <v>11</v>
      </c>
      <c r="AT82" s="395">
        <v>0</v>
      </c>
      <c r="AU82" s="395">
        <v>10</v>
      </c>
      <c r="AV82" s="395">
        <v>1</v>
      </c>
      <c r="AW82" s="396">
        <f t="shared" si="100"/>
        <v>9</v>
      </c>
      <c r="AX82" s="395">
        <v>0</v>
      </c>
      <c r="AY82" s="395">
        <v>1</v>
      </c>
      <c r="AZ82" s="395">
        <v>2</v>
      </c>
      <c r="BA82" s="395">
        <v>6</v>
      </c>
      <c r="BB82" s="395">
        <v>0</v>
      </c>
      <c r="BC82" s="396">
        <f t="shared" si="101"/>
        <v>2</v>
      </c>
      <c r="BD82" s="395">
        <v>0</v>
      </c>
      <c r="BE82" s="395">
        <v>2</v>
      </c>
      <c r="BF82" s="396">
        <f t="shared" si="102"/>
        <v>7</v>
      </c>
      <c r="BG82" s="395">
        <v>0</v>
      </c>
      <c r="BH82" s="395">
        <v>4</v>
      </c>
      <c r="BI82" s="395">
        <v>1</v>
      </c>
      <c r="BJ82" s="395">
        <v>2</v>
      </c>
      <c r="BK82" s="396">
        <f t="shared" si="103"/>
        <v>8</v>
      </c>
      <c r="BL82" s="395">
        <v>0</v>
      </c>
      <c r="BM82" s="395">
        <v>6</v>
      </c>
      <c r="BN82" s="395">
        <v>2</v>
      </c>
      <c r="BO82" s="396">
        <f t="shared" si="104"/>
        <v>3</v>
      </c>
      <c r="BP82" s="395">
        <v>0</v>
      </c>
      <c r="BQ82" s="395">
        <v>3</v>
      </c>
      <c r="BR82" s="395">
        <v>0</v>
      </c>
      <c r="BS82" s="396">
        <f t="shared" si="105"/>
        <v>7</v>
      </c>
      <c r="BT82" s="395">
        <v>0</v>
      </c>
      <c r="BU82" s="395">
        <v>4</v>
      </c>
      <c r="BV82" s="395">
        <v>2</v>
      </c>
      <c r="BW82" s="395">
        <v>1</v>
      </c>
      <c r="BX82" s="396">
        <f t="shared" si="106"/>
        <v>0</v>
      </c>
      <c r="BY82" s="395">
        <v>0</v>
      </c>
      <c r="BZ82" s="395">
        <v>0</v>
      </c>
      <c r="CA82" s="395">
        <v>0</v>
      </c>
      <c r="CB82" s="396">
        <f t="shared" si="107"/>
        <v>4</v>
      </c>
      <c r="CC82" s="395">
        <v>0</v>
      </c>
      <c r="CD82" s="395">
        <v>4</v>
      </c>
      <c r="CE82" s="395">
        <v>0</v>
      </c>
    </row>
    <row r="83" spans="1:83" ht="21" x14ac:dyDescent="0.2">
      <c r="A83" s="89">
        <v>699</v>
      </c>
      <c r="B83" s="252" t="s">
        <v>295</v>
      </c>
      <c r="C83" s="398">
        <f t="shared" si="91"/>
        <v>6</v>
      </c>
      <c r="D83" s="397">
        <f t="shared" si="92"/>
        <v>0</v>
      </c>
      <c r="E83" s="395">
        <v>0</v>
      </c>
      <c r="F83" s="395">
        <v>0</v>
      </c>
      <c r="G83" s="397">
        <f t="shared" si="93"/>
        <v>0</v>
      </c>
      <c r="H83" s="395">
        <v>0</v>
      </c>
      <c r="I83" s="395">
        <v>0</v>
      </c>
      <c r="J83" s="396">
        <f t="shared" si="94"/>
        <v>0</v>
      </c>
      <c r="K83" s="395">
        <v>0</v>
      </c>
      <c r="L83" s="395">
        <v>0</v>
      </c>
      <c r="M83" s="395">
        <v>0</v>
      </c>
      <c r="N83" s="395">
        <v>0</v>
      </c>
      <c r="O83" s="396">
        <f t="shared" si="95"/>
        <v>5</v>
      </c>
      <c r="P83" s="395">
        <v>0</v>
      </c>
      <c r="Q83" s="395">
        <v>5</v>
      </c>
      <c r="R83" s="395">
        <v>0</v>
      </c>
      <c r="S83" s="395">
        <v>0</v>
      </c>
      <c r="T83" s="396">
        <f t="shared" si="96"/>
        <v>0</v>
      </c>
      <c r="U83" s="395">
        <v>0</v>
      </c>
      <c r="V83" s="395">
        <v>0</v>
      </c>
      <c r="W83" s="395">
        <v>0</v>
      </c>
      <c r="X83" s="395">
        <v>0</v>
      </c>
      <c r="Y83" s="396">
        <f t="shared" si="97"/>
        <v>1</v>
      </c>
      <c r="Z83" s="395">
        <v>0</v>
      </c>
      <c r="AA83" s="395">
        <v>1</v>
      </c>
      <c r="AB83" s="395">
        <v>0</v>
      </c>
      <c r="AC83" s="395">
        <v>0</v>
      </c>
      <c r="AD83" s="395">
        <v>0</v>
      </c>
      <c r="AE83" s="396">
        <f t="shared" si="98"/>
        <v>0</v>
      </c>
      <c r="AF83" s="395">
        <v>0</v>
      </c>
      <c r="AG83" s="395">
        <v>0</v>
      </c>
      <c r="AH83" s="395">
        <v>0</v>
      </c>
      <c r="AI83" s="395">
        <v>0</v>
      </c>
      <c r="AJ83" s="395">
        <v>0</v>
      </c>
      <c r="AK83" s="395">
        <v>0</v>
      </c>
      <c r="AL83" s="395">
        <v>0</v>
      </c>
      <c r="AM83" s="395">
        <v>0</v>
      </c>
      <c r="AN83" s="395">
        <v>0</v>
      </c>
      <c r="AO83" s="395">
        <v>0</v>
      </c>
      <c r="AP83" s="395">
        <v>0</v>
      </c>
      <c r="AQ83" s="395">
        <v>0</v>
      </c>
      <c r="AR83" s="395">
        <v>0</v>
      </c>
      <c r="AS83" s="396">
        <f t="shared" si="99"/>
        <v>0</v>
      </c>
      <c r="AT83" s="395">
        <v>0</v>
      </c>
      <c r="AU83" s="395">
        <v>0</v>
      </c>
      <c r="AV83" s="395">
        <v>0</v>
      </c>
      <c r="AW83" s="396">
        <f t="shared" si="100"/>
        <v>0</v>
      </c>
      <c r="AX83" s="395">
        <v>0</v>
      </c>
      <c r="AY83" s="395">
        <v>0</v>
      </c>
      <c r="AZ83" s="395">
        <v>0</v>
      </c>
      <c r="BA83" s="395">
        <v>0</v>
      </c>
      <c r="BB83" s="395">
        <v>0</v>
      </c>
      <c r="BC83" s="396">
        <f t="shared" si="101"/>
        <v>0</v>
      </c>
      <c r="BD83" s="395">
        <v>0</v>
      </c>
      <c r="BE83" s="395">
        <v>0</v>
      </c>
      <c r="BF83" s="396">
        <f t="shared" si="102"/>
        <v>0</v>
      </c>
      <c r="BG83" s="395">
        <v>0</v>
      </c>
      <c r="BH83" s="395">
        <v>0</v>
      </c>
      <c r="BI83" s="395">
        <v>0</v>
      </c>
      <c r="BJ83" s="395">
        <v>0</v>
      </c>
      <c r="BK83" s="396">
        <f t="shared" si="103"/>
        <v>0</v>
      </c>
      <c r="BL83" s="395">
        <v>0</v>
      </c>
      <c r="BM83" s="395">
        <v>0</v>
      </c>
      <c r="BN83" s="395">
        <v>0</v>
      </c>
      <c r="BO83" s="396">
        <f t="shared" si="104"/>
        <v>0</v>
      </c>
      <c r="BP83" s="395">
        <v>0</v>
      </c>
      <c r="BQ83" s="395">
        <v>0</v>
      </c>
      <c r="BR83" s="395">
        <v>0</v>
      </c>
      <c r="BS83" s="396">
        <f t="shared" si="105"/>
        <v>0</v>
      </c>
      <c r="BT83" s="395">
        <v>0</v>
      </c>
      <c r="BU83" s="395">
        <v>0</v>
      </c>
      <c r="BV83" s="395">
        <v>0</v>
      </c>
      <c r="BW83" s="395">
        <v>0</v>
      </c>
      <c r="BX83" s="396">
        <f t="shared" si="106"/>
        <v>0</v>
      </c>
      <c r="BY83" s="395">
        <v>0</v>
      </c>
      <c r="BZ83" s="395">
        <v>0</v>
      </c>
      <c r="CA83" s="395">
        <v>0</v>
      </c>
      <c r="CB83" s="396">
        <f t="shared" si="107"/>
        <v>0</v>
      </c>
      <c r="CC83" s="395">
        <v>0</v>
      </c>
      <c r="CD83" s="395">
        <v>0</v>
      </c>
      <c r="CE83" s="395">
        <v>0</v>
      </c>
    </row>
    <row r="84" spans="1:83" ht="12.75" x14ac:dyDescent="0.2">
      <c r="A84" s="88"/>
      <c r="B84" s="251" t="s">
        <v>296</v>
      </c>
      <c r="C84" s="398">
        <f t="shared" ref="C84:AH84" si="108">SUM(C85:C102)</f>
        <v>3453</v>
      </c>
      <c r="D84" s="397">
        <f t="shared" si="108"/>
        <v>189</v>
      </c>
      <c r="E84" s="397">
        <f t="shared" si="108"/>
        <v>58</v>
      </c>
      <c r="F84" s="397">
        <f t="shared" si="108"/>
        <v>131</v>
      </c>
      <c r="G84" s="397">
        <f t="shared" si="108"/>
        <v>77</v>
      </c>
      <c r="H84" s="397">
        <f t="shared" si="108"/>
        <v>23</v>
      </c>
      <c r="I84" s="397">
        <f t="shared" si="108"/>
        <v>54</v>
      </c>
      <c r="J84" s="397">
        <f t="shared" si="108"/>
        <v>139</v>
      </c>
      <c r="K84" s="397">
        <f t="shared" si="108"/>
        <v>1</v>
      </c>
      <c r="L84" s="397">
        <f t="shared" si="108"/>
        <v>41</v>
      </c>
      <c r="M84" s="397">
        <f t="shared" si="108"/>
        <v>17</v>
      </c>
      <c r="N84" s="397">
        <f t="shared" si="108"/>
        <v>80</v>
      </c>
      <c r="O84" s="397">
        <f t="shared" si="108"/>
        <v>148</v>
      </c>
      <c r="P84" s="397">
        <f t="shared" si="108"/>
        <v>0</v>
      </c>
      <c r="Q84" s="397">
        <f t="shared" si="108"/>
        <v>95</v>
      </c>
      <c r="R84" s="397">
        <f t="shared" si="108"/>
        <v>13</v>
      </c>
      <c r="S84" s="397">
        <f t="shared" si="108"/>
        <v>40</v>
      </c>
      <c r="T84" s="397">
        <f t="shared" si="108"/>
        <v>156</v>
      </c>
      <c r="U84" s="397">
        <f t="shared" si="108"/>
        <v>0</v>
      </c>
      <c r="V84" s="397">
        <f t="shared" si="108"/>
        <v>126</v>
      </c>
      <c r="W84" s="397">
        <f t="shared" si="108"/>
        <v>19</v>
      </c>
      <c r="X84" s="397">
        <f t="shared" si="108"/>
        <v>11</v>
      </c>
      <c r="Y84" s="397">
        <f t="shared" si="108"/>
        <v>271</v>
      </c>
      <c r="Z84" s="397">
        <f t="shared" si="108"/>
        <v>0</v>
      </c>
      <c r="AA84" s="397">
        <f t="shared" si="108"/>
        <v>81</v>
      </c>
      <c r="AB84" s="397">
        <f t="shared" si="108"/>
        <v>27</v>
      </c>
      <c r="AC84" s="397">
        <f t="shared" si="108"/>
        <v>87</v>
      </c>
      <c r="AD84" s="397">
        <f t="shared" si="108"/>
        <v>76</v>
      </c>
      <c r="AE84" s="397">
        <f t="shared" si="108"/>
        <v>1225</v>
      </c>
      <c r="AF84" s="397">
        <f t="shared" si="108"/>
        <v>2</v>
      </c>
      <c r="AG84" s="397">
        <f t="shared" si="108"/>
        <v>11</v>
      </c>
      <c r="AH84" s="397">
        <f t="shared" si="108"/>
        <v>137</v>
      </c>
      <c r="AI84" s="397">
        <f t="shared" ref="AI84:BN84" si="109">SUM(AI85:AI102)</f>
        <v>280</v>
      </c>
      <c r="AJ84" s="397">
        <f t="shared" si="109"/>
        <v>153</v>
      </c>
      <c r="AK84" s="397">
        <f t="shared" si="109"/>
        <v>160</v>
      </c>
      <c r="AL84" s="397">
        <f t="shared" si="109"/>
        <v>13</v>
      </c>
      <c r="AM84" s="397">
        <f t="shared" si="109"/>
        <v>103</v>
      </c>
      <c r="AN84" s="397">
        <f t="shared" si="109"/>
        <v>319</v>
      </c>
      <c r="AO84" s="397">
        <f t="shared" si="109"/>
        <v>7</v>
      </c>
      <c r="AP84" s="397">
        <f t="shared" si="109"/>
        <v>6</v>
      </c>
      <c r="AQ84" s="397">
        <f t="shared" si="109"/>
        <v>34</v>
      </c>
      <c r="AR84" s="397">
        <f t="shared" si="109"/>
        <v>0</v>
      </c>
      <c r="AS84" s="397">
        <f t="shared" si="109"/>
        <v>115</v>
      </c>
      <c r="AT84" s="397">
        <f t="shared" si="109"/>
        <v>0</v>
      </c>
      <c r="AU84" s="397">
        <f t="shared" si="109"/>
        <v>61</v>
      </c>
      <c r="AV84" s="397">
        <f t="shared" si="109"/>
        <v>54</v>
      </c>
      <c r="AW84" s="397">
        <f t="shared" si="109"/>
        <v>275</v>
      </c>
      <c r="AX84" s="397">
        <f t="shared" si="109"/>
        <v>0</v>
      </c>
      <c r="AY84" s="397">
        <f t="shared" si="109"/>
        <v>86</v>
      </c>
      <c r="AZ84" s="397">
        <f t="shared" si="109"/>
        <v>63</v>
      </c>
      <c r="BA84" s="397">
        <f t="shared" si="109"/>
        <v>93</v>
      </c>
      <c r="BB84" s="397">
        <f t="shared" si="109"/>
        <v>33</v>
      </c>
      <c r="BC84" s="397">
        <f t="shared" si="109"/>
        <v>83</v>
      </c>
      <c r="BD84" s="397">
        <f t="shared" si="109"/>
        <v>1</v>
      </c>
      <c r="BE84" s="397">
        <f t="shared" si="109"/>
        <v>82</v>
      </c>
      <c r="BF84" s="397">
        <f t="shared" si="109"/>
        <v>208</v>
      </c>
      <c r="BG84" s="397">
        <f t="shared" si="109"/>
        <v>1</v>
      </c>
      <c r="BH84" s="397">
        <f t="shared" si="109"/>
        <v>124</v>
      </c>
      <c r="BI84" s="397">
        <f t="shared" si="109"/>
        <v>20</v>
      </c>
      <c r="BJ84" s="397">
        <f t="shared" si="109"/>
        <v>63</v>
      </c>
      <c r="BK84" s="397">
        <f t="shared" si="109"/>
        <v>168</v>
      </c>
      <c r="BL84" s="397">
        <f t="shared" si="109"/>
        <v>3</v>
      </c>
      <c r="BM84" s="397">
        <f t="shared" si="109"/>
        <v>123</v>
      </c>
      <c r="BN84" s="397">
        <f t="shared" si="109"/>
        <v>42</v>
      </c>
      <c r="BO84" s="397">
        <f t="shared" ref="BO84:CE84" si="110">SUM(BO85:BO102)</f>
        <v>88</v>
      </c>
      <c r="BP84" s="397">
        <f t="shared" si="110"/>
        <v>0</v>
      </c>
      <c r="BQ84" s="397">
        <f t="shared" si="110"/>
        <v>78</v>
      </c>
      <c r="BR84" s="397">
        <f t="shared" si="110"/>
        <v>10</v>
      </c>
      <c r="BS84" s="397">
        <f t="shared" si="110"/>
        <v>192</v>
      </c>
      <c r="BT84" s="397">
        <f t="shared" si="110"/>
        <v>0</v>
      </c>
      <c r="BU84" s="397">
        <f t="shared" si="110"/>
        <v>64</v>
      </c>
      <c r="BV84" s="397">
        <f t="shared" si="110"/>
        <v>23</v>
      </c>
      <c r="BW84" s="397">
        <f t="shared" si="110"/>
        <v>105</v>
      </c>
      <c r="BX84" s="397">
        <f t="shared" si="110"/>
        <v>55</v>
      </c>
      <c r="BY84" s="397">
        <f t="shared" si="110"/>
        <v>0</v>
      </c>
      <c r="BZ84" s="397">
        <f t="shared" si="110"/>
        <v>41</v>
      </c>
      <c r="CA84" s="397">
        <f t="shared" si="110"/>
        <v>14</v>
      </c>
      <c r="CB84" s="397">
        <f t="shared" si="110"/>
        <v>64</v>
      </c>
      <c r="CC84" s="397">
        <f t="shared" si="110"/>
        <v>8</v>
      </c>
      <c r="CD84" s="397">
        <f t="shared" si="110"/>
        <v>49</v>
      </c>
      <c r="CE84" s="397">
        <f t="shared" si="110"/>
        <v>7</v>
      </c>
    </row>
    <row r="85" spans="1:83" ht="12.75" x14ac:dyDescent="0.2">
      <c r="A85" s="89">
        <v>701</v>
      </c>
      <c r="B85" s="252" t="s">
        <v>125</v>
      </c>
      <c r="C85" s="398">
        <f t="shared" ref="C85:C102" si="111">SUM(D85,G85,J85,O85,T85,Y85,AE85,AS85,AW85,BC85,BF85,BK85,BO85,BS85,BX85,CB85)</f>
        <v>12</v>
      </c>
      <c r="D85" s="397">
        <f t="shared" ref="D85:D102" si="112">SUM(E85:F85)</f>
        <v>0</v>
      </c>
      <c r="E85" s="395">
        <v>0</v>
      </c>
      <c r="F85" s="395">
        <v>0</v>
      </c>
      <c r="G85" s="397">
        <f t="shared" ref="G85:G102" si="113">SUM(H85:I85)</f>
        <v>0</v>
      </c>
      <c r="H85" s="395">
        <v>0</v>
      </c>
      <c r="I85" s="395">
        <v>0</v>
      </c>
      <c r="J85" s="396">
        <f t="shared" ref="J85:J102" si="114">SUM(K85:N85)</f>
        <v>1</v>
      </c>
      <c r="K85" s="395">
        <v>0</v>
      </c>
      <c r="L85" s="395">
        <v>1</v>
      </c>
      <c r="M85" s="395">
        <v>0</v>
      </c>
      <c r="N85" s="395">
        <v>0</v>
      </c>
      <c r="O85" s="396">
        <f t="shared" ref="O85:O102" si="115">SUM(P85,Q85,R85,S85)</f>
        <v>0</v>
      </c>
      <c r="P85" s="395">
        <v>0</v>
      </c>
      <c r="Q85" s="395">
        <v>0</v>
      </c>
      <c r="R85" s="395">
        <v>0</v>
      </c>
      <c r="S85" s="395">
        <v>0</v>
      </c>
      <c r="T85" s="396">
        <f t="shared" ref="T85:T102" si="116">SUM(U85,V85,W85,X85)</f>
        <v>1</v>
      </c>
      <c r="U85" s="395">
        <v>0</v>
      </c>
      <c r="V85" s="395">
        <v>1</v>
      </c>
      <c r="W85" s="395">
        <v>0</v>
      </c>
      <c r="X85" s="395">
        <v>0</v>
      </c>
      <c r="Y85" s="396">
        <f t="shared" ref="Y85:Y102" si="117">SUM(Z85,AA85,AB85,AC85,AD85)</f>
        <v>2</v>
      </c>
      <c r="Z85" s="395">
        <v>0</v>
      </c>
      <c r="AA85" s="395">
        <v>1</v>
      </c>
      <c r="AB85" s="395">
        <v>0</v>
      </c>
      <c r="AC85" s="395">
        <v>0</v>
      </c>
      <c r="AD85" s="395">
        <v>1</v>
      </c>
      <c r="AE85" s="396">
        <f t="shared" ref="AE85:AE102" si="118">SUM(AF85,AG85,AH85,AI85,AJ85,AK85,AL85,AM85,AN85,AO85,AP85,AQ85,AR85)</f>
        <v>6</v>
      </c>
      <c r="AF85" s="395">
        <v>0</v>
      </c>
      <c r="AG85" s="395">
        <v>0</v>
      </c>
      <c r="AH85" s="395">
        <v>0</v>
      </c>
      <c r="AI85" s="395">
        <v>0</v>
      </c>
      <c r="AJ85" s="395">
        <v>0</v>
      </c>
      <c r="AK85" s="395">
        <v>0</v>
      </c>
      <c r="AL85" s="395">
        <v>0</v>
      </c>
      <c r="AM85" s="395">
        <v>0</v>
      </c>
      <c r="AN85" s="395">
        <v>6</v>
      </c>
      <c r="AO85" s="395">
        <v>0</v>
      </c>
      <c r="AP85" s="395">
        <v>0</v>
      </c>
      <c r="AQ85" s="395">
        <v>0</v>
      </c>
      <c r="AR85" s="395">
        <v>0</v>
      </c>
      <c r="AS85" s="396">
        <f t="shared" ref="AS85:AS102" si="119">SUM(AT85:AV85)</f>
        <v>1</v>
      </c>
      <c r="AT85" s="395">
        <v>0</v>
      </c>
      <c r="AU85" s="395">
        <v>1</v>
      </c>
      <c r="AV85" s="395">
        <v>0</v>
      </c>
      <c r="AW85" s="396">
        <f t="shared" ref="AW85:AW102" si="120">SUM(AX85:BB85)</f>
        <v>1</v>
      </c>
      <c r="AX85" s="395">
        <v>0</v>
      </c>
      <c r="AY85" s="395">
        <v>0</v>
      </c>
      <c r="AZ85" s="395">
        <v>0</v>
      </c>
      <c r="BA85" s="395">
        <v>1</v>
      </c>
      <c r="BB85" s="395">
        <v>0</v>
      </c>
      <c r="BC85" s="396">
        <f t="shared" ref="BC85:BC102" si="121">SUM(BD85:BE85)</f>
        <v>0</v>
      </c>
      <c r="BD85" s="395">
        <v>0</v>
      </c>
      <c r="BE85" s="395">
        <v>0</v>
      </c>
      <c r="BF85" s="396">
        <f t="shared" ref="BF85:BF102" si="122">SUM(BG85:BJ85)</f>
        <v>0</v>
      </c>
      <c r="BG85" s="395">
        <v>0</v>
      </c>
      <c r="BH85" s="395">
        <v>0</v>
      </c>
      <c r="BI85" s="395">
        <v>0</v>
      </c>
      <c r="BJ85" s="395">
        <v>0</v>
      </c>
      <c r="BK85" s="396">
        <f t="shared" ref="BK85:BK102" si="123">SUM(BL85:BN85)</f>
        <v>0</v>
      </c>
      <c r="BL85" s="395">
        <v>0</v>
      </c>
      <c r="BM85" s="395">
        <v>0</v>
      </c>
      <c r="BN85" s="395">
        <v>0</v>
      </c>
      <c r="BO85" s="396">
        <f t="shared" ref="BO85:BO102" si="124">SUM(BP85:BR85)</f>
        <v>0</v>
      </c>
      <c r="BP85" s="395">
        <v>0</v>
      </c>
      <c r="BQ85" s="395">
        <v>0</v>
      </c>
      <c r="BR85" s="395">
        <v>0</v>
      </c>
      <c r="BS85" s="396">
        <f t="shared" ref="BS85:BS102" si="125">SUM(BT85:BW85)</f>
        <v>0</v>
      </c>
      <c r="BT85" s="395">
        <v>0</v>
      </c>
      <c r="BU85" s="395">
        <v>0</v>
      </c>
      <c r="BV85" s="395">
        <v>0</v>
      </c>
      <c r="BW85" s="395">
        <v>0</v>
      </c>
      <c r="BX85" s="396">
        <f t="shared" ref="BX85:BX102" si="126">SUM(BY85:CA85)</f>
        <v>0</v>
      </c>
      <c r="BY85" s="395">
        <v>0</v>
      </c>
      <c r="BZ85" s="395">
        <v>0</v>
      </c>
      <c r="CA85" s="395">
        <v>0</v>
      </c>
      <c r="CB85" s="396">
        <f t="shared" ref="CB85:CB102" si="127">SUM(CC85:CE85)</f>
        <v>0</v>
      </c>
      <c r="CC85" s="395">
        <v>0</v>
      </c>
      <c r="CD85" s="395">
        <v>0</v>
      </c>
      <c r="CE85" s="395">
        <v>0</v>
      </c>
    </row>
    <row r="86" spans="1:83" ht="12.75" x14ac:dyDescent="0.2">
      <c r="A86" s="89">
        <v>702</v>
      </c>
      <c r="B86" s="252" t="s">
        <v>126</v>
      </c>
      <c r="C86" s="398">
        <f t="shared" si="111"/>
        <v>548</v>
      </c>
      <c r="D86" s="397">
        <f t="shared" si="112"/>
        <v>11</v>
      </c>
      <c r="E86" s="395">
        <v>0</v>
      </c>
      <c r="F86" s="395">
        <v>11</v>
      </c>
      <c r="G86" s="397">
        <f t="shared" si="113"/>
        <v>12</v>
      </c>
      <c r="H86" s="395">
        <v>0</v>
      </c>
      <c r="I86" s="395">
        <v>12</v>
      </c>
      <c r="J86" s="396">
        <f t="shared" si="114"/>
        <v>7</v>
      </c>
      <c r="K86" s="395">
        <v>0</v>
      </c>
      <c r="L86" s="395">
        <v>3</v>
      </c>
      <c r="M86" s="395">
        <v>1</v>
      </c>
      <c r="N86" s="395">
        <v>3</v>
      </c>
      <c r="O86" s="396">
        <f t="shared" si="115"/>
        <v>13</v>
      </c>
      <c r="P86" s="395">
        <v>0</v>
      </c>
      <c r="Q86" s="395">
        <v>12</v>
      </c>
      <c r="R86" s="395">
        <v>0</v>
      </c>
      <c r="S86" s="395">
        <v>1</v>
      </c>
      <c r="T86" s="396">
        <f t="shared" si="116"/>
        <v>29</v>
      </c>
      <c r="U86" s="395">
        <v>0</v>
      </c>
      <c r="V86" s="395">
        <v>28</v>
      </c>
      <c r="W86" s="395">
        <v>1</v>
      </c>
      <c r="X86" s="395">
        <v>0</v>
      </c>
      <c r="Y86" s="396">
        <f t="shared" si="117"/>
        <v>46</v>
      </c>
      <c r="Z86" s="395">
        <v>0</v>
      </c>
      <c r="AA86" s="395">
        <v>34</v>
      </c>
      <c r="AB86" s="395">
        <v>6</v>
      </c>
      <c r="AC86" s="395">
        <v>0</v>
      </c>
      <c r="AD86" s="395">
        <v>6</v>
      </c>
      <c r="AE86" s="396">
        <f t="shared" si="118"/>
        <v>264</v>
      </c>
      <c r="AF86" s="395">
        <v>1</v>
      </c>
      <c r="AG86" s="395">
        <v>8</v>
      </c>
      <c r="AH86" s="395">
        <v>2</v>
      </c>
      <c r="AI86" s="395">
        <v>7</v>
      </c>
      <c r="AJ86" s="395">
        <v>1</v>
      </c>
      <c r="AK86" s="395">
        <v>0</v>
      </c>
      <c r="AL86" s="395">
        <v>1</v>
      </c>
      <c r="AM86" s="395">
        <v>4</v>
      </c>
      <c r="AN86" s="395">
        <v>239</v>
      </c>
      <c r="AO86" s="395">
        <v>0</v>
      </c>
      <c r="AP86" s="395">
        <v>0</v>
      </c>
      <c r="AQ86" s="395">
        <v>1</v>
      </c>
      <c r="AR86" s="395">
        <v>0</v>
      </c>
      <c r="AS86" s="396">
        <f t="shared" si="119"/>
        <v>23</v>
      </c>
      <c r="AT86" s="395">
        <v>0</v>
      </c>
      <c r="AU86" s="395">
        <v>21</v>
      </c>
      <c r="AV86" s="395">
        <v>2</v>
      </c>
      <c r="AW86" s="396">
        <f t="shared" si="120"/>
        <v>22</v>
      </c>
      <c r="AX86" s="395">
        <v>0</v>
      </c>
      <c r="AY86" s="395">
        <v>9</v>
      </c>
      <c r="AZ86" s="395">
        <v>2</v>
      </c>
      <c r="BA86" s="395">
        <v>9</v>
      </c>
      <c r="BB86" s="395">
        <v>2</v>
      </c>
      <c r="BC86" s="396">
        <f t="shared" si="121"/>
        <v>4</v>
      </c>
      <c r="BD86" s="395">
        <v>0</v>
      </c>
      <c r="BE86" s="395">
        <v>4</v>
      </c>
      <c r="BF86" s="396">
        <f t="shared" si="122"/>
        <v>47</v>
      </c>
      <c r="BG86" s="395">
        <v>0</v>
      </c>
      <c r="BH86" s="395">
        <v>27</v>
      </c>
      <c r="BI86" s="395">
        <v>1</v>
      </c>
      <c r="BJ86" s="395">
        <v>19</v>
      </c>
      <c r="BK86" s="396">
        <f t="shared" si="123"/>
        <v>30</v>
      </c>
      <c r="BL86" s="395">
        <v>0</v>
      </c>
      <c r="BM86" s="395">
        <v>30</v>
      </c>
      <c r="BN86" s="395">
        <v>0</v>
      </c>
      <c r="BO86" s="396">
        <f t="shared" si="124"/>
        <v>19</v>
      </c>
      <c r="BP86" s="395">
        <v>0</v>
      </c>
      <c r="BQ86" s="395">
        <v>19</v>
      </c>
      <c r="BR86" s="395">
        <v>0</v>
      </c>
      <c r="BS86" s="396">
        <f t="shared" si="125"/>
        <v>12</v>
      </c>
      <c r="BT86" s="395">
        <v>0</v>
      </c>
      <c r="BU86" s="395">
        <v>5</v>
      </c>
      <c r="BV86" s="395">
        <v>1</v>
      </c>
      <c r="BW86" s="395">
        <v>6</v>
      </c>
      <c r="BX86" s="396">
        <f t="shared" si="126"/>
        <v>6</v>
      </c>
      <c r="BY86" s="395">
        <v>0</v>
      </c>
      <c r="BZ86" s="395">
        <v>6</v>
      </c>
      <c r="CA86" s="395">
        <v>0</v>
      </c>
      <c r="CB86" s="396">
        <f t="shared" si="127"/>
        <v>3</v>
      </c>
      <c r="CC86" s="395">
        <v>0</v>
      </c>
      <c r="CD86" s="395">
        <v>3</v>
      </c>
      <c r="CE86" s="395">
        <v>0</v>
      </c>
    </row>
    <row r="87" spans="1:83" ht="12.75" x14ac:dyDescent="0.2">
      <c r="A87" s="89">
        <v>703</v>
      </c>
      <c r="B87" s="252" t="s">
        <v>127</v>
      </c>
      <c r="C87" s="398">
        <f t="shared" si="111"/>
        <v>62</v>
      </c>
      <c r="D87" s="397">
        <f t="shared" si="112"/>
        <v>1</v>
      </c>
      <c r="E87" s="395">
        <v>0</v>
      </c>
      <c r="F87" s="395">
        <v>1</v>
      </c>
      <c r="G87" s="397">
        <f t="shared" si="113"/>
        <v>1</v>
      </c>
      <c r="H87" s="395">
        <v>0</v>
      </c>
      <c r="I87" s="395">
        <v>1</v>
      </c>
      <c r="J87" s="396">
        <f t="shared" si="114"/>
        <v>0</v>
      </c>
      <c r="K87" s="395">
        <v>0</v>
      </c>
      <c r="L87" s="395">
        <v>0</v>
      </c>
      <c r="M87" s="395">
        <v>0</v>
      </c>
      <c r="N87" s="395">
        <v>0</v>
      </c>
      <c r="O87" s="396">
        <f t="shared" si="115"/>
        <v>1</v>
      </c>
      <c r="P87" s="395">
        <v>0</v>
      </c>
      <c r="Q87" s="395">
        <v>0</v>
      </c>
      <c r="R87" s="395">
        <v>0</v>
      </c>
      <c r="S87" s="395">
        <v>1</v>
      </c>
      <c r="T87" s="396">
        <f t="shared" si="116"/>
        <v>0</v>
      </c>
      <c r="U87" s="395">
        <v>0</v>
      </c>
      <c r="V87" s="395">
        <v>0</v>
      </c>
      <c r="W87" s="395">
        <v>0</v>
      </c>
      <c r="X87" s="395">
        <v>0</v>
      </c>
      <c r="Y87" s="396">
        <f t="shared" si="117"/>
        <v>5</v>
      </c>
      <c r="Z87" s="395">
        <v>0</v>
      </c>
      <c r="AA87" s="395">
        <v>3</v>
      </c>
      <c r="AB87" s="395">
        <v>1</v>
      </c>
      <c r="AC87" s="395">
        <v>0</v>
      </c>
      <c r="AD87" s="395">
        <v>1</v>
      </c>
      <c r="AE87" s="396">
        <f t="shared" si="118"/>
        <v>41</v>
      </c>
      <c r="AF87" s="395">
        <v>1</v>
      </c>
      <c r="AG87" s="395">
        <v>0</v>
      </c>
      <c r="AH87" s="395">
        <v>0</v>
      </c>
      <c r="AI87" s="395">
        <v>0</v>
      </c>
      <c r="AJ87" s="395">
        <v>0</v>
      </c>
      <c r="AK87" s="395">
        <v>0</v>
      </c>
      <c r="AL87" s="395">
        <v>0</v>
      </c>
      <c r="AM87" s="395">
        <v>0</v>
      </c>
      <c r="AN87" s="395">
        <v>40</v>
      </c>
      <c r="AO87" s="395">
        <v>0</v>
      </c>
      <c r="AP87" s="395">
        <v>0</v>
      </c>
      <c r="AQ87" s="395">
        <v>0</v>
      </c>
      <c r="AR87" s="395">
        <v>0</v>
      </c>
      <c r="AS87" s="396">
        <f t="shared" si="119"/>
        <v>0</v>
      </c>
      <c r="AT87" s="395">
        <v>0</v>
      </c>
      <c r="AU87" s="395">
        <v>0</v>
      </c>
      <c r="AV87" s="395">
        <v>0</v>
      </c>
      <c r="AW87" s="396">
        <f t="shared" si="120"/>
        <v>5</v>
      </c>
      <c r="AX87" s="395">
        <v>0</v>
      </c>
      <c r="AY87" s="395">
        <v>2</v>
      </c>
      <c r="AZ87" s="395">
        <v>0</v>
      </c>
      <c r="BA87" s="395">
        <v>1</v>
      </c>
      <c r="BB87" s="395">
        <v>2</v>
      </c>
      <c r="BC87" s="396">
        <f t="shared" si="121"/>
        <v>0</v>
      </c>
      <c r="BD87" s="395">
        <v>0</v>
      </c>
      <c r="BE87" s="395">
        <v>0</v>
      </c>
      <c r="BF87" s="396">
        <f t="shared" si="122"/>
        <v>6</v>
      </c>
      <c r="BG87" s="395">
        <v>0</v>
      </c>
      <c r="BH87" s="395">
        <v>5</v>
      </c>
      <c r="BI87" s="395">
        <v>0</v>
      </c>
      <c r="BJ87" s="395">
        <v>1</v>
      </c>
      <c r="BK87" s="396">
        <f t="shared" si="123"/>
        <v>0</v>
      </c>
      <c r="BL87" s="395">
        <v>0</v>
      </c>
      <c r="BM87" s="395">
        <v>0</v>
      </c>
      <c r="BN87" s="395">
        <v>0</v>
      </c>
      <c r="BO87" s="396">
        <f t="shared" si="124"/>
        <v>0</v>
      </c>
      <c r="BP87" s="395">
        <v>0</v>
      </c>
      <c r="BQ87" s="395">
        <v>0</v>
      </c>
      <c r="BR87" s="395">
        <v>0</v>
      </c>
      <c r="BS87" s="396">
        <f t="shared" si="125"/>
        <v>1</v>
      </c>
      <c r="BT87" s="395">
        <v>0</v>
      </c>
      <c r="BU87" s="395">
        <v>1</v>
      </c>
      <c r="BV87" s="395">
        <v>0</v>
      </c>
      <c r="BW87" s="395">
        <v>0</v>
      </c>
      <c r="BX87" s="396">
        <f t="shared" si="126"/>
        <v>1</v>
      </c>
      <c r="BY87" s="395">
        <v>0</v>
      </c>
      <c r="BZ87" s="395">
        <v>1</v>
      </c>
      <c r="CA87" s="395">
        <v>0</v>
      </c>
      <c r="CB87" s="396">
        <f t="shared" si="127"/>
        <v>0</v>
      </c>
      <c r="CC87" s="395">
        <v>0</v>
      </c>
      <c r="CD87" s="395">
        <v>0</v>
      </c>
      <c r="CE87" s="395">
        <v>0</v>
      </c>
    </row>
    <row r="88" spans="1:83" ht="12.75" x14ac:dyDescent="0.2">
      <c r="A88" s="89">
        <v>705</v>
      </c>
      <c r="B88" s="252" t="s">
        <v>128</v>
      </c>
      <c r="C88" s="398">
        <f t="shared" si="111"/>
        <v>10</v>
      </c>
      <c r="D88" s="397">
        <f t="shared" si="112"/>
        <v>0</v>
      </c>
      <c r="E88" s="395">
        <v>0</v>
      </c>
      <c r="F88" s="395">
        <v>0</v>
      </c>
      <c r="G88" s="397">
        <f t="shared" si="113"/>
        <v>0</v>
      </c>
      <c r="H88" s="395">
        <v>0</v>
      </c>
      <c r="I88" s="395">
        <v>0</v>
      </c>
      <c r="J88" s="396">
        <f t="shared" si="114"/>
        <v>0</v>
      </c>
      <c r="K88" s="395">
        <v>0</v>
      </c>
      <c r="L88" s="395">
        <v>0</v>
      </c>
      <c r="M88" s="395">
        <v>0</v>
      </c>
      <c r="N88" s="395">
        <v>0</v>
      </c>
      <c r="O88" s="396">
        <f t="shared" si="115"/>
        <v>0</v>
      </c>
      <c r="P88" s="395">
        <v>0</v>
      </c>
      <c r="Q88" s="395">
        <v>0</v>
      </c>
      <c r="R88" s="395">
        <v>0</v>
      </c>
      <c r="S88" s="395">
        <v>0</v>
      </c>
      <c r="T88" s="396">
        <f t="shared" si="116"/>
        <v>0</v>
      </c>
      <c r="U88" s="395">
        <v>0</v>
      </c>
      <c r="V88" s="395">
        <v>0</v>
      </c>
      <c r="W88" s="395">
        <v>0</v>
      </c>
      <c r="X88" s="395">
        <v>0</v>
      </c>
      <c r="Y88" s="396">
        <f t="shared" si="117"/>
        <v>0</v>
      </c>
      <c r="Z88" s="395">
        <v>0</v>
      </c>
      <c r="AA88" s="395">
        <v>0</v>
      </c>
      <c r="AB88" s="395">
        <v>0</v>
      </c>
      <c r="AC88" s="395">
        <v>0</v>
      </c>
      <c r="AD88" s="395">
        <v>0</v>
      </c>
      <c r="AE88" s="396">
        <f t="shared" si="118"/>
        <v>2</v>
      </c>
      <c r="AF88" s="395">
        <v>0</v>
      </c>
      <c r="AG88" s="395">
        <v>0</v>
      </c>
      <c r="AH88" s="395">
        <v>0</v>
      </c>
      <c r="AI88" s="395">
        <v>0</v>
      </c>
      <c r="AJ88" s="395">
        <v>0</v>
      </c>
      <c r="AK88" s="395">
        <v>1</v>
      </c>
      <c r="AL88" s="395">
        <v>1</v>
      </c>
      <c r="AM88" s="395">
        <v>0</v>
      </c>
      <c r="AN88" s="395">
        <v>0</v>
      </c>
      <c r="AO88" s="395">
        <v>0</v>
      </c>
      <c r="AP88" s="395">
        <v>0</v>
      </c>
      <c r="AQ88" s="395">
        <v>0</v>
      </c>
      <c r="AR88" s="395">
        <v>0</v>
      </c>
      <c r="AS88" s="396">
        <f t="shared" si="119"/>
        <v>0</v>
      </c>
      <c r="AT88" s="395">
        <v>0</v>
      </c>
      <c r="AU88" s="395">
        <v>0</v>
      </c>
      <c r="AV88" s="395">
        <v>0</v>
      </c>
      <c r="AW88" s="396">
        <f t="shared" si="120"/>
        <v>0</v>
      </c>
      <c r="AX88" s="395">
        <v>0</v>
      </c>
      <c r="AY88" s="395">
        <v>0</v>
      </c>
      <c r="AZ88" s="395">
        <v>0</v>
      </c>
      <c r="BA88" s="395">
        <v>0</v>
      </c>
      <c r="BB88" s="395">
        <v>0</v>
      </c>
      <c r="BC88" s="396">
        <f t="shared" si="121"/>
        <v>0</v>
      </c>
      <c r="BD88" s="395">
        <v>0</v>
      </c>
      <c r="BE88" s="395">
        <v>0</v>
      </c>
      <c r="BF88" s="396">
        <f t="shared" si="122"/>
        <v>0</v>
      </c>
      <c r="BG88" s="395">
        <v>0</v>
      </c>
      <c r="BH88" s="395">
        <v>0</v>
      </c>
      <c r="BI88" s="395">
        <v>0</v>
      </c>
      <c r="BJ88" s="395">
        <v>0</v>
      </c>
      <c r="BK88" s="396">
        <f t="shared" si="123"/>
        <v>5</v>
      </c>
      <c r="BL88" s="395">
        <v>0</v>
      </c>
      <c r="BM88" s="395">
        <v>5</v>
      </c>
      <c r="BN88" s="395">
        <v>0</v>
      </c>
      <c r="BO88" s="396">
        <f t="shared" si="124"/>
        <v>0</v>
      </c>
      <c r="BP88" s="395">
        <v>0</v>
      </c>
      <c r="BQ88" s="395">
        <v>0</v>
      </c>
      <c r="BR88" s="395">
        <v>0</v>
      </c>
      <c r="BS88" s="396">
        <f t="shared" si="125"/>
        <v>0</v>
      </c>
      <c r="BT88" s="395">
        <v>0</v>
      </c>
      <c r="BU88" s="395">
        <v>0</v>
      </c>
      <c r="BV88" s="395">
        <v>0</v>
      </c>
      <c r="BW88" s="395">
        <v>0</v>
      </c>
      <c r="BX88" s="396">
        <f t="shared" si="126"/>
        <v>3</v>
      </c>
      <c r="BY88" s="395">
        <v>0</v>
      </c>
      <c r="BZ88" s="395">
        <v>3</v>
      </c>
      <c r="CA88" s="395">
        <v>0</v>
      </c>
      <c r="CB88" s="396">
        <f t="shared" si="127"/>
        <v>0</v>
      </c>
      <c r="CC88" s="395">
        <v>0</v>
      </c>
      <c r="CD88" s="395">
        <v>0</v>
      </c>
      <c r="CE88" s="395">
        <v>0</v>
      </c>
    </row>
    <row r="89" spans="1:83" ht="12.75" x14ac:dyDescent="0.2">
      <c r="A89" s="90">
        <v>707</v>
      </c>
      <c r="B89" s="252" t="s">
        <v>130</v>
      </c>
      <c r="C89" s="398">
        <f t="shared" si="111"/>
        <v>4</v>
      </c>
      <c r="D89" s="397">
        <f t="shared" si="112"/>
        <v>0</v>
      </c>
      <c r="E89" s="395">
        <v>0</v>
      </c>
      <c r="F89" s="395">
        <v>0</v>
      </c>
      <c r="G89" s="397">
        <f t="shared" si="113"/>
        <v>0</v>
      </c>
      <c r="H89" s="395">
        <v>0</v>
      </c>
      <c r="I89" s="395">
        <v>0</v>
      </c>
      <c r="J89" s="396">
        <f t="shared" si="114"/>
        <v>0</v>
      </c>
      <c r="K89" s="395">
        <v>0</v>
      </c>
      <c r="L89" s="395">
        <v>0</v>
      </c>
      <c r="M89" s="395">
        <v>0</v>
      </c>
      <c r="N89" s="395">
        <v>0</v>
      </c>
      <c r="O89" s="396">
        <f t="shared" si="115"/>
        <v>0</v>
      </c>
      <c r="P89" s="395">
        <v>0</v>
      </c>
      <c r="Q89" s="395">
        <v>0</v>
      </c>
      <c r="R89" s="395">
        <v>0</v>
      </c>
      <c r="S89" s="395">
        <v>0</v>
      </c>
      <c r="T89" s="396">
        <f t="shared" si="116"/>
        <v>0</v>
      </c>
      <c r="U89" s="395">
        <v>0</v>
      </c>
      <c r="V89" s="395">
        <v>0</v>
      </c>
      <c r="W89" s="395">
        <v>0</v>
      </c>
      <c r="X89" s="395">
        <v>0</v>
      </c>
      <c r="Y89" s="396">
        <f t="shared" si="117"/>
        <v>0</v>
      </c>
      <c r="Z89" s="395">
        <v>0</v>
      </c>
      <c r="AA89" s="395">
        <v>0</v>
      </c>
      <c r="AB89" s="395">
        <v>0</v>
      </c>
      <c r="AC89" s="395">
        <v>0</v>
      </c>
      <c r="AD89" s="395">
        <v>0</v>
      </c>
      <c r="AE89" s="396">
        <f t="shared" si="118"/>
        <v>1</v>
      </c>
      <c r="AF89" s="395">
        <v>0</v>
      </c>
      <c r="AG89" s="395">
        <v>0</v>
      </c>
      <c r="AH89" s="395">
        <v>0</v>
      </c>
      <c r="AI89" s="395">
        <v>0</v>
      </c>
      <c r="AJ89" s="395">
        <v>0</v>
      </c>
      <c r="AK89" s="395">
        <v>0</v>
      </c>
      <c r="AL89" s="395">
        <v>0</v>
      </c>
      <c r="AM89" s="395">
        <v>0</v>
      </c>
      <c r="AN89" s="395">
        <v>1</v>
      </c>
      <c r="AO89" s="395">
        <v>0</v>
      </c>
      <c r="AP89" s="395">
        <v>0</v>
      </c>
      <c r="AQ89" s="395">
        <v>0</v>
      </c>
      <c r="AR89" s="395">
        <v>0</v>
      </c>
      <c r="AS89" s="396">
        <f t="shared" si="119"/>
        <v>0</v>
      </c>
      <c r="AT89" s="395">
        <v>0</v>
      </c>
      <c r="AU89" s="395">
        <v>0</v>
      </c>
      <c r="AV89" s="395">
        <v>0</v>
      </c>
      <c r="AW89" s="396">
        <f t="shared" si="120"/>
        <v>1</v>
      </c>
      <c r="AX89" s="395">
        <v>0</v>
      </c>
      <c r="AY89" s="395">
        <v>1</v>
      </c>
      <c r="AZ89" s="395">
        <v>0</v>
      </c>
      <c r="BA89" s="395">
        <v>0</v>
      </c>
      <c r="BB89" s="395">
        <v>0</v>
      </c>
      <c r="BC89" s="396">
        <f t="shared" si="121"/>
        <v>0</v>
      </c>
      <c r="BD89" s="395">
        <v>0</v>
      </c>
      <c r="BE89" s="395">
        <v>0</v>
      </c>
      <c r="BF89" s="396">
        <f t="shared" si="122"/>
        <v>0</v>
      </c>
      <c r="BG89" s="395">
        <v>0</v>
      </c>
      <c r="BH89" s="395">
        <v>0</v>
      </c>
      <c r="BI89" s="395">
        <v>0</v>
      </c>
      <c r="BJ89" s="395">
        <v>0</v>
      </c>
      <c r="BK89" s="396">
        <f t="shared" si="123"/>
        <v>1</v>
      </c>
      <c r="BL89" s="395">
        <v>0</v>
      </c>
      <c r="BM89" s="395">
        <v>1</v>
      </c>
      <c r="BN89" s="395">
        <v>0</v>
      </c>
      <c r="BO89" s="396">
        <f t="shared" si="124"/>
        <v>1</v>
      </c>
      <c r="BP89" s="395">
        <v>0</v>
      </c>
      <c r="BQ89" s="395">
        <v>1</v>
      </c>
      <c r="BR89" s="395">
        <v>0</v>
      </c>
      <c r="BS89" s="396">
        <f t="shared" si="125"/>
        <v>0</v>
      </c>
      <c r="BT89" s="395">
        <v>0</v>
      </c>
      <c r="BU89" s="395">
        <v>0</v>
      </c>
      <c r="BV89" s="395">
        <v>0</v>
      </c>
      <c r="BW89" s="395">
        <v>0</v>
      </c>
      <c r="BX89" s="396">
        <f t="shared" si="126"/>
        <v>0</v>
      </c>
      <c r="BY89" s="395">
        <v>0</v>
      </c>
      <c r="BZ89" s="395">
        <v>0</v>
      </c>
      <c r="CA89" s="395">
        <v>0</v>
      </c>
      <c r="CB89" s="396">
        <f t="shared" si="127"/>
        <v>0</v>
      </c>
      <c r="CC89" s="395">
        <v>0</v>
      </c>
      <c r="CD89" s="395">
        <v>0</v>
      </c>
      <c r="CE89" s="395">
        <v>0</v>
      </c>
    </row>
    <row r="90" spans="1:83" ht="12.75" x14ac:dyDescent="0.2">
      <c r="A90" s="89">
        <v>709</v>
      </c>
      <c r="B90" s="252" t="s">
        <v>131</v>
      </c>
      <c r="C90" s="398">
        <f t="shared" si="111"/>
        <v>248</v>
      </c>
      <c r="D90" s="397">
        <f t="shared" si="112"/>
        <v>21</v>
      </c>
      <c r="E90" s="395">
        <v>5</v>
      </c>
      <c r="F90" s="395">
        <v>16</v>
      </c>
      <c r="G90" s="397">
        <f t="shared" si="113"/>
        <v>4</v>
      </c>
      <c r="H90" s="395">
        <v>2</v>
      </c>
      <c r="I90" s="395">
        <v>2</v>
      </c>
      <c r="J90" s="396">
        <f t="shared" si="114"/>
        <v>6</v>
      </c>
      <c r="K90" s="395">
        <v>0</v>
      </c>
      <c r="L90" s="395">
        <v>1</v>
      </c>
      <c r="M90" s="395">
        <v>2</v>
      </c>
      <c r="N90" s="395">
        <v>3</v>
      </c>
      <c r="O90" s="396">
        <f t="shared" si="115"/>
        <v>15</v>
      </c>
      <c r="P90" s="395">
        <v>0</v>
      </c>
      <c r="Q90" s="395">
        <v>10</v>
      </c>
      <c r="R90" s="395">
        <v>1</v>
      </c>
      <c r="S90" s="395">
        <v>4</v>
      </c>
      <c r="T90" s="396">
        <f t="shared" si="116"/>
        <v>16</v>
      </c>
      <c r="U90" s="395">
        <v>0</v>
      </c>
      <c r="V90" s="395">
        <v>10</v>
      </c>
      <c r="W90" s="395">
        <v>4</v>
      </c>
      <c r="X90" s="395">
        <v>2</v>
      </c>
      <c r="Y90" s="396">
        <f t="shared" si="117"/>
        <v>20</v>
      </c>
      <c r="Z90" s="395">
        <v>0</v>
      </c>
      <c r="AA90" s="395">
        <v>6</v>
      </c>
      <c r="AB90" s="395">
        <v>0</v>
      </c>
      <c r="AC90" s="395">
        <v>5</v>
      </c>
      <c r="AD90" s="395">
        <v>9</v>
      </c>
      <c r="AE90" s="396">
        <f t="shared" si="118"/>
        <v>70</v>
      </c>
      <c r="AF90" s="395">
        <v>0</v>
      </c>
      <c r="AG90" s="395">
        <v>0</v>
      </c>
      <c r="AH90" s="395">
        <v>7</v>
      </c>
      <c r="AI90" s="395">
        <v>19</v>
      </c>
      <c r="AJ90" s="395">
        <v>9</v>
      </c>
      <c r="AK90" s="395">
        <v>8</v>
      </c>
      <c r="AL90" s="395">
        <v>0</v>
      </c>
      <c r="AM90" s="395">
        <v>10</v>
      </c>
      <c r="AN90" s="395">
        <v>16</v>
      </c>
      <c r="AO90" s="395">
        <v>0</v>
      </c>
      <c r="AP90" s="395">
        <v>0</v>
      </c>
      <c r="AQ90" s="395">
        <v>1</v>
      </c>
      <c r="AR90" s="395">
        <v>0</v>
      </c>
      <c r="AS90" s="396">
        <f t="shared" si="119"/>
        <v>8</v>
      </c>
      <c r="AT90" s="395">
        <v>0</v>
      </c>
      <c r="AU90" s="395">
        <v>7</v>
      </c>
      <c r="AV90" s="395">
        <v>1</v>
      </c>
      <c r="AW90" s="396">
        <f t="shared" si="120"/>
        <v>13</v>
      </c>
      <c r="AX90" s="395">
        <v>0</v>
      </c>
      <c r="AY90" s="395">
        <v>4</v>
      </c>
      <c r="AZ90" s="395">
        <v>3</v>
      </c>
      <c r="BA90" s="395">
        <v>2</v>
      </c>
      <c r="BB90" s="395">
        <v>4</v>
      </c>
      <c r="BC90" s="396">
        <f t="shared" si="121"/>
        <v>2</v>
      </c>
      <c r="BD90" s="395">
        <v>0</v>
      </c>
      <c r="BE90" s="395">
        <v>2</v>
      </c>
      <c r="BF90" s="396">
        <f t="shared" si="122"/>
        <v>9</v>
      </c>
      <c r="BG90" s="395">
        <v>0</v>
      </c>
      <c r="BH90" s="395">
        <v>8</v>
      </c>
      <c r="BI90" s="395">
        <v>0</v>
      </c>
      <c r="BJ90" s="395">
        <v>1</v>
      </c>
      <c r="BK90" s="396">
        <f t="shared" si="123"/>
        <v>11</v>
      </c>
      <c r="BL90" s="395">
        <v>0</v>
      </c>
      <c r="BM90" s="395">
        <v>2</v>
      </c>
      <c r="BN90" s="395">
        <v>9</v>
      </c>
      <c r="BO90" s="396">
        <f t="shared" si="124"/>
        <v>3</v>
      </c>
      <c r="BP90" s="395">
        <v>0</v>
      </c>
      <c r="BQ90" s="395">
        <v>2</v>
      </c>
      <c r="BR90" s="395">
        <v>1</v>
      </c>
      <c r="BS90" s="396">
        <f t="shared" si="125"/>
        <v>37</v>
      </c>
      <c r="BT90" s="395">
        <v>0</v>
      </c>
      <c r="BU90" s="395">
        <v>6</v>
      </c>
      <c r="BV90" s="395">
        <v>1</v>
      </c>
      <c r="BW90" s="395">
        <v>30</v>
      </c>
      <c r="BX90" s="396">
        <f t="shared" si="126"/>
        <v>6</v>
      </c>
      <c r="BY90" s="395">
        <v>0</v>
      </c>
      <c r="BZ90" s="395">
        <v>5</v>
      </c>
      <c r="CA90" s="395">
        <v>1</v>
      </c>
      <c r="CB90" s="396">
        <f t="shared" si="127"/>
        <v>7</v>
      </c>
      <c r="CC90" s="395">
        <v>1</v>
      </c>
      <c r="CD90" s="395">
        <v>5</v>
      </c>
      <c r="CE90" s="395">
        <v>1</v>
      </c>
    </row>
    <row r="91" spans="1:83" ht="12.75" x14ac:dyDescent="0.2">
      <c r="A91" s="89">
        <v>710</v>
      </c>
      <c r="B91" s="252" t="s">
        <v>132</v>
      </c>
      <c r="C91" s="398">
        <f t="shared" si="111"/>
        <v>1580</v>
      </c>
      <c r="D91" s="397">
        <f t="shared" si="112"/>
        <v>99</v>
      </c>
      <c r="E91" s="395">
        <v>30</v>
      </c>
      <c r="F91" s="395">
        <v>69</v>
      </c>
      <c r="G91" s="397">
        <f t="shared" si="113"/>
        <v>33</v>
      </c>
      <c r="H91" s="395">
        <v>17</v>
      </c>
      <c r="I91" s="395">
        <v>16</v>
      </c>
      <c r="J91" s="396">
        <f t="shared" si="114"/>
        <v>54</v>
      </c>
      <c r="K91" s="395">
        <v>1</v>
      </c>
      <c r="L91" s="395">
        <v>13</v>
      </c>
      <c r="M91" s="395">
        <v>9</v>
      </c>
      <c r="N91" s="395">
        <v>31</v>
      </c>
      <c r="O91" s="396">
        <f t="shared" si="115"/>
        <v>89</v>
      </c>
      <c r="P91" s="395">
        <v>0</v>
      </c>
      <c r="Q91" s="395">
        <v>61</v>
      </c>
      <c r="R91" s="395">
        <v>10</v>
      </c>
      <c r="S91" s="395">
        <v>18</v>
      </c>
      <c r="T91" s="396">
        <f t="shared" si="116"/>
        <v>78</v>
      </c>
      <c r="U91" s="395">
        <v>0</v>
      </c>
      <c r="V91" s="395">
        <v>61</v>
      </c>
      <c r="W91" s="395">
        <v>11</v>
      </c>
      <c r="X91" s="395">
        <v>6</v>
      </c>
      <c r="Y91" s="396">
        <f t="shared" si="117"/>
        <v>114</v>
      </c>
      <c r="Z91" s="395">
        <v>0</v>
      </c>
      <c r="AA91" s="395">
        <v>17</v>
      </c>
      <c r="AB91" s="395">
        <v>8</v>
      </c>
      <c r="AC91" s="395">
        <v>57</v>
      </c>
      <c r="AD91" s="395">
        <v>32</v>
      </c>
      <c r="AE91" s="396">
        <f t="shared" si="118"/>
        <v>427</v>
      </c>
      <c r="AF91" s="395">
        <v>0</v>
      </c>
      <c r="AG91" s="395">
        <v>0</v>
      </c>
      <c r="AH91" s="395">
        <v>63</v>
      </c>
      <c r="AI91" s="395">
        <v>133</v>
      </c>
      <c r="AJ91" s="395">
        <v>66</v>
      </c>
      <c r="AK91" s="395">
        <v>87</v>
      </c>
      <c r="AL91" s="395">
        <v>2</v>
      </c>
      <c r="AM91" s="395">
        <v>57</v>
      </c>
      <c r="AN91" s="395">
        <v>6</v>
      </c>
      <c r="AO91" s="395">
        <v>2</v>
      </c>
      <c r="AP91" s="395">
        <v>2</v>
      </c>
      <c r="AQ91" s="395">
        <v>9</v>
      </c>
      <c r="AR91" s="395">
        <v>0</v>
      </c>
      <c r="AS91" s="396">
        <f t="shared" si="119"/>
        <v>57</v>
      </c>
      <c r="AT91" s="395">
        <v>0</v>
      </c>
      <c r="AU91" s="395">
        <v>20</v>
      </c>
      <c r="AV91" s="395">
        <v>37</v>
      </c>
      <c r="AW91" s="396">
        <f t="shared" si="120"/>
        <v>156</v>
      </c>
      <c r="AX91" s="395">
        <v>0</v>
      </c>
      <c r="AY91" s="395">
        <v>57</v>
      </c>
      <c r="AZ91" s="395">
        <v>16</v>
      </c>
      <c r="BA91" s="395">
        <v>68</v>
      </c>
      <c r="BB91" s="395">
        <v>15</v>
      </c>
      <c r="BC91" s="396">
        <f t="shared" si="121"/>
        <v>52</v>
      </c>
      <c r="BD91" s="395">
        <v>0</v>
      </c>
      <c r="BE91" s="395">
        <v>52</v>
      </c>
      <c r="BF91" s="396">
        <f t="shared" si="122"/>
        <v>103</v>
      </c>
      <c r="BG91" s="395">
        <v>1</v>
      </c>
      <c r="BH91" s="395">
        <v>56</v>
      </c>
      <c r="BI91" s="395">
        <v>15</v>
      </c>
      <c r="BJ91" s="395">
        <v>31</v>
      </c>
      <c r="BK91" s="396">
        <f t="shared" si="123"/>
        <v>93</v>
      </c>
      <c r="BL91" s="395">
        <v>3</v>
      </c>
      <c r="BM91" s="395">
        <v>69</v>
      </c>
      <c r="BN91" s="395">
        <v>21</v>
      </c>
      <c r="BO91" s="396">
        <f t="shared" si="124"/>
        <v>44</v>
      </c>
      <c r="BP91" s="395">
        <v>0</v>
      </c>
      <c r="BQ91" s="395">
        <v>37</v>
      </c>
      <c r="BR91" s="395">
        <v>7</v>
      </c>
      <c r="BS91" s="396">
        <f t="shared" si="125"/>
        <v>109</v>
      </c>
      <c r="BT91" s="395">
        <v>0</v>
      </c>
      <c r="BU91" s="395">
        <v>37</v>
      </c>
      <c r="BV91" s="395">
        <v>16</v>
      </c>
      <c r="BW91" s="395">
        <v>56</v>
      </c>
      <c r="BX91" s="396">
        <f t="shared" si="126"/>
        <v>31</v>
      </c>
      <c r="BY91" s="395">
        <v>0</v>
      </c>
      <c r="BZ91" s="395">
        <v>22</v>
      </c>
      <c r="CA91" s="395">
        <v>9</v>
      </c>
      <c r="CB91" s="396">
        <f t="shared" si="127"/>
        <v>41</v>
      </c>
      <c r="CC91" s="395">
        <v>4</v>
      </c>
      <c r="CD91" s="395">
        <v>33</v>
      </c>
      <c r="CE91" s="395">
        <v>4</v>
      </c>
    </row>
    <row r="92" spans="1:83" ht="12.75" x14ac:dyDescent="0.2">
      <c r="A92" s="89">
        <v>715</v>
      </c>
      <c r="B92" s="252" t="s">
        <v>297</v>
      </c>
      <c r="C92" s="398">
        <f t="shared" si="111"/>
        <v>3</v>
      </c>
      <c r="D92" s="397">
        <f t="shared" si="112"/>
        <v>0</v>
      </c>
      <c r="E92" s="395">
        <v>0</v>
      </c>
      <c r="F92" s="395">
        <v>0</v>
      </c>
      <c r="G92" s="397">
        <f t="shared" si="113"/>
        <v>0</v>
      </c>
      <c r="H92" s="395">
        <v>0</v>
      </c>
      <c r="I92" s="395">
        <v>0</v>
      </c>
      <c r="J92" s="396">
        <f t="shared" si="114"/>
        <v>0</v>
      </c>
      <c r="K92" s="395">
        <v>0</v>
      </c>
      <c r="L92" s="395">
        <v>0</v>
      </c>
      <c r="M92" s="395">
        <v>0</v>
      </c>
      <c r="N92" s="395">
        <v>0</v>
      </c>
      <c r="O92" s="396">
        <f t="shared" si="115"/>
        <v>0</v>
      </c>
      <c r="P92" s="395">
        <v>0</v>
      </c>
      <c r="Q92" s="395">
        <v>0</v>
      </c>
      <c r="R92" s="395">
        <v>0</v>
      </c>
      <c r="S92" s="395">
        <v>0</v>
      </c>
      <c r="T92" s="396">
        <f t="shared" si="116"/>
        <v>0</v>
      </c>
      <c r="U92" s="395">
        <v>0</v>
      </c>
      <c r="V92" s="395">
        <v>0</v>
      </c>
      <c r="W92" s="395">
        <v>0</v>
      </c>
      <c r="X92" s="395">
        <v>0</v>
      </c>
      <c r="Y92" s="396">
        <f t="shared" si="117"/>
        <v>0</v>
      </c>
      <c r="Z92" s="395">
        <v>0</v>
      </c>
      <c r="AA92" s="395">
        <v>0</v>
      </c>
      <c r="AB92" s="395">
        <v>0</v>
      </c>
      <c r="AC92" s="395">
        <v>0</v>
      </c>
      <c r="AD92" s="395">
        <v>0</v>
      </c>
      <c r="AE92" s="396">
        <f t="shared" si="118"/>
        <v>2</v>
      </c>
      <c r="AF92" s="395">
        <v>0</v>
      </c>
      <c r="AG92" s="395">
        <v>0</v>
      </c>
      <c r="AH92" s="395">
        <v>1</v>
      </c>
      <c r="AI92" s="395">
        <v>0</v>
      </c>
      <c r="AJ92" s="395">
        <v>0</v>
      </c>
      <c r="AK92" s="395">
        <v>0</v>
      </c>
      <c r="AL92" s="395">
        <v>0</v>
      </c>
      <c r="AM92" s="395">
        <v>0</v>
      </c>
      <c r="AN92" s="395">
        <v>0</v>
      </c>
      <c r="AO92" s="395">
        <v>0</v>
      </c>
      <c r="AP92" s="395">
        <v>1</v>
      </c>
      <c r="AQ92" s="395">
        <v>0</v>
      </c>
      <c r="AR92" s="395">
        <v>0</v>
      </c>
      <c r="AS92" s="396">
        <f t="shared" si="119"/>
        <v>0</v>
      </c>
      <c r="AT92" s="395">
        <v>0</v>
      </c>
      <c r="AU92" s="395">
        <v>0</v>
      </c>
      <c r="AV92" s="395">
        <v>0</v>
      </c>
      <c r="AW92" s="396">
        <f t="shared" si="120"/>
        <v>0</v>
      </c>
      <c r="AX92" s="395">
        <v>0</v>
      </c>
      <c r="AY92" s="395">
        <v>0</v>
      </c>
      <c r="AZ92" s="395">
        <v>0</v>
      </c>
      <c r="BA92" s="395">
        <v>0</v>
      </c>
      <c r="BB92" s="395">
        <v>0</v>
      </c>
      <c r="BC92" s="396">
        <f t="shared" si="121"/>
        <v>0</v>
      </c>
      <c r="BD92" s="395">
        <v>0</v>
      </c>
      <c r="BE92" s="395">
        <v>0</v>
      </c>
      <c r="BF92" s="396">
        <f t="shared" si="122"/>
        <v>0</v>
      </c>
      <c r="BG92" s="395">
        <v>0</v>
      </c>
      <c r="BH92" s="395">
        <v>0</v>
      </c>
      <c r="BI92" s="395">
        <v>0</v>
      </c>
      <c r="BJ92" s="395">
        <v>0</v>
      </c>
      <c r="BK92" s="396">
        <f t="shared" si="123"/>
        <v>0</v>
      </c>
      <c r="BL92" s="395">
        <v>0</v>
      </c>
      <c r="BM92" s="395">
        <v>0</v>
      </c>
      <c r="BN92" s="395">
        <v>0</v>
      </c>
      <c r="BO92" s="396">
        <f t="shared" si="124"/>
        <v>0</v>
      </c>
      <c r="BP92" s="395">
        <v>0</v>
      </c>
      <c r="BQ92" s="395">
        <v>0</v>
      </c>
      <c r="BR92" s="395">
        <v>0</v>
      </c>
      <c r="BS92" s="396">
        <f t="shared" si="125"/>
        <v>1</v>
      </c>
      <c r="BT92" s="395">
        <v>0</v>
      </c>
      <c r="BU92" s="395">
        <v>0</v>
      </c>
      <c r="BV92" s="395">
        <v>0</v>
      </c>
      <c r="BW92" s="395">
        <v>1</v>
      </c>
      <c r="BX92" s="396">
        <f t="shared" si="126"/>
        <v>0</v>
      </c>
      <c r="BY92" s="395">
        <v>0</v>
      </c>
      <c r="BZ92" s="395">
        <v>0</v>
      </c>
      <c r="CA92" s="395">
        <v>0</v>
      </c>
      <c r="CB92" s="396">
        <f t="shared" si="127"/>
        <v>0</v>
      </c>
      <c r="CC92" s="395">
        <v>0</v>
      </c>
      <c r="CD92" s="395">
        <v>0</v>
      </c>
      <c r="CE92" s="395">
        <v>0</v>
      </c>
    </row>
    <row r="93" spans="1:83" ht="12.75" x14ac:dyDescent="0.2">
      <c r="A93" s="89">
        <v>717</v>
      </c>
      <c r="B93" s="252" t="s">
        <v>84</v>
      </c>
      <c r="C93" s="398">
        <f t="shared" si="111"/>
        <v>13</v>
      </c>
      <c r="D93" s="397">
        <f t="shared" si="112"/>
        <v>0</v>
      </c>
      <c r="E93" s="395">
        <v>0</v>
      </c>
      <c r="F93" s="395">
        <v>0</v>
      </c>
      <c r="G93" s="397">
        <f t="shared" si="113"/>
        <v>0</v>
      </c>
      <c r="H93" s="395">
        <v>0</v>
      </c>
      <c r="I93" s="395">
        <v>0</v>
      </c>
      <c r="J93" s="396">
        <f t="shared" si="114"/>
        <v>0</v>
      </c>
      <c r="K93" s="395">
        <v>0</v>
      </c>
      <c r="L93" s="395">
        <v>0</v>
      </c>
      <c r="M93" s="395">
        <v>0</v>
      </c>
      <c r="N93" s="395">
        <v>0</v>
      </c>
      <c r="O93" s="396">
        <f t="shared" si="115"/>
        <v>0</v>
      </c>
      <c r="P93" s="395">
        <v>0</v>
      </c>
      <c r="Q93" s="395">
        <v>0</v>
      </c>
      <c r="R93" s="395">
        <v>0</v>
      </c>
      <c r="S93" s="395">
        <v>0</v>
      </c>
      <c r="T93" s="396">
        <f t="shared" si="116"/>
        <v>0</v>
      </c>
      <c r="U93" s="395">
        <v>0</v>
      </c>
      <c r="V93" s="395">
        <v>0</v>
      </c>
      <c r="W93" s="395">
        <v>0</v>
      </c>
      <c r="X93" s="395">
        <v>0</v>
      </c>
      <c r="Y93" s="396">
        <f t="shared" si="117"/>
        <v>2</v>
      </c>
      <c r="Z93" s="395">
        <v>0</v>
      </c>
      <c r="AA93" s="395">
        <v>1</v>
      </c>
      <c r="AB93" s="395">
        <v>0</v>
      </c>
      <c r="AC93" s="395">
        <v>1</v>
      </c>
      <c r="AD93" s="395">
        <v>0</v>
      </c>
      <c r="AE93" s="396">
        <f t="shared" si="118"/>
        <v>4</v>
      </c>
      <c r="AF93" s="395">
        <v>0</v>
      </c>
      <c r="AG93" s="395">
        <v>0</v>
      </c>
      <c r="AH93" s="395">
        <v>1</v>
      </c>
      <c r="AI93" s="395">
        <v>0</v>
      </c>
      <c r="AJ93" s="395">
        <v>3</v>
      </c>
      <c r="AK93" s="395">
        <v>0</v>
      </c>
      <c r="AL93" s="395">
        <v>0</v>
      </c>
      <c r="AM93" s="395">
        <v>0</v>
      </c>
      <c r="AN93" s="395">
        <v>0</v>
      </c>
      <c r="AO93" s="395">
        <v>0</v>
      </c>
      <c r="AP93" s="395">
        <v>0</v>
      </c>
      <c r="AQ93" s="395">
        <v>0</v>
      </c>
      <c r="AR93" s="395">
        <v>0</v>
      </c>
      <c r="AS93" s="396">
        <f t="shared" si="119"/>
        <v>1</v>
      </c>
      <c r="AT93" s="395">
        <v>0</v>
      </c>
      <c r="AU93" s="395">
        <v>0</v>
      </c>
      <c r="AV93" s="395">
        <v>1</v>
      </c>
      <c r="AW93" s="396">
        <f t="shared" si="120"/>
        <v>0</v>
      </c>
      <c r="AX93" s="395">
        <v>0</v>
      </c>
      <c r="AY93" s="395">
        <v>0</v>
      </c>
      <c r="AZ93" s="395">
        <v>0</v>
      </c>
      <c r="BA93" s="395">
        <v>0</v>
      </c>
      <c r="BB93" s="395">
        <v>0</v>
      </c>
      <c r="BC93" s="396">
        <f t="shared" si="121"/>
        <v>2</v>
      </c>
      <c r="BD93" s="395">
        <v>0</v>
      </c>
      <c r="BE93" s="395">
        <v>2</v>
      </c>
      <c r="BF93" s="396">
        <f t="shared" si="122"/>
        <v>0</v>
      </c>
      <c r="BG93" s="395">
        <v>0</v>
      </c>
      <c r="BH93" s="395">
        <v>0</v>
      </c>
      <c r="BI93" s="395">
        <v>0</v>
      </c>
      <c r="BJ93" s="395">
        <v>0</v>
      </c>
      <c r="BK93" s="396">
        <f t="shared" si="123"/>
        <v>0</v>
      </c>
      <c r="BL93" s="395">
        <v>0</v>
      </c>
      <c r="BM93" s="395">
        <v>0</v>
      </c>
      <c r="BN93" s="395">
        <v>0</v>
      </c>
      <c r="BO93" s="396">
        <f t="shared" si="124"/>
        <v>0</v>
      </c>
      <c r="BP93" s="395">
        <v>0</v>
      </c>
      <c r="BQ93" s="395">
        <v>0</v>
      </c>
      <c r="BR93" s="395">
        <v>0</v>
      </c>
      <c r="BS93" s="396">
        <f t="shared" si="125"/>
        <v>3</v>
      </c>
      <c r="BT93" s="395">
        <v>0</v>
      </c>
      <c r="BU93" s="395">
        <v>1</v>
      </c>
      <c r="BV93" s="395">
        <v>1</v>
      </c>
      <c r="BW93" s="395">
        <v>1</v>
      </c>
      <c r="BX93" s="396">
        <f t="shared" si="126"/>
        <v>0</v>
      </c>
      <c r="BY93" s="395">
        <v>0</v>
      </c>
      <c r="BZ93" s="395">
        <v>0</v>
      </c>
      <c r="CA93" s="395">
        <v>0</v>
      </c>
      <c r="CB93" s="396">
        <f t="shared" si="127"/>
        <v>1</v>
      </c>
      <c r="CC93" s="395">
        <v>0</v>
      </c>
      <c r="CD93" s="395">
        <v>1</v>
      </c>
      <c r="CE93" s="395">
        <v>0</v>
      </c>
    </row>
    <row r="94" spans="1:83" ht="12.75" x14ac:dyDescent="0.2">
      <c r="A94" s="90">
        <v>720</v>
      </c>
      <c r="B94" s="252" t="s">
        <v>178</v>
      </c>
      <c r="C94" s="398">
        <f t="shared" si="111"/>
        <v>18</v>
      </c>
      <c r="D94" s="397">
        <f t="shared" si="112"/>
        <v>0</v>
      </c>
      <c r="E94" s="395">
        <v>0</v>
      </c>
      <c r="F94" s="395">
        <v>0</v>
      </c>
      <c r="G94" s="397">
        <f t="shared" si="113"/>
        <v>0</v>
      </c>
      <c r="H94" s="395">
        <v>0</v>
      </c>
      <c r="I94" s="395">
        <v>0</v>
      </c>
      <c r="J94" s="396">
        <f t="shared" si="114"/>
        <v>0</v>
      </c>
      <c r="K94" s="395">
        <v>0</v>
      </c>
      <c r="L94" s="395">
        <v>0</v>
      </c>
      <c r="M94" s="395">
        <v>0</v>
      </c>
      <c r="N94" s="395">
        <v>0</v>
      </c>
      <c r="O94" s="396">
        <f t="shared" si="115"/>
        <v>0</v>
      </c>
      <c r="P94" s="395">
        <v>0</v>
      </c>
      <c r="Q94" s="395">
        <v>0</v>
      </c>
      <c r="R94" s="395">
        <v>0</v>
      </c>
      <c r="S94" s="395">
        <v>0</v>
      </c>
      <c r="T94" s="396">
        <f t="shared" si="116"/>
        <v>1</v>
      </c>
      <c r="U94" s="395">
        <v>0</v>
      </c>
      <c r="V94" s="395">
        <v>1</v>
      </c>
      <c r="W94" s="395">
        <v>0</v>
      </c>
      <c r="X94" s="395">
        <v>0</v>
      </c>
      <c r="Y94" s="396">
        <f t="shared" si="117"/>
        <v>0</v>
      </c>
      <c r="Z94" s="395">
        <v>0</v>
      </c>
      <c r="AA94" s="395">
        <v>0</v>
      </c>
      <c r="AB94" s="395">
        <v>0</v>
      </c>
      <c r="AC94" s="395">
        <v>0</v>
      </c>
      <c r="AD94" s="395">
        <v>0</v>
      </c>
      <c r="AE94" s="396">
        <f t="shared" si="118"/>
        <v>6</v>
      </c>
      <c r="AF94" s="395">
        <v>0</v>
      </c>
      <c r="AG94" s="395">
        <v>1</v>
      </c>
      <c r="AH94" s="395">
        <v>0</v>
      </c>
      <c r="AI94" s="395">
        <v>0</v>
      </c>
      <c r="AJ94" s="395">
        <v>0</v>
      </c>
      <c r="AK94" s="395">
        <v>0</v>
      </c>
      <c r="AL94" s="395">
        <v>0</v>
      </c>
      <c r="AM94" s="395">
        <v>0</v>
      </c>
      <c r="AN94" s="395">
        <v>5</v>
      </c>
      <c r="AO94" s="395">
        <v>0</v>
      </c>
      <c r="AP94" s="395">
        <v>0</v>
      </c>
      <c r="AQ94" s="395">
        <v>0</v>
      </c>
      <c r="AR94" s="395">
        <v>0</v>
      </c>
      <c r="AS94" s="396">
        <f t="shared" si="119"/>
        <v>0</v>
      </c>
      <c r="AT94" s="395">
        <v>0</v>
      </c>
      <c r="AU94" s="395">
        <v>0</v>
      </c>
      <c r="AV94" s="395">
        <v>0</v>
      </c>
      <c r="AW94" s="396">
        <f t="shared" si="120"/>
        <v>1</v>
      </c>
      <c r="AX94" s="395">
        <v>0</v>
      </c>
      <c r="AY94" s="395">
        <v>1</v>
      </c>
      <c r="AZ94" s="395">
        <v>0</v>
      </c>
      <c r="BA94" s="395">
        <v>0</v>
      </c>
      <c r="BB94" s="395">
        <v>0</v>
      </c>
      <c r="BC94" s="396">
        <f t="shared" si="121"/>
        <v>0</v>
      </c>
      <c r="BD94" s="395">
        <v>0</v>
      </c>
      <c r="BE94" s="395">
        <v>0</v>
      </c>
      <c r="BF94" s="396">
        <f t="shared" si="122"/>
        <v>3</v>
      </c>
      <c r="BG94" s="395">
        <v>0</v>
      </c>
      <c r="BH94" s="395">
        <v>2</v>
      </c>
      <c r="BI94" s="395">
        <v>0</v>
      </c>
      <c r="BJ94" s="395">
        <v>1</v>
      </c>
      <c r="BK94" s="396">
        <f t="shared" si="123"/>
        <v>2</v>
      </c>
      <c r="BL94" s="395">
        <v>0</v>
      </c>
      <c r="BM94" s="395">
        <v>2</v>
      </c>
      <c r="BN94" s="395">
        <v>0</v>
      </c>
      <c r="BO94" s="396">
        <f t="shared" si="124"/>
        <v>1</v>
      </c>
      <c r="BP94" s="395">
        <v>0</v>
      </c>
      <c r="BQ94" s="395">
        <v>1</v>
      </c>
      <c r="BR94" s="395">
        <v>0</v>
      </c>
      <c r="BS94" s="396">
        <f t="shared" si="125"/>
        <v>3</v>
      </c>
      <c r="BT94" s="395">
        <v>0</v>
      </c>
      <c r="BU94" s="395">
        <v>2</v>
      </c>
      <c r="BV94" s="395">
        <v>0</v>
      </c>
      <c r="BW94" s="395">
        <v>1</v>
      </c>
      <c r="BX94" s="396">
        <f t="shared" si="126"/>
        <v>1</v>
      </c>
      <c r="BY94" s="395">
        <v>0</v>
      </c>
      <c r="BZ94" s="395">
        <v>1</v>
      </c>
      <c r="CA94" s="395">
        <v>0</v>
      </c>
      <c r="CB94" s="396">
        <f t="shared" si="127"/>
        <v>0</v>
      </c>
      <c r="CC94" s="395">
        <v>0</v>
      </c>
      <c r="CD94" s="395">
        <v>0</v>
      </c>
      <c r="CE94" s="395">
        <v>0</v>
      </c>
    </row>
    <row r="95" spans="1:83" ht="12.75" x14ac:dyDescent="0.2">
      <c r="A95" s="90">
        <v>721</v>
      </c>
      <c r="B95" s="252" t="s">
        <v>360</v>
      </c>
      <c r="C95" s="398">
        <f t="shared" si="111"/>
        <v>26</v>
      </c>
      <c r="D95" s="397">
        <f t="shared" si="112"/>
        <v>14</v>
      </c>
      <c r="E95" s="395">
        <v>1</v>
      </c>
      <c r="F95" s="395">
        <v>13</v>
      </c>
      <c r="G95" s="397">
        <f t="shared" si="113"/>
        <v>3</v>
      </c>
      <c r="H95" s="395">
        <v>0</v>
      </c>
      <c r="I95" s="395">
        <v>3</v>
      </c>
      <c r="J95" s="396">
        <f t="shared" si="114"/>
        <v>0</v>
      </c>
      <c r="K95" s="395">
        <v>0</v>
      </c>
      <c r="L95" s="395">
        <v>0</v>
      </c>
      <c r="M95" s="395">
        <v>0</v>
      </c>
      <c r="N95" s="395">
        <v>0</v>
      </c>
      <c r="O95" s="396">
        <f t="shared" si="115"/>
        <v>0</v>
      </c>
      <c r="P95" s="395">
        <v>0</v>
      </c>
      <c r="Q95" s="395">
        <v>0</v>
      </c>
      <c r="R95" s="395">
        <v>0</v>
      </c>
      <c r="S95" s="395">
        <v>0</v>
      </c>
      <c r="T95" s="396">
        <f t="shared" si="116"/>
        <v>0</v>
      </c>
      <c r="U95" s="395">
        <v>0</v>
      </c>
      <c r="V95" s="395">
        <v>0</v>
      </c>
      <c r="W95" s="395">
        <v>0</v>
      </c>
      <c r="X95" s="395">
        <v>0</v>
      </c>
      <c r="Y95" s="396">
        <f t="shared" si="117"/>
        <v>0</v>
      </c>
      <c r="Z95" s="395">
        <v>0</v>
      </c>
      <c r="AA95" s="395">
        <v>0</v>
      </c>
      <c r="AB95" s="395">
        <v>0</v>
      </c>
      <c r="AC95" s="395">
        <v>0</v>
      </c>
      <c r="AD95" s="395">
        <v>0</v>
      </c>
      <c r="AE95" s="396">
        <f t="shared" si="118"/>
        <v>8</v>
      </c>
      <c r="AF95" s="395">
        <v>0</v>
      </c>
      <c r="AG95" s="395">
        <v>2</v>
      </c>
      <c r="AH95" s="395">
        <v>0</v>
      </c>
      <c r="AI95" s="395">
        <v>0</v>
      </c>
      <c r="AJ95" s="395">
        <v>0</v>
      </c>
      <c r="AK95" s="395">
        <v>0</v>
      </c>
      <c r="AL95" s="395">
        <v>6</v>
      </c>
      <c r="AM95" s="395">
        <v>0</v>
      </c>
      <c r="AN95" s="395">
        <v>0</v>
      </c>
      <c r="AO95" s="395">
        <v>0</v>
      </c>
      <c r="AP95" s="395">
        <v>0</v>
      </c>
      <c r="AQ95" s="395">
        <v>0</v>
      </c>
      <c r="AR95" s="395">
        <v>0</v>
      </c>
      <c r="AS95" s="396">
        <f t="shared" si="119"/>
        <v>0</v>
      </c>
      <c r="AT95" s="395">
        <v>0</v>
      </c>
      <c r="AU95" s="395">
        <v>0</v>
      </c>
      <c r="AV95" s="395">
        <v>0</v>
      </c>
      <c r="AW95" s="396">
        <f t="shared" si="120"/>
        <v>0</v>
      </c>
      <c r="AX95" s="395">
        <v>0</v>
      </c>
      <c r="AY95" s="395">
        <v>0</v>
      </c>
      <c r="AZ95" s="395">
        <v>0</v>
      </c>
      <c r="BA95" s="395">
        <v>0</v>
      </c>
      <c r="BB95" s="395">
        <v>0</v>
      </c>
      <c r="BC95" s="396">
        <f t="shared" si="121"/>
        <v>1</v>
      </c>
      <c r="BD95" s="395">
        <v>1</v>
      </c>
      <c r="BE95" s="395">
        <v>0</v>
      </c>
      <c r="BF95" s="396">
        <f t="shared" si="122"/>
        <v>0</v>
      </c>
      <c r="BG95" s="395">
        <v>0</v>
      </c>
      <c r="BH95" s="395">
        <v>0</v>
      </c>
      <c r="BI95" s="395">
        <v>0</v>
      </c>
      <c r="BJ95" s="395">
        <v>0</v>
      </c>
      <c r="BK95" s="396">
        <f t="shared" si="123"/>
        <v>0</v>
      </c>
      <c r="BL95" s="395">
        <v>0</v>
      </c>
      <c r="BM95" s="395">
        <v>0</v>
      </c>
      <c r="BN95" s="395">
        <v>0</v>
      </c>
      <c r="BO95" s="396">
        <f t="shared" si="124"/>
        <v>0</v>
      </c>
      <c r="BP95" s="395">
        <v>0</v>
      </c>
      <c r="BQ95" s="395">
        <v>0</v>
      </c>
      <c r="BR95" s="395">
        <v>0</v>
      </c>
      <c r="BS95" s="396">
        <f t="shared" si="125"/>
        <v>0</v>
      </c>
      <c r="BT95" s="395">
        <v>0</v>
      </c>
      <c r="BU95" s="395">
        <v>0</v>
      </c>
      <c r="BV95" s="395">
        <v>0</v>
      </c>
      <c r="BW95" s="395">
        <v>0</v>
      </c>
      <c r="BX95" s="396">
        <f t="shared" si="126"/>
        <v>0</v>
      </c>
      <c r="BY95" s="395">
        <v>0</v>
      </c>
      <c r="BZ95" s="395">
        <v>0</v>
      </c>
      <c r="CA95" s="395">
        <v>0</v>
      </c>
      <c r="CB95" s="396">
        <f t="shared" si="127"/>
        <v>0</v>
      </c>
      <c r="CC95" s="395">
        <v>0</v>
      </c>
      <c r="CD95" s="395">
        <v>0</v>
      </c>
      <c r="CE95" s="395">
        <v>0</v>
      </c>
    </row>
    <row r="96" spans="1:83" ht="12.75" x14ac:dyDescent="0.2">
      <c r="A96" s="90">
        <v>723</v>
      </c>
      <c r="B96" s="252" t="s">
        <v>0</v>
      </c>
      <c r="C96" s="398">
        <f t="shared" si="111"/>
        <v>2</v>
      </c>
      <c r="D96" s="397">
        <f t="shared" si="112"/>
        <v>0</v>
      </c>
      <c r="E96" s="395">
        <v>0</v>
      </c>
      <c r="F96" s="395">
        <v>0</v>
      </c>
      <c r="G96" s="397">
        <f t="shared" si="113"/>
        <v>2</v>
      </c>
      <c r="H96" s="395">
        <v>0</v>
      </c>
      <c r="I96" s="395">
        <v>2</v>
      </c>
      <c r="J96" s="396">
        <f t="shared" si="114"/>
        <v>0</v>
      </c>
      <c r="K96" s="395">
        <v>0</v>
      </c>
      <c r="L96" s="395">
        <v>0</v>
      </c>
      <c r="M96" s="395">
        <v>0</v>
      </c>
      <c r="N96" s="395">
        <v>0</v>
      </c>
      <c r="O96" s="396">
        <f t="shared" si="115"/>
        <v>0</v>
      </c>
      <c r="P96" s="395">
        <v>0</v>
      </c>
      <c r="Q96" s="395">
        <v>0</v>
      </c>
      <c r="R96" s="395">
        <v>0</v>
      </c>
      <c r="S96" s="395">
        <v>0</v>
      </c>
      <c r="T96" s="396">
        <f t="shared" si="116"/>
        <v>0</v>
      </c>
      <c r="U96" s="395">
        <v>0</v>
      </c>
      <c r="V96" s="395">
        <v>0</v>
      </c>
      <c r="W96" s="395">
        <v>0</v>
      </c>
      <c r="X96" s="395">
        <v>0</v>
      </c>
      <c r="Y96" s="396">
        <f t="shared" si="117"/>
        <v>0</v>
      </c>
      <c r="Z96" s="395">
        <v>0</v>
      </c>
      <c r="AA96" s="395">
        <v>0</v>
      </c>
      <c r="AB96" s="395">
        <v>0</v>
      </c>
      <c r="AC96" s="395">
        <v>0</v>
      </c>
      <c r="AD96" s="395">
        <v>0</v>
      </c>
      <c r="AE96" s="396">
        <f t="shared" si="118"/>
        <v>0</v>
      </c>
      <c r="AF96" s="395">
        <v>0</v>
      </c>
      <c r="AG96" s="395">
        <v>0</v>
      </c>
      <c r="AH96" s="395">
        <v>0</v>
      </c>
      <c r="AI96" s="395">
        <v>0</v>
      </c>
      <c r="AJ96" s="395">
        <v>0</v>
      </c>
      <c r="AK96" s="395">
        <v>0</v>
      </c>
      <c r="AL96" s="395">
        <v>0</v>
      </c>
      <c r="AM96" s="395">
        <v>0</v>
      </c>
      <c r="AN96" s="395">
        <v>0</v>
      </c>
      <c r="AO96" s="395">
        <v>0</v>
      </c>
      <c r="AP96" s="395">
        <v>0</v>
      </c>
      <c r="AQ96" s="395">
        <v>0</v>
      </c>
      <c r="AR96" s="395">
        <v>0</v>
      </c>
      <c r="AS96" s="396">
        <f t="shared" si="119"/>
        <v>0</v>
      </c>
      <c r="AT96" s="395">
        <v>0</v>
      </c>
      <c r="AU96" s="395">
        <v>0</v>
      </c>
      <c r="AV96" s="395">
        <v>0</v>
      </c>
      <c r="AW96" s="396">
        <f t="shared" si="120"/>
        <v>0</v>
      </c>
      <c r="AX96" s="395">
        <v>0</v>
      </c>
      <c r="AY96" s="395">
        <v>0</v>
      </c>
      <c r="AZ96" s="395">
        <v>0</v>
      </c>
      <c r="BA96" s="395">
        <v>0</v>
      </c>
      <c r="BB96" s="395">
        <v>0</v>
      </c>
      <c r="BC96" s="396">
        <f t="shared" si="121"/>
        <v>0</v>
      </c>
      <c r="BD96" s="395">
        <v>0</v>
      </c>
      <c r="BE96" s="395">
        <v>0</v>
      </c>
      <c r="BF96" s="396">
        <f t="shared" si="122"/>
        <v>0</v>
      </c>
      <c r="BG96" s="395">
        <v>0</v>
      </c>
      <c r="BH96" s="395">
        <v>0</v>
      </c>
      <c r="BI96" s="395">
        <v>0</v>
      </c>
      <c r="BJ96" s="395">
        <v>0</v>
      </c>
      <c r="BK96" s="396">
        <f t="shared" si="123"/>
        <v>0</v>
      </c>
      <c r="BL96" s="395">
        <v>0</v>
      </c>
      <c r="BM96" s="395">
        <v>0</v>
      </c>
      <c r="BN96" s="395">
        <v>0</v>
      </c>
      <c r="BO96" s="396">
        <f t="shared" si="124"/>
        <v>0</v>
      </c>
      <c r="BP96" s="395">
        <v>0</v>
      </c>
      <c r="BQ96" s="395">
        <v>0</v>
      </c>
      <c r="BR96" s="395">
        <v>0</v>
      </c>
      <c r="BS96" s="396">
        <f t="shared" si="125"/>
        <v>0</v>
      </c>
      <c r="BT96" s="395">
        <v>0</v>
      </c>
      <c r="BU96" s="395">
        <v>0</v>
      </c>
      <c r="BV96" s="395">
        <v>0</v>
      </c>
      <c r="BW96" s="395">
        <v>0</v>
      </c>
      <c r="BX96" s="396">
        <f t="shared" si="126"/>
        <v>0</v>
      </c>
      <c r="BY96" s="395">
        <v>0</v>
      </c>
      <c r="BZ96" s="395">
        <v>0</v>
      </c>
      <c r="CA96" s="395">
        <v>0</v>
      </c>
      <c r="CB96" s="396">
        <f t="shared" si="127"/>
        <v>0</v>
      </c>
      <c r="CC96" s="395">
        <v>0</v>
      </c>
      <c r="CD96" s="395">
        <v>0</v>
      </c>
      <c r="CE96" s="395">
        <v>0</v>
      </c>
    </row>
    <row r="97" spans="1:83" ht="21" x14ac:dyDescent="0.2">
      <c r="A97" s="90">
        <v>725</v>
      </c>
      <c r="B97" s="252" t="s">
        <v>2</v>
      </c>
      <c r="C97" s="398">
        <f t="shared" si="111"/>
        <v>1</v>
      </c>
      <c r="D97" s="397">
        <f t="shared" si="112"/>
        <v>1</v>
      </c>
      <c r="E97" s="395">
        <v>1</v>
      </c>
      <c r="F97" s="395">
        <v>0</v>
      </c>
      <c r="G97" s="397">
        <f t="shared" si="113"/>
        <v>0</v>
      </c>
      <c r="H97" s="395">
        <v>0</v>
      </c>
      <c r="I97" s="395">
        <v>0</v>
      </c>
      <c r="J97" s="396">
        <f t="shared" si="114"/>
        <v>0</v>
      </c>
      <c r="K97" s="395">
        <v>0</v>
      </c>
      <c r="L97" s="395">
        <v>0</v>
      </c>
      <c r="M97" s="395">
        <v>0</v>
      </c>
      <c r="N97" s="395">
        <v>0</v>
      </c>
      <c r="O97" s="396">
        <f t="shared" si="115"/>
        <v>0</v>
      </c>
      <c r="P97" s="395">
        <v>0</v>
      </c>
      <c r="Q97" s="395">
        <v>0</v>
      </c>
      <c r="R97" s="395">
        <v>0</v>
      </c>
      <c r="S97" s="395">
        <v>0</v>
      </c>
      <c r="T97" s="396">
        <f t="shared" si="116"/>
        <v>0</v>
      </c>
      <c r="U97" s="395">
        <v>0</v>
      </c>
      <c r="V97" s="395">
        <v>0</v>
      </c>
      <c r="W97" s="395">
        <v>0</v>
      </c>
      <c r="X97" s="395">
        <v>0</v>
      </c>
      <c r="Y97" s="396">
        <f t="shared" si="117"/>
        <v>0</v>
      </c>
      <c r="Z97" s="395">
        <v>0</v>
      </c>
      <c r="AA97" s="395">
        <v>0</v>
      </c>
      <c r="AB97" s="395">
        <v>0</v>
      </c>
      <c r="AC97" s="395">
        <v>0</v>
      </c>
      <c r="AD97" s="395">
        <v>0</v>
      </c>
      <c r="AE97" s="396">
        <f t="shared" si="118"/>
        <v>0</v>
      </c>
      <c r="AF97" s="395">
        <v>0</v>
      </c>
      <c r="AG97" s="395">
        <v>0</v>
      </c>
      <c r="AH97" s="395">
        <v>0</v>
      </c>
      <c r="AI97" s="395">
        <v>0</v>
      </c>
      <c r="AJ97" s="395">
        <v>0</v>
      </c>
      <c r="AK97" s="395">
        <v>0</v>
      </c>
      <c r="AL97" s="395">
        <v>0</v>
      </c>
      <c r="AM97" s="395">
        <v>0</v>
      </c>
      <c r="AN97" s="395">
        <v>0</v>
      </c>
      <c r="AO97" s="395">
        <v>0</v>
      </c>
      <c r="AP97" s="395">
        <v>0</v>
      </c>
      <c r="AQ97" s="395">
        <v>0</v>
      </c>
      <c r="AR97" s="395">
        <v>0</v>
      </c>
      <c r="AS97" s="396">
        <f t="shared" si="119"/>
        <v>0</v>
      </c>
      <c r="AT97" s="395">
        <v>0</v>
      </c>
      <c r="AU97" s="395">
        <v>0</v>
      </c>
      <c r="AV97" s="395">
        <v>0</v>
      </c>
      <c r="AW97" s="396">
        <f t="shared" si="120"/>
        <v>0</v>
      </c>
      <c r="AX97" s="395">
        <v>0</v>
      </c>
      <c r="AY97" s="395">
        <v>0</v>
      </c>
      <c r="AZ97" s="395">
        <v>0</v>
      </c>
      <c r="BA97" s="395">
        <v>0</v>
      </c>
      <c r="BB97" s="395">
        <v>0</v>
      </c>
      <c r="BC97" s="396">
        <f t="shared" si="121"/>
        <v>0</v>
      </c>
      <c r="BD97" s="395">
        <v>0</v>
      </c>
      <c r="BE97" s="395">
        <v>0</v>
      </c>
      <c r="BF97" s="396">
        <f t="shared" si="122"/>
        <v>0</v>
      </c>
      <c r="BG97" s="395">
        <v>0</v>
      </c>
      <c r="BH97" s="395">
        <v>0</v>
      </c>
      <c r="BI97" s="395">
        <v>0</v>
      </c>
      <c r="BJ97" s="395">
        <v>0</v>
      </c>
      <c r="BK97" s="396">
        <f t="shared" si="123"/>
        <v>0</v>
      </c>
      <c r="BL97" s="395">
        <v>0</v>
      </c>
      <c r="BM97" s="395">
        <v>0</v>
      </c>
      <c r="BN97" s="395">
        <v>0</v>
      </c>
      <c r="BO97" s="396">
        <f t="shared" si="124"/>
        <v>0</v>
      </c>
      <c r="BP97" s="395">
        <v>0</v>
      </c>
      <c r="BQ97" s="395">
        <v>0</v>
      </c>
      <c r="BR97" s="395">
        <v>0</v>
      </c>
      <c r="BS97" s="396">
        <f t="shared" si="125"/>
        <v>0</v>
      </c>
      <c r="BT97" s="395">
        <v>0</v>
      </c>
      <c r="BU97" s="395">
        <v>0</v>
      </c>
      <c r="BV97" s="395">
        <v>0</v>
      </c>
      <c r="BW97" s="395">
        <v>0</v>
      </c>
      <c r="BX97" s="396">
        <f t="shared" si="126"/>
        <v>0</v>
      </c>
      <c r="BY97" s="395">
        <v>0</v>
      </c>
      <c r="BZ97" s="395">
        <v>0</v>
      </c>
      <c r="CA97" s="395">
        <v>0</v>
      </c>
      <c r="CB97" s="396">
        <f t="shared" si="127"/>
        <v>0</v>
      </c>
      <c r="CC97" s="395">
        <v>0</v>
      </c>
      <c r="CD97" s="395">
        <v>0</v>
      </c>
      <c r="CE97" s="395">
        <v>0</v>
      </c>
    </row>
    <row r="98" spans="1:83" ht="21" x14ac:dyDescent="0.2">
      <c r="A98" s="90">
        <v>726</v>
      </c>
      <c r="B98" s="252" t="s">
        <v>3</v>
      </c>
      <c r="C98" s="398">
        <f t="shared" si="111"/>
        <v>5</v>
      </c>
      <c r="D98" s="397">
        <f t="shared" si="112"/>
        <v>0</v>
      </c>
      <c r="E98" s="395">
        <v>0</v>
      </c>
      <c r="F98" s="395">
        <v>0</v>
      </c>
      <c r="G98" s="397">
        <f t="shared" si="113"/>
        <v>4</v>
      </c>
      <c r="H98" s="395">
        <v>0</v>
      </c>
      <c r="I98" s="395">
        <v>4</v>
      </c>
      <c r="J98" s="396">
        <f t="shared" si="114"/>
        <v>0</v>
      </c>
      <c r="K98" s="395">
        <v>0</v>
      </c>
      <c r="L98" s="395">
        <v>0</v>
      </c>
      <c r="M98" s="395">
        <v>0</v>
      </c>
      <c r="N98" s="395">
        <v>0</v>
      </c>
      <c r="O98" s="396">
        <f t="shared" si="115"/>
        <v>0</v>
      </c>
      <c r="P98" s="395">
        <v>0</v>
      </c>
      <c r="Q98" s="395">
        <v>0</v>
      </c>
      <c r="R98" s="395">
        <v>0</v>
      </c>
      <c r="S98" s="395">
        <v>0</v>
      </c>
      <c r="T98" s="396">
        <f t="shared" si="116"/>
        <v>0</v>
      </c>
      <c r="U98" s="395">
        <v>0</v>
      </c>
      <c r="V98" s="395">
        <v>0</v>
      </c>
      <c r="W98" s="395">
        <v>0</v>
      </c>
      <c r="X98" s="395">
        <v>0</v>
      </c>
      <c r="Y98" s="396">
        <f t="shared" si="117"/>
        <v>0</v>
      </c>
      <c r="Z98" s="395">
        <v>0</v>
      </c>
      <c r="AA98" s="395">
        <v>0</v>
      </c>
      <c r="AB98" s="395">
        <v>0</v>
      </c>
      <c r="AC98" s="395">
        <v>0</v>
      </c>
      <c r="AD98" s="395">
        <v>0</v>
      </c>
      <c r="AE98" s="396">
        <f t="shared" si="118"/>
        <v>1</v>
      </c>
      <c r="AF98" s="395">
        <v>0</v>
      </c>
      <c r="AG98" s="395">
        <v>0</v>
      </c>
      <c r="AH98" s="395">
        <v>0</v>
      </c>
      <c r="AI98" s="395">
        <v>0</v>
      </c>
      <c r="AJ98" s="395">
        <v>0</v>
      </c>
      <c r="AK98" s="395">
        <v>0</v>
      </c>
      <c r="AL98" s="395">
        <v>1</v>
      </c>
      <c r="AM98" s="395">
        <v>0</v>
      </c>
      <c r="AN98" s="395">
        <v>0</v>
      </c>
      <c r="AO98" s="395">
        <v>0</v>
      </c>
      <c r="AP98" s="395">
        <v>0</v>
      </c>
      <c r="AQ98" s="395">
        <v>0</v>
      </c>
      <c r="AR98" s="395">
        <v>0</v>
      </c>
      <c r="AS98" s="396">
        <f t="shared" si="119"/>
        <v>0</v>
      </c>
      <c r="AT98" s="395">
        <v>0</v>
      </c>
      <c r="AU98" s="395">
        <v>0</v>
      </c>
      <c r="AV98" s="395">
        <v>0</v>
      </c>
      <c r="AW98" s="396">
        <f t="shared" si="120"/>
        <v>0</v>
      </c>
      <c r="AX98" s="395">
        <v>0</v>
      </c>
      <c r="AY98" s="395">
        <v>0</v>
      </c>
      <c r="AZ98" s="395">
        <v>0</v>
      </c>
      <c r="BA98" s="395">
        <v>0</v>
      </c>
      <c r="BB98" s="395">
        <v>0</v>
      </c>
      <c r="BC98" s="396">
        <f t="shared" si="121"/>
        <v>0</v>
      </c>
      <c r="BD98" s="395">
        <v>0</v>
      </c>
      <c r="BE98" s="395">
        <v>0</v>
      </c>
      <c r="BF98" s="396">
        <f t="shared" si="122"/>
        <v>0</v>
      </c>
      <c r="BG98" s="395">
        <v>0</v>
      </c>
      <c r="BH98" s="395">
        <v>0</v>
      </c>
      <c r="BI98" s="395">
        <v>0</v>
      </c>
      <c r="BJ98" s="395">
        <v>0</v>
      </c>
      <c r="BK98" s="396">
        <f t="shared" si="123"/>
        <v>0</v>
      </c>
      <c r="BL98" s="395">
        <v>0</v>
      </c>
      <c r="BM98" s="395">
        <v>0</v>
      </c>
      <c r="BN98" s="395">
        <v>0</v>
      </c>
      <c r="BO98" s="396">
        <f t="shared" si="124"/>
        <v>0</v>
      </c>
      <c r="BP98" s="395">
        <v>0</v>
      </c>
      <c r="BQ98" s="395">
        <v>0</v>
      </c>
      <c r="BR98" s="395">
        <v>0</v>
      </c>
      <c r="BS98" s="396">
        <f t="shared" si="125"/>
        <v>0</v>
      </c>
      <c r="BT98" s="395">
        <v>0</v>
      </c>
      <c r="BU98" s="395">
        <v>0</v>
      </c>
      <c r="BV98" s="395">
        <v>0</v>
      </c>
      <c r="BW98" s="395">
        <v>0</v>
      </c>
      <c r="BX98" s="396">
        <f t="shared" si="126"/>
        <v>0</v>
      </c>
      <c r="BY98" s="395">
        <v>0</v>
      </c>
      <c r="BZ98" s="395">
        <v>0</v>
      </c>
      <c r="CA98" s="395">
        <v>0</v>
      </c>
      <c r="CB98" s="396">
        <f t="shared" si="127"/>
        <v>0</v>
      </c>
      <c r="CC98" s="395">
        <v>0</v>
      </c>
      <c r="CD98" s="395">
        <v>0</v>
      </c>
      <c r="CE98" s="395">
        <v>0</v>
      </c>
    </row>
    <row r="99" spans="1:83" ht="12.75" x14ac:dyDescent="0.2">
      <c r="A99" s="91">
        <v>763</v>
      </c>
      <c r="B99" s="363" t="s">
        <v>383</v>
      </c>
      <c r="C99" s="398">
        <f t="shared" si="111"/>
        <v>4</v>
      </c>
      <c r="D99" s="397">
        <f t="shared" si="112"/>
        <v>0</v>
      </c>
      <c r="E99" s="395">
        <v>0</v>
      </c>
      <c r="F99" s="395">
        <v>0</v>
      </c>
      <c r="G99" s="397">
        <f t="shared" si="113"/>
        <v>0</v>
      </c>
      <c r="H99" s="395">
        <v>0</v>
      </c>
      <c r="I99" s="395">
        <v>0</v>
      </c>
      <c r="J99" s="396">
        <f t="shared" si="114"/>
        <v>0</v>
      </c>
      <c r="K99" s="395">
        <v>0</v>
      </c>
      <c r="L99" s="395">
        <v>0</v>
      </c>
      <c r="M99" s="395">
        <v>0</v>
      </c>
      <c r="N99" s="395">
        <v>0</v>
      </c>
      <c r="O99" s="396">
        <f t="shared" si="115"/>
        <v>0</v>
      </c>
      <c r="P99" s="395">
        <v>0</v>
      </c>
      <c r="Q99" s="395">
        <v>0</v>
      </c>
      <c r="R99" s="395">
        <v>0</v>
      </c>
      <c r="S99" s="395">
        <v>0</v>
      </c>
      <c r="T99" s="396">
        <f t="shared" si="116"/>
        <v>0</v>
      </c>
      <c r="U99" s="395">
        <v>0</v>
      </c>
      <c r="V99" s="395">
        <v>0</v>
      </c>
      <c r="W99" s="395">
        <v>0</v>
      </c>
      <c r="X99" s="395">
        <v>0</v>
      </c>
      <c r="Y99" s="396">
        <f t="shared" si="117"/>
        <v>1</v>
      </c>
      <c r="Z99" s="395">
        <v>0</v>
      </c>
      <c r="AA99" s="395">
        <v>0</v>
      </c>
      <c r="AB99" s="395">
        <v>0</v>
      </c>
      <c r="AC99" s="395">
        <v>0</v>
      </c>
      <c r="AD99" s="395">
        <v>1</v>
      </c>
      <c r="AE99" s="396">
        <f t="shared" si="118"/>
        <v>2</v>
      </c>
      <c r="AF99" s="395">
        <v>0</v>
      </c>
      <c r="AG99" s="395">
        <v>0</v>
      </c>
      <c r="AH99" s="395">
        <v>0</v>
      </c>
      <c r="AI99" s="395">
        <v>0</v>
      </c>
      <c r="AJ99" s="395">
        <v>0</v>
      </c>
      <c r="AK99" s="395">
        <v>1</v>
      </c>
      <c r="AL99" s="395">
        <v>0</v>
      </c>
      <c r="AM99" s="395">
        <v>0</v>
      </c>
      <c r="AN99" s="395">
        <v>0</v>
      </c>
      <c r="AO99" s="395">
        <v>0</v>
      </c>
      <c r="AP99" s="395">
        <v>1</v>
      </c>
      <c r="AQ99" s="395">
        <v>0</v>
      </c>
      <c r="AR99" s="395">
        <v>0</v>
      </c>
      <c r="AS99" s="396">
        <f t="shared" si="119"/>
        <v>0</v>
      </c>
      <c r="AT99" s="395">
        <v>0</v>
      </c>
      <c r="AU99" s="395">
        <v>0</v>
      </c>
      <c r="AV99" s="395">
        <v>0</v>
      </c>
      <c r="AW99" s="396">
        <f t="shared" si="120"/>
        <v>0</v>
      </c>
      <c r="AX99" s="395">
        <v>0</v>
      </c>
      <c r="AY99" s="395">
        <v>0</v>
      </c>
      <c r="AZ99" s="395">
        <v>0</v>
      </c>
      <c r="BA99" s="395">
        <v>0</v>
      </c>
      <c r="BB99" s="395">
        <v>0</v>
      </c>
      <c r="BC99" s="396">
        <f t="shared" si="121"/>
        <v>0</v>
      </c>
      <c r="BD99" s="395">
        <v>0</v>
      </c>
      <c r="BE99" s="395">
        <v>0</v>
      </c>
      <c r="BF99" s="396">
        <f t="shared" si="122"/>
        <v>0</v>
      </c>
      <c r="BG99" s="395">
        <v>0</v>
      </c>
      <c r="BH99" s="395">
        <v>0</v>
      </c>
      <c r="BI99" s="395">
        <v>0</v>
      </c>
      <c r="BJ99" s="395">
        <v>0</v>
      </c>
      <c r="BK99" s="396">
        <f t="shared" si="123"/>
        <v>0</v>
      </c>
      <c r="BL99" s="395">
        <v>0</v>
      </c>
      <c r="BM99" s="395">
        <v>0</v>
      </c>
      <c r="BN99" s="395">
        <v>0</v>
      </c>
      <c r="BO99" s="396">
        <f t="shared" si="124"/>
        <v>0</v>
      </c>
      <c r="BP99" s="395">
        <v>0</v>
      </c>
      <c r="BQ99" s="395">
        <v>0</v>
      </c>
      <c r="BR99" s="395">
        <v>0</v>
      </c>
      <c r="BS99" s="396">
        <f t="shared" si="125"/>
        <v>1</v>
      </c>
      <c r="BT99" s="395">
        <v>0</v>
      </c>
      <c r="BU99" s="395">
        <v>1</v>
      </c>
      <c r="BV99" s="395">
        <v>0</v>
      </c>
      <c r="BW99" s="395">
        <v>0</v>
      </c>
      <c r="BX99" s="396">
        <f t="shared" si="126"/>
        <v>0</v>
      </c>
      <c r="BY99" s="395">
        <v>0</v>
      </c>
      <c r="BZ99" s="395">
        <v>0</v>
      </c>
      <c r="CA99" s="395">
        <v>0</v>
      </c>
      <c r="CB99" s="396">
        <f t="shared" si="127"/>
        <v>0</v>
      </c>
      <c r="CC99" s="395">
        <v>0</v>
      </c>
      <c r="CD99" s="395">
        <v>0</v>
      </c>
      <c r="CE99" s="395">
        <v>0</v>
      </c>
    </row>
    <row r="100" spans="1:83" ht="12.75" x14ac:dyDescent="0.2">
      <c r="A100" s="91">
        <v>764</v>
      </c>
      <c r="B100" s="363" t="s">
        <v>384</v>
      </c>
      <c r="C100" s="398">
        <f t="shared" si="111"/>
        <v>3</v>
      </c>
      <c r="D100" s="397">
        <f t="shared" si="112"/>
        <v>0</v>
      </c>
      <c r="E100" s="395">
        <v>0</v>
      </c>
      <c r="F100" s="395">
        <v>0</v>
      </c>
      <c r="G100" s="397">
        <f t="shared" si="113"/>
        <v>0</v>
      </c>
      <c r="H100" s="395">
        <v>0</v>
      </c>
      <c r="I100" s="395">
        <v>0</v>
      </c>
      <c r="J100" s="396">
        <f t="shared" si="114"/>
        <v>0</v>
      </c>
      <c r="K100" s="395">
        <v>0</v>
      </c>
      <c r="L100" s="395">
        <v>0</v>
      </c>
      <c r="M100" s="395">
        <v>0</v>
      </c>
      <c r="N100" s="395">
        <v>0</v>
      </c>
      <c r="O100" s="396">
        <f t="shared" si="115"/>
        <v>0</v>
      </c>
      <c r="P100" s="395">
        <v>0</v>
      </c>
      <c r="Q100" s="395">
        <v>0</v>
      </c>
      <c r="R100" s="395">
        <v>0</v>
      </c>
      <c r="S100" s="395">
        <v>0</v>
      </c>
      <c r="T100" s="396">
        <f t="shared" si="116"/>
        <v>0</v>
      </c>
      <c r="U100" s="395">
        <v>0</v>
      </c>
      <c r="V100" s="395">
        <v>0</v>
      </c>
      <c r="W100" s="395">
        <v>0</v>
      </c>
      <c r="X100" s="395">
        <v>0</v>
      </c>
      <c r="Y100" s="396">
        <f t="shared" si="117"/>
        <v>0</v>
      </c>
      <c r="Z100" s="395">
        <v>0</v>
      </c>
      <c r="AA100" s="395">
        <v>0</v>
      </c>
      <c r="AB100" s="395">
        <v>0</v>
      </c>
      <c r="AC100" s="395">
        <v>0</v>
      </c>
      <c r="AD100" s="395">
        <v>0</v>
      </c>
      <c r="AE100" s="396">
        <f t="shared" si="118"/>
        <v>0</v>
      </c>
      <c r="AF100" s="395">
        <v>0</v>
      </c>
      <c r="AG100" s="395">
        <v>0</v>
      </c>
      <c r="AH100" s="395">
        <v>0</v>
      </c>
      <c r="AI100" s="395">
        <v>0</v>
      </c>
      <c r="AJ100" s="395">
        <v>0</v>
      </c>
      <c r="AK100" s="395">
        <v>0</v>
      </c>
      <c r="AL100" s="395">
        <v>0</v>
      </c>
      <c r="AM100" s="395">
        <v>0</v>
      </c>
      <c r="AN100" s="395">
        <v>0</v>
      </c>
      <c r="AO100" s="395">
        <v>0</v>
      </c>
      <c r="AP100" s="395">
        <v>0</v>
      </c>
      <c r="AQ100" s="395">
        <v>0</v>
      </c>
      <c r="AR100" s="395">
        <v>0</v>
      </c>
      <c r="AS100" s="396">
        <f t="shared" si="119"/>
        <v>0</v>
      </c>
      <c r="AT100" s="395">
        <v>0</v>
      </c>
      <c r="AU100" s="395">
        <v>0</v>
      </c>
      <c r="AV100" s="395">
        <v>0</v>
      </c>
      <c r="AW100" s="396">
        <f t="shared" si="120"/>
        <v>1</v>
      </c>
      <c r="AX100" s="395">
        <v>0</v>
      </c>
      <c r="AY100" s="395">
        <v>0</v>
      </c>
      <c r="AZ100" s="395">
        <v>0</v>
      </c>
      <c r="BA100" s="395">
        <v>0</v>
      </c>
      <c r="BB100" s="395">
        <v>1</v>
      </c>
      <c r="BC100" s="396">
        <f t="shared" si="121"/>
        <v>1</v>
      </c>
      <c r="BD100" s="395">
        <v>0</v>
      </c>
      <c r="BE100" s="395">
        <v>1</v>
      </c>
      <c r="BF100" s="396">
        <f t="shared" si="122"/>
        <v>0</v>
      </c>
      <c r="BG100" s="395">
        <v>0</v>
      </c>
      <c r="BH100" s="395">
        <v>0</v>
      </c>
      <c r="BI100" s="395">
        <v>0</v>
      </c>
      <c r="BJ100" s="395">
        <v>0</v>
      </c>
      <c r="BK100" s="396">
        <f t="shared" si="123"/>
        <v>1</v>
      </c>
      <c r="BL100" s="395">
        <v>0</v>
      </c>
      <c r="BM100" s="395">
        <v>1</v>
      </c>
      <c r="BN100" s="395">
        <v>0</v>
      </c>
      <c r="BO100" s="396">
        <f t="shared" si="124"/>
        <v>0</v>
      </c>
      <c r="BP100" s="395">
        <v>0</v>
      </c>
      <c r="BQ100" s="395">
        <v>0</v>
      </c>
      <c r="BR100" s="395">
        <v>0</v>
      </c>
      <c r="BS100" s="396">
        <f t="shared" si="125"/>
        <v>0</v>
      </c>
      <c r="BT100" s="395">
        <v>0</v>
      </c>
      <c r="BU100" s="395">
        <v>0</v>
      </c>
      <c r="BV100" s="395">
        <v>0</v>
      </c>
      <c r="BW100" s="395">
        <v>0</v>
      </c>
      <c r="BX100" s="396">
        <f t="shared" si="126"/>
        <v>0</v>
      </c>
      <c r="BY100" s="395">
        <v>0</v>
      </c>
      <c r="BZ100" s="395">
        <v>0</v>
      </c>
      <c r="CA100" s="395">
        <v>0</v>
      </c>
      <c r="CB100" s="396">
        <f t="shared" si="127"/>
        <v>0</v>
      </c>
      <c r="CC100" s="395">
        <v>0</v>
      </c>
      <c r="CD100" s="395">
        <v>0</v>
      </c>
      <c r="CE100" s="395">
        <v>0</v>
      </c>
    </row>
    <row r="101" spans="1:83" ht="12.75" x14ac:dyDescent="0.2">
      <c r="A101" s="89">
        <v>799</v>
      </c>
      <c r="B101" s="252" t="s">
        <v>189</v>
      </c>
      <c r="C101" s="398">
        <f t="shared" si="111"/>
        <v>6</v>
      </c>
      <c r="D101" s="397">
        <f t="shared" si="112"/>
        <v>0</v>
      </c>
      <c r="E101" s="395">
        <v>0</v>
      </c>
      <c r="F101" s="395">
        <v>0</v>
      </c>
      <c r="G101" s="397">
        <f t="shared" si="113"/>
        <v>1</v>
      </c>
      <c r="H101" s="395">
        <v>1</v>
      </c>
      <c r="I101" s="395">
        <v>0</v>
      </c>
      <c r="J101" s="396">
        <f t="shared" si="114"/>
        <v>0</v>
      </c>
      <c r="K101" s="395">
        <v>0</v>
      </c>
      <c r="L101" s="395">
        <v>0</v>
      </c>
      <c r="M101" s="395">
        <v>0</v>
      </c>
      <c r="N101" s="395">
        <v>0</v>
      </c>
      <c r="O101" s="396">
        <f t="shared" si="115"/>
        <v>0</v>
      </c>
      <c r="P101" s="395">
        <v>0</v>
      </c>
      <c r="Q101" s="395">
        <v>0</v>
      </c>
      <c r="R101" s="395">
        <v>0</v>
      </c>
      <c r="S101" s="395">
        <v>0</v>
      </c>
      <c r="T101" s="396">
        <f t="shared" si="116"/>
        <v>0</v>
      </c>
      <c r="U101" s="395">
        <v>0</v>
      </c>
      <c r="V101" s="395">
        <v>0</v>
      </c>
      <c r="W101" s="395">
        <v>0</v>
      </c>
      <c r="X101" s="395">
        <v>0</v>
      </c>
      <c r="Y101" s="396">
        <f t="shared" si="117"/>
        <v>2</v>
      </c>
      <c r="Z101" s="395">
        <v>0</v>
      </c>
      <c r="AA101" s="395">
        <v>1</v>
      </c>
      <c r="AB101" s="395">
        <v>1</v>
      </c>
      <c r="AC101" s="395">
        <v>0</v>
      </c>
      <c r="AD101" s="395">
        <v>0</v>
      </c>
      <c r="AE101" s="396">
        <f t="shared" si="118"/>
        <v>2</v>
      </c>
      <c r="AF101" s="395">
        <v>0</v>
      </c>
      <c r="AG101" s="395">
        <v>0</v>
      </c>
      <c r="AH101" s="395">
        <v>0</v>
      </c>
      <c r="AI101" s="395">
        <v>0</v>
      </c>
      <c r="AJ101" s="395">
        <v>0</v>
      </c>
      <c r="AK101" s="395">
        <v>1</v>
      </c>
      <c r="AL101" s="395">
        <v>0</v>
      </c>
      <c r="AM101" s="395">
        <v>0</v>
      </c>
      <c r="AN101" s="395">
        <v>0</v>
      </c>
      <c r="AO101" s="395">
        <v>0</v>
      </c>
      <c r="AP101" s="395">
        <v>0</v>
      </c>
      <c r="AQ101" s="395">
        <v>1</v>
      </c>
      <c r="AR101" s="395">
        <v>0</v>
      </c>
      <c r="AS101" s="396">
        <f t="shared" si="119"/>
        <v>0</v>
      </c>
      <c r="AT101" s="395">
        <v>0</v>
      </c>
      <c r="AU101" s="395">
        <v>0</v>
      </c>
      <c r="AV101" s="395">
        <v>0</v>
      </c>
      <c r="AW101" s="396">
        <f t="shared" si="120"/>
        <v>0</v>
      </c>
      <c r="AX101" s="395">
        <v>0</v>
      </c>
      <c r="AY101" s="395">
        <v>0</v>
      </c>
      <c r="AZ101" s="395">
        <v>0</v>
      </c>
      <c r="BA101" s="395">
        <v>0</v>
      </c>
      <c r="BB101" s="395">
        <v>0</v>
      </c>
      <c r="BC101" s="396">
        <f t="shared" si="121"/>
        <v>0</v>
      </c>
      <c r="BD101" s="395">
        <v>0</v>
      </c>
      <c r="BE101" s="395">
        <v>0</v>
      </c>
      <c r="BF101" s="396">
        <f t="shared" si="122"/>
        <v>0</v>
      </c>
      <c r="BG101" s="395">
        <v>0</v>
      </c>
      <c r="BH101" s="395">
        <v>0</v>
      </c>
      <c r="BI101" s="395">
        <v>0</v>
      </c>
      <c r="BJ101" s="395">
        <v>0</v>
      </c>
      <c r="BK101" s="396">
        <f t="shared" si="123"/>
        <v>0</v>
      </c>
      <c r="BL101" s="395">
        <v>0</v>
      </c>
      <c r="BM101" s="395">
        <v>0</v>
      </c>
      <c r="BN101" s="395">
        <v>0</v>
      </c>
      <c r="BO101" s="396">
        <f t="shared" si="124"/>
        <v>0</v>
      </c>
      <c r="BP101" s="395">
        <v>0</v>
      </c>
      <c r="BQ101" s="395">
        <v>0</v>
      </c>
      <c r="BR101" s="395">
        <v>0</v>
      </c>
      <c r="BS101" s="396">
        <f t="shared" si="125"/>
        <v>1</v>
      </c>
      <c r="BT101" s="395">
        <v>0</v>
      </c>
      <c r="BU101" s="395">
        <v>0</v>
      </c>
      <c r="BV101" s="395">
        <v>0</v>
      </c>
      <c r="BW101" s="395">
        <v>1</v>
      </c>
      <c r="BX101" s="396">
        <f t="shared" si="126"/>
        <v>0</v>
      </c>
      <c r="BY101" s="395">
        <v>0</v>
      </c>
      <c r="BZ101" s="395">
        <v>0</v>
      </c>
      <c r="CA101" s="395">
        <v>0</v>
      </c>
      <c r="CB101" s="396">
        <f t="shared" si="127"/>
        <v>0</v>
      </c>
      <c r="CC101" s="395">
        <v>0</v>
      </c>
      <c r="CD101" s="395">
        <v>0</v>
      </c>
      <c r="CE101" s="395">
        <v>0</v>
      </c>
    </row>
    <row r="102" spans="1:83" ht="12.75" x14ac:dyDescent="0.2">
      <c r="A102" s="90">
        <v>13001</v>
      </c>
      <c r="B102" s="252" t="s">
        <v>133</v>
      </c>
      <c r="C102" s="398">
        <f t="shared" si="111"/>
        <v>908</v>
      </c>
      <c r="D102" s="397">
        <f t="shared" si="112"/>
        <v>42</v>
      </c>
      <c r="E102" s="395">
        <v>21</v>
      </c>
      <c r="F102" s="395">
        <v>21</v>
      </c>
      <c r="G102" s="397">
        <f t="shared" si="113"/>
        <v>17</v>
      </c>
      <c r="H102" s="395">
        <v>3</v>
      </c>
      <c r="I102" s="395">
        <v>14</v>
      </c>
      <c r="J102" s="396">
        <f t="shared" si="114"/>
        <v>71</v>
      </c>
      <c r="K102" s="395">
        <v>0</v>
      </c>
      <c r="L102" s="395">
        <v>23</v>
      </c>
      <c r="M102" s="395">
        <v>5</v>
      </c>
      <c r="N102" s="395">
        <v>43</v>
      </c>
      <c r="O102" s="396">
        <f t="shared" si="115"/>
        <v>30</v>
      </c>
      <c r="P102" s="395">
        <v>0</v>
      </c>
      <c r="Q102" s="395">
        <v>12</v>
      </c>
      <c r="R102" s="395">
        <v>2</v>
      </c>
      <c r="S102" s="395">
        <v>16</v>
      </c>
      <c r="T102" s="396">
        <f t="shared" si="116"/>
        <v>31</v>
      </c>
      <c r="U102" s="395">
        <v>0</v>
      </c>
      <c r="V102" s="395">
        <v>25</v>
      </c>
      <c r="W102" s="395">
        <v>3</v>
      </c>
      <c r="X102" s="395">
        <v>3</v>
      </c>
      <c r="Y102" s="396">
        <f t="shared" si="117"/>
        <v>79</v>
      </c>
      <c r="Z102" s="395">
        <v>0</v>
      </c>
      <c r="AA102" s="395">
        <v>18</v>
      </c>
      <c r="AB102" s="395">
        <v>11</v>
      </c>
      <c r="AC102" s="395">
        <v>24</v>
      </c>
      <c r="AD102" s="395">
        <v>26</v>
      </c>
      <c r="AE102" s="396">
        <f t="shared" si="118"/>
        <v>389</v>
      </c>
      <c r="AF102" s="395">
        <v>0</v>
      </c>
      <c r="AG102" s="395">
        <v>0</v>
      </c>
      <c r="AH102" s="395">
        <v>63</v>
      </c>
      <c r="AI102" s="395">
        <v>121</v>
      </c>
      <c r="AJ102" s="395">
        <v>74</v>
      </c>
      <c r="AK102" s="395">
        <v>62</v>
      </c>
      <c r="AL102" s="395">
        <v>2</v>
      </c>
      <c r="AM102" s="395">
        <v>32</v>
      </c>
      <c r="AN102" s="395">
        <v>6</v>
      </c>
      <c r="AO102" s="395">
        <v>5</v>
      </c>
      <c r="AP102" s="395">
        <v>2</v>
      </c>
      <c r="AQ102" s="395">
        <v>22</v>
      </c>
      <c r="AR102" s="395">
        <v>0</v>
      </c>
      <c r="AS102" s="396">
        <f t="shared" si="119"/>
        <v>25</v>
      </c>
      <c r="AT102" s="395">
        <v>0</v>
      </c>
      <c r="AU102" s="395">
        <v>12</v>
      </c>
      <c r="AV102" s="395">
        <v>13</v>
      </c>
      <c r="AW102" s="396">
        <f t="shared" si="120"/>
        <v>75</v>
      </c>
      <c r="AX102" s="395">
        <v>0</v>
      </c>
      <c r="AY102" s="395">
        <v>12</v>
      </c>
      <c r="AZ102" s="395">
        <v>42</v>
      </c>
      <c r="BA102" s="395">
        <v>12</v>
      </c>
      <c r="BB102" s="395">
        <v>9</v>
      </c>
      <c r="BC102" s="396">
        <f t="shared" si="121"/>
        <v>21</v>
      </c>
      <c r="BD102" s="395">
        <v>0</v>
      </c>
      <c r="BE102" s="395">
        <v>21</v>
      </c>
      <c r="BF102" s="396">
        <f t="shared" si="122"/>
        <v>40</v>
      </c>
      <c r="BG102" s="395">
        <v>0</v>
      </c>
      <c r="BH102" s="395">
        <v>26</v>
      </c>
      <c r="BI102" s="395">
        <v>4</v>
      </c>
      <c r="BJ102" s="395">
        <v>10</v>
      </c>
      <c r="BK102" s="396">
        <f t="shared" si="123"/>
        <v>25</v>
      </c>
      <c r="BL102" s="395">
        <v>0</v>
      </c>
      <c r="BM102" s="395">
        <v>13</v>
      </c>
      <c r="BN102" s="395">
        <v>12</v>
      </c>
      <c r="BO102" s="396">
        <f t="shared" si="124"/>
        <v>20</v>
      </c>
      <c r="BP102" s="395">
        <v>0</v>
      </c>
      <c r="BQ102" s="395">
        <v>18</v>
      </c>
      <c r="BR102" s="395">
        <v>2</v>
      </c>
      <c r="BS102" s="396">
        <f t="shared" si="125"/>
        <v>24</v>
      </c>
      <c r="BT102" s="395">
        <v>0</v>
      </c>
      <c r="BU102" s="395">
        <v>11</v>
      </c>
      <c r="BV102" s="395">
        <v>4</v>
      </c>
      <c r="BW102" s="395">
        <v>9</v>
      </c>
      <c r="BX102" s="396">
        <f t="shared" si="126"/>
        <v>7</v>
      </c>
      <c r="BY102" s="395">
        <v>0</v>
      </c>
      <c r="BZ102" s="395">
        <v>3</v>
      </c>
      <c r="CA102" s="395">
        <v>4</v>
      </c>
      <c r="CB102" s="396">
        <f t="shared" si="127"/>
        <v>12</v>
      </c>
      <c r="CC102" s="395">
        <v>3</v>
      </c>
      <c r="CD102" s="395">
        <v>7</v>
      </c>
      <c r="CE102" s="395">
        <v>2</v>
      </c>
    </row>
    <row r="103" spans="1:83" ht="12.75" x14ac:dyDescent="0.2">
      <c r="A103" s="88"/>
      <c r="B103" s="251" t="s">
        <v>299</v>
      </c>
      <c r="C103" s="398">
        <f t="shared" ref="C103:AH103" si="128">SUM(C104:C143)</f>
        <v>10868</v>
      </c>
      <c r="D103" s="397">
        <f t="shared" si="128"/>
        <v>306</v>
      </c>
      <c r="E103" s="397">
        <f t="shared" si="128"/>
        <v>89</v>
      </c>
      <c r="F103" s="397">
        <f t="shared" si="128"/>
        <v>217</v>
      </c>
      <c r="G103" s="397">
        <f t="shared" si="128"/>
        <v>269</v>
      </c>
      <c r="H103" s="397">
        <f t="shared" si="128"/>
        <v>38</v>
      </c>
      <c r="I103" s="397">
        <f t="shared" si="128"/>
        <v>231</v>
      </c>
      <c r="J103" s="397">
        <f t="shared" si="128"/>
        <v>503</v>
      </c>
      <c r="K103" s="397">
        <f t="shared" si="128"/>
        <v>13</v>
      </c>
      <c r="L103" s="397">
        <f t="shared" si="128"/>
        <v>213</v>
      </c>
      <c r="M103" s="397">
        <f t="shared" si="128"/>
        <v>46</v>
      </c>
      <c r="N103" s="397">
        <f t="shared" si="128"/>
        <v>231</v>
      </c>
      <c r="O103" s="397">
        <f t="shared" si="128"/>
        <v>400</v>
      </c>
      <c r="P103" s="397">
        <f t="shared" si="128"/>
        <v>0</v>
      </c>
      <c r="Q103" s="397">
        <f t="shared" si="128"/>
        <v>231</v>
      </c>
      <c r="R103" s="397">
        <f t="shared" si="128"/>
        <v>40</v>
      </c>
      <c r="S103" s="397">
        <f t="shared" si="128"/>
        <v>129</v>
      </c>
      <c r="T103" s="397">
        <f t="shared" si="128"/>
        <v>503</v>
      </c>
      <c r="U103" s="397">
        <f t="shared" si="128"/>
        <v>4</v>
      </c>
      <c r="V103" s="397">
        <f t="shared" si="128"/>
        <v>410</v>
      </c>
      <c r="W103" s="397">
        <f t="shared" si="128"/>
        <v>56</v>
      </c>
      <c r="X103" s="397">
        <f t="shared" si="128"/>
        <v>33</v>
      </c>
      <c r="Y103" s="397">
        <f t="shared" si="128"/>
        <v>893</v>
      </c>
      <c r="Z103" s="397">
        <f t="shared" si="128"/>
        <v>4</v>
      </c>
      <c r="AA103" s="397">
        <f t="shared" si="128"/>
        <v>202</v>
      </c>
      <c r="AB103" s="397">
        <f t="shared" si="128"/>
        <v>128</v>
      </c>
      <c r="AC103" s="397">
        <f t="shared" si="128"/>
        <v>367</v>
      </c>
      <c r="AD103" s="397">
        <f t="shared" si="128"/>
        <v>192</v>
      </c>
      <c r="AE103" s="397">
        <f t="shared" si="128"/>
        <v>4231</v>
      </c>
      <c r="AF103" s="397">
        <f t="shared" si="128"/>
        <v>8</v>
      </c>
      <c r="AG103" s="397">
        <f t="shared" si="128"/>
        <v>12</v>
      </c>
      <c r="AH103" s="397">
        <f t="shared" si="128"/>
        <v>510</v>
      </c>
      <c r="AI103" s="397">
        <f t="shared" ref="AI103:BN103" si="129">SUM(AI104:AI143)</f>
        <v>1000</v>
      </c>
      <c r="AJ103" s="397">
        <f t="shared" si="129"/>
        <v>713</v>
      </c>
      <c r="AK103" s="397">
        <f t="shared" si="129"/>
        <v>612</v>
      </c>
      <c r="AL103" s="397">
        <f t="shared" si="129"/>
        <v>53</v>
      </c>
      <c r="AM103" s="397">
        <f t="shared" si="129"/>
        <v>375</v>
      </c>
      <c r="AN103" s="397">
        <f t="shared" si="129"/>
        <v>62</v>
      </c>
      <c r="AO103" s="397">
        <f t="shared" si="129"/>
        <v>113</v>
      </c>
      <c r="AP103" s="397">
        <f t="shared" si="129"/>
        <v>13</v>
      </c>
      <c r="AQ103" s="397">
        <f t="shared" si="129"/>
        <v>744</v>
      </c>
      <c r="AR103" s="397">
        <f t="shared" si="129"/>
        <v>16</v>
      </c>
      <c r="AS103" s="397">
        <f t="shared" si="129"/>
        <v>298</v>
      </c>
      <c r="AT103" s="397">
        <f t="shared" si="129"/>
        <v>1</v>
      </c>
      <c r="AU103" s="397">
        <f t="shared" si="129"/>
        <v>191</v>
      </c>
      <c r="AV103" s="397">
        <f t="shared" si="129"/>
        <v>106</v>
      </c>
      <c r="AW103" s="397">
        <f t="shared" si="129"/>
        <v>620</v>
      </c>
      <c r="AX103" s="397">
        <f t="shared" si="129"/>
        <v>1</v>
      </c>
      <c r="AY103" s="397">
        <f t="shared" si="129"/>
        <v>227</v>
      </c>
      <c r="AZ103" s="397">
        <f t="shared" si="129"/>
        <v>158</v>
      </c>
      <c r="BA103" s="397">
        <f t="shared" si="129"/>
        <v>176</v>
      </c>
      <c r="BB103" s="397">
        <f t="shared" si="129"/>
        <v>58</v>
      </c>
      <c r="BC103" s="397">
        <f t="shared" si="129"/>
        <v>355</v>
      </c>
      <c r="BD103" s="397">
        <f t="shared" si="129"/>
        <v>0</v>
      </c>
      <c r="BE103" s="397">
        <f t="shared" si="129"/>
        <v>355</v>
      </c>
      <c r="BF103" s="397">
        <f t="shared" si="129"/>
        <v>883</v>
      </c>
      <c r="BG103" s="397">
        <f t="shared" si="129"/>
        <v>4</v>
      </c>
      <c r="BH103" s="397">
        <f t="shared" si="129"/>
        <v>550</v>
      </c>
      <c r="BI103" s="397">
        <f t="shared" si="129"/>
        <v>85</v>
      </c>
      <c r="BJ103" s="397">
        <f t="shared" si="129"/>
        <v>244</v>
      </c>
      <c r="BK103" s="397">
        <f t="shared" si="129"/>
        <v>466</v>
      </c>
      <c r="BL103" s="397">
        <f t="shared" si="129"/>
        <v>14</v>
      </c>
      <c r="BM103" s="397">
        <f t="shared" si="129"/>
        <v>310</v>
      </c>
      <c r="BN103" s="397">
        <f t="shared" si="129"/>
        <v>142</v>
      </c>
      <c r="BO103" s="397">
        <f t="shared" ref="BO103:CE103" si="130">SUM(BO104:BO143)</f>
        <v>329</v>
      </c>
      <c r="BP103" s="397">
        <f t="shared" si="130"/>
        <v>0</v>
      </c>
      <c r="BQ103" s="397">
        <f t="shared" si="130"/>
        <v>312</v>
      </c>
      <c r="BR103" s="397">
        <f t="shared" si="130"/>
        <v>17</v>
      </c>
      <c r="BS103" s="397">
        <f t="shared" si="130"/>
        <v>504</v>
      </c>
      <c r="BT103" s="397">
        <f t="shared" si="130"/>
        <v>5</v>
      </c>
      <c r="BU103" s="397">
        <f t="shared" si="130"/>
        <v>212</v>
      </c>
      <c r="BV103" s="397">
        <f t="shared" si="130"/>
        <v>61</v>
      </c>
      <c r="BW103" s="397">
        <f t="shared" si="130"/>
        <v>226</v>
      </c>
      <c r="BX103" s="397">
        <f t="shared" si="130"/>
        <v>169</v>
      </c>
      <c r="BY103" s="397">
        <f t="shared" si="130"/>
        <v>2</v>
      </c>
      <c r="BZ103" s="397">
        <f t="shared" si="130"/>
        <v>135</v>
      </c>
      <c r="CA103" s="397">
        <f t="shared" si="130"/>
        <v>32</v>
      </c>
      <c r="CB103" s="397">
        <f t="shared" si="130"/>
        <v>139</v>
      </c>
      <c r="CC103" s="397">
        <f t="shared" si="130"/>
        <v>2</v>
      </c>
      <c r="CD103" s="397">
        <f t="shared" si="130"/>
        <v>115</v>
      </c>
      <c r="CE103" s="397">
        <f t="shared" si="130"/>
        <v>22</v>
      </c>
    </row>
    <row r="104" spans="1:83" ht="12.75" x14ac:dyDescent="0.2">
      <c r="A104" s="89">
        <v>802</v>
      </c>
      <c r="B104" s="252" t="s">
        <v>85</v>
      </c>
      <c r="C104" s="398">
        <f t="shared" ref="C104:C143" si="131">SUM(D104,G104,J104,O104,T104,Y104,AE104,AS104,AW104,BC104,BF104,BK104,BO104,BS104,BX104,CB104)</f>
        <v>932</v>
      </c>
      <c r="D104" s="397">
        <f t="shared" ref="D104:D143" si="132">SUM(E104:F104)</f>
        <v>7</v>
      </c>
      <c r="E104" s="395">
        <v>1</v>
      </c>
      <c r="F104" s="395">
        <v>6</v>
      </c>
      <c r="G104" s="397">
        <f t="shared" ref="G104:G143" si="133">SUM(H104:I104)</f>
        <v>33</v>
      </c>
      <c r="H104" s="395">
        <v>0</v>
      </c>
      <c r="I104" s="395">
        <v>33</v>
      </c>
      <c r="J104" s="396">
        <f t="shared" ref="J104:J143" si="134">SUM(K104:N104)</f>
        <v>27</v>
      </c>
      <c r="K104" s="395">
        <v>7</v>
      </c>
      <c r="L104" s="395">
        <v>12</v>
      </c>
      <c r="M104" s="395">
        <v>1</v>
      </c>
      <c r="N104" s="395">
        <v>7</v>
      </c>
      <c r="O104" s="396">
        <f t="shared" ref="O104:O143" si="135">SUM(P104,Q104,R104,S104)</f>
        <v>8</v>
      </c>
      <c r="P104" s="395">
        <v>0</v>
      </c>
      <c r="Q104" s="395">
        <v>6</v>
      </c>
      <c r="R104" s="395">
        <v>0</v>
      </c>
      <c r="S104" s="395">
        <v>2</v>
      </c>
      <c r="T104" s="396">
        <f t="shared" ref="T104:T143" si="136">SUM(U104,V104,W104,X104)</f>
        <v>37</v>
      </c>
      <c r="U104" s="395">
        <v>2</v>
      </c>
      <c r="V104" s="395">
        <v>34</v>
      </c>
      <c r="W104" s="395">
        <v>0</v>
      </c>
      <c r="X104" s="395">
        <v>1</v>
      </c>
      <c r="Y104" s="396">
        <f t="shared" ref="Y104:Y143" si="137">SUM(Z104,AA104,AB104,AC104,AD104)</f>
        <v>57</v>
      </c>
      <c r="Z104" s="395">
        <v>0</v>
      </c>
      <c r="AA104" s="395">
        <v>11</v>
      </c>
      <c r="AB104" s="395">
        <v>11</v>
      </c>
      <c r="AC104" s="395">
        <v>20</v>
      </c>
      <c r="AD104" s="395">
        <v>15</v>
      </c>
      <c r="AE104" s="396">
        <f t="shared" ref="AE104:AE143" si="138">SUM(AF104,AG104,AH104,AI104,AJ104,AK104,AL104,AM104,AN104,AO104,AP104,AQ104,AR104)</f>
        <v>600</v>
      </c>
      <c r="AF104" s="395">
        <v>0</v>
      </c>
      <c r="AG104" s="395">
        <v>3</v>
      </c>
      <c r="AH104" s="395">
        <v>46</v>
      </c>
      <c r="AI104" s="395">
        <v>117</v>
      </c>
      <c r="AJ104" s="395">
        <v>50</v>
      </c>
      <c r="AK104" s="395">
        <v>72</v>
      </c>
      <c r="AL104" s="395">
        <v>18</v>
      </c>
      <c r="AM104" s="395">
        <v>49</v>
      </c>
      <c r="AN104" s="395">
        <v>6</v>
      </c>
      <c r="AO104" s="395">
        <v>0</v>
      </c>
      <c r="AP104" s="395">
        <v>1</v>
      </c>
      <c r="AQ104" s="395">
        <v>235</v>
      </c>
      <c r="AR104" s="395">
        <v>3</v>
      </c>
      <c r="AS104" s="396">
        <f t="shared" ref="AS104:AS143" si="139">SUM(AT104:AV104)</f>
        <v>16</v>
      </c>
      <c r="AT104" s="395">
        <v>0</v>
      </c>
      <c r="AU104" s="395">
        <v>13</v>
      </c>
      <c r="AV104" s="395">
        <v>3</v>
      </c>
      <c r="AW104" s="396">
        <f t="shared" ref="AW104:AW143" si="140">SUM(AX104:BB104)</f>
        <v>17</v>
      </c>
      <c r="AX104" s="395">
        <v>0</v>
      </c>
      <c r="AY104" s="395">
        <v>5</v>
      </c>
      <c r="AZ104" s="395">
        <v>3</v>
      </c>
      <c r="BA104" s="395">
        <v>9</v>
      </c>
      <c r="BB104" s="395">
        <v>0</v>
      </c>
      <c r="BC104" s="396">
        <f t="shared" ref="BC104:BC143" si="141">SUM(BD104:BE104)</f>
        <v>15</v>
      </c>
      <c r="BD104" s="395">
        <v>0</v>
      </c>
      <c r="BE104" s="395">
        <v>15</v>
      </c>
      <c r="BF104" s="396">
        <f t="shared" ref="BF104:BF143" si="142">SUM(BG104:BJ104)</f>
        <v>58</v>
      </c>
      <c r="BG104" s="395">
        <v>0</v>
      </c>
      <c r="BH104" s="395">
        <v>51</v>
      </c>
      <c r="BI104" s="395">
        <v>2</v>
      </c>
      <c r="BJ104" s="395">
        <v>5</v>
      </c>
      <c r="BK104" s="396">
        <f t="shared" ref="BK104:BK143" si="143">SUM(BL104:BN104)</f>
        <v>14</v>
      </c>
      <c r="BL104" s="395">
        <v>1</v>
      </c>
      <c r="BM104" s="395">
        <v>8</v>
      </c>
      <c r="BN104" s="395">
        <v>5</v>
      </c>
      <c r="BO104" s="396">
        <f t="shared" ref="BO104:BO143" si="144">SUM(BP104:BR104)</f>
        <v>15</v>
      </c>
      <c r="BP104" s="395">
        <v>0</v>
      </c>
      <c r="BQ104" s="395">
        <v>15</v>
      </c>
      <c r="BR104" s="395">
        <v>0</v>
      </c>
      <c r="BS104" s="396">
        <f t="shared" ref="BS104:BS143" si="145">SUM(BT104:BW104)</f>
        <v>13</v>
      </c>
      <c r="BT104" s="395">
        <v>0</v>
      </c>
      <c r="BU104" s="395">
        <v>11</v>
      </c>
      <c r="BV104" s="395">
        <v>0</v>
      </c>
      <c r="BW104" s="395">
        <v>2</v>
      </c>
      <c r="BX104" s="396">
        <f t="shared" ref="BX104:BX143" si="146">SUM(BY104:CA104)</f>
        <v>11</v>
      </c>
      <c r="BY104" s="395">
        <v>0</v>
      </c>
      <c r="BZ104" s="395">
        <v>10</v>
      </c>
      <c r="CA104" s="395">
        <v>1</v>
      </c>
      <c r="CB104" s="396">
        <f t="shared" ref="CB104:CB143" si="147">SUM(CC104:CE104)</f>
        <v>4</v>
      </c>
      <c r="CC104" s="395">
        <v>0</v>
      </c>
      <c r="CD104" s="395">
        <v>2</v>
      </c>
      <c r="CE104" s="395">
        <v>2</v>
      </c>
    </row>
    <row r="105" spans="1:83" ht="12.75" x14ac:dyDescent="0.2">
      <c r="A105" s="89">
        <v>803</v>
      </c>
      <c r="B105" s="252" t="s">
        <v>134</v>
      </c>
      <c r="C105" s="398">
        <f t="shared" si="131"/>
        <v>518</v>
      </c>
      <c r="D105" s="397">
        <f t="shared" si="132"/>
        <v>9</v>
      </c>
      <c r="E105" s="395">
        <v>1</v>
      </c>
      <c r="F105" s="395">
        <v>8</v>
      </c>
      <c r="G105" s="397">
        <f t="shared" si="133"/>
        <v>22</v>
      </c>
      <c r="H105" s="395">
        <v>8</v>
      </c>
      <c r="I105" s="395">
        <v>14</v>
      </c>
      <c r="J105" s="396">
        <f t="shared" si="134"/>
        <v>20</v>
      </c>
      <c r="K105" s="395">
        <v>1</v>
      </c>
      <c r="L105" s="395">
        <v>10</v>
      </c>
      <c r="M105" s="395">
        <v>2</v>
      </c>
      <c r="N105" s="395">
        <v>7</v>
      </c>
      <c r="O105" s="396">
        <f t="shared" si="135"/>
        <v>19</v>
      </c>
      <c r="P105" s="395">
        <v>0</v>
      </c>
      <c r="Q105" s="395">
        <v>13</v>
      </c>
      <c r="R105" s="395">
        <v>6</v>
      </c>
      <c r="S105" s="395">
        <v>0</v>
      </c>
      <c r="T105" s="396">
        <f t="shared" si="136"/>
        <v>26</v>
      </c>
      <c r="U105" s="395">
        <v>2</v>
      </c>
      <c r="V105" s="395">
        <v>18</v>
      </c>
      <c r="W105" s="395">
        <v>5</v>
      </c>
      <c r="X105" s="395">
        <v>1</v>
      </c>
      <c r="Y105" s="396">
        <f t="shared" si="137"/>
        <v>46</v>
      </c>
      <c r="Z105" s="395">
        <v>0</v>
      </c>
      <c r="AA105" s="395">
        <v>17</v>
      </c>
      <c r="AB105" s="395">
        <v>9</v>
      </c>
      <c r="AC105" s="395">
        <v>12</v>
      </c>
      <c r="AD105" s="395">
        <v>8</v>
      </c>
      <c r="AE105" s="396">
        <f t="shared" si="138"/>
        <v>216</v>
      </c>
      <c r="AF105" s="395">
        <v>6</v>
      </c>
      <c r="AG105" s="395">
        <v>2</v>
      </c>
      <c r="AH105" s="395">
        <v>18</v>
      </c>
      <c r="AI105" s="395">
        <v>28</v>
      </c>
      <c r="AJ105" s="395">
        <v>20</v>
      </c>
      <c r="AK105" s="395">
        <v>39</v>
      </c>
      <c r="AL105" s="395">
        <v>3</v>
      </c>
      <c r="AM105" s="395">
        <v>39</v>
      </c>
      <c r="AN105" s="395">
        <v>3</v>
      </c>
      <c r="AO105" s="395">
        <v>3</v>
      </c>
      <c r="AP105" s="395">
        <v>0</v>
      </c>
      <c r="AQ105" s="395">
        <v>51</v>
      </c>
      <c r="AR105" s="395">
        <v>4</v>
      </c>
      <c r="AS105" s="396">
        <f t="shared" si="139"/>
        <v>7</v>
      </c>
      <c r="AT105" s="395">
        <v>1</v>
      </c>
      <c r="AU105" s="395">
        <v>2</v>
      </c>
      <c r="AV105" s="395">
        <v>4</v>
      </c>
      <c r="AW105" s="396">
        <f t="shared" si="140"/>
        <v>31</v>
      </c>
      <c r="AX105" s="395">
        <v>0</v>
      </c>
      <c r="AY105" s="395">
        <v>17</v>
      </c>
      <c r="AZ105" s="395">
        <v>7</v>
      </c>
      <c r="BA105" s="395">
        <v>6</v>
      </c>
      <c r="BB105" s="395">
        <v>1</v>
      </c>
      <c r="BC105" s="396">
        <f t="shared" si="141"/>
        <v>23</v>
      </c>
      <c r="BD105" s="395">
        <v>0</v>
      </c>
      <c r="BE105" s="395">
        <v>23</v>
      </c>
      <c r="BF105" s="396">
        <f t="shared" si="142"/>
        <v>37</v>
      </c>
      <c r="BG105" s="395">
        <v>0</v>
      </c>
      <c r="BH105" s="395">
        <v>27</v>
      </c>
      <c r="BI105" s="395">
        <v>6</v>
      </c>
      <c r="BJ105" s="395">
        <v>4</v>
      </c>
      <c r="BK105" s="396">
        <f t="shared" si="143"/>
        <v>20</v>
      </c>
      <c r="BL105" s="395">
        <v>0</v>
      </c>
      <c r="BM105" s="395">
        <v>17</v>
      </c>
      <c r="BN105" s="395">
        <v>3</v>
      </c>
      <c r="BO105" s="396">
        <f t="shared" si="144"/>
        <v>8</v>
      </c>
      <c r="BP105" s="395">
        <v>0</v>
      </c>
      <c r="BQ105" s="395">
        <v>8</v>
      </c>
      <c r="BR105" s="395">
        <v>0</v>
      </c>
      <c r="BS105" s="396">
        <f t="shared" si="145"/>
        <v>21</v>
      </c>
      <c r="BT105" s="395">
        <v>1</v>
      </c>
      <c r="BU105" s="395">
        <v>9</v>
      </c>
      <c r="BV105" s="395">
        <v>5</v>
      </c>
      <c r="BW105" s="395">
        <v>6</v>
      </c>
      <c r="BX105" s="396">
        <f t="shared" si="146"/>
        <v>5</v>
      </c>
      <c r="BY105" s="395">
        <v>0</v>
      </c>
      <c r="BZ105" s="395">
        <v>4</v>
      </c>
      <c r="CA105" s="395">
        <v>1</v>
      </c>
      <c r="CB105" s="396">
        <f t="shared" si="147"/>
        <v>8</v>
      </c>
      <c r="CC105" s="395">
        <v>0</v>
      </c>
      <c r="CD105" s="395">
        <v>8</v>
      </c>
      <c r="CE105" s="395">
        <v>0</v>
      </c>
    </row>
    <row r="106" spans="1:83" ht="12.75" x14ac:dyDescent="0.2">
      <c r="A106" s="89">
        <v>804</v>
      </c>
      <c r="B106" s="252" t="s">
        <v>135</v>
      </c>
      <c r="C106" s="398">
        <f t="shared" si="131"/>
        <v>440</v>
      </c>
      <c r="D106" s="397">
        <f t="shared" si="132"/>
        <v>23</v>
      </c>
      <c r="E106" s="395">
        <v>7</v>
      </c>
      <c r="F106" s="395">
        <v>16</v>
      </c>
      <c r="G106" s="397">
        <f t="shared" si="133"/>
        <v>19</v>
      </c>
      <c r="H106" s="395">
        <v>0</v>
      </c>
      <c r="I106" s="395">
        <v>19</v>
      </c>
      <c r="J106" s="396">
        <f t="shared" si="134"/>
        <v>13</v>
      </c>
      <c r="K106" s="395">
        <v>1</v>
      </c>
      <c r="L106" s="395">
        <v>4</v>
      </c>
      <c r="M106" s="395">
        <v>2</v>
      </c>
      <c r="N106" s="395">
        <v>6</v>
      </c>
      <c r="O106" s="396">
        <f t="shared" si="135"/>
        <v>9</v>
      </c>
      <c r="P106" s="395">
        <v>0</v>
      </c>
      <c r="Q106" s="395">
        <v>5</v>
      </c>
      <c r="R106" s="395">
        <v>0</v>
      </c>
      <c r="S106" s="395">
        <v>4</v>
      </c>
      <c r="T106" s="396">
        <f t="shared" si="136"/>
        <v>12</v>
      </c>
      <c r="U106" s="395">
        <v>0</v>
      </c>
      <c r="V106" s="395">
        <v>8</v>
      </c>
      <c r="W106" s="395">
        <v>2</v>
      </c>
      <c r="X106" s="395">
        <v>2</v>
      </c>
      <c r="Y106" s="396">
        <f t="shared" si="137"/>
        <v>37</v>
      </c>
      <c r="Z106" s="395">
        <v>2</v>
      </c>
      <c r="AA106" s="395">
        <v>28</v>
      </c>
      <c r="AB106" s="395">
        <v>1</v>
      </c>
      <c r="AC106" s="395">
        <v>3</v>
      </c>
      <c r="AD106" s="395">
        <v>3</v>
      </c>
      <c r="AE106" s="396">
        <f t="shared" si="138"/>
        <v>235</v>
      </c>
      <c r="AF106" s="395">
        <v>1</v>
      </c>
      <c r="AG106" s="395">
        <v>1</v>
      </c>
      <c r="AH106" s="395">
        <v>39</v>
      </c>
      <c r="AI106" s="395">
        <v>53</v>
      </c>
      <c r="AJ106" s="395">
        <v>33</v>
      </c>
      <c r="AK106" s="395">
        <v>33</v>
      </c>
      <c r="AL106" s="395">
        <v>4</v>
      </c>
      <c r="AM106" s="395">
        <v>23</v>
      </c>
      <c r="AN106" s="395">
        <v>6</v>
      </c>
      <c r="AO106" s="395">
        <v>10</v>
      </c>
      <c r="AP106" s="395">
        <v>0</v>
      </c>
      <c r="AQ106" s="395">
        <v>32</v>
      </c>
      <c r="AR106" s="395">
        <v>0</v>
      </c>
      <c r="AS106" s="396">
        <f t="shared" si="139"/>
        <v>5</v>
      </c>
      <c r="AT106" s="395">
        <v>0</v>
      </c>
      <c r="AU106" s="395">
        <v>2</v>
      </c>
      <c r="AV106" s="395">
        <v>3</v>
      </c>
      <c r="AW106" s="396">
        <f t="shared" si="140"/>
        <v>9</v>
      </c>
      <c r="AX106" s="395">
        <v>0</v>
      </c>
      <c r="AY106" s="395">
        <v>8</v>
      </c>
      <c r="AZ106" s="395">
        <v>0</v>
      </c>
      <c r="BA106" s="395">
        <v>1</v>
      </c>
      <c r="BB106" s="395">
        <v>0</v>
      </c>
      <c r="BC106" s="396">
        <f t="shared" si="141"/>
        <v>18</v>
      </c>
      <c r="BD106" s="395">
        <v>0</v>
      </c>
      <c r="BE106" s="395">
        <v>18</v>
      </c>
      <c r="BF106" s="396">
        <f t="shared" si="142"/>
        <v>25</v>
      </c>
      <c r="BG106" s="395">
        <v>0</v>
      </c>
      <c r="BH106" s="395">
        <v>19</v>
      </c>
      <c r="BI106" s="395">
        <v>0</v>
      </c>
      <c r="BJ106" s="395">
        <v>6</v>
      </c>
      <c r="BK106" s="396">
        <f t="shared" si="143"/>
        <v>8</v>
      </c>
      <c r="BL106" s="395">
        <v>0</v>
      </c>
      <c r="BM106" s="395">
        <v>5</v>
      </c>
      <c r="BN106" s="395">
        <v>3</v>
      </c>
      <c r="BO106" s="396">
        <f t="shared" si="144"/>
        <v>7</v>
      </c>
      <c r="BP106" s="395">
        <v>0</v>
      </c>
      <c r="BQ106" s="395">
        <v>7</v>
      </c>
      <c r="BR106" s="395">
        <v>0</v>
      </c>
      <c r="BS106" s="396">
        <f t="shared" si="145"/>
        <v>18</v>
      </c>
      <c r="BT106" s="395">
        <v>0</v>
      </c>
      <c r="BU106" s="395">
        <v>6</v>
      </c>
      <c r="BV106" s="395">
        <v>5</v>
      </c>
      <c r="BW106" s="395">
        <v>7</v>
      </c>
      <c r="BX106" s="396">
        <f t="shared" si="146"/>
        <v>2</v>
      </c>
      <c r="BY106" s="395">
        <v>0</v>
      </c>
      <c r="BZ106" s="395">
        <v>2</v>
      </c>
      <c r="CA106" s="395">
        <v>0</v>
      </c>
      <c r="CB106" s="396">
        <f t="shared" si="147"/>
        <v>0</v>
      </c>
      <c r="CC106" s="395">
        <v>0</v>
      </c>
      <c r="CD106" s="395">
        <v>0</v>
      </c>
      <c r="CE106" s="395">
        <v>0</v>
      </c>
    </row>
    <row r="107" spans="1:83" ht="12.75" x14ac:dyDescent="0.2">
      <c r="A107" s="89">
        <v>806</v>
      </c>
      <c r="B107" s="252" t="s">
        <v>86</v>
      </c>
      <c r="C107" s="398">
        <f t="shared" si="131"/>
        <v>5</v>
      </c>
      <c r="D107" s="397">
        <f t="shared" si="132"/>
        <v>0</v>
      </c>
      <c r="E107" s="395">
        <v>0</v>
      </c>
      <c r="F107" s="395">
        <v>0</v>
      </c>
      <c r="G107" s="397">
        <f t="shared" si="133"/>
        <v>0</v>
      </c>
      <c r="H107" s="395">
        <v>0</v>
      </c>
      <c r="I107" s="395">
        <v>0</v>
      </c>
      <c r="J107" s="396">
        <f t="shared" si="134"/>
        <v>0</v>
      </c>
      <c r="K107" s="395">
        <v>0</v>
      </c>
      <c r="L107" s="395">
        <v>0</v>
      </c>
      <c r="M107" s="395">
        <v>0</v>
      </c>
      <c r="N107" s="395">
        <v>0</v>
      </c>
      <c r="O107" s="396">
        <f t="shared" si="135"/>
        <v>0</v>
      </c>
      <c r="P107" s="395">
        <v>0</v>
      </c>
      <c r="Q107" s="395">
        <v>0</v>
      </c>
      <c r="R107" s="395">
        <v>0</v>
      </c>
      <c r="S107" s="395">
        <v>0</v>
      </c>
      <c r="T107" s="396">
        <f t="shared" si="136"/>
        <v>0</v>
      </c>
      <c r="U107" s="395">
        <v>0</v>
      </c>
      <c r="V107" s="395">
        <v>0</v>
      </c>
      <c r="W107" s="395">
        <v>0</v>
      </c>
      <c r="X107" s="395">
        <v>0</v>
      </c>
      <c r="Y107" s="396">
        <f t="shared" si="137"/>
        <v>2</v>
      </c>
      <c r="Z107" s="395">
        <v>0</v>
      </c>
      <c r="AA107" s="395">
        <v>2</v>
      </c>
      <c r="AB107" s="395">
        <v>0</v>
      </c>
      <c r="AC107" s="395">
        <v>0</v>
      </c>
      <c r="AD107" s="395">
        <v>0</v>
      </c>
      <c r="AE107" s="396">
        <f t="shared" si="138"/>
        <v>3</v>
      </c>
      <c r="AF107" s="395">
        <v>0</v>
      </c>
      <c r="AG107" s="395">
        <v>0</v>
      </c>
      <c r="AH107" s="395">
        <v>0</v>
      </c>
      <c r="AI107" s="395">
        <v>0</v>
      </c>
      <c r="AJ107" s="395">
        <v>3</v>
      </c>
      <c r="AK107" s="395">
        <v>0</v>
      </c>
      <c r="AL107" s="395">
        <v>0</v>
      </c>
      <c r="AM107" s="395">
        <v>0</v>
      </c>
      <c r="AN107" s="395">
        <v>0</v>
      </c>
      <c r="AO107" s="395">
        <v>0</v>
      </c>
      <c r="AP107" s="395">
        <v>0</v>
      </c>
      <c r="AQ107" s="395">
        <v>0</v>
      </c>
      <c r="AR107" s="395">
        <v>0</v>
      </c>
      <c r="AS107" s="396">
        <f t="shared" si="139"/>
        <v>0</v>
      </c>
      <c r="AT107" s="395">
        <v>0</v>
      </c>
      <c r="AU107" s="395">
        <v>0</v>
      </c>
      <c r="AV107" s="395">
        <v>0</v>
      </c>
      <c r="AW107" s="396">
        <f t="shared" si="140"/>
        <v>0</v>
      </c>
      <c r="AX107" s="395">
        <v>0</v>
      </c>
      <c r="AY107" s="395">
        <v>0</v>
      </c>
      <c r="AZ107" s="395">
        <v>0</v>
      </c>
      <c r="BA107" s="395">
        <v>0</v>
      </c>
      <c r="BB107" s="395">
        <v>0</v>
      </c>
      <c r="BC107" s="396">
        <f t="shared" si="141"/>
        <v>0</v>
      </c>
      <c r="BD107" s="395">
        <v>0</v>
      </c>
      <c r="BE107" s="395">
        <v>0</v>
      </c>
      <c r="BF107" s="396">
        <f t="shared" si="142"/>
        <v>0</v>
      </c>
      <c r="BG107" s="395">
        <v>0</v>
      </c>
      <c r="BH107" s="395">
        <v>0</v>
      </c>
      <c r="BI107" s="395">
        <v>0</v>
      </c>
      <c r="BJ107" s="395">
        <v>0</v>
      </c>
      <c r="BK107" s="396">
        <f t="shared" si="143"/>
        <v>0</v>
      </c>
      <c r="BL107" s="395">
        <v>0</v>
      </c>
      <c r="BM107" s="395">
        <v>0</v>
      </c>
      <c r="BN107" s="395">
        <v>0</v>
      </c>
      <c r="BO107" s="396">
        <f t="shared" si="144"/>
        <v>0</v>
      </c>
      <c r="BP107" s="395">
        <v>0</v>
      </c>
      <c r="BQ107" s="395">
        <v>0</v>
      </c>
      <c r="BR107" s="395">
        <v>0</v>
      </c>
      <c r="BS107" s="396">
        <f t="shared" si="145"/>
        <v>0</v>
      </c>
      <c r="BT107" s="395">
        <v>0</v>
      </c>
      <c r="BU107" s="395">
        <v>0</v>
      </c>
      <c r="BV107" s="395">
        <v>0</v>
      </c>
      <c r="BW107" s="395">
        <v>0</v>
      </c>
      <c r="BX107" s="396">
        <f t="shared" si="146"/>
        <v>0</v>
      </c>
      <c r="BY107" s="395">
        <v>0</v>
      </c>
      <c r="BZ107" s="395">
        <v>0</v>
      </c>
      <c r="CA107" s="395">
        <v>0</v>
      </c>
      <c r="CB107" s="396">
        <f t="shared" si="147"/>
        <v>0</v>
      </c>
      <c r="CC107" s="395">
        <v>0</v>
      </c>
      <c r="CD107" s="395">
        <v>0</v>
      </c>
      <c r="CE107" s="395">
        <v>0</v>
      </c>
    </row>
    <row r="108" spans="1:83" ht="21" x14ac:dyDescent="0.2">
      <c r="A108" s="89">
        <v>808</v>
      </c>
      <c r="B108" s="252" t="s">
        <v>300</v>
      </c>
      <c r="C108" s="398">
        <f t="shared" si="131"/>
        <v>390</v>
      </c>
      <c r="D108" s="397">
        <f t="shared" si="132"/>
        <v>24</v>
      </c>
      <c r="E108" s="395">
        <v>3</v>
      </c>
      <c r="F108" s="395">
        <v>21</v>
      </c>
      <c r="G108" s="397">
        <f t="shared" si="133"/>
        <v>6</v>
      </c>
      <c r="H108" s="395">
        <v>1</v>
      </c>
      <c r="I108" s="395">
        <v>5</v>
      </c>
      <c r="J108" s="396">
        <f t="shared" si="134"/>
        <v>12</v>
      </c>
      <c r="K108" s="395">
        <v>1</v>
      </c>
      <c r="L108" s="395">
        <v>7</v>
      </c>
      <c r="M108" s="395">
        <v>0</v>
      </c>
      <c r="N108" s="395">
        <v>4</v>
      </c>
      <c r="O108" s="396">
        <f t="shared" si="135"/>
        <v>34</v>
      </c>
      <c r="P108" s="395">
        <v>0</v>
      </c>
      <c r="Q108" s="395">
        <v>18</v>
      </c>
      <c r="R108" s="395">
        <v>0</v>
      </c>
      <c r="S108" s="395">
        <v>16</v>
      </c>
      <c r="T108" s="396">
        <f t="shared" si="136"/>
        <v>14</v>
      </c>
      <c r="U108" s="395">
        <v>0</v>
      </c>
      <c r="V108" s="395">
        <v>11</v>
      </c>
      <c r="W108" s="395">
        <v>2</v>
      </c>
      <c r="X108" s="395">
        <v>1</v>
      </c>
      <c r="Y108" s="396">
        <f t="shared" si="137"/>
        <v>20</v>
      </c>
      <c r="Z108" s="395">
        <v>0</v>
      </c>
      <c r="AA108" s="395">
        <v>2</v>
      </c>
      <c r="AB108" s="395">
        <v>3</v>
      </c>
      <c r="AC108" s="395">
        <v>12</v>
      </c>
      <c r="AD108" s="395">
        <v>3</v>
      </c>
      <c r="AE108" s="396">
        <f t="shared" si="138"/>
        <v>147</v>
      </c>
      <c r="AF108" s="395">
        <v>0</v>
      </c>
      <c r="AG108" s="395">
        <v>0</v>
      </c>
      <c r="AH108" s="395">
        <v>10</v>
      </c>
      <c r="AI108" s="395">
        <v>43</v>
      </c>
      <c r="AJ108" s="395">
        <v>27</v>
      </c>
      <c r="AK108" s="395">
        <v>23</v>
      </c>
      <c r="AL108" s="395">
        <v>3</v>
      </c>
      <c r="AM108" s="395">
        <v>15</v>
      </c>
      <c r="AN108" s="395">
        <v>0</v>
      </c>
      <c r="AO108" s="395">
        <v>2</v>
      </c>
      <c r="AP108" s="395">
        <v>0</v>
      </c>
      <c r="AQ108" s="395">
        <v>24</v>
      </c>
      <c r="AR108" s="395">
        <v>0</v>
      </c>
      <c r="AS108" s="396">
        <f t="shared" si="139"/>
        <v>5</v>
      </c>
      <c r="AT108" s="395">
        <v>0</v>
      </c>
      <c r="AU108" s="395">
        <v>2</v>
      </c>
      <c r="AV108" s="395">
        <v>3</v>
      </c>
      <c r="AW108" s="396">
        <f t="shared" si="140"/>
        <v>27</v>
      </c>
      <c r="AX108" s="395">
        <v>0</v>
      </c>
      <c r="AY108" s="395">
        <v>14</v>
      </c>
      <c r="AZ108" s="395">
        <v>3</v>
      </c>
      <c r="BA108" s="395">
        <v>8</v>
      </c>
      <c r="BB108" s="395">
        <v>2</v>
      </c>
      <c r="BC108" s="396">
        <f t="shared" si="141"/>
        <v>7</v>
      </c>
      <c r="BD108" s="395">
        <v>0</v>
      </c>
      <c r="BE108" s="395">
        <v>7</v>
      </c>
      <c r="BF108" s="396">
        <f t="shared" si="142"/>
        <v>39</v>
      </c>
      <c r="BG108" s="395">
        <v>0</v>
      </c>
      <c r="BH108" s="395">
        <v>28</v>
      </c>
      <c r="BI108" s="395">
        <v>0</v>
      </c>
      <c r="BJ108" s="395">
        <v>11</v>
      </c>
      <c r="BK108" s="396">
        <f t="shared" si="143"/>
        <v>18</v>
      </c>
      <c r="BL108" s="395">
        <v>0</v>
      </c>
      <c r="BM108" s="395">
        <v>15</v>
      </c>
      <c r="BN108" s="395">
        <v>3</v>
      </c>
      <c r="BO108" s="396">
        <f t="shared" si="144"/>
        <v>10</v>
      </c>
      <c r="BP108" s="395">
        <v>0</v>
      </c>
      <c r="BQ108" s="395">
        <v>10</v>
      </c>
      <c r="BR108" s="395">
        <v>0</v>
      </c>
      <c r="BS108" s="396">
        <f t="shared" si="145"/>
        <v>17</v>
      </c>
      <c r="BT108" s="395">
        <v>0</v>
      </c>
      <c r="BU108" s="395">
        <v>9</v>
      </c>
      <c r="BV108" s="395">
        <v>0</v>
      </c>
      <c r="BW108" s="395">
        <v>8</v>
      </c>
      <c r="BX108" s="396">
        <f t="shared" si="146"/>
        <v>6</v>
      </c>
      <c r="BY108" s="395">
        <v>0</v>
      </c>
      <c r="BZ108" s="395">
        <v>6</v>
      </c>
      <c r="CA108" s="395">
        <v>0</v>
      </c>
      <c r="CB108" s="396">
        <f t="shared" si="147"/>
        <v>4</v>
      </c>
      <c r="CC108" s="395">
        <v>0</v>
      </c>
      <c r="CD108" s="395">
        <v>4</v>
      </c>
      <c r="CE108" s="395">
        <v>0</v>
      </c>
    </row>
    <row r="109" spans="1:83" ht="12.75" x14ac:dyDescent="0.2">
      <c r="A109" s="89">
        <v>809</v>
      </c>
      <c r="B109" s="252" t="s">
        <v>274</v>
      </c>
      <c r="C109" s="398">
        <f t="shared" si="131"/>
        <v>580</v>
      </c>
      <c r="D109" s="397">
        <f t="shared" si="132"/>
        <v>9</v>
      </c>
      <c r="E109" s="395">
        <v>1</v>
      </c>
      <c r="F109" s="395">
        <v>8</v>
      </c>
      <c r="G109" s="397">
        <f t="shared" si="133"/>
        <v>9</v>
      </c>
      <c r="H109" s="395">
        <v>0</v>
      </c>
      <c r="I109" s="395">
        <v>9</v>
      </c>
      <c r="J109" s="396">
        <f t="shared" si="134"/>
        <v>31</v>
      </c>
      <c r="K109" s="395">
        <v>1</v>
      </c>
      <c r="L109" s="395">
        <v>10</v>
      </c>
      <c r="M109" s="395">
        <v>5</v>
      </c>
      <c r="N109" s="395">
        <v>15</v>
      </c>
      <c r="O109" s="396">
        <f t="shared" si="135"/>
        <v>29</v>
      </c>
      <c r="P109" s="395">
        <v>0</v>
      </c>
      <c r="Q109" s="395">
        <v>11</v>
      </c>
      <c r="R109" s="395">
        <v>7</v>
      </c>
      <c r="S109" s="395">
        <v>11</v>
      </c>
      <c r="T109" s="396">
        <f t="shared" si="136"/>
        <v>41</v>
      </c>
      <c r="U109" s="395">
        <v>0</v>
      </c>
      <c r="V109" s="395">
        <v>36</v>
      </c>
      <c r="W109" s="395">
        <v>4</v>
      </c>
      <c r="X109" s="395">
        <v>1</v>
      </c>
      <c r="Y109" s="396">
        <f t="shared" si="137"/>
        <v>40</v>
      </c>
      <c r="Z109" s="395">
        <v>0</v>
      </c>
      <c r="AA109" s="395">
        <v>6</v>
      </c>
      <c r="AB109" s="395">
        <v>9</v>
      </c>
      <c r="AC109" s="395">
        <v>15</v>
      </c>
      <c r="AD109" s="395">
        <v>10</v>
      </c>
      <c r="AE109" s="396">
        <f t="shared" si="138"/>
        <v>175</v>
      </c>
      <c r="AF109" s="395">
        <v>0</v>
      </c>
      <c r="AG109" s="395">
        <v>0</v>
      </c>
      <c r="AH109" s="395">
        <v>18</v>
      </c>
      <c r="AI109" s="395">
        <v>37</v>
      </c>
      <c r="AJ109" s="395">
        <v>28</v>
      </c>
      <c r="AK109" s="395">
        <v>37</v>
      </c>
      <c r="AL109" s="395">
        <v>0</v>
      </c>
      <c r="AM109" s="395">
        <v>13</v>
      </c>
      <c r="AN109" s="395">
        <v>2</v>
      </c>
      <c r="AO109" s="395">
        <v>3</v>
      </c>
      <c r="AP109" s="395">
        <v>0</v>
      </c>
      <c r="AQ109" s="395">
        <v>36</v>
      </c>
      <c r="AR109" s="395">
        <v>1</v>
      </c>
      <c r="AS109" s="396">
        <f t="shared" si="139"/>
        <v>32</v>
      </c>
      <c r="AT109" s="395">
        <v>0</v>
      </c>
      <c r="AU109" s="395">
        <v>18</v>
      </c>
      <c r="AV109" s="395">
        <v>14</v>
      </c>
      <c r="AW109" s="396">
        <f t="shared" si="140"/>
        <v>41</v>
      </c>
      <c r="AX109" s="395">
        <v>0</v>
      </c>
      <c r="AY109" s="395">
        <v>19</v>
      </c>
      <c r="AZ109" s="395">
        <v>13</v>
      </c>
      <c r="BA109" s="395">
        <v>8</v>
      </c>
      <c r="BB109" s="395">
        <v>1</v>
      </c>
      <c r="BC109" s="396">
        <f t="shared" si="141"/>
        <v>41</v>
      </c>
      <c r="BD109" s="395">
        <v>0</v>
      </c>
      <c r="BE109" s="395">
        <v>41</v>
      </c>
      <c r="BF109" s="396">
        <f t="shared" si="142"/>
        <v>37</v>
      </c>
      <c r="BG109" s="395">
        <v>1</v>
      </c>
      <c r="BH109" s="395">
        <v>20</v>
      </c>
      <c r="BI109" s="395">
        <v>6</v>
      </c>
      <c r="BJ109" s="395">
        <v>10</v>
      </c>
      <c r="BK109" s="396">
        <f t="shared" si="143"/>
        <v>32</v>
      </c>
      <c r="BL109" s="395">
        <v>2</v>
      </c>
      <c r="BM109" s="395">
        <v>15</v>
      </c>
      <c r="BN109" s="395">
        <v>15</v>
      </c>
      <c r="BO109" s="396">
        <f t="shared" si="144"/>
        <v>18</v>
      </c>
      <c r="BP109" s="395">
        <v>0</v>
      </c>
      <c r="BQ109" s="395">
        <v>18</v>
      </c>
      <c r="BR109" s="395">
        <v>0</v>
      </c>
      <c r="BS109" s="396">
        <f t="shared" si="145"/>
        <v>30</v>
      </c>
      <c r="BT109" s="395">
        <v>1</v>
      </c>
      <c r="BU109" s="395">
        <v>20</v>
      </c>
      <c r="BV109" s="395">
        <v>3</v>
      </c>
      <c r="BW109" s="395">
        <v>6</v>
      </c>
      <c r="BX109" s="396">
        <f t="shared" si="146"/>
        <v>7</v>
      </c>
      <c r="BY109" s="395">
        <v>0</v>
      </c>
      <c r="BZ109" s="395">
        <v>7</v>
      </c>
      <c r="CA109" s="395">
        <v>0</v>
      </c>
      <c r="CB109" s="396">
        <f t="shared" si="147"/>
        <v>8</v>
      </c>
      <c r="CC109" s="395">
        <v>0</v>
      </c>
      <c r="CD109" s="395">
        <v>8</v>
      </c>
      <c r="CE109" s="395">
        <v>0</v>
      </c>
    </row>
    <row r="110" spans="1:83" ht="12.75" x14ac:dyDescent="0.2">
      <c r="A110" s="89">
        <v>810</v>
      </c>
      <c r="B110" s="252" t="s">
        <v>136</v>
      </c>
      <c r="C110" s="398">
        <f t="shared" si="131"/>
        <v>749</v>
      </c>
      <c r="D110" s="397">
        <f t="shared" si="132"/>
        <v>26</v>
      </c>
      <c r="E110" s="395">
        <v>4</v>
      </c>
      <c r="F110" s="395">
        <v>22</v>
      </c>
      <c r="G110" s="397">
        <f t="shared" si="133"/>
        <v>11</v>
      </c>
      <c r="H110" s="395">
        <v>0</v>
      </c>
      <c r="I110" s="395">
        <v>11</v>
      </c>
      <c r="J110" s="396">
        <f t="shared" si="134"/>
        <v>37</v>
      </c>
      <c r="K110" s="395">
        <v>0</v>
      </c>
      <c r="L110" s="395">
        <v>18</v>
      </c>
      <c r="M110" s="395">
        <v>3</v>
      </c>
      <c r="N110" s="395">
        <v>16</v>
      </c>
      <c r="O110" s="396">
        <f t="shared" si="135"/>
        <v>35</v>
      </c>
      <c r="P110" s="395">
        <v>0</v>
      </c>
      <c r="Q110" s="395">
        <v>19</v>
      </c>
      <c r="R110" s="395">
        <v>2</v>
      </c>
      <c r="S110" s="395">
        <v>14</v>
      </c>
      <c r="T110" s="396">
        <f t="shared" si="136"/>
        <v>45</v>
      </c>
      <c r="U110" s="395">
        <v>0</v>
      </c>
      <c r="V110" s="395">
        <v>37</v>
      </c>
      <c r="W110" s="395">
        <v>3</v>
      </c>
      <c r="X110" s="395">
        <v>5</v>
      </c>
      <c r="Y110" s="396">
        <f t="shared" si="137"/>
        <v>58</v>
      </c>
      <c r="Z110" s="395">
        <v>0</v>
      </c>
      <c r="AA110" s="395">
        <v>14</v>
      </c>
      <c r="AB110" s="395">
        <v>6</v>
      </c>
      <c r="AC110" s="395">
        <v>27</v>
      </c>
      <c r="AD110" s="395">
        <v>11</v>
      </c>
      <c r="AE110" s="396">
        <f t="shared" si="138"/>
        <v>227</v>
      </c>
      <c r="AF110" s="395">
        <v>0</v>
      </c>
      <c r="AG110" s="395">
        <v>1</v>
      </c>
      <c r="AH110" s="395">
        <v>34</v>
      </c>
      <c r="AI110" s="395">
        <v>46</v>
      </c>
      <c r="AJ110" s="395">
        <v>33</v>
      </c>
      <c r="AK110" s="395">
        <v>41</v>
      </c>
      <c r="AL110" s="395">
        <v>0</v>
      </c>
      <c r="AM110" s="395">
        <v>25</v>
      </c>
      <c r="AN110" s="395">
        <v>5</v>
      </c>
      <c r="AO110" s="395">
        <v>0</v>
      </c>
      <c r="AP110" s="395">
        <v>2</v>
      </c>
      <c r="AQ110" s="395">
        <v>39</v>
      </c>
      <c r="AR110" s="395">
        <v>1</v>
      </c>
      <c r="AS110" s="396">
        <f t="shared" si="139"/>
        <v>30</v>
      </c>
      <c r="AT110" s="395">
        <v>0</v>
      </c>
      <c r="AU110" s="395">
        <v>25</v>
      </c>
      <c r="AV110" s="395">
        <v>5</v>
      </c>
      <c r="AW110" s="396">
        <f t="shared" si="140"/>
        <v>68</v>
      </c>
      <c r="AX110" s="395">
        <v>0</v>
      </c>
      <c r="AY110" s="395">
        <v>27</v>
      </c>
      <c r="AZ110" s="395">
        <v>18</v>
      </c>
      <c r="BA110" s="395">
        <v>18</v>
      </c>
      <c r="BB110" s="395">
        <v>5</v>
      </c>
      <c r="BC110" s="396">
        <f t="shared" si="141"/>
        <v>29</v>
      </c>
      <c r="BD110" s="395">
        <v>0</v>
      </c>
      <c r="BE110" s="395">
        <v>29</v>
      </c>
      <c r="BF110" s="396">
        <f t="shared" si="142"/>
        <v>65</v>
      </c>
      <c r="BG110" s="395">
        <v>0</v>
      </c>
      <c r="BH110" s="395">
        <v>43</v>
      </c>
      <c r="BI110" s="395">
        <v>7</v>
      </c>
      <c r="BJ110" s="395">
        <v>15</v>
      </c>
      <c r="BK110" s="396">
        <f t="shared" si="143"/>
        <v>33</v>
      </c>
      <c r="BL110" s="395">
        <v>0</v>
      </c>
      <c r="BM110" s="395">
        <v>19</v>
      </c>
      <c r="BN110" s="395">
        <v>14</v>
      </c>
      <c r="BO110" s="396">
        <f t="shared" si="144"/>
        <v>12</v>
      </c>
      <c r="BP110" s="395">
        <v>0</v>
      </c>
      <c r="BQ110" s="395">
        <v>12</v>
      </c>
      <c r="BR110" s="395">
        <v>0</v>
      </c>
      <c r="BS110" s="396">
        <f t="shared" si="145"/>
        <v>46</v>
      </c>
      <c r="BT110" s="395">
        <v>0</v>
      </c>
      <c r="BU110" s="395">
        <v>21</v>
      </c>
      <c r="BV110" s="395">
        <v>5</v>
      </c>
      <c r="BW110" s="395">
        <v>20</v>
      </c>
      <c r="BX110" s="396">
        <f t="shared" si="146"/>
        <v>18</v>
      </c>
      <c r="BY110" s="395">
        <v>0</v>
      </c>
      <c r="BZ110" s="395">
        <v>16</v>
      </c>
      <c r="CA110" s="395">
        <v>2</v>
      </c>
      <c r="CB110" s="396">
        <f t="shared" si="147"/>
        <v>9</v>
      </c>
      <c r="CC110" s="395">
        <v>0</v>
      </c>
      <c r="CD110" s="395">
        <v>8</v>
      </c>
      <c r="CE110" s="395">
        <v>1</v>
      </c>
    </row>
    <row r="111" spans="1:83" ht="12.75" x14ac:dyDescent="0.2">
      <c r="A111" s="90">
        <v>811</v>
      </c>
      <c r="B111" s="252" t="s">
        <v>137</v>
      </c>
      <c r="C111" s="398">
        <f t="shared" si="131"/>
        <v>21</v>
      </c>
      <c r="D111" s="397">
        <f t="shared" si="132"/>
        <v>0</v>
      </c>
      <c r="E111" s="395">
        <v>0</v>
      </c>
      <c r="F111" s="395">
        <v>0</v>
      </c>
      <c r="G111" s="397">
        <f t="shared" si="133"/>
        <v>0</v>
      </c>
      <c r="H111" s="395">
        <v>0</v>
      </c>
      <c r="I111" s="395">
        <v>0</v>
      </c>
      <c r="J111" s="396">
        <f t="shared" si="134"/>
        <v>0</v>
      </c>
      <c r="K111" s="395">
        <v>0</v>
      </c>
      <c r="L111" s="395">
        <v>0</v>
      </c>
      <c r="M111" s="395">
        <v>0</v>
      </c>
      <c r="N111" s="395">
        <v>0</v>
      </c>
      <c r="O111" s="396">
        <f t="shared" si="135"/>
        <v>0</v>
      </c>
      <c r="P111" s="395">
        <v>0</v>
      </c>
      <c r="Q111" s="395">
        <v>0</v>
      </c>
      <c r="R111" s="395">
        <v>0</v>
      </c>
      <c r="S111" s="395">
        <v>0</v>
      </c>
      <c r="T111" s="396">
        <f t="shared" si="136"/>
        <v>0</v>
      </c>
      <c r="U111" s="395">
        <v>0</v>
      </c>
      <c r="V111" s="395">
        <v>0</v>
      </c>
      <c r="W111" s="395">
        <v>0</v>
      </c>
      <c r="X111" s="395">
        <v>0</v>
      </c>
      <c r="Y111" s="396">
        <f t="shared" si="137"/>
        <v>0</v>
      </c>
      <c r="Z111" s="395">
        <v>0</v>
      </c>
      <c r="AA111" s="395">
        <v>0</v>
      </c>
      <c r="AB111" s="395">
        <v>0</v>
      </c>
      <c r="AC111" s="395">
        <v>0</v>
      </c>
      <c r="AD111" s="395">
        <v>0</v>
      </c>
      <c r="AE111" s="396">
        <f t="shared" si="138"/>
        <v>0</v>
      </c>
      <c r="AF111" s="395">
        <v>0</v>
      </c>
      <c r="AG111" s="395">
        <v>0</v>
      </c>
      <c r="AH111" s="395">
        <v>0</v>
      </c>
      <c r="AI111" s="395">
        <v>0</v>
      </c>
      <c r="AJ111" s="395">
        <v>0</v>
      </c>
      <c r="AK111" s="395">
        <v>0</v>
      </c>
      <c r="AL111" s="395">
        <v>0</v>
      </c>
      <c r="AM111" s="395">
        <v>0</v>
      </c>
      <c r="AN111" s="395">
        <v>0</v>
      </c>
      <c r="AO111" s="395">
        <v>0</v>
      </c>
      <c r="AP111" s="395">
        <v>0</v>
      </c>
      <c r="AQ111" s="395">
        <v>0</v>
      </c>
      <c r="AR111" s="395">
        <v>0</v>
      </c>
      <c r="AS111" s="396">
        <f t="shared" si="139"/>
        <v>5</v>
      </c>
      <c r="AT111" s="395">
        <v>0</v>
      </c>
      <c r="AU111" s="395">
        <v>0</v>
      </c>
      <c r="AV111" s="395">
        <v>5</v>
      </c>
      <c r="AW111" s="396">
        <f t="shared" si="140"/>
        <v>7</v>
      </c>
      <c r="AX111" s="395">
        <v>0</v>
      </c>
      <c r="AY111" s="395">
        <v>0</v>
      </c>
      <c r="AZ111" s="395">
        <v>0</v>
      </c>
      <c r="BA111" s="395">
        <v>4</v>
      </c>
      <c r="BB111" s="395">
        <v>3</v>
      </c>
      <c r="BC111" s="396">
        <f t="shared" si="141"/>
        <v>0</v>
      </c>
      <c r="BD111" s="395">
        <v>0</v>
      </c>
      <c r="BE111" s="395">
        <v>0</v>
      </c>
      <c r="BF111" s="396">
        <f t="shared" si="142"/>
        <v>0</v>
      </c>
      <c r="BG111" s="395">
        <v>0</v>
      </c>
      <c r="BH111" s="395">
        <v>0</v>
      </c>
      <c r="BI111" s="395">
        <v>0</v>
      </c>
      <c r="BJ111" s="395">
        <v>0</v>
      </c>
      <c r="BK111" s="396">
        <f t="shared" si="143"/>
        <v>3</v>
      </c>
      <c r="BL111" s="395">
        <v>0</v>
      </c>
      <c r="BM111" s="395">
        <v>1</v>
      </c>
      <c r="BN111" s="395">
        <v>2</v>
      </c>
      <c r="BO111" s="396">
        <f t="shared" si="144"/>
        <v>1</v>
      </c>
      <c r="BP111" s="395">
        <v>0</v>
      </c>
      <c r="BQ111" s="395">
        <v>0</v>
      </c>
      <c r="BR111" s="395">
        <v>1</v>
      </c>
      <c r="BS111" s="396">
        <f t="shared" si="145"/>
        <v>3</v>
      </c>
      <c r="BT111" s="395">
        <v>0</v>
      </c>
      <c r="BU111" s="395">
        <v>0</v>
      </c>
      <c r="BV111" s="395">
        <v>0</v>
      </c>
      <c r="BW111" s="395">
        <v>3</v>
      </c>
      <c r="BX111" s="396">
        <f t="shared" si="146"/>
        <v>2</v>
      </c>
      <c r="BY111" s="395">
        <v>0</v>
      </c>
      <c r="BZ111" s="395">
        <v>2</v>
      </c>
      <c r="CA111" s="395">
        <v>0</v>
      </c>
      <c r="CB111" s="396">
        <f t="shared" si="147"/>
        <v>0</v>
      </c>
      <c r="CC111" s="395">
        <v>0</v>
      </c>
      <c r="CD111" s="395">
        <v>0</v>
      </c>
      <c r="CE111" s="395">
        <v>0</v>
      </c>
    </row>
    <row r="112" spans="1:83" ht="12.75" x14ac:dyDescent="0.2">
      <c r="A112" s="90">
        <v>812</v>
      </c>
      <c r="B112" s="252" t="s">
        <v>151</v>
      </c>
      <c r="C112" s="398">
        <f t="shared" si="131"/>
        <v>2624</v>
      </c>
      <c r="D112" s="397">
        <f t="shared" si="132"/>
        <v>58</v>
      </c>
      <c r="E112" s="395">
        <v>10</v>
      </c>
      <c r="F112" s="395">
        <v>48</v>
      </c>
      <c r="G112" s="397">
        <f t="shared" si="133"/>
        <v>99</v>
      </c>
      <c r="H112" s="395">
        <v>17</v>
      </c>
      <c r="I112" s="395">
        <v>82</v>
      </c>
      <c r="J112" s="396">
        <f t="shared" si="134"/>
        <v>168</v>
      </c>
      <c r="K112" s="395">
        <v>0</v>
      </c>
      <c r="L112" s="395">
        <v>63</v>
      </c>
      <c r="M112" s="395">
        <v>23</v>
      </c>
      <c r="N112" s="395">
        <v>82</v>
      </c>
      <c r="O112" s="396">
        <f t="shared" si="135"/>
        <v>94</v>
      </c>
      <c r="P112" s="395">
        <v>0</v>
      </c>
      <c r="Q112" s="395">
        <v>62</v>
      </c>
      <c r="R112" s="395">
        <v>13</v>
      </c>
      <c r="S112" s="395">
        <v>19</v>
      </c>
      <c r="T112" s="396">
        <f t="shared" si="136"/>
        <v>159</v>
      </c>
      <c r="U112" s="395">
        <v>0</v>
      </c>
      <c r="V112" s="395">
        <v>127</v>
      </c>
      <c r="W112" s="395">
        <v>19</v>
      </c>
      <c r="X112" s="395">
        <v>13</v>
      </c>
      <c r="Y112" s="396">
        <f t="shared" si="137"/>
        <v>257</v>
      </c>
      <c r="Z112" s="395">
        <v>2</v>
      </c>
      <c r="AA112" s="395">
        <v>58</v>
      </c>
      <c r="AB112" s="395">
        <v>44</v>
      </c>
      <c r="AC112" s="395">
        <v>90</v>
      </c>
      <c r="AD112" s="395">
        <v>63</v>
      </c>
      <c r="AE112" s="396">
        <f t="shared" si="138"/>
        <v>775</v>
      </c>
      <c r="AF112" s="395">
        <v>0</v>
      </c>
      <c r="AG112" s="395">
        <v>0</v>
      </c>
      <c r="AH112" s="395">
        <v>147</v>
      </c>
      <c r="AI112" s="395">
        <v>126</v>
      </c>
      <c r="AJ112" s="395">
        <v>104</v>
      </c>
      <c r="AK112" s="395">
        <v>121</v>
      </c>
      <c r="AL112" s="395">
        <v>5</v>
      </c>
      <c r="AM112" s="395">
        <v>32</v>
      </c>
      <c r="AN112" s="395">
        <v>5</v>
      </c>
      <c r="AO112" s="395">
        <v>10</v>
      </c>
      <c r="AP112" s="395">
        <v>1</v>
      </c>
      <c r="AQ112" s="395">
        <v>223</v>
      </c>
      <c r="AR112" s="395">
        <v>1</v>
      </c>
      <c r="AS112" s="396">
        <f t="shared" si="139"/>
        <v>86</v>
      </c>
      <c r="AT112" s="395">
        <v>0</v>
      </c>
      <c r="AU112" s="395">
        <v>62</v>
      </c>
      <c r="AV112" s="395">
        <v>24</v>
      </c>
      <c r="AW112" s="396">
        <f t="shared" si="140"/>
        <v>169</v>
      </c>
      <c r="AX112" s="395">
        <v>0</v>
      </c>
      <c r="AY112" s="395">
        <v>50</v>
      </c>
      <c r="AZ112" s="395">
        <v>45</v>
      </c>
      <c r="BA112" s="395">
        <v>47</v>
      </c>
      <c r="BB112" s="395">
        <v>27</v>
      </c>
      <c r="BC112" s="396">
        <f t="shared" si="141"/>
        <v>64</v>
      </c>
      <c r="BD112" s="395">
        <v>0</v>
      </c>
      <c r="BE112" s="395">
        <v>64</v>
      </c>
      <c r="BF112" s="396">
        <f t="shared" si="142"/>
        <v>238</v>
      </c>
      <c r="BG112" s="395">
        <v>0</v>
      </c>
      <c r="BH112" s="395">
        <v>148</v>
      </c>
      <c r="BI112" s="395">
        <v>31</v>
      </c>
      <c r="BJ112" s="395">
        <v>59</v>
      </c>
      <c r="BK112" s="396">
        <f t="shared" si="143"/>
        <v>151</v>
      </c>
      <c r="BL112" s="395">
        <v>2</v>
      </c>
      <c r="BM112" s="395">
        <v>101</v>
      </c>
      <c r="BN112" s="395">
        <v>48</v>
      </c>
      <c r="BO112" s="396">
        <f t="shared" si="144"/>
        <v>95</v>
      </c>
      <c r="BP112" s="395">
        <v>0</v>
      </c>
      <c r="BQ112" s="395">
        <v>90</v>
      </c>
      <c r="BR112" s="395">
        <v>5</v>
      </c>
      <c r="BS112" s="396">
        <f t="shared" si="145"/>
        <v>133</v>
      </c>
      <c r="BT112" s="395">
        <v>0</v>
      </c>
      <c r="BU112" s="395">
        <v>56</v>
      </c>
      <c r="BV112" s="395">
        <v>17</v>
      </c>
      <c r="BW112" s="395">
        <v>60</v>
      </c>
      <c r="BX112" s="396">
        <f t="shared" si="146"/>
        <v>42</v>
      </c>
      <c r="BY112" s="395">
        <v>0</v>
      </c>
      <c r="BZ112" s="395">
        <v>30</v>
      </c>
      <c r="CA112" s="395">
        <v>12</v>
      </c>
      <c r="CB112" s="396">
        <f t="shared" si="147"/>
        <v>36</v>
      </c>
      <c r="CC112" s="395">
        <v>0</v>
      </c>
      <c r="CD112" s="395">
        <v>30</v>
      </c>
      <c r="CE112" s="395">
        <v>6</v>
      </c>
    </row>
    <row r="113" spans="1:83" ht="12.75" x14ac:dyDescent="0.2">
      <c r="A113" s="90">
        <v>816</v>
      </c>
      <c r="B113" s="252" t="s">
        <v>248</v>
      </c>
      <c r="C113" s="398">
        <f t="shared" si="131"/>
        <v>746</v>
      </c>
      <c r="D113" s="397">
        <f t="shared" si="132"/>
        <v>16</v>
      </c>
      <c r="E113" s="395">
        <v>4</v>
      </c>
      <c r="F113" s="395">
        <v>12</v>
      </c>
      <c r="G113" s="397">
        <f t="shared" si="133"/>
        <v>9</v>
      </c>
      <c r="H113" s="395">
        <v>2</v>
      </c>
      <c r="I113" s="395">
        <v>7</v>
      </c>
      <c r="J113" s="396">
        <f t="shared" si="134"/>
        <v>11</v>
      </c>
      <c r="K113" s="395">
        <v>0</v>
      </c>
      <c r="L113" s="395">
        <v>3</v>
      </c>
      <c r="M113" s="395">
        <v>1</v>
      </c>
      <c r="N113" s="395">
        <v>7</v>
      </c>
      <c r="O113" s="396">
        <f t="shared" si="135"/>
        <v>10</v>
      </c>
      <c r="P113" s="395">
        <v>0</v>
      </c>
      <c r="Q113" s="395">
        <v>7</v>
      </c>
      <c r="R113" s="395">
        <v>1</v>
      </c>
      <c r="S113" s="395">
        <v>2</v>
      </c>
      <c r="T113" s="396">
        <f t="shared" si="136"/>
        <v>10</v>
      </c>
      <c r="U113" s="395">
        <v>0</v>
      </c>
      <c r="V113" s="395">
        <v>9</v>
      </c>
      <c r="W113" s="395">
        <v>1</v>
      </c>
      <c r="X113" s="395">
        <v>0</v>
      </c>
      <c r="Y113" s="396">
        <f t="shared" si="137"/>
        <v>52</v>
      </c>
      <c r="Z113" s="395">
        <v>0</v>
      </c>
      <c r="AA113" s="395">
        <v>13</v>
      </c>
      <c r="AB113" s="395">
        <v>10</v>
      </c>
      <c r="AC113" s="395">
        <v>17</v>
      </c>
      <c r="AD113" s="395">
        <v>12</v>
      </c>
      <c r="AE113" s="396">
        <f t="shared" si="138"/>
        <v>406</v>
      </c>
      <c r="AF113" s="395">
        <v>0</v>
      </c>
      <c r="AG113" s="395">
        <v>2</v>
      </c>
      <c r="AH113" s="395">
        <v>50</v>
      </c>
      <c r="AI113" s="395">
        <v>77</v>
      </c>
      <c r="AJ113" s="395">
        <v>117</v>
      </c>
      <c r="AK113" s="395">
        <v>59</v>
      </c>
      <c r="AL113" s="395">
        <v>2</v>
      </c>
      <c r="AM113" s="395">
        <v>17</v>
      </c>
      <c r="AN113" s="395">
        <v>4</v>
      </c>
      <c r="AO113" s="395">
        <v>61</v>
      </c>
      <c r="AP113" s="395">
        <v>2</v>
      </c>
      <c r="AQ113" s="395">
        <v>15</v>
      </c>
      <c r="AR113" s="395">
        <v>0</v>
      </c>
      <c r="AS113" s="396">
        <f t="shared" si="139"/>
        <v>23</v>
      </c>
      <c r="AT113" s="395">
        <v>0</v>
      </c>
      <c r="AU113" s="395">
        <v>16</v>
      </c>
      <c r="AV113" s="395">
        <v>7</v>
      </c>
      <c r="AW113" s="396">
        <f t="shared" si="140"/>
        <v>48</v>
      </c>
      <c r="AX113" s="395">
        <v>0</v>
      </c>
      <c r="AY113" s="395">
        <v>19</v>
      </c>
      <c r="AZ113" s="395">
        <v>20</v>
      </c>
      <c r="BA113" s="395">
        <v>9</v>
      </c>
      <c r="BB113" s="395">
        <v>0</v>
      </c>
      <c r="BC113" s="396">
        <f t="shared" si="141"/>
        <v>21</v>
      </c>
      <c r="BD113" s="395">
        <v>0</v>
      </c>
      <c r="BE113" s="395">
        <v>21</v>
      </c>
      <c r="BF113" s="396">
        <f t="shared" si="142"/>
        <v>39</v>
      </c>
      <c r="BG113" s="395">
        <v>0</v>
      </c>
      <c r="BH113" s="395">
        <v>20</v>
      </c>
      <c r="BI113" s="395">
        <v>5</v>
      </c>
      <c r="BJ113" s="395">
        <v>14</v>
      </c>
      <c r="BK113" s="396">
        <f t="shared" si="143"/>
        <v>23</v>
      </c>
      <c r="BL113" s="395">
        <v>0</v>
      </c>
      <c r="BM113" s="395">
        <v>19</v>
      </c>
      <c r="BN113" s="395">
        <v>4</v>
      </c>
      <c r="BO113" s="396">
        <f t="shared" si="144"/>
        <v>30</v>
      </c>
      <c r="BP113" s="395">
        <v>0</v>
      </c>
      <c r="BQ113" s="395">
        <v>30</v>
      </c>
      <c r="BR113" s="395">
        <v>0</v>
      </c>
      <c r="BS113" s="396">
        <f t="shared" si="145"/>
        <v>32</v>
      </c>
      <c r="BT113" s="395">
        <v>0</v>
      </c>
      <c r="BU113" s="395">
        <v>10</v>
      </c>
      <c r="BV113" s="395">
        <v>5</v>
      </c>
      <c r="BW113" s="395">
        <v>17</v>
      </c>
      <c r="BX113" s="396">
        <f t="shared" si="146"/>
        <v>7</v>
      </c>
      <c r="BY113" s="395">
        <v>0</v>
      </c>
      <c r="BZ113" s="395">
        <v>7</v>
      </c>
      <c r="CA113" s="395">
        <v>0</v>
      </c>
      <c r="CB113" s="396">
        <f t="shared" si="147"/>
        <v>9</v>
      </c>
      <c r="CC113" s="395">
        <v>1</v>
      </c>
      <c r="CD113" s="395">
        <v>7</v>
      </c>
      <c r="CE113" s="395">
        <v>1</v>
      </c>
    </row>
    <row r="114" spans="1:83" ht="12.75" x14ac:dyDescent="0.2">
      <c r="A114" s="90">
        <v>817</v>
      </c>
      <c r="B114" s="252" t="s">
        <v>139</v>
      </c>
      <c r="C114" s="398">
        <f t="shared" si="131"/>
        <v>37</v>
      </c>
      <c r="D114" s="397">
        <f t="shared" si="132"/>
        <v>6</v>
      </c>
      <c r="E114" s="395">
        <v>5</v>
      </c>
      <c r="F114" s="395">
        <v>1</v>
      </c>
      <c r="G114" s="397">
        <f t="shared" si="133"/>
        <v>0</v>
      </c>
      <c r="H114" s="395">
        <v>0</v>
      </c>
      <c r="I114" s="395">
        <v>0</v>
      </c>
      <c r="J114" s="396">
        <f t="shared" si="134"/>
        <v>0</v>
      </c>
      <c r="K114" s="395">
        <v>0</v>
      </c>
      <c r="L114" s="395">
        <v>0</v>
      </c>
      <c r="M114" s="395">
        <v>0</v>
      </c>
      <c r="N114" s="395">
        <v>0</v>
      </c>
      <c r="O114" s="396">
        <f t="shared" si="135"/>
        <v>0</v>
      </c>
      <c r="P114" s="395">
        <v>0</v>
      </c>
      <c r="Q114" s="395">
        <v>0</v>
      </c>
      <c r="R114" s="395">
        <v>0</v>
      </c>
      <c r="S114" s="395">
        <v>0</v>
      </c>
      <c r="T114" s="396">
        <f t="shared" si="136"/>
        <v>2</v>
      </c>
      <c r="U114" s="395">
        <v>0</v>
      </c>
      <c r="V114" s="395">
        <v>2</v>
      </c>
      <c r="W114" s="395">
        <v>0</v>
      </c>
      <c r="X114" s="395">
        <v>0</v>
      </c>
      <c r="Y114" s="396">
        <f t="shared" si="137"/>
        <v>5</v>
      </c>
      <c r="Z114" s="395">
        <v>0</v>
      </c>
      <c r="AA114" s="395">
        <v>0</v>
      </c>
      <c r="AB114" s="395">
        <v>2</v>
      </c>
      <c r="AC114" s="395">
        <v>3</v>
      </c>
      <c r="AD114" s="395">
        <v>0</v>
      </c>
      <c r="AE114" s="396">
        <f t="shared" si="138"/>
        <v>9</v>
      </c>
      <c r="AF114" s="395">
        <v>0</v>
      </c>
      <c r="AG114" s="395">
        <v>0</v>
      </c>
      <c r="AH114" s="395">
        <v>0</v>
      </c>
      <c r="AI114" s="395">
        <v>8</v>
      </c>
      <c r="AJ114" s="395">
        <v>0</v>
      </c>
      <c r="AK114" s="395">
        <v>0</v>
      </c>
      <c r="AL114" s="395">
        <v>0</v>
      </c>
      <c r="AM114" s="395">
        <v>0</v>
      </c>
      <c r="AN114" s="395">
        <v>0</v>
      </c>
      <c r="AO114" s="395">
        <v>1</v>
      </c>
      <c r="AP114" s="395">
        <v>0</v>
      </c>
      <c r="AQ114" s="395">
        <v>0</v>
      </c>
      <c r="AR114" s="395">
        <v>0</v>
      </c>
      <c r="AS114" s="396">
        <f t="shared" si="139"/>
        <v>5</v>
      </c>
      <c r="AT114" s="395">
        <v>0</v>
      </c>
      <c r="AU114" s="395">
        <v>5</v>
      </c>
      <c r="AV114" s="395">
        <v>0</v>
      </c>
      <c r="AW114" s="396">
        <f t="shared" si="140"/>
        <v>0</v>
      </c>
      <c r="AX114" s="395">
        <v>0</v>
      </c>
      <c r="AY114" s="395">
        <v>0</v>
      </c>
      <c r="AZ114" s="395">
        <v>0</v>
      </c>
      <c r="BA114" s="395">
        <v>0</v>
      </c>
      <c r="BB114" s="395">
        <v>0</v>
      </c>
      <c r="BC114" s="396">
        <f t="shared" si="141"/>
        <v>0</v>
      </c>
      <c r="BD114" s="395">
        <v>0</v>
      </c>
      <c r="BE114" s="395">
        <v>0</v>
      </c>
      <c r="BF114" s="396">
        <f t="shared" si="142"/>
        <v>9</v>
      </c>
      <c r="BG114" s="395">
        <v>1</v>
      </c>
      <c r="BH114" s="395">
        <v>6</v>
      </c>
      <c r="BI114" s="395">
        <v>2</v>
      </c>
      <c r="BJ114" s="395">
        <v>0</v>
      </c>
      <c r="BK114" s="396">
        <f t="shared" si="143"/>
        <v>0</v>
      </c>
      <c r="BL114" s="395">
        <v>0</v>
      </c>
      <c r="BM114" s="395">
        <v>0</v>
      </c>
      <c r="BN114" s="395">
        <v>0</v>
      </c>
      <c r="BO114" s="396">
        <f t="shared" si="144"/>
        <v>1</v>
      </c>
      <c r="BP114" s="395">
        <v>0</v>
      </c>
      <c r="BQ114" s="395">
        <v>1</v>
      </c>
      <c r="BR114" s="395">
        <v>0</v>
      </c>
      <c r="BS114" s="396">
        <f t="shared" si="145"/>
        <v>0</v>
      </c>
      <c r="BT114" s="395">
        <v>0</v>
      </c>
      <c r="BU114" s="395">
        <v>0</v>
      </c>
      <c r="BV114" s="395">
        <v>0</v>
      </c>
      <c r="BW114" s="395">
        <v>0</v>
      </c>
      <c r="BX114" s="396">
        <f t="shared" si="146"/>
        <v>0</v>
      </c>
      <c r="BY114" s="395">
        <v>0</v>
      </c>
      <c r="BZ114" s="395">
        <v>0</v>
      </c>
      <c r="CA114" s="395">
        <v>0</v>
      </c>
      <c r="CB114" s="396">
        <f t="shared" si="147"/>
        <v>0</v>
      </c>
      <c r="CC114" s="395">
        <v>0</v>
      </c>
      <c r="CD114" s="395">
        <v>0</v>
      </c>
      <c r="CE114" s="395">
        <v>0</v>
      </c>
    </row>
    <row r="115" spans="1:83" ht="12.75" x14ac:dyDescent="0.2">
      <c r="A115" s="90">
        <v>821</v>
      </c>
      <c r="B115" s="252" t="s">
        <v>342</v>
      </c>
      <c r="C115" s="398">
        <f t="shared" si="131"/>
        <v>55</v>
      </c>
      <c r="D115" s="397">
        <f t="shared" si="132"/>
        <v>0</v>
      </c>
      <c r="E115" s="395">
        <v>0</v>
      </c>
      <c r="F115" s="395">
        <v>0</v>
      </c>
      <c r="G115" s="397">
        <f t="shared" si="133"/>
        <v>0</v>
      </c>
      <c r="H115" s="395">
        <v>0</v>
      </c>
      <c r="I115" s="395">
        <v>0</v>
      </c>
      <c r="J115" s="396">
        <f t="shared" si="134"/>
        <v>4</v>
      </c>
      <c r="K115" s="395">
        <v>0</v>
      </c>
      <c r="L115" s="395">
        <v>0</v>
      </c>
      <c r="M115" s="395">
        <v>0</v>
      </c>
      <c r="N115" s="395">
        <v>4</v>
      </c>
      <c r="O115" s="396">
        <f t="shared" si="135"/>
        <v>13</v>
      </c>
      <c r="P115" s="395">
        <v>0</v>
      </c>
      <c r="Q115" s="395">
        <v>12</v>
      </c>
      <c r="R115" s="395">
        <v>1</v>
      </c>
      <c r="S115" s="395">
        <v>0</v>
      </c>
      <c r="T115" s="396">
        <f t="shared" si="136"/>
        <v>5</v>
      </c>
      <c r="U115" s="395">
        <v>0</v>
      </c>
      <c r="V115" s="395">
        <v>3</v>
      </c>
      <c r="W115" s="395">
        <v>2</v>
      </c>
      <c r="X115" s="395">
        <v>0</v>
      </c>
      <c r="Y115" s="396">
        <f t="shared" si="137"/>
        <v>2</v>
      </c>
      <c r="Z115" s="395">
        <v>0</v>
      </c>
      <c r="AA115" s="395">
        <v>0</v>
      </c>
      <c r="AB115" s="395">
        <v>0</v>
      </c>
      <c r="AC115" s="395">
        <v>2</v>
      </c>
      <c r="AD115" s="395">
        <v>0</v>
      </c>
      <c r="AE115" s="396">
        <f t="shared" si="138"/>
        <v>15</v>
      </c>
      <c r="AF115" s="395">
        <v>0</v>
      </c>
      <c r="AG115" s="395">
        <v>0</v>
      </c>
      <c r="AH115" s="395">
        <v>1</v>
      </c>
      <c r="AI115" s="395">
        <v>5</v>
      </c>
      <c r="AJ115" s="395">
        <v>1</v>
      </c>
      <c r="AK115" s="395">
        <v>1</v>
      </c>
      <c r="AL115" s="395">
        <v>0</v>
      </c>
      <c r="AM115" s="395">
        <v>6</v>
      </c>
      <c r="AN115" s="395">
        <v>0</v>
      </c>
      <c r="AO115" s="395">
        <v>1</v>
      </c>
      <c r="AP115" s="395">
        <v>0</v>
      </c>
      <c r="AQ115" s="395">
        <v>0</v>
      </c>
      <c r="AR115" s="395">
        <v>0</v>
      </c>
      <c r="AS115" s="396">
        <f t="shared" si="139"/>
        <v>2</v>
      </c>
      <c r="AT115" s="395">
        <v>0</v>
      </c>
      <c r="AU115" s="395">
        <v>0</v>
      </c>
      <c r="AV115" s="395">
        <v>2</v>
      </c>
      <c r="AW115" s="396">
        <f t="shared" si="140"/>
        <v>4</v>
      </c>
      <c r="AX115" s="395">
        <v>0</v>
      </c>
      <c r="AY115" s="395">
        <v>2</v>
      </c>
      <c r="AZ115" s="395">
        <v>1</v>
      </c>
      <c r="BA115" s="395">
        <v>0</v>
      </c>
      <c r="BB115" s="395">
        <v>1</v>
      </c>
      <c r="BC115" s="396">
        <f t="shared" si="141"/>
        <v>0</v>
      </c>
      <c r="BD115" s="395">
        <v>0</v>
      </c>
      <c r="BE115" s="395">
        <v>0</v>
      </c>
      <c r="BF115" s="396">
        <f t="shared" si="142"/>
        <v>0</v>
      </c>
      <c r="BG115" s="395">
        <v>0</v>
      </c>
      <c r="BH115" s="395">
        <v>0</v>
      </c>
      <c r="BI115" s="395">
        <v>0</v>
      </c>
      <c r="BJ115" s="395">
        <v>0</v>
      </c>
      <c r="BK115" s="396">
        <f t="shared" si="143"/>
        <v>1</v>
      </c>
      <c r="BL115" s="395">
        <v>0</v>
      </c>
      <c r="BM115" s="395">
        <v>0</v>
      </c>
      <c r="BN115" s="395">
        <v>1</v>
      </c>
      <c r="BO115" s="396">
        <f t="shared" si="144"/>
        <v>3</v>
      </c>
      <c r="BP115" s="395">
        <v>0</v>
      </c>
      <c r="BQ115" s="395">
        <v>2</v>
      </c>
      <c r="BR115" s="395">
        <v>1</v>
      </c>
      <c r="BS115" s="396">
        <f t="shared" si="145"/>
        <v>4</v>
      </c>
      <c r="BT115" s="395">
        <v>0</v>
      </c>
      <c r="BU115" s="395">
        <v>4</v>
      </c>
      <c r="BV115" s="395">
        <v>0</v>
      </c>
      <c r="BW115" s="395">
        <v>0</v>
      </c>
      <c r="BX115" s="396">
        <f t="shared" si="146"/>
        <v>0</v>
      </c>
      <c r="BY115" s="395">
        <v>0</v>
      </c>
      <c r="BZ115" s="395">
        <v>0</v>
      </c>
      <c r="CA115" s="395">
        <v>0</v>
      </c>
      <c r="CB115" s="396">
        <f t="shared" si="147"/>
        <v>2</v>
      </c>
      <c r="CC115" s="395">
        <v>0</v>
      </c>
      <c r="CD115" s="395">
        <v>1</v>
      </c>
      <c r="CE115" s="395">
        <v>1</v>
      </c>
    </row>
    <row r="116" spans="1:83" ht="12.75" x14ac:dyDescent="0.2">
      <c r="A116" s="90">
        <v>825</v>
      </c>
      <c r="B116" s="252" t="s">
        <v>361</v>
      </c>
      <c r="C116" s="398">
        <f t="shared" si="131"/>
        <v>11</v>
      </c>
      <c r="D116" s="397">
        <f t="shared" si="132"/>
        <v>0</v>
      </c>
      <c r="E116" s="395">
        <v>0</v>
      </c>
      <c r="F116" s="395">
        <v>0</v>
      </c>
      <c r="G116" s="397">
        <f t="shared" si="133"/>
        <v>5</v>
      </c>
      <c r="H116" s="395">
        <v>0</v>
      </c>
      <c r="I116" s="395">
        <v>5</v>
      </c>
      <c r="J116" s="396">
        <f t="shared" si="134"/>
        <v>0</v>
      </c>
      <c r="K116" s="395">
        <v>0</v>
      </c>
      <c r="L116" s="395">
        <v>0</v>
      </c>
      <c r="M116" s="395">
        <v>0</v>
      </c>
      <c r="N116" s="395">
        <v>0</v>
      </c>
      <c r="O116" s="396">
        <f t="shared" si="135"/>
        <v>0</v>
      </c>
      <c r="P116" s="395">
        <v>0</v>
      </c>
      <c r="Q116" s="395">
        <v>0</v>
      </c>
      <c r="R116" s="395">
        <v>0</v>
      </c>
      <c r="S116" s="395">
        <v>0</v>
      </c>
      <c r="T116" s="396">
        <f t="shared" si="136"/>
        <v>0</v>
      </c>
      <c r="U116" s="395">
        <v>0</v>
      </c>
      <c r="V116" s="395">
        <v>0</v>
      </c>
      <c r="W116" s="395">
        <v>0</v>
      </c>
      <c r="X116" s="395">
        <v>0</v>
      </c>
      <c r="Y116" s="396">
        <f t="shared" si="137"/>
        <v>0</v>
      </c>
      <c r="Z116" s="395">
        <v>0</v>
      </c>
      <c r="AA116" s="395">
        <v>0</v>
      </c>
      <c r="AB116" s="395">
        <v>0</v>
      </c>
      <c r="AC116" s="395">
        <v>0</v>
      </c>
      <c r="AD116" s="395">
        <v>0</v>
      </c>
      <c r="AE116" s="396">
        <f t="shared" si="138"/>
        <v>2</v>
      </c>
      <c r="AF116" s="395">
        <v>0</v>
      </c>
      <c r="AG116" s="395">
        <v>0</v>
      </c>
      <c r="AH116" s="395">
        <v>0</v>
      </c>
      <c r="AI116" s="395">
        <v>1</v>
      </c>
      <c r="AJ116" s="395">
        <v>0</v>
      </c>
      <c r="AK116" s="395">
        <v>0</v>
      </c>
      <c r="AL116" s="395">
        <v>0</v>
      </c>
      <c r="AM116" s="395">
        <v>0</v>
      </c>
      <c r="AN116" s="395">
        <v>0</v>
      </c>
      <c r="AO116" s="395">
        <v>0</v>
      </c>
      <c r="AP116" s="395">
        <v>0</v>
      </c>
      <c r="AQ116" s="395">
        <v>1</v>
      </c>
      <c r="AR116" s="395">
        <v>0</v>
      </c>
      <c r="AS116" s="396">
        <f t="shared" si="139"/>
        <v>0</v>
      </c>
      <c r="AT116" s="395">
        <v>0</v>
      </c>
      <c r="AU116" s="395">
        <v>0</v>
      </c>
      <c r="AV116" s="395">
        <v>0</v>
      </c>
      <c r="AW116" s="396">
        <f t="shared" si="140"/>
        <v>0</v>
      </c>
      <c r="AX116" s="395">
        <v>0</v>
      </c>
      <c r="AY116" s="395">
        <v>0</v>
      </c>
      <c r="AZ116" s="395">
        <v>0</v>
      </c>
      <c r="BA116" s="395">
        <v>0</v>
      </c>
      <c r="BB116" s="395">
        <v>0</v>
      </c>
      <c r="BC116" s="396">
        <f t="shared" si="141"/>
        <v>1</v>
      </c>
      <c r="BD116" s="395">
        <v>0</v>
      </c>
      <c r="BE116" s="395">
        <v>1</v>
      </c>
      <c r="BF116" s="396">
        <f t="shared" si="142"/>
        <v>3</v>
      </c>
      <c r="BG116" s="395">
        <v>0</v>
      </c>
      <c r="BH116" s="395">
        <v>3</v>
      </c>
      <c r="BI116" s="395">
        <v>0</v>
      </c>
      <c r="BJ116" s="395">
        <v>0</v>
      </c>
      <c r="BK116" s="396">
        <f t="shared" si="143"/>
        <v>0</v>
      </c>
      <c r="BL116" s="395">
        <v>0</v>
      </c>
      <c r="BM116" s="395">
        <v>0</v>
      </c>
      <c r="BN116" s="395">
        <v>0</v>
      </c>
      <c r="BO116" s="396">
        <f t="shared" si="144"/>
        <v>0</v>
      </c>
      <c r="BP116" s="395">
        <v>0</v>
      </c>
      <c r="BQ116" s="395">
        <v>0</v>
      </c>
      <c r="BR116" s="395">
        <v>0</v>
      </c>
      <c r="BS116" s="396">
        <f t="shared" si="145"/>
        <v>0</v>
      </c>
      <c r="BT116" s="395">
        <v>0</v>
      </c>
      <c r="BU116" s="395">
        <v>0</v>
      </c>
      <c r="BV116" s="395">
        <v>0</v>
      </c>
      <c r="BW116" s="395">
        <v>0</v>
      </c>
      <c r="BX116" s="396">
        <f t="shared" si="146"/>
        <v>0</v>
      </c>
      <c r="BY116" s="395">
        <v>0</v>
      </c>
      <c r="BZ116" s="395">
        <v>0</v>
      </c>
      <c r="CA116" s="395">
        <v>0</v>
      </c>
      <c r="CB116" s="396">
        <f t="shared" si="147"/>
        <v>0</v>
      </c>
      <c r="CC116" s="395">
        <v>0</v>
      </c>
      <c r="CD116" s="395">
        <v>0</v>
      </c>
      <c r="CE116" s="395">
        <v>0</v>
      </c>
    </row>
    <row r="117" spans="1:83" ht="12.75" x14ac:dyDescent="0.2">
      <c r="A117" s="90">
        <v>826</v>
      </c>
      <c r="B117" s="252" t="s">
        <v>301</v>
      </c>
      <c r="C117" s="398">
        <f t="shared" si="131"/>
        <v>137</v>
      </c>
      <c r="D117" s="397">
        <f t="shared" si="132"/>
        <v>5</v>
      </c>
      <c r="E117" s="395">
        <v>1</v>
      </c>
      <c r="F117" s="395">
        <v>4</v>
      </c>
      <c r="G117" s="397">
        <f t="shared" si="133"/>
        <v>0</v>
      </c>
      <c r="H117" s="395">
        <v>0</v>
      </c>
      <c r="I117" s="395">
        <v>0</v>
      </c>
      <c r="J117" s="396">
        <f t="shared" si="134"/>
        <v>9</v>
      </c>
      <c r="K117" s="395">
        <v>0</v>
      </c>
      <c r="L117" s="395">
        <v>6</v>
      </c>
      <c r="M117" s="395">
        <v>0</v>
      </c>
      <c r="N117" s="395">
        <v>3</v>
      </c>
      <c r="O117" s="396">
        <f t="shared" si="135"/>
        <v>2</v>
      </c>
      <c r="P117" s="395">
        <v>0</v>
      </c>
      <c r="Q117" s="395">
        <v>2</v>
      </c>
      <c r="R117" s="395">
        <v>0</v>
      </c>
      <c r="S117" s="395">
        <v>0</v>
      </c>
      <c r="T117" s="396">
        <f t="shared" si="136"/>
        <v>3</v>
      </c>
      <c r="U117" s="395">
        <v>0</v>
      </c>
      <c r="V117" s="395">
        <v>2</v>
      </c>
      <c r="W117" s="395">
        <v>1</v>
      </c>
      <c r="X117" s="395">
        <v>0</v>
      </c>
      <c r="Y117" s="396">
        <f t="shared" si="137"/>
        <v>17</v>
      </c>
      <c r="Z117" s="395">
        <v>0</v>
      </c>
      <c r="AA117" s="395">
        <v>2</v>
      </c>
      <c r="AB117" s="395">
        <v>3</v>
      </c>
      <c r="AC117" s="395">
        <v>9</v>
      </c>
      <c r="AD117" s="395">
        <v>3</v>
      </c>
      <c r="AE117" s="396">
        <f t="shared" si="138"/>
        <v>68</v>
      </c>
      <c r="AF117" s="395">
        <v>0</v>
      </c>
      <c r="AG117" s="395">
        <v>1</v>
      </c>
      <c r="AH117" s="395">
        <v>8</v>
      </c>
      <c r="AI117" s="395">
        <v>5</v>
      </c>
      <c r="AJ117" s="395">
        <v>5</v>
      </c>
      <c r="AK117" s="395">
        <v>18</v>
      </c>
      <c r="AL117" s="395">
        <v>9</v>
      </c>
      <c r="AM117" s="395">
        <v>4</v>
      </c>
      <c r="AN117" s="395">
        <v>0</v>
      </c>
      <c r="AO117" s="395">
        <v>0</v>
      </c>
      <c r="AP117" s="395">
        <v>0</v>
      </c>
      <c r="AQ117" s="395">
        <v>18</v>
      </c>
      <c r="AR117" s="395">
        <v>0</v>
      </c>
      <c r="AS117" s="396">
        <f t="shared" si="139"/>
        <v>11</v>
      </c>
      <c r="AT117" s="395">
        <v>0</v>
      </c>
      <c r="AU117" s="395">
        <v>9</v>
      </c>
      <c r="AV117" s="395">
        <v>2</v>
      </c>
      <c r="AW117" s="396">
        <f t="shared" si="140"/>
        <v>2</v>
      </c>
      <c r="AX117" s="395">
        <v>0</v>
      </c>
      <c r="AY117" s="395">
        <v>1</v>
      </c>
      <c r="AZ117" s="395">
        <v>0</v>
      </c>
      <c r="BA117" s="395">
        <v>1</v>
      </c>
      <c r="BB117" s="395">
        <v>0</v>
      </c>
      <c r="BC117" s="396">
        <f t="shared" si="141"/>
        <v>4</v>
      </c>
      <c r="BD117" s="395">
        <v>0</v>
      </c>
      <c r="BE117" s="395">
        <v>4</v>
      </c>
      <c r="BF117" s="396">
        <f t="shared" si="142"/>
        <v>3</v>
      </c>
      <c r="BG117" s="395">
        <v>0</v>
      </c>
      <c r="BH117" s="395">
        <v>3</v>
      </c>
      <c r="BI117" s="395">
        <v>0</v>
      </c>
      <c r="BJ117" s="395">
        <v>0</v>
      </c>
      <c r="BK117" s="396">
        <f t="shared" si="143"/>
        <v>5</v>
      </c>
      <c r="BL117" s="395">
        <v>0</v>
      </c>
      <c r="BM117" s="395">
        <v>4</v>
      </c>
      <c r="BN117" s="395">
        <v>1</v>
      </c>
      <c r="BO117" s="396">
        <f t="shared" si="144"/>
        <v>1</v>
      </c>
      <c r="BP117" s="395">
        <v>0</v>
      </c>
      <c r="BQ117" s="395">
        <v>1</v>
      </c>
      <c r="BR117" s="395">
        <v>0</v>
      </c>
      <c r="BS117" s="396">
        <f t="shared" si="145"/>
        <v>4</v>
      </c>
      <c r="BT117" s="395">
        <v>1</v>
      </c>
      <c r="BU117" s="395">
        <v>2</v>
      </c>
      <c r="BV117" s="395">
        <v>0</v>
      </c>
      <c r="BW117" s="395">
        <v>1</v>
      </c>
      <c r="BX117" s="396">
        <f t="shared" si="146"/>
        <v>0</v>
      </c>
      <c r="BY117" s="395">
        <v>0</v>
      </c>
      <c r="BZ117" s="395">
        <v>0</v>
      </c>
      <c r="CA117" s="395">
        <v>0</v>
      </c>
      <c r="CB117" s="396">
        <f t="shared" si="147"/>
        <v>3</v>
      </c>
      <c r="CC117" s="395">
        <v>0</v>
      </c>
      <c r="CD117" s="395">
        <v>3</v>
      </c>
      <c r="CE117" s="395">
        <v>0</v>
      </c>
    </row>
    <row r="118" spans="1:83" ht="12.75" x14ac:dyDescent="0.2">
      <c r="A118" s="90">
        <v>827</v>
      </c>
      <c r="B118" s="252" t="s">
        <v>141</v>
      </c>
      <c r="C118" s="398">
        <f t="shared" si="131"/>
        <v>61</v>
      </c>
      <c r="D118" s="397">
        <f t="shared" si="132"/>
        <v>0</v>
      </c>
      <c r="E118" s="395">
        <v>0</v>
      </c>
      <c r="F118" s="395">
        <v>0</v>
      </c>
      <c r="G118" s="397">
        <f t="shared" si="133"/>
        <v>2</v>
      </c>
      <c r="H118" s="395">
        <v>0</v>
      </c>
      <c r="I118" s="395">
        <v>2</v>
      </c>
      <c r="J118" s="396">
        <f t="shared" si="134"/>
        <v>2</v>
      </c>
      <c r="K118" s="395">
        <v>0</v>
      </c>
      <c r="L118" s="395">
        <v>2</v>
      </c>
      <c r="M118" s="395">
        <v>0</v>
      </c>
      <c r="N118" s="395">
        <v>0</v>
      </c>
      <c r="O118" s="396">
        <f t="shared" si="135"/>
        <v>0</v>
      </c>
      <c r="P118" s="395">
        <v>0</v>
      </c>
      <c r="Q118" s="395">
        <v>0</v>
      </c>
      <c r="R118" s="395">
        <v>0</v>
      </c>
      <c r="S118" s="395">
        <v>0</v>
      </c>
      <c r="T118" s="396">
        <f t="shared" si="136"/>
        <v>0</v>
      </c>
      <c r="U118" s="395">
        <v>0</v>
      </c>
      <c r="V118" s="395">
        <v>0</v>
      </c>
      <c r="W118" s="395">
        <v>0</v>
      </c>
      <c r="X118" s="395">
        <v>0</v>
      </c>
      <c r="Y118" s="396">
        <f t="shared" si="137"/>
        <v>2</v>
      </c>
      <c r="Z118" s="395">
        <v>0</v>
      </c>
      <c r="AA118" s="395">
        <v>2</v>
      </c>
      <c r="AB118" s="395">
        <v>0</v>
      </c>
      <c r="AC118" s="395">
        <v>0</v>
      </c>
      <c r="AD118" s="395">
        <v>0</v>
      </c>
      <c r="AE118" s="396">
        <f t="shared" si="138"/>
        <v>31</v>
      </c>
      <c r="AF118" s="395">
        <v>1</v>
      </c>
      <c r="AG118" s="395">
        <v>1</v>
      </c>
      <c r="AH118" s="395">
        <v>0</v>
      </c>
      <c r="AI118" s="395">
        <v>1</v>
      </c>
      <c r="AJ118" s="395">
        <v>0</v>
      </c>
      <c r="AK118" s="395">
        <v>0</v>
      </c>
      <c r="AL118" s="395">
        <v>0</v>
      </c>
      <c r="AM118" s="395">
        <v>0</v>
      </c>
      <c r="AN118" s="395">
        <v>14</v>
      </c>
      <c r="AO118" s="395">
        <v>0</v>
      </c>
      <c r="AP118" s="395">
        <v>0</v>
      </c>
      <c r="AQ118" s="395">
        <v>14</v>
      </c>
      <c r="AR118" s="395">
        <v>0</v>
      </c>
      <c r="AS118" s="396">
        <f t="shared" si="139"/>
        <v>0</v>
      </c>
      <c r="AT118" s="395">
        <v>0</v>
      </c>
      <c r="AU118" s="395">
        <v>0</v>
      </c>
      <c r="AV118" s="395">
        <v>0</v>
      </c>
      <c r="AW118" s="396">
        <f t="shared" si="140"/>
        <v>5</v>
      </c>
      <c r="AX118" s="395">
        <v>0</v>
      </c>
      <c r="AY118" s="395">
        <v>1</v>
      </c>
      <c r="AZ118" s="395">
        <v>0</v>
      </c>
      <c r="BA118" s="395">
        <v>4</v>
      </c>
      <c r="BB118" s="395">
        <v>0</v>
      </c>
      <c r="BC118" s="396">
        <f t="shared" si="141"/>
        <v>1</v>
      </c>
      <c r="BD118" s="395">
        <v>0</v>
      </c>
      <c r="BE118" s="395">
        <v>1</v>
      </c>
      <c r="BF118" s="396">
        <f t="shared" si="142"/>
        <v>3</v>
      </c>
      <c r="BG118" s="395">
        <v>0</v>
      </c>
      <c r="BH118" s="395">
        <v>1</v>
      </c>
      <c r="BI118" s="395">
        <v>0</v>
      </c>
      <c r="BJ118" s="395">
        <v>2</v>
      </c>
      <c r="BK118" s="396">
        <f t="shared" si="143"/>
        <v>8</v>
      </c>
      <c r="BL118" s="395">
        <v>0</v>
      </c>
      <c r="BM118" s="395">
        <v>8</v>
      </c>
      <c r="BN118" s="395">
        <v>0</v>
      </c>
      <c r="BO118" s="396">
        <f t="shared" si="144"/>
        <v>1</v>
      </c>
      <c r="BP118" s="395">
        <v>0</v>
      </c>
      <c r="BQ118" s="395">
        <v>1</v>
      </c>
      <c r="BR118" s="395">
        <v>0</v>
      </c>
      <c r="BS118" s="396">
        <f t="shared" si="145"/>
        <v>0</v>
      </c>
      <c r="BT118" s="395">
        <v>0</v>
      </c>
      <c r="BU118" s="395">
        <v>0</v>
      </c>
      <c r="BV118" s="395">
        <v>0</v>
      </c>
      <c r="BW118" s="395">
        <v>0</v>
      </c>
      <c r="BX118" s="396">
        <f t="shared" si="146"/>
        <v>4</v>
      </c>
      <c r="BY118" s="395">
        <v>0</v>
      </c>
      <c r="BZ118" s="395">
        <v>4</v>
      </c>
      <c r="CA118" s="395">
        <v>0</v>
      </c>
      <c r="CB118" s="396">
        <f t="shared" si="147"/>
        <v>2</v>
      </c>
      <c r="CC118" s="395">
        <v>0</v>
      </c>
      <c r="CD118" s="395">
        <v>2</v>
      </c>
      <c r="CE118" s="395">
        <v>0</v>
      </c>
    </row>
    <row r="119" spans="1:83" ht="12.75" x14ac:dyDescent="0.2">
      <c r="A119" s="90">
        <v>828</v>
      </c>
      <c r="B119" s="252" t="s">
        <v>142</v>
      </c>
      <c r="C119" s="398">
        <f t="shared" si="131"/>
        <v>8</v>
      </c>
      <c r="D119" s="397">
        <f t="shared" si="132"/>
        <v>0</v>
      </c>
      <c r="E119" s="395">
        <v>0</v>
      </c>
      <c r="F119" s="395">
        <v>0</v>
      </c>
      <c r="G119" s="397">
        <f t="shared" si="133"/>
        <v>0</v>
      </c>
      <c r="H119" s="395">
        <v>0</v>
      </c>
      <c r="I119" s="395">
        <v>0</v>
      </c>
      <c r="J119" s="396">
        <f t="shared" si="134"/>
        <v>0</v>
      </c>
      <c r="K119" s="395">
        <v>0</v>
      </c>
      <c r="L119" s="395">
        <v>0</v>
      </c>
      <c r="M119" s="395">
        <v>0</v>
      </c>
      <c r="N119" s="395">
        <v>0</v>
      </c>
      <c r="O119" s="396">
        <f t="shared" si="135"/>
        <v>1</v>
      </c>
      <c r="P119" s="395">
        <v>0</v>
      </c>
      <c r="Q119" s="395">
        <v>1</v>
      </c>
      <c r="R119" s="395">
        <v>0</v>
      </c>
      <c r="S119" s="395">
        <v>0</v>
      </c>
      <c r="T119" s="396">
        <f t="shared" si="136"/>
        <v>2</v>
      </c>
      <c r="U119" s="395">
        <v>0</v>
      </c>
      <c r="V119" s="395">
        <v>2</v>
      </c>
      <c r="W119" s="395">
        <v>0</v>
      </c>
      <c r="X119" s="395">
        <v>0</v>
      </c>
      <c r="Y119" s="396">
        <f t="shared" si="137"/>
        <v>4</v>
      </c>
      <c r="Z119" s="395">
        <v>0</v>
      </c>
      <c r="AA119" s="395">
        <v>1</v>
      </c>
      <c r="AB119" s="395">
        <v>3</v>
      </c>
      <c r="AC119" s="395">
        <v>0</v>
      </c>
      <c r="AD119" s="395">
        <v>0</v>
      </c>
      <c r="AE119" s="396">
        <f t="shared" si="138"/>
        <v>0</v>
      </c>
      <c r="AF119" s="395">
        <v>0</v>
      </c>
      <c r="AG119" s="395">
        <v>0</v>
      </c>
      <c r="AH119" s="395">
        <v>0</v>
      </c>
      <c r="AI119" s="395">
        <v>0</v>
      </c>
      <c r="AJ119" s="395">
        <v>0</v>
      </c>
      <c r="AK119" s="395">
        <v>0</v>
      </c>
      <c r="AL119" s="395">
        <v>0</v>
      </c>
      <c r="AM119" s="395">
        <v>0</v>
      </c>
      <c r="AN119" s="395">
        <v>0</v>
      </c>
      <c r="AO119" s="395">
        <v>0</v>
      </c>
      <c r="AP119" s="395">
        <v>0</v>
      </c>
      <c r="AQ119" s="395">
        <v>0</v>
      </c>
      <c r="AR119" s="395">
        <v>0</v>
      </c>
      <c r="AS119" s="396">
        <f t="shared" si="139"/>
        <v>0</v>
      </c>
      <c r="AT119" s="395">
        <v>0</v>
      </c>
      <c r="AU119" s="395">
        <v>0</v>
      </c>
      <c r="AV119" s="395">
        <v>0</v>
      </c>
      <c r="AW119" s="396">
        <f t="shared" si="140"/>
        <v>0</v>
      </c>
      <c r="AX119" s="395">
        <v>0</v>
      </c>
      <c r="AY119" s="395">
        <v>0</v>
      </c>
      <c r="AZ119" s="395">
        <v>0</v>
      </c>
      <c r="BA119" s="395">
        <v>0</v>
      </c>
      <c r="BB119" s="395">
        <v>0</v>
      </c>
      <c r="BC119" s="396">
        <f t="shared" si="141"/>
        <v>0</v>
      </c>
      <c r="BD119" s="395">
        <v>0</v>
      </c>
      <c r="BE119" s="395">
        <v>0</v>
      </c>
      <c r="BF119" s="396">
        <f t="shared" si="142"/>
        <v>0</v>
      </c>
      <c r="BG119" s="395">
        <v>0</v>
      </c>
      <c r="BH119" s="395">
        <v>0</v>
      </c>
      <c r="BI119" s="395">
        <v>0</v>
      </c>
      <c r="BJ119" s="395">
        <v>0</v>
      </c>
      <c r="BK119" s="396">
        <f t="shared" si="143"/>
        <v>0</v>
      </c>
      <c r="BL119" s="395">
        <v>0</v>
      </c>
      <c r="BM119" s="395">
        <v>0</v>
      </c>
      <c r="BN119" s="395">
        <v>0</v>
      </c>
      <c r="BO119" s="396">
        <f t="shared" si="144"/>
        <v>0</v>
      </c>
      <c r="BP119" s="395">
        <v>0</v>
      </c>
      <c r="BQ119" s="395">
        <v>0</v>
      </c>
      <c r="BR119" s="395">
        <v>0</v>
      </c>
      <c r="BS119" s="396">
        <f t="shared" si="145"/>
        <v>1</v>
      </c>
      <c r="BT119" s="395">
        <v>0</v>
      </c>
      <c r="BU119" s="395">
        <v>0</v>
      </c>
      <c r="BV119" s="395">
        <v>0</v>
      </c>
      <c r="BW119" s="395">
        <v>1</v>
      </c>
      <c r="BX119" s="396">
        <f t="shared" si="146"/>
        <v>0</v>
      </c>
      <c r="BY119" s="395">
        <v>0</v>
      </c>
      <c r="BZ119" s="395">
        <v>0</v>
      </c>
      <c r="CA119" s="395">
        <v>0</v>
      </c>
      <c r="CB119" s="396">
        <f t="shared" si="147"/>
        <v>0</v>
      </c>
      <c r="CC119" s="395">
        <v>0</v>
      </c>
      <c r="CD119" s="395">
        <v>0</v>
      </c>
      <c r="CE119" s="395">
        <v>0</v>
      </c>
    </row>
    <row r="120" spans="1:83" ht="12.75" x14ac:dyDescent="0.2">
      <c r="A120" s="90">
        <v>831</v>
      </c>
      <c r="B120" s="252" t="s">
        <v>92</v>
      </c>
      <c r="C120" s="398">
        <f t="shared" si="131"/>
        <v>48</v>
      </c>
      <c r="D120" s="397">
        <f t="shared" si="132"/>
        <v>1</v>
      </c>
      <c r="E120" s="395">
        <v>0</v>
      </c>
      <c r="F120" s="395">
        <v>1</v>
      </c>
      <c r="G120" s="397">
        <f t="shared" si="133"/>
        <v>0</v>
      </c>
      <c r="H120" s="395">
        <v>0</v>
      </c>
      <c r="I120" s="395">
        <v>0</v>
      </c>
      <c r="J120" s="396">
        <f t="shared" si="134"/>
        <v>3</v>
      </c>
      <c r="K120" s="395">
        <v>0</v>
      </c>
      <c r="L120" s="395">
        <v>3</v>
      </c>
      <c r="M120" s="395">
        <v>0</v>
      </c>
      <c r="N120" s="395">
        <v>0</v>
      </c>
      <c r="O120" s="396">
        <f t="shared" si="135"/>
        <v>4</v>
      </c>
      <c r="P120" s="395">
        <v>0</v>
      </c>
      <c r="Q120" s="395">
        <v>1</v>
      </c>
      <c r="R120" s="395">
        <v>0</v>
      </c>
      <c r="S120" s="395">
        <v>3</v>
      </c>
      <c r="T120" s="396">
        <f t="shared" si="136"/>
        <v>1</v>
      </c>
      <c r="U120" s="395">
        <v>0</v>
      </c>
      <c r="V120" s="395">
        <v>1</v>
      </c>
      <c r="W120" s="395">
        <v>0</v>
      </c>
      <c r="X120" s="395">
        <v>0</v>
      </c>
      <c r="Y120" s="396">
        <f t="shared" si="137"/>
        <v>2</v>
      </c>
      <c r="Z120" s="395">
        <v>0</v>
      </c>
      <c r="AA120" s="395">
        <v>2</v>
      </c>
      <c r="AB120" s="395">
        <v>0</v>
      </c>
      <c r="AC120" s="395">
        <v>0</v>
      </c>
      <c r="AD120" s="395">
        <v>0</v>
      </c>
      <c r="AE120" s="396">
        <f t="shared" si="138"/>
        <v>13</v>
      </c>
      <c r="AF120" s="395">
        <v>0</v>
      </c>
      <c r="AG120" s="395">
        <v>0</v>
      </c>
      <c r="AH120" s="395">
        <v>1</v>
      </c>
      <c r="AI120" s="395">
        <v>4</v>
      </c>
      <c r="AJ120" s="395">
        <v>3</v>
      </c>
      <c r="AK120" s="395">
        <v>1</v>
      </c>
      <c r="AL120" s="395">
        <v>0</v>
      </c>
      <c r="AM120" s="395">
        <v>1</v>
      </c>
      <c r="AN120" s="395">
        <v>0</v>
      </c>
      <c r="AO120" s="395">
        <v>0</v>
      </c>
      <c r="AP120" s="395">
        <v>0</v>
      </c>
      <c r="AQ120" s="395">
        <v>3</v>
      </c>
      <c r="AR120" s="395">
        <v>0</v>
      </c>
      <c r="AS120" s="396">
        <f t="shared" si="139"/>
        <v>1</v>
      </c>
      <c r="AT120" s="395">
        <v>0</v>
      </c>
      <c r="AU120" s="395">
        <v>0</v>
      </c>
      <c r="AV120" s="395">
        <v>1</v>
      </c>
      <c r="AW120" s="396">
        <f t="shared" si="140"/>
        <v>1</v>
      </c>
      <c r="AX120" s="395">
        <v>0</v>
      </c>
      <c r="AY120" s="395">
        <v>1</v>
      </c>
      <c r="AZ120" s="395">
        <v>0</v>
      </c>
      <c r="BA120" s="395">
        <v>0</v>
      </c>
      <c r="BB120" s="395">
        <v>0</v>
      </c>
      <c r="BC120" s="396">
        <f t="shared" si="141"/>
        <v>2</v>
      </c>
      <c r="BD120" s="395">
        <v>0</v>
      </c>
      <c r="BE120" s="395">
        <v>2</v>
      </c>
      <c r="BF120" s="396">
        <f t="shared" si="142"/>
        <v>6</v>
      </c>
      <c r="BG120" s="395">
        <v>0</v>
      </c>
      <c r="BH120" s="395">
        <v>5</v>
      </c>
      <c r="BI120" s="395">
        <v>0</v>
      </c>
      <c r="BJ120" s="395">
        <v>1</v>
      </c>
      <c r="BK120" s="396">
        <f t="shared" si="143"/>
        <v>3</v>
      </c>
      <c r="BL120" s="395">
        <v>0</v>
      </c>
      <c r="BM120" s="395">
        <v>3</v>
      </c>
      <c r="BN120" s="395">
        <v>0</v>
      </c>
      <c r="BO120" s="396">
        <f t="shared" si="144"/>
        <v>1</v>
      </c>
      <c r="BP120" s="395">
        <v>0</v>
      </c>
      <c r="BQ120" s="395">
        <v>1</v>
      </c>
      <c r="BR120" s="395">
        <v>0</v>
      </c>
      <c r="BS120" s="396">
        <f t="shared" si="145"/>
        <v>2</v>
      </c>
      <c r="BT120" s="395">
        <v>0</v>
      </c>
      <c r="BU120" s="395">
        <v>0</v>
      </c>
      <c r="BV120" s="395">
        <v>1</v>
      </c>
      <c r="BW120" s="395">
        <v>1</v>
      </c>
      <c r="BX120" s="396">
        <f t="shared" si="146"/>
        <v>3</v>
      </c>
      <c r="BY120" s="395">
        <v>0</v>
      </c>
      <c r="BZ120" s="395">
        <v>3</v>
      </c>
      <c r="CA120" s="395">
        <v>0</v>
      </c>
      <c r="CB120" s="396">
        <f t="shared" si="147"/>
        <v>5</v>
      </c>
      <c r="CC120" s="395">
        <v>0</v>
      </c>
      <c r="CD120" s="395">
        <v>2</v>
      </c>
      <c r="CE120" s="395">
        <v>3</v>
      </c>
    </row>
    <row r="121" spans="1:83" ht="21" x14ac:dyDescent="0.2">
      <c r="A121" s="90">
        <v>832</v>
      </c>
      <c r="B121" s="252" t="s">
        <v>247</v>
      </c>
      <c r="C121" s="398">
        <f t="shared" si="131"/>
        <v>180</v>
      </c>
      <c r="D121" s="397">
        <f t="shared" si="132"/>
        <v>0</v>
      </c>
      <c r="E121" s="395">
        <v>0</v>
      </c>
      <c r="F121" s="395">
        <v>0</v>
      </c>
      <c r="G121" s="397">
        <f t="shared" si="133"/>
        <v>7</v>
      </c>
      <c r="H121" s="395">
        <v>1</v>
      </c>
      <c r="I121" s="395">
        <v>6</v>
      </c>
      <c r="J121" s="396">
        <f t="shared" si="134"/>
        <v>3</v>
      </c>
      <c r="K121" s="395">
        <v>0</v>
      </c>
      <c r="L121" s="395">
        <v>0</v>
      </c>
      <c r="M121" s="395">
        <v>0</v>
      </c>
      <c r="N121" s="395">
        <v>3</v>
      </c>
      <c r="O121" s="396">
        <f t="shared" si="135"/>
        <v>14</v>
      </c>
      <c r="P121" s="395">
        <v>0</v>
      </c>
      <c r="Q121" s="395">
        <v>14</v>
      </c>
      <c r="R121" s="395">
        <v>0</v>
      </c>
      <c r="S121" s="395">
        <v>0</v>
      </c>
      <c r="T121" s="396">
        <f t="shared" si="136"/>
        <v>2</v>
      </c>
      <c r="U121" s="395">
        <v>0</v>
      </c>
      <c r="V121" s="395">
        <v>0</v>
      </c>
      <c r="W121" s="395">
        <v>2</v>
      </c>
      <c r="X121" s="395">
        <v>0</v>
      </c>
      <c r="Y121" s="396">
        <f t="shared" si="137"/>
        <v>5</v>
      </c>
      <c r="Z121" s="395">
        <v>0</v>
      </c>
      <c r="AA121" s="395">
        <v>0</v>
      </c>
      <c r="AB121" s="395">
        <v>2</v>
      </c>
      <c r="AC121" s="395">
        <v>1</v>
      </c>
      <c r="AD121" s="395">
        <v>2</v>
      </c>
      <c r="AE121" s="396">
        <f t="shared" si="138"/>
        <v>93</v>
      </c>
      <c r="AF121" s="395">
        <v>0</v>
      </c>
      <c r="AG121" s="395">
        <v>0</v>
      </c>
      <c r="AH121" s="395">
        <v>12</v>
      </c>
      <c r="AI121" s="395">
        <v>23</v>
      </c>
      <c r="AJ121" s="395">
        <v>18</v>
      </c>
      <c r="AK121" s="395">
        <v>7</v>
      </c>
      <c r="AL121" s="395">
        <v>4</v>
      </c>
      <c r="AM121" s="395">
        <v>15</v>
      </c>
      <c r="AN121" s="395">
        <v>1</v>
      </c>
      <c r="AO121" s="395">
        <v>0</v>
      </c>
      <c r="AP121" s="395">
        <v>1</v>
      </c>
      <c r="AQ121" s="395">
        <v>12</v>
      </c>
      <c r="AR121" s="395">
        <v>0</v>
      </c>
      <c r="AS121" s="396">
        <f t="shared" si="139"/>
        <v>0</v>
      </c>
      <c r="AT121" s="395">
        <v>0</v>
      </c>
      <c r="AU121" s="395">
        <v>0</v>
      </c>
      <c r="AV121" s="395">
        <v>0</v>
      </c>
      <c r="AW121" s="396">
        <f t="shared" si="140"/>
        <v>17</v>
      </c>
      <c r="AX121" s="395">
        <v>0</v>
      </c>
      <c r="AY121" s="395">
        <v>7</v>
      </c>
      <c r="AZ121" s="395">
        <v>2</v>
      </c>
      <c r="BA121" s="395">
        <v>8</v>
      </c>
      <c r="BB121" s="395">
        <v>0</v>
      </c>
      <c r="BC121" s="396">
        <f t="shared" si="141"/>
        <v>6</v>
      </c>
      <c r="BD121" s="395">
        <v>0</v>
      </c>
      <c r="BE121" s="395">
        <v>6</v>
      </c>
      <c r="BF121" s="396">
        <f t="shared" si="142"/>
        <v>5</v>
      </c>
      <c r="BG121" s="395">
        <v>0</v>
      </c>
      <c r="BH121" s="395">
        <v>4</v>
      </c>
      <c r="BI121" s="395">
        <v>1</v>
      </c>
      <c r="BJ121" s="395">
        <v>0</v>
      </c>
      <c r="BK121" s="396">
        <f t="shared" si="143"/>
        <v>11</v>
      </c>
      <c r="BL121" s="395">
        <v>0</v>
      </c>
      <c r="BM121" s="395">
        <v>10</v>
      </c>
      <c r="BN121" s="395">
        <v>1</v>
      </c>
      <c r="BO121" s="396">
        <f t="shared" si="144"/>
        <v>3</v>
      </c>
      <c r="BP121" s="395">
        <v>0</v>
      </c>
      <c r="BQ121" s="395">
        <v>3</v>
      </c>
      <c r="BR121" s="395">
        <v>0</v>
      </c>
      <c r="BS121" s="396">
        <f t="shared" si="145"/>
        <v>14</v>
      </c>
      <c r="BT121" s="395">
        <v>0</v>
      </c>
      <c r="BU121" s="395">
        <v>3</v>
      </c>
      <c r="BV121" s="395">
        <v>5</v>
      </c>
      <c r="BW121" s="395">
        <v>6</v>
      </c>
      <c r="BX121" s="396">
        <f t="shared" si="146"/>
        <v>0</v>
      </c>
      <c r="BY121" s="395">
        <v>0</v>
      </c>
      <c r="BZ121" s="395">
        <v>0</v>
      </c>
      <c r="CA121" s="395">
        <v>0</v>
      </c>
      <c r="CB121" s="396">
        <f t="shared" si="147"/>
        <v>0</v>
      </c>
      <c r="CC121" s="395">
        <v>0</v>
      </c>
      <c r="CD121" s="395">
        <v>0</v>
      </c>
      <c r="CE121" s="395">
        <v>0</v>
      </c>
    </row>
    <row r="122" spans="1:83" ht="12.75" x14ac:dyDescent="0.2">
      <c r="A122" s="90">
        <v>833</v>
      </c>
      <c r="B122" s="252" t="s">
        <v>143</v>
      </c>
      <c r="C122" s="398">
        <f t="shared" si="131"/>
        <v>2</v>
      </c>
      <c r="D122" s="397">
        <f t="shared" si="132"/>
        <v>0</v>
      </c>
      <c r="E122" s="395">
        <v>0</v>
      </c>
      <c r="F122" s="395">
        <v>0</v>
      </c>
      <c r="G122" s="397">
        <f t="shared" si="133"/>
        <v>0</v>
      </c>
      <c r="H122" s="395">
        <v>0</v>
      </c>
      <c r="I122" s="395">
        <v>0</v>
      </c>
      <c r="J122" s="396">
        <f t="shared" si="134"/>
        <v>0</v>
      </c>
      <c r="K122" s="395">
        <v>0</v>
      </c>
      <c r="L122" s="395">
        <v>0</v>
      </c>
      <c r="M122" s="395">
        <v>0</v>
      </c>
      <c r="N122" s="395">
        <v>0</v>
      </c>
      <c r="O122" s="396">
        <f t="shared" si="135"/>
        <v>0</v>
      </c>
      <c r="P122" s="395">
        <v>0</v>
      </c>
      <c r="Q122" s="395">
        <v>0</v>
      </c>
      <c r="R122" s="395">
        <v>0</v>
      </c>
      <c r="S122" s="395">
        <v>0</v>
      </c>
      <c r="T122" s="396">
        <f t="shared" si="136"/>
        <v>0</v>
      </c>
      <c r="U122" s="395">
        <v>0</v>
      </c>
      <c r="V122" s="395">
        <v>0</v>
      </c>
      <c r="W122" s="395">
        <v>0</v>
      </c>
      <c r="X122" s="395">
        <v>0</v>
      </c>
      <c r="Y122" s="396">
        <f t="shared" si="137"/>
        <v>2</v>
      </c>
      <c r="Z122" s="395">
        <v>0</v>
      </c>
      <c r="AA122" s="395">
        <v>0</v>
      </c>
      <c r="AB122" s="395">
        <v>0</v>
      </c>
      <c r="AC122" s="395">
        <v>2</v>
      </c>
      <c r="AD122" s="395">
        <v>0</v>
      </c>
      <c r="AE122" s="396">
        <f t="shared" si="138"/>
        <v>0</v>
      </c>
      <c r="AF122" s="395">
        <v>0</v>
      </c>
      <c r="AG122" s="395">
        <v>0</v>
      </c>
      <c r="AH122" s="395">
        <v>0</v>
      </c>
      <c r="AI122" s="395">
        <v>0</v>
      </c>
      <c r="AJ122" s="395">
        <v>0</v>
      </c>
      <c r="AK122" s="395">
        <v>0</v>
      </c>
      <c r="AL122" s="395">
        <v>0</v>
      </c>
      <c r="AM122" s="395">
        <v>0</v>
      </c>
      <c r="AN122" s="395">
        <v>0</v>
      </c>
      <c r="AO122" s="395">
        <v>0</v>
      </c>
      <c r="AP122" s="395">
        <v>0</v>
      </c>
      <c r="AQ122" s="395">
        <v>0</v>
      </c>
      <c r="AR122" s="395">
        <v>0</v>
      </c>
      <c r="AS122" s="396">
        <f t="shared" si="139"/>
        <v>0</v>
      </c>
      <c r="AT122" s="395">
        <v>0</v>
      </c>
      <c r="AU122" s="395">
        <v>0</v>
      </c>
      <c r="AV122" s="395">
        <v>0</v>
      </c>
      <c r="AW122" s="396">
        <f t="shared" si="140"/>
        <v>0</v>
      </c>
      <c r="AX122" s="395">
        <v>0</v>
      </c>
      <c r="AY122" s="395">
        <v>0</v>
      </c>
      <c r="AZ122" s="395">
        <v>0</v>
      </c>
      <c r="BA122" s="395">
        <v>0</v>
      </c>
      <c r="BB122" s="395">
        <v>0</v>
      </c>
      <c r="BC122" s="396">
        <f t="shared" si="141"/>
        <v>0</v>
      </c>
      <c r="BD122" s="395">
        <v>0</v>
      </c>
      <c r="BE122" s="395">
        <v>0</v>
      </c>
      <c r="BF122" s="396">
        <f t="shared" si="142"/>
        <v>0</v>
      </c>
      <c r="BG122" s="395">
        <v>0</v>
      </c>
      <c r="BH122" s="395">
        <v>0</v>
      </c>
      <c r="BI122" s="395">
        <v>0</v>
      </c>
      <c r="BJ122" s="395">
        <v>0</v>
      </c>
      <c r="BK122" s="396">
        <f t="shared" si="143"/>
        <v>0</v>
      </c>
      <c r="BL122" s="395">
        <v>0</v>
      </c>
      <c r="BM122" s="395">
        <v>0</v>
      </c>
      <c r="BN122" s="395">
        <v>0</v>
      </c>
      <c r="BO122" s="396">
        <f t="shared" si="144"/>
        <v>0</v>
      </c>
      <c r="BP122" s="395">
        <v>0</v>
      </c>
      <c r="BQ122" s="395">
        <v>0</v>
      </c>
      <c r="BR122" s="395">
        <v>0</v>
      </c>
      <c r="BS122" s="396">
        <f t="shared" si="145"/>
        <v>0</v>
      </c>
      <c r="BT122" s="395">
        <v>0</v>
      </c>
      <c r="BU122" s="395">
        <v>0</v>
      </c>
      <c r="BV122" s="395">
        <v>0</v>
      </c>
      <c r="BW122" s="395">
        <v>0</v>
      </c>
      <c r="BX122" s="396">
        <f t="shared" si="146"/>
        <v>0</v>
      </c>
      <c r="BY122" s="395">
        <v>0</v>
      </c>
      <c r="BZ122" s="395">
        <v>0</v>
      </c>
      <c r="CA122" s="395">
        <v>0</v>
      </c>
      <c r="CB122" s="396">
        <f t="shared" si="147"/>
        <v>0</v>
      </c>
      <c r="CC122" s="395">
        <v>0</v>
      </c>
      <c r="CD122" s="395">
        <v>0</v>
      </c>
      <c r="CE122" s="395">
        <v>0</v>
      </c>
    </row>
    <row r="123" spans="1:83" ht="12.75" x14ac:dyDescent="0.2">
      <c r="A123" s="90">
        <v>834</v>
      </c>
      <c r="B123" s="252" t="s">
        <v>302</v>
      </c>
      <c r="C123" s="398">
        <f t="shared" si="131"/>
        <v>32</v>
      </c>
      <c r="D123" s="397">
        <f t="shared" si="132"/>
        <v>3</v>
      </c>
      <c r="E123" s="395">
        <v>2</v>
      </c>
      <c r="F123" s="395">
        <v>1</v>
      </c>
      <c r="G123" s="397">
        <f t="shared" si="133"/>
        <v>0</v>
      </c>
      <c r="H123" s="395">
        <v>0</v>
      </c>
      <c r="I123" s="395">
        <v>0</v>
      </c>
      <c r="J123" s="396">
        <f t="shared" si="134"/>
        <v>3</v>
      </c>
      <c r="K123" s="395">
        <v>1</v>
      </c>
      <c r="L123" s="395">
        <v>2</v>
      </c>
      <c r="M123" s="395">
        <v>0</v>
      </c>
      <c r="N123" s="395">
        <v>0</v>
      </c>
      <c r="O123" s="396">
        <f t="shared" si="135"/>
        <v>2</v>
      </c>
      <c r="P123" s="395">
        <v>0</v>
      </c>
      <c r="Q123" s="395">
        <v>1</v>
      </c>
      <c r="R123" s="395">
        <v>0</v>
      </c>
      <c r="S123" s="395">
        <v>1</v>
      </c>
      <c r="T123" s="396">
        <f t="shared" si="136"/>
        <v>0</v>
      </c>
      <c r="U123" s="395">
        <v>0</v>
      </c>
      <c r="V123" s="395">
        <v>0</v>
      </c>
      <c r="W123" s="395">
        <v>0</v>
      </c>
      <c r="X123" s="395">
        <v>0</v>
      </c>
      <c r="Y123" s="396">
        <f t="shared" si="137"/>
        <v>2</v>
      </c>
      <c r="Z123" s="395">
        <v>0</v>
      </c>
      <c r="AA123" s="395">
        <v>0</v>
      </c>
      <c r="AB123" s="395">
        <v>0</v>
      </c>
      <c r="AC123" s="395">
        <v>1</v>
      </c>
      <c r="AD123" s="395">
        <v>1</v>
      </c>
      <c r="AE123" s="396">
        <f t="shared" si="138"/>
        <v>18</v>
      </c>
      <c r="AF123" s="395">
        <v>0</v>
      </c>
      <c r="AG123" s="395">
        <v>0</v>
      </c>
      <c r="AH123" s="395">
        <v>6</v>
      </c>
      <c r="AI123" s="395">
        <v>3</v>
      </c>
      <c r="AJ123" s="395">
        <v>1</v>
      </c>
      <c r="AK123" s="395">
        <v>3</v>
      </c>
      <c r="AL123" s="395">
        <v>0</v>
      </c>
      <c r="AM123" s="395">
        <v>3</v>
      </c>
      <c r="AN123" s="395">
        <v>0</v>
      </c>
      <c r="AO123" s="395">
        <v>2</v>
      </c>
      <c r="AP123" s="395">
        <v>0</v>
      </c>
      <c r="AQ123" s="395">
        <v>0</v>
      </c>
      <c r="AR123" s="395">
        <v>0</v>
      </c>
      <c r="AS123" s="396">
        <f t="shared" si="139"/>
        <v>0</v>
      </c>
      <c r="AT123" s="395">
        <v>0</v>
      </c>
      <c r="AU123" s="395">
        <v>0</v>
      </c>
      <c r="AV123" s="395">
        <v>0</v>
      </c>
      <c r="AW123" s="396">
        <f t="shared" si="140"/>
        <v>0</v>
      </c>
      <c r="AX123" s="395">
        <v>0</v>
      </c>
      <c r="AY123" s="395">
        <v>0</v>
      </c>
      <c r="AZ123" s="395">
        <v>0</v>
      </c>
      <c r="BA123" s="395">
        <v>0</v>
      </c>
      <c r="BB123" s="395">
        <v>0</v>
      </c>
      <c r="BC123" s="396">
        <f t="shared" si="141"/>
        <v>0</v>
      </c>
      <c r="BD123" s="395">
        <v>0</v>
      </c>
      <c r="BE123" s="395">
        <v>0</v>
      </c>
      <c r="BF123" s="396">
        <f t="shared" si="142"/>
        <v>1</v>
      </c>
      <c r="BG123" s="395">
        <v>0</v>
      </c>
      <c r="BH123" s="395">
        <v>1</v>
      </c>
      <c r="BI123" s="395">
        <v>0</v>
      </c>
      <c r="BJ123" s="395">
        <v>0</v>
      </c>
      <c r="BK123" s="396">
        <f t="shared" si="143"/>
        <v>0</v>
      </c>
      <c r="BL123" s="395">
        <v>0</v>
      </c>
      <c r="BM123" s="395">
        <v>0</v>
      </c>
      <c r="BN123" s="395">
        <v>0</v>
      </c>
      <c r="BO123" s="396">
        <f t="shared" si="144"/>
        <v>2</v>
      </c>
      <c r="BP123" s="395">
        <v>0</v>
      </c>
      <c r="BQ123" s="395">
        <v>2</v>
      </c>
      <c r="BR123" s="395">
        <v>0</v>
      </c>
      <c r="BS123" s="396">
        <f t="shared" si="145"/>
        <v>1</v>
      </c>
      <c r="BT123" s="395">
        <v>0</v>
      </c>
      <c r="BU123" s="395">
        <v>0</v>
      </c>
      <c r="BV123" s="395">
        <v>0</v>
      </c>
      <c r="BW123" s="395">
        <v>1</v>
      </c>
      <c r="BX123" s="396">
        <f t="shared" si="146"/>
        <v>0</v>
      </c>
      <c r="BY123" s="395">
        <v>0</v>
      </c>
      <c r="BZ123" s="395">
        <v>0</v>
      </c>
      <c r="CA123" s="395">
        <v>0</v>
      </c>
      <c r="CB123" s="396">
        <f t="shared" si="147"/>
        <v>0</v>
      </c>
      <c r="CC123" s="395">
        <v>0</v>
      </c>
      <c r="CD123" s="395">
        <v>0</v>
      </c>
      <c r="CE123" s="395">
        <v>0</v>
      </c>
    </row>
    <row r="124" spans="1:83" ht="12.75" x14ac:dyDescent="0.2">
      <c r="A124" s="90">
        <v>836</v>
      </c>
      <c r="B124" s="252" t="s">
        <v>144</v>
      </c>
      <c r="C124" s="398">
        <f t="shared" si="131"/>
        <v>16</v>
      </c>
      <c r="D124" s="397">
        <f t="shared" si="132"/>
        <v>6</v>
      </c>
      <c r="E124" s="395">
        <v>0</v>
      </c>
      <c r="F124" s="395">
        <v>6</v>
      </c>
      <c r="G124" s="397">
        <f t="shared" si="133"/>
        <v>0</v>
      </c>
      <c r="H124" s="395">
        <v>0</v>
      </c>
      <c r="I124" s="395">
        <v>0</v>
      </c>
      <c r="J124" s="396">
        <f t="shared" si="134"/>
        <v>1</v>
      </c>
      <c r="K124" s="395">
        <v>0</v>
      </c>
      <c r="L124" s="395">
        <v>1</v>
      </c>
      <c r="M124" s="395">
        <v>0</v>
      </c>
      <c r="N124" s="395">
        <v>0</v>
      </c>
      <c r="O124" s="396">
        <f t="shared" si="135"/>
        <v>3</v>
      </c>
      <c r="P124" s="395">
        <v>0</v>
      </c>
      <c r="Q124" s="395">
        <v>2</v>
      </c>
      <c r="R124" s="395">
        <v>1</v>
      </c>
      <c r="S124" s="395">
        <v>0</v>
      </c>
      <c r="T124" s="396">
        <f t="shared" si="136"/>
        <v>0</v>
      </c>
      <c r="U124" s="395">
        <v>0</v>
      </c>
      <c r="V124" s="395">
        <v>0</v>
      </c>
      <c r="W124" s="395">
        <v>0</v>
      </c>
      <c r="X124" s="395">
        <v>0</v>
      </c>
      <c r="Y124" s="396">
        <f t="shared" si="137"/>
        <v>0</v>
      </c>
      <c r="Z124" s="395">
        <v>0</v>
      </c>
      <c r="AA124" s="395">
        <v>0</v>
      </c>
      <c r="AB124" s="395">
        <v>0</v>
      </c>
      <c r="AC124" s="395">
        <v>0</v>
      </c>
      <c r="AD124" s="395">
        <v>0</v>
      </c>
      <c r="AE124" s="396">
        <f t="shared" si="138"/>
        <v>6</v>
      </c>
      <c r="AF124" s="395">
        <v>0</v>
      </c>
      <c r="AG124" s="395">
        <v>0</v>
      </c>
      <c r="AH124" s="395">
        <v>2</v>
      </c>
      <c r="AI124" s="395">
        <v>0</v>
      </c>
      <c r="AJ124" s="395">
        <v>0</v>
      </c>
      <c r="AK124" s="395">
        <v>0</v>
      </c>
      <c r="AL124" s="395">
        <v>0</v>
      </c>
      <c r="AM124" s="395">
        <v>0</v>
      </c>
      <c r="AN124" s="395">
        <v>0</v>
      </c>
      <c r="AO124" s="395">
        <v>4</v>
      </c>
      <c r="AP124" s="395">
        <v>0</v>
      </c>
      <c r="AQ124" s="395">
        <v>0</v>
      </c>
      <c r="AR124" s="395">
        <v>0</v>
      </c>
      <c r="AS124" s="396">
        <f t="shared" si="139"/>
        <v>0</v>
      </c>
      <c r="AT124" s="395">
        <v>0</v>
      </c>
      <c r="AU124" s="395">
        <v>0</v>
      </c>
      <c r="AV124" s="395">
        <v>0</v>
      </c>
      <c r="AW124" s="396">
        <f t="shared" si="140"/>
        <v>0</v>
      </c>
      <c r="AX124" s="395">
        <v>0</v>
      </c>
      <c r="AY124" s="395">
        <v>0</v>
      </c>
      <c r="AZ124" s="395">
        <v>0</v>
      </c>
      <c r="BA124" s="395">
        <v>0</v>
      </c>
      <c r="BB124" s="395">
        <v>0</v>
      </c>
      <c r="BC124" s="396">
        <f t="shared" si="141"/>
        <v>0</v>
      </c>
      <c r="BD124" s="395">
        <v>0</v>
      </c>
      <c r="BE124" s="395">
        <v>0</v>
      </c>
      <c r="BF124" s="396">
        <f t="shared" si="142"/>
        <v>0</v>
      </c>
      <c r="BG124" s="395">
        <v>0</v>
      </c>
      <c r="BH124" s="395">
        <v>0</v>
      </c>
      <c r="BI124" s="395">
        <v>0</v>
      </c>
      <c r="BJ124" s="395">
        <v>0</v>
      </c>
      <c r="BK124" s="396">
        <f t="shared" si="143"/>
        <v>0</v>
      </c>
      <c r="BL124" s="395">
        <v>0</v>
      </c>
      <c r="BM124" s="395">
        <v>0</v>
      </c>
      <c r="BN124" s="395">
        <v>0</v>
      </c>
      <c r="BO124" s="396">
        <f t="shared" si="144"/>
        <v>0</v>
      </c>
      <c r="BP124" s="395">
        <v>0</v>
      </c>
      <c r="BQ124" s="395">
        <v>0</v>
      </c>
      <c r="BR124" s="395">
        <v>0</v>
      </c>
      <c r="BS124" s="396">
        <f t="shared" si="145"/>
        <v>0</v>
      </c>
      <c r="BT124" s="395">
        <v>0</v>
      </c>
      <c r="BU124" s="395">
        <v>0</v>
      </c>
      <c r="BV124" s="395">
        <v>0</v>
      </c>
      <c r="BW124" s="395">
        <v>0</v>
      </c>
      <c r="BX124" s="396">
        <f t="shared" si="146"/>
        <v>0</v>
      </c>
      <c r="BY124" s="395">
        <v>0</v>
      </c>
      <c r="BZ124" s="395">
        <v>0</v>
      </c>
      <c r="CA124" s="395">
        <v>0</v>
      </c>
      <c r="CB124" s="396">
        <f t="shared" si="147"/>
        <v>0</v>
      </c>
      <c r="CC124" s="395">
        <v>0</v>
      </c>
      <c r="CD124" s="395">
        <v>0</v>
      </c>
      <c r="CE124" s="395">
        <v>0</v>
      </c>
    </row>
    <row r="125" spans="1:83" ht="12.75" x14ac:dyDescent="0.2">
      <c r="A125" s="90">
        <v>838</v>
      </c>
      <c r="B125" s="252" t="s">
        <v>145</v>
      </c>
      <c r="C125" s="398">
        <f t="shared" si="131"/>
        <v>10</v>
      </c>
      <c r="D125" s="397">
        <f t="shared" si="132"/>
        <v>0</v>
      </c>
      <c r="E125" s="395">
        <v>0</v>
      </c>
      <c r="F125" s="395">
        <v>0</v>
      </c>
      <c r="G125" s="397">
        <f t="shared" si="133"/>
        <v>0</v>
      </c>
      <c r="H125" s="395">
        <v>0</v>
      </c>
      <c r="I125" s="395">
        <v>0</v>
      </c>
      <c r="J125" s="396">
        <f t="shared" si="134"/>
        <v>0</v>
      </c>
      <c r="K125" s="395">
        <v>0</v>
      </c>
      <c r="L125" s="395">
        <v>0</v>
      </c>
      <c r="M125" s="395">
        <v>0</v>
      </c>
      <c r="N125" s="395">
        <v>0</v>
      </c>
      <c r="O125" s="396">
        <f t="shared" si="135"/>
        <v>0</v>
      </c>
      <c r="P125" s="395">
        <v>0</v>
      </c>
      <c r="Q125" s="395">
        <v>0</v>
      </c>
      <c r="R125" s="395">
        <v>0</v>
      </c>
      <c r="S125" s="395">
        <v>0</v>
      </c>
      <c r="T125" s="396">
        <f t="shared" si="136"/>
        <v>2</v>
      </c>
      <c r="U125" s="395">
        <v>0</v>
      </c>
      <c r="V125" s="395">
        <v>0</v>
      </c>
      <c r="W125" s="395">
        <v>0</v>
      </c>
      <c r="X125" s="395">
        <v>2</v>
      </c>
      <c r="Y125" s="396">
        <f t="shared" si="137"/>
        <v>0</v>
      </c>
      <c r="Z125" s="395">
        <v>0</v>
      </c>
      <c r="AA125" s="395">
        <v>0</v>
      </c>
      <c r="AB125" s="395">
        <v>0</v>
      </c>
      <c r="AC125" s="395">
        <v>0</v>
      </c>
      <c r="AD125" s="395">
        <v>0</v>
      </c>
      <c r="AE125" s="396">
        <f t="shared" si="138"/>
        <v>6</v>
      </c>
      <c r="AF125" s="395">
        <v>0</v>
      </c>
      <c r="AG125" s="395">
        <v>0</v>
      </c>
      <c r="AH125" s="395">
        <v>0</v>
      </c>
      <c r="AI125" s="395">
        <v>1</v>
      </c>
      <c r="AJ125" s="395">
        <v>3</v>
      </c>
      <c r="AK125" s="395">
        <v>0</v>
      </c>
      <c r="AL125" s="395">
        <v>0</v>
      </c>
      <c r="AM125" s="395">
        <v>0</v>
      </c>
      <c r="AN125" s="395">
        <v>2</v>
      </c>
      <c r="AO125" s="395">
        <v>0</v>
      </c>
      <c r="AP125" s="395">
        <v>0</v>
      </c>
      <c r="AQ125" s="395">
        <v>0</v>
      </c>
      <c r="AR125" s="395">
        <v>0</v>
      </c>
      <c r="AS125" s="396">
        <f t="shared" si="139"/>
        <v>0</v>
      </c>
      <c r="AT125" s="395">
        <v>0</v>
      </c>
      <c r="AU125" s="395">
        <v>0</v>
      </c>
      <c r="AV125" s="395">
        <v>0</v>
      </c>
      <c r="AW125" s="396">
        <f t="shared" si="140"/>
        <v>0</v>
      </c>
      <c r="AX125" s="395">
        <v>0</v>
      </c>
      <c r="AY125" s="395">
        <v>0</v>
      </c>
      <c r="AZ125" s="395">
        <v>0</v>
      </c>
      <c r="BA125" s="395">
        <v>0</v>
      </c>
      <c r="BB125" s="395">
        <v>0</v>
      </c>
      <c r="BC125" s="396">
        <f t="shared" si="141"/>
        <v>1</v>
      </c>
      <c r="BD125" s="395">
        <v>0</v>
      </c>
      <c r="BE125" s="395">
        <v>1</v>
      </c>
      <c r="BF125" s="396">
        <f t="shared" si="142"/>
        <v>0</v>
      </c>
      <c r="BG125" s="395">
        <v>0</v>
      </c>
      <c r="BH125" s="395">
        <v>0</v>
      </c>
      <c r="BI125" s="395">
        <v>0</v>
      </c>
      <c r="BJ125" s="395">
        <v>0</v>
      </c>
      <c r="BK125" s="396">
        <f t="shared" si="143"/>
        <v>1</v>
      </c>
      <c r="BL125" s="395">
        <v>0</v>
      </c>
      <c r="BM125" s="395">
        <v>1</v>
      </c>
      <c r="BN125" s="395">
        <v>0</v>
      </c>
      <c r="BO125" s="396">
        <f t="shared" si="144"/>
        <v>0</v>
      </c>
      <c r="BP125" s="395">
        <v>0</v>
      </c>
      <c r="BQ125" s="395">
        <v>0</v>
      </c>
      <c r="BR125" s="395">
        <v>0</v>
      </c>
      <c r="BS125" s="396">
        <f t="shared" si="145"/>
        <v>0</v>
      </c>
      <c r="BT125" s="395">
        <v>0</v>
      </c>
      <c r="BU125" s="395">
        <v>0</v>
      </c>
      <c r="BV125" s="395">
        <v>0</v>
      </c>
      <c r="BW125" s="395">
        <v>0</v>
      </c>
      <c r="BX125" s="396">
        <f t="shared" si="146"/>
        <v>0</v>
      </c>
      <c r="BY125" s="395">
        <v>0</v>
      </c>
      <c r="BZ125" s="395">
        <v>0</v>
      </c>
      <c r="CA125" s="395">
        <v>0</v>
      </c>
      <c r="CB125" s="396">
        <f t="shared" si="147"/>
        <v>0</v>
      </c>
      <c r="CC125" s="395">
        <v>0</v>
      </c>
      <c r="CD125" s="395">
        <v>0</v>
      </c>
      <c r="CE125" s="395">
        <v>0</v>
      </c>
    </row>
    <row r="126" spans="1:83" ht="12.75" x14ac:dyDescent="0.2">
      <c r="A126" s="90">
        <v>839</v>
      </c>
      <c r="B126" s="252" t="s">
        <v>148</v>
      </c>
      <c r="C126" s="398">
        <f t="shared" si="131"/>
        <v>19</v>
      </c>
      <c r="D126" s="397">
        <f t="shared" si="132"/>
        <v>0</v>
      </c>
      <c r="E126" s="395">
        <v>0</v>
      </c>
      <c r="F126" s="395">
        <v>0</v>
      </c>
      <c r="G126" s="397">
        <f t="shared" si="133"/>
        <v>0</v>
      </c>
      <c r="H126" s="395">
        <v>0</v>
      </c>
      <c r="I126" s="395">
        <v>0</v>
      </c>
      <c r="J126" s="396">
        <f t="shared" si="134"/>
        <v>0</v>
      </c>
      <c r="K126" s="395">
        <v>0</v>
      </c>
      <c r="L126" s="395">
        <v>0</v>
      </c>
      <c r="M126" s="395">
        <v>0</v>
      </c>
      <c r="N126" s="395">
        <v>0</v>
      </c>
      <c r="O126" s="396">
        <f t="shared" si="135"/>
        <v>0</v>
      </c>
      <c r="P126" s="395">
        <v>0</v>
      </c>
      <c r="Q126" s="395">
        <v>0</v>
      </c>
      <c r="R126" s="395">
        <v>0</v>
      </c>
      <c r="S126" s="395">
        <v>0</v>
      </c>
      <c r="T126" s="396">
        <f t="shared" si="136"/>
        <v>0</v>
      </c>
      <c r="U126" s="395">
        <v>0</v>
      </c>
      <c r="V126" s="395">
        <v>0</v>
      </c>
      <c r="W126" s="395">
        <v>0</v>
      </c>
      <c r="X126" s="395">
        <v>0</v>
      </c>
      <c r="Y126" s="396">
        <f t="shared" si="137"/>
        <v>15</v>
      </c>
      <c r="Z126" s="395">
        <v>0</v>
      </c>
      <c r="AA126" s="395">
        <v>0</v>
      </c>
      <c r="AB126" s="395">
        <v>0</v>
      </c>
      <c r="AC126" s="395">
        <v>15</v>
      </c>
      <c r="AD126" s="395">
        <v>0</v>
      </c>
      <c r="AE126" s="396">
        <f t="shared" si="138"/>
        <v>0</v>
      </c>
      <c r="AF126" s="395">
        <v>0</v>
      </c>
      <c r="AG126" s="395">
        <v>0</v>
      </c>
      <c r="AH126" s="395">
        <v>0</v>
      </c>
      <c r="AI126" s="395">
        <v>0</v>
      </c>
      <c r="AJ126" s="395">
        <v>0</v>
      </c>
      <c r="AK126" s="395">
        <v>0</v>
      </c>
      <c r="AL126" s="395">
        <v>0</v>
      </c>
      <c r="AM126" s="395">
        <v>0</v>
      </c>
      <c r="AN126" s="395">
        <v>0</v>
      </c>
      <c r="AO126" s="395">
        <v>0</v>
      </c>
      <c r="AP126" s="395">
        <v>0</v>
      </c>
      <c r="AQ126" s="395">
        <v>0</v>
      </c>
      <c r="AR126" s="395">
        <v>0</v>
      </c>
      <c r="AS126" s="396">
        <f t="shared" si="139"/>
        <v>0</v>
      </c>
      <c r="AT126" s="395">
        <v>0</v>
      </c>
      <c r="AU126" s="395">
        <v>0</v>
      </c>
      <c r="AV126" s="395">
        <v>0</v>
      </c>
      <c r="AW126" s="396">
        <f t="shared" si="140"/>
        <v>0</v>
      </c>
      <c r="AX126" s="395">
        <v>0</v>
      </c>
      <c r="AY126" s="395">
        <v>0</v>
      </c>
      <c r="AZ126" s="395">
        <v>0</v>
      </c>
      <c r="BA126" s="395">
        <v>0</v>
      </c>
      <c r="BB126" s="395">
        <v>0</v>
      </c>
      <c r="BC126" s="396">
        <f t="shared" si="141"/>
        <v>0</v>
      </c>
      <c r="BD126" s="395">
        <v>0</v>
      </c>
      <c r="BE126" s="395">
        <v>0</v>
      </c>
      <c r="BF126" s="396">
        <f t="shared" si="142"/>
        <v>3</v>
      </c>
      <c r="BG126" s="395">
        <v>0</v>
      </c>
      <c r="BH126" s="395">
        <v>0</v>
      </c>
      <c r="BI126" s="395">
        <v>3</v>
      </c>
      <c r="BJ126" s="395">
        <v>0</v>
      </c>
      <c r="BK126" s="396">
        <f t="shared" si="143"/>
        <v>0</v>
      </c>
      <c r="BL126" s="395">
        <v>0</v>
      </c>
      <c r="BM126" s="395">
        <v>0</v>
      </c>
      <c r="BN126" s="395">
        <v>0</v>
      </c>
      <c r="BO126" s="396">
        <f t="shared" si="144"/>
        <v>0</v>
      </c>
      <c r="BP126" s="395">
        <v>0</v>
      </c>
      <c r="BQ126" s="395">
        <v>0</v>
      </c>
      <c r="BR126" s="395">
        <v>0</v>
      </c>
      <c r="BS126" s="396">
        <f t="shared" si="145"/>
        <v>1</v>
      </c>
      <c r="BT126" s="395">
        <v>0</v>
      </c>
      <c r="BU126" s="395">
        <v>0</v>
      </c>
      <c r="BV126" s="395">
        <v>0</v>
      </c>
      <c r="BW126" s="395">
        <v>1</v>
      </c>
      <c r="BX126" s="396">
        <f t="shared" si="146"/>
        <v>0</v>
      </c>
      <c r="BY126" s="395">
        <v>0</v>
      </c>
      <c r="BZ126" s="395">
        <v>0</v>
      </c>
      <c r="CA126" s="395">
        <v>0</v>
      </c>
      <c r="CB126" s="396">
        <f t="shared" si="147"/>
        <v>0</v>
      </c>
      <c r="CC126" s="395">
        <v>0</v>
      </c>
      <c r="CD126" s="395">
        <v>0</v>
      </c>
      <c r="CE126" s="395">
        <v>0</v>
      </c>
    </row>
    <row r="127" spans="1:83" ht="12.75" x14ac:dyDescent="0.2">
      <c r="A127" s="90">
        <v>840</v>
      </c>
      <c r="B127" s="252" t="s">
        <v>149</v>
      </c>
      <c r="C127" s="398">
        <f t="shared" si="131"/>
        <v>521</v>
      </c>
      <c r="D127" s="397">
        <f t="shared" si="132"/>
        <v>28</v>
      </c>
      <c r="E127" s="395">
        <v>12</v>
      </c>
      <c r="F127" s="395">
        <v>16</v>
      </c>
      <c r="G127" s="397">
        <f t="shared" si="133"/>
        <v>14</v>
      </c>
      <c r="H127" s="395">
        <v>3</v>
      </c>
      <c r="I127" s="395">
        <v>11</v>
      </c>
      <c r="J127" s="396">
        <f t="shared" si="134"/>
        <v>22</v>
      </c>
      <c r="K127" s="395">
        <v>0</v>
      </c>
      <c r="L127" s="395">
        <v>9</v>
      </c>
      <c r="M127" s="395">
        <v>2</v>
      </c>
      <c r="N127" s="395">
        <v>11</v>
      </c>
      <c r="O127" s="396">
        <f t="shared" si="135"/>
        <v>23</v>
      </c>
      <c r="P127" s="395">
        <v>0</v>
      </c>
      <c r="Q127" s="395">
        <v>13</v>
      </c>
      <c r="R127" s="395">
        <v>3</v>
      </c>
      <c r="S127" s="395">
        <v>7</v>
      </c>
      <c r="T127" s="396">
        <f t="shared" si="136"/>
        <v>31</v>
      </c>
      <c r="U127" s="395">
        <v>0</v>
      </c>
      <c r="V127" s="395">
        <v>30</v>
      </c>
      <c r="W127" s="395">
        <v>1</v>
      </c>
      <c r="X127" s="395">
        <v>0</v>
      </c>
      <c r="Y127" s="396">
        <f t="shared" si="137"/>
        <v>45</v>
      </c>
      <c r="Z127" s="395">
        <v>0</v>
      </c>
      <c r="AA127" s="395">
        <v>10</v>
      </c>
      <c r="AB127" s="395">
        <v>3</v>
      </c>
      <c r="AC127" s="395">
        <v>24</v>
      </c>
      <c r="AD127" s="395">
        <v>8</v>
      </c>
      <c r="AE127" s="396">
        <f t="shared" si="138"/>
        <v>158</v>
      </c>
      <c r="AF127" s="395">
        <v>0</v>
      </c>
      <c r="AG127" s="395">
        <v>0</v>
      </c>
      <c r="AH127" s="395">
        <v>23</v>
      </c>
      <c r="AI127" s="395">
        <v>49</v>
      </c>
      <c r="AJ127" s="395">
        <v>31</v>
      </c>
      <c r="AK127" s="395">
        <v>22</v>
      </c>
      <c r="AL127" s="395">
        <v>1</v>
      </c>
      <c r="AM127" s="395">
        <v>17</v>
      </c>
      <c r="AN127" s="395">
        <v>2</v>
      </c>
      <c r="AO127" s="395">
        <v>3</v>
      </c>
      <c r="AP127" s="395">
        <v>3</v>
      </c>
      <c r="AQ127" s="395">
        <v>5</v>
      </c>
      <c r="AR127" s="395">
        <v>2</v>
      </c>
      <c r="AS127" s="396">
        <f t="shared" si="139"/>
        <v>7</v>
      </c>
      <c r="AT127" s="395">
        <v>0</v>
      </c>
      <c r="AU127" s="395">
        <v>2</v>
      </c>
      <c r="AV127" s="395">
        <v>5</v>
      </c>
      <c r="AW127" s="396">
        <f t="shared" si="140"/>
        <v>31</v>
      </c>
      <c r="AX127" s="395">
        <v>0</v>
      </c>
      <c r="AY127" s="395">
        <v>7</v>
      </c>
      <c r="AZ127" s="395">
        <v>6</v>
      </c>
      <c r="BA127" s="395">
        <v>10</v>
      </c>
      <c r="BB127" s="395">
        <v>8</v>
      </c>
      <c r="BC127" s="396">
        <f t="shared" si="141"/>
        <v>30</v>
      </c>
      <c r="BD127" s="395">
        <v>0</v>
      </c>
      <c r="BE127" s="395">
        <v>30</v>
      </c>
      <c r="BF127" s="396">
        <f t="shared" si="142"/>
        <v>50</v>
      </c>
      <c r="BG127" s="395">
        <v>0</v>
      </c>
      <c r="BH127" s="395">
        <v>21</v>
      </c>
      <c r="BI127" s="395">
        <v>13</v>
      </c>
      <c r="BJ127" s="395">
        <v>16</v>
      </c>
      <c r="BK127" s="396">
        <f t="shared" si="143"/>
        <v>13</v>
      </c>
      <c r="BL127" s="395">
        <v>0</v>
      </c>
      <c r="BM127" s="395">
        <v>8</v>
      </c>
      <c r="BN127" s="395">
        <v>5</v>
      </c>
      <c r="BO127" s="396">
        <f t="shared" si="144"/>
        <v>12</v>
      </c>
      <c r="BP127" s="395">
        <v>0</v>
      </c>
      <c r="BQ127" s="395">
        <v>11</v>
      </c>
      <c r="BR127" s="395">
        <v>1</v>
      </c>
      <c r="BS127" s="396">
        <f t="shared" si="145"/>
        <v>28</v>
      </c>
      <c r="BT127" s="395">
        <v>0</v>
      </c>
      <c r="BU127" s="395">
        <v>11</v>
      </c>
      <c r="BV127" s="395">
        <v>4</v>
      </c>
      <c r="BW127" s="395">
        <v>13</v>
      </c>
      <c r="BX127" s="396">
        <f t="shared" si="146"/>
        <v>18</v>
      </c>
      <c r="BY127" s="395">
        <v>0</v>
      </c>
      <c r="BZ127" s="395">
        <v>15</v>
      </c>
      <c r="CA127" s="395">
        <v>3</v>
      </c>
      <c r="CB127" s="396">
        <f t="shared" si="147"/>
        <v>11</v>
      </c>
      <c r="CC127" s="395">
        <v>1</v>
      </c>
      <c r="CD127" s="395">
        <v>8</v>
      </c>
      <c r="CE127" s="395">
        <v>2</v>
      </c>
    </row>
    <row r="128" spans="1:83" ht="12.75" x14ac:dyDescent="0.2">
      <c r="A128" s="90">
        <v>841</v>
      </c>
      <c r="B128" s="252" t="s">
        <v>150</v>
      </c>
      <c r="C128" s="398">
        <f t="shared" si="131"/>
        <v>11</v>
      </c>
      <c r="D128" s="397">
        <f t="shared" si="132"/>
        <v>0</v>
      </c>
      <c r="E128" s="395">
        <v>0</v>
      </c>
      <c r="F128" s="395">
        <v>0</v>
      </c>
      <c r="G128" s="397">
        <f t="shared" si="133"/>
        <v>0</v>
      </c>
      <c r="H128" s="395">
        <v>0</v>
      </c>
      <c r="I128" s="395">
        <v>0</v>
      </c>
      <c r="J128" s="396">
        <f t="shared" si="134"/>
        <v>2</v>
      </c>
      <c r="K128" s="395">
        <v>0</v>
      </c>
      <c r="L128" s="395">
        <v>0</v>
      </c>
      <c r="M128" s="395">
        <v>0</v>
      </c>
      <c r="N128" s="395">
        <v>2</v>
      </c>
      <c r="O128" s="396">
        <f t="shared" si="135"/>
        <v>0</v>
      </c>
      <c r="P128" s="395">
        <v>0</v>
      </c>
      <c r="Q128" s="395">
        <v>0</v>
      </c>
      <c r="R128" s="395">
        <v>0</v>
      </c>
      <c r="S128" s="395">
        <v>0</v>
      </c>
      <c r="T128" s="396">
        <f t="shared" si="136"/>
        <v>2</v>
      </c>
      <c r="U128" s="395">
        <v>0</v>
      </c>
      <c r="V128" s="395">
        <v>2</v>
      </c>
      <c r="W128" s="395">
        <v>0</v>
      </c>
      <c r="X128" s="395">
        <v>0</v>
      </c>
      <c r="Y128" s="396">
        <f t="shared" si="137"/>
        <v>2</v>
      </c>
      <c r="Z128" s="395">
        <v>0</v>
      </c>
      <c r="AA128" s="395">
        <v>1</v>
      </c>
      <c r="AB128" s="395">
        <v>1</v>
      </c>
      <c r="AC128" s="395">
        <v>0</v>
      </c>
      <c r="AD128" s="395">
        <v>0</v>
      </c>
      <c r="AE128" s="396">
        <f t="shared" si="138"/>
        <v>3</v>
      </c>
      <c r="AF128" s="395">
        <v>0</v>
      </c>
      <c r="AG128" s="395">
        <v>0</v>
      </c>
      <c r="AH128" s="395">
        <v>1</v>
      </c>
      <c r="AI128" s="395">
        <v>0</v>
      </c>
      <c r="AJ128" s="395">
        <v>1</v>
      </c>
      <c r="AK128" s="395">
        <v>0</v>
      </c>
      <c r="AL128" s="395">
        <v>0</v>
      </c>
      <c r="AM128" s="395">
        <v>0</v>
      </c>
      <c r="AN128" s="395">
        <v>0</v>
      </c>
      <c r="AO128" s="395">
        <v>0</v>
      </c>
      <c r="AP128" s="395">
        <v>0</v>
      </c>
      <c r="AQ128" s="395">
        <v>1</v>
      </c>
      <c r="AR128" s="395">
        <v>0</v>
      </c>
      <c r="AS128" s="396">
        <f t="shared" si="139"/>
        <v>0</v>
      </c>
      <c r="AT128" s="395">
        <v>0</v>
      </c>
      <c r="AU128" s="395">
        <v>0</v>
      </c>
      <c r="AV128" s="395">
        <v>0</v>
      </c>
      <c r="AW128" s="396">
        <f t="shared" si="140"/>
        <v>0</v>
      </c>
      <c r="AX128" s="395">
        <v>0</v>
      </c>
      <c r="AY128" s="395">
        <v>0</v>
      </c>
      <c r="AZ128" s="395">
        <v>0</v>
      </c>
      <c r="BA128" s="395">
        <v>0</v>
      </c>
      <c r="BB128" s="395">
        <v>0</v>
      </c>
      <c r="BC128" s="396">
        <f t="shared" si="141"/>
        <v>1</v>
      </c>
      <c r="BD128" s="395">
        <v>0</v>
      </c>
      <c r="BE128" s="395">
        <v>1</v>
      </c>
      <c r="BF128" s="396">
        <f t="shared" si="142"/>
        <v>0</v>
      </c>
      <c r="BG128" s="395">
        <v>0</v>
      </c>
      <c r="BH128" s="395">
        <v>0</v>
      </c>
      <c r="BI128" s="395">
        <v>0</v>
      </c>
      <c r="BJ128" s="395">
        <v>0</v>
      </c>
      <c r="BK128" s="396">
        <f t="shared" si="143"/>
        <v>0</v>
      </c>
      <c r="BL128" s="395">
        <v>0</v>
      </c>
      <c r="BM128" s="395">
        <v>0</v>
      </c>
      <c r="BN128" s="395">
        <v>0</v>
      </c>
      <c r="BO128" s="396">
        <f t="shared" si="144"/>
        <v>0</v>
      </c>
      <c r="BP128" s="395">
        <v>0</v>
      </c>
      <c r="BQ128" s="395">
        <v>0</v>
      </c>
      <c r="BR128" s="395">
        <v>0</v>
      </c>
      <c r="BS128" s="396">
        <f t="shared" si="145"/>
        <v>0</v>
      </c>
      <c r="BT128" s="395">
        <v>0</v>
      </c>
      <c r="BU128" s="395">
        <v>0</v>
      </c>
      <c r="BV128" s="395">
        <v>0</v>
      </c>
      <c r="BW128" s="395">
        <v>0</v>
      </c>
      <c r="BX128" s="396">
        <f t="shared" si="146"/>
        <v>1</v>
      </c>
      <c r="BY128" s="395">
        <v>0</v>
      </c>
      <c r="BZ128" s="395">
        <v>0</v>
      </c>
      <c r="CA128" s="395">
        <v>1</v>
      </c>
      <c r="CB128" s="396">
        <f t="shared" si="147"/>
        <v>0</v>
      </c>
      <c r="CC128" s="395">
        <v>0</v>
      </c>
      <c r="CD128" s="395">
        <v>0</v>
      </c>
      <c r="CE128" s="395">
        <v>0</v>
      </c>
    </row>
    <row r="129" spans="1:83" ht="12.75" x14ac:dyDescent="0.2">
      <c r="A129" s="90">
        <v>846</v>
      </c>
      <c r="B129" s="252" t="s">
        <v>93</v>
      </c>
      <c r="C129" s="398">
        <f t="shared" si="131"/>
        <v>426</v>
      </c>
      <c r="D129" s="397">
        <f t="shared" si="132"/>
        <v>14</v>
      </c>
      <c r="E129" s="395">
        <v>10</v>
      </c>
      <c r="F129" s="395">
        <v>4</v>
      </c>
      <c r="G129" s="397">
        <f t="shared" si="133"/>
        <v>3</v>
      </c>
      <c r="H129" s="395">
        <v>0</v>
      </c>
      <c r="I129" s="395">
        <v>3</v>
      </c>
      <c r="J129" s="396">
        <f t="shared" si="134"/>
        <v>20</v>
      </c>
      <c r="K129" s="395">
        <v>0</v>
      </c>
      <c r="L129" s="395">
        <v>10</v>
      </c>
      <c r="M129" s="395">
        <v>1</v>
      </c>
      <c r="N129" s="395">
        <v>9</v>
      </c>
      <c r="O129" s="396">
        <f t="shared" si="135"/>
        <v>10</v>
      </c>
      <c r="P129" s="395">
        <v>0</v>
      </c>
      <c r="Q129" s="395">
        <v>4</v>
      </c>
      <c r="R129" s="395">
        <v>2</v>
      </c>
      <c r="S129" s="395">
        <v>4</v>
      </c>
      <c r="T129" s="396">
        <f t="shared" si="136"/>
        <v>13</v>
      </c>
      <c r="U129" s="395">
        <v>0</v>
      </c>
      <c r="V129" s="395">
        <v>7</v>
      </c>
      <c r="W129" s="395">
        <v>5</v>
      </c>
      <c r="X129" s="395">
        <v>1</v>
      </c>
      <c r="Y129" s="396">
        <f t="shared" si="137"/>
        <v>30</v>
      </c>
      <c r="Z129" s="395">
        <v>0</v>
      </c>
      <c r="AA129" s="395">
        <v>5</v>
      </c>
      <c r="AB129" s="395">
        <v>2</v>
      </c>
      <c r="AC129" s="395">
        <v>16</v>
      </c>
      <c r="AD129" s="395">
        <v>7</v>
      </c>
      <c r="AE129" s="396">
        <f t="shared" si="138"/>
        <v>211</v>
      </c>
      <c r="AF129" s="395">
        <v>0</v>
      </c>
      <c r="AG129" s="395">
        <v>0</v>
      </c>
      <c r="AH129" s="395">
        <v>29</v>
      </c>
      <c r="AI129" s="395">
        <v>57</v>
      </c>
      <c r="AJ129" s="395">
        <v>41</v>
      </c>
      <c r="AK129" s="395">
        <v>27</v>
      </c>
      <c r="AL129" s="395">
        <v>2</v>
      </c>
      <c r="AM129" s="395">
        <v>27</v>
      </c>
      <c r="AN129" s="395">
        <v>7</v>
      </c>
      <c r="AO129" s="395">
        <v>7</v>
      </c>
      <c r="AP129" s="395">
        <v>0</v>
      </c>
      <c r="AQ129" s="395">
        <v>12</v>
      </c>
      <c r="AR129" s="395">
        <v>2</v>
      </c>
      <c r="AS129" s="396">
        <f t="shared" si="139"/>
        <v>10</v>
      </c>
      <c r="AT129" s="395">
        <v>0</v>
      </c>
      <c r="AU129" s="395">
        <v>6</v>
      </c>
      <c r="AV129" s="395">
        <v>4</v>
      </c>
      <c r="AW129" s="396">
        <f t="shared" si="140"/>
        <v>35</v>
      </c>
      <c r="AX129" s="395">
        <v>0</v>
      </c>
      <c r="AY129" s="395">
        <v>22</v>
      </c>
      <c r="AZ129" s="395">
        <v>7</v>
      </c>
      <c r="BA129" s="395">
        <v>6</v>
      </c>
      <c r="BB129" s="395">
        <v>0</v>
      </c>
      <c r="BC129" s="396">
        <f t="shared" si="141"/>
        <v>10</v>
      </c>
      <c r="BD129" s="395">
        <v>0</v>
      </c>
      <c r="BE129" s="395">
        <v>10</v>
      </c>
      <c r="BF129" s="396">
        <f t="shared" si="142"/>
        <v>21</v>
      </c>
      <c r="BG129" s="395">
        <v>0</v>
      </c>
      <c r="BH129" s="395">
        <v>12</v>
      </c>
      <c r="BI129" s="395">
        <v>0</v>
      </c>
      <c r="BJ129" s="395">
        <v>9</v>
      </c>
      <c r="BK129" s="396">
        <f t="shared" si="143"/>
        <v>8</v>
      </c>
      <c r="BL129" s="395">
        <v>3</v>
      </c>
      <c r="BM129" s="395">
        <v>4</v>
      </c>
      <c r="BN129" s="395">
        <v>1</v>
      </c>
      <c r="BO129" s="396">
        <f t="shared" si="144"/>
        <v>14</v>
      </c>
      <c r="BP129" s="395">
        <v>0</v>
      </c>
      <c r="BQ129" s="395">
        <v>14</v>
      </c>
      <c r="BR129" s="395">
        <v>0</v>
      </c>
      <c r="BS129" s="396">
        <f t="shared" si="145"/>
        <v>18</v>
      </c>
      <c r="BT129" s="395">
        <v>0</v>
      </c>
      <c r="BU129" s="395">
        <v>11</v>
      </c>
      <c r="BV129" s="395">
        <v>2</v>
      </c>
      <c r="BW129" s="395">
        <v>5</v>
      </c>
      <c r="BX129" s="396">
        <f t="shared" si="146"/>
        <v>5</v>
      </c>
      <c r="BY129" s="395">
        <v>1</v>
      </c>
      <c r="BZ129" s="395">
        <v>3</v>
      </c>
      <c r="CA129" s="395">
        <v>1</v>
      </c>
      <c r="CB129" s="396">
        <f t="shared" si="147"/>
        <v>4</v>
      </c>
      <c r="CC129" s="395">
        <v>0</v>
      </c>
      <c r="CD129" s="395">
        <v>4</v>
      </c>
      <c r="CE129" s="395">
        <v>0</v>
      </c>
    </row>
    <row r="130" spans="1:83" ht="12.75" x14ac:dyDescent="0.2">
      <c r="A130" s="89">
        <v>847</v>
      </c>
      <c r="B130" s="252" t="s">
        <v>94</v>
      </c>
      <c r="C130" s="398">
        <f t="shared" si="131"/>
        <v>506</v>
      </c>
      <c r="D130" s="397">
        <f t="shared" si="132"/>
        <v>15</v>
      </c>
      <c r="E130" s="395">
        <v>7</v>
      </c>
      <c r="F130" s="395">
        <v>8</v>
      </c>
      <c r="G130" s="397">
        <f t="shared" si="133"/>
        <v>14</v>
      </c>
      <c r="H130" s="395">
        <v>4</v>
      </c>
      <c r="I130" s="395">
        <v>10</v>
      </c>
      <c r="J130" s="396">
        <f t="shared" si="134"/>
        <v>25</v>
      </c>
      <c r="K130" s="395">
        <v>0</v>
      </c>
      <c r="L130" s="395">
        <v>11</v>
      </c>
      <c r="M130" s="395">
        <v>2</v>
      </c>
      <c r="N130" s="395">
        <v>12</v>
      </c>
      <c r="O130" s="396">
        <f t="shared" si="135"/>
        <v>20</v>
      </c>
      <c r="P130" s="395">
        <v>0</v>
      </c>
      <c r="Q130" s="395">
        <v>10</v>
      </c>
      <c r="R130" s="395">
        <v>0</v>
      </c>
      <c r="S130" s="395">
        <v>10</v>
      </c>
      <c r="T130" s="396">
        <f t="shared" si="136"/>
        <v>28</v>
      </c>
      <c r="U130" s="395">
        <v>0</v>
      </c>
      <c r="V130" s="395">
        <v>23</v>
      </c>
      <c r="W130" s="395">
        <v>4</v>
      </c>
      <c r="X130" s="395">
        <v>1</v>
      </c>
      <c r="Y130" s="396">
        <f t="shared" si="137"/>
        <v>26</v>
      </c>
      <c r="Z130" s="395">
        <v>0</v>
      </c>
      <c r="AA130" s="395">
        <v>4</v>
      </c>
      <c r="AB130" s="395">
        <v>2</v>
      </c>
      <c r="AC130" s="395">
        <v>11</v>
      </c>
      <c r="AD130" s="395">
        <v>9</v>
      </c>
      <c r="AE130" s="396">
        <f t="shared" si="138"/>
        <v>183</v>
      </c>
      <c r="AF130" s="395">
        <v>0</v>
      </c>
      <c r="AG130" s="395">
        <v>0</v>
      </c>
      <c r="AH130" s="395">
        <v>15</v>
      </c>
      <c r="AI130" s="395">
        <v>73</v>
      </c>
      <c r="AJ130" s="395">
        <v>37</v>
      </c>
      <c r="AK130" s="395">
        <v>28</v>
      </c>
      <c r="AL130" s="395">
        <v>0</v>
      </c>
      <c r="AM130" s="395">
        <v>18</v>
      </c>
      <c r="AN130" s="395">
        <v>1</v>
      </c>
      <c r="AO130" s="395">
        <v>2</v>
      </c>
      <c r="AP130" s="395">
        <v>1</v>
      </c>
      <c r="AQ130" s="395">
        <v>8</v>
      </c>
      <c r="AR130" s="395">
        <v>0</v>
      </c>
      <c r="AS130" s="396">
        <f t="shared" si="139"/>
        <v>11</v>
      </c>
      <c r="AT130" s="395">
        <v>0</v>
      </c>
      <c r="AU130" s="395">
        <v>5</v>
      </c>
      <c r="AV130" s="395">
        <v>6</v>
      </c>
      <c r="AW130" s="396">
        <f t="shared" si="140"/>
        <v>16</v>
      </c>
      <c r="AX130" s="395">
        <v>0</v>
      </c>
      <c r="AY130" s="395">
        <v>6</v>
      </c>
      <c r="AZ130" s="395">
        <v>6</v>
      </c>
      <c r="BA130" s="395">
        <v>2</v>
      </c>
      <c r="BB130" s="395">
        <v>2</v>
      </c>
      <c r="BC130" s="396">
        <f t="shared" si="141"/>
        <v>16</v>
      </c>
      <c r="BD130" s="395">
        <v>0</v>
      </c>
      <c r="BE130" s="395">
        <v>16</v>
      </c>
      <c r="BF130" s="396">
        <f t="shared" si="142"/>
        <v>50</v>
      </c>
      <c r="BG130" s="395">
        <v>0</v>
      </c>
      <c r="BH130" s="395">
        <v>33</v>
      </c>
      <c r="BI130" s="395">
        <v>3</v>
      </c>
      <c r="BJ130" s="395">
        <v>14</v>
      </c>
      <c r="BK130" s="396">
        <f t="shared" si="143"/>
        <v>34</v>
      </c>
      <c r="BL130" s="395">
        <v>2</v>
      </c>
      <c r="BM130" s="395">
        <v>21</v>
      </c>
      <c r="BN130" s="395">
        <v>11</v>
      </c>
      <c r="BO130" s="396">
        <f t="shared" si="144"/>
        <v>29</v>
      </c>
      <c r="BP130" s="395">
        <v>0</v>
      </c>
      <c r="BQ130" s="395">
        <v>26</v>
      </c>
      <c r="BR130" s="395">
        <v>3</v>
      </c>
      <c r="BS130" s="396">
        <f t="shared" si="145"/>
        <v>23</v>
      </c>
      <c r="BT130" s="395">
        <v>0</v>
      </c>
      <c r="BU130" s="395">
        <v>7</v>
      </c>
      <c r="BV130" s="395">
        <v>3</v>
      </c>
      <c r="BW130" s="395">
        <v>13</v>
      </c>
      <c r="BX130" s="396">
        <f t="shared" si="146"/>
        <v>9</v>
      </c>
      <c r="BY130" s="395">
        <v>1</v>
      </c>
      <c r="BZ130" s="395">
        <v>7</v>
      </c>
      <c r="CA130" s="395">
        <v>1</v>
      </c>
      <c r="CB130" s="396">
        <f t="shared" si="147"/>
        <v>7</v>
      </c>
      <c r="CC130" s="395">
        <v>0</v>
      </c>
      <c r="CD130" s="395">
        <v>6</v>
      </c>
      <c r="CE130" s="395">
        <v>1</v>
      </c>
    </row>
    <row r="131" spans="1:83" ht="12.75" x14ac:dyDescent="0.2">
      <c r="A131" s="92">
        <v>848</v>
      </c>
      <c r="B131" s="252" t="s">
        <v>303</v>
      </c>
      <c r="C131" s="398">
        <f t="shared" si="131"/>
        <v>1543</v>
      </c>
      <c r="D131" s="397">
        <f t="shared" si="132"/>
        <v>46</v>
      </c>
      <c r="E131" s="395">
        <v>15</v>
      </c>
      <c r="F131" s="395">
        <v>31</v>
      </c>
      <c r="G131" s="397">
        <f t="shared" si="133"/>
        <v>16</v>
      </c>
      <c r="H131" s="395">
        <v>2</v>
      </c>
      <c r="I131" s="395">
        <v>14</v>
      </c>
      <c r="J131" s="396">
        <f t="shared" si="134"/>
        <v>78</v>
      </c>
      <c r="K131" s="395">
        <v>1</v>
      </c>
      <c r="L131" s="395">
        <v>36</v>
      </c>
      <c r="M131" s="395">
        <v>4</v>
      </c>
      <c r="N131" s="395">
        <v>37</v>
      </c>
      <c r="O131" s="396">
        <f t="shared" si="135"/>
        <v>55</v>
      </c>
      <c r="P131" s="395">
        <v>0</v>
      </c>
      <c r="Q131" s="395">
        <v>25</v>
      </c>
      <c r="R131" s="395">
        <v>3</v>
      </c>
      <c r="S131" s="395">
        <v>27</v>
      </c>
      <c r="T131" s="396">
        <f t="shared" si="136"/>
        <v>58</v>
      </c>
      <c r="U131" s="395">
        <v>0</v>
      </c>
      <c r="V131" s="395">
        <v>50</v>
      </c>
      <c r="W131" s="395">
        <v>5</v>
      </c>
      <c r="X131" s="395">
        <v>3</v>
      </c>
      <c r="Y131" s="396">
        <f t="shared" si="137"/>
        <v>139</v>
      </c>
      <c r="Z131" s="395">
        <v>0</v>
      </c>
      <c r="AA131" s="395">
        <v>22</v>
      </c>
      <c r="AB131" s="395">
        <v>15</v>
      </c>
      <c r="AC131" s="395">
        <v>74</v>
      </c>
      <c r="AD131" s="395">
        <v>28</v>
      </c>
      <c r="AE131" s="396">
        <f t="shared" si="138"/>
        <v>563</v>
      </c>
      <c r="AF131" s="395">
        <v>0</v>
      </c>
      <c r="AG131" s="395">
        <v>0</v>
      </c>
      <c r="AH131" s="395">
        <v>42</v>
      </c>
      <c r="AI131" s="395">
        <v>231</v>
      </c>
      <c r="AJ131" s="395">
        <v>145</v>
      </c>
      <c r="AK131" s="395">
        <v>71</v>
      </c>
      <c r="AL131" s="395">
        <v>2</v>
      </c>
      <c r="AM131" s="395">
        <v>54</v>
      </c>
      <c r="AN131" s="395">
        <v>3</v>
      </c>
      <c r="AO131" s="395">
        <v>1</v>
      </c>
      <c r="AP131" s="395">
        <v>2</v>
      </c>
      <c r="AQ131" s="395">
        <v>12</v>
      </c>
      <c r="AR131" s="395">
        <v>0</v>
      </c>
      <c r="AS131" s="396">
        <f t="shared" si="139"/>
        <v>36</v>
      </c>
      <c r="AT131" s="395">
        <v>0</v>
      </c>
      <c r="AU131" s="395">
        <v>20</v>
      </c>
      <c r="AV131" s="395">
        <v>16</v>
      </c>
      <c r="AW131" s="396">
        <f t="shared" si="140"/>
        <v>73</v>
      </c>
      <c r="AX131" s="395">
        <v>1</v>
      </c>
      <c r="AY131" s="395">
        <v>17</v>
      </c>
      <c r="AZ131" s="395">
        <v>19</v>
      </c>
      <c r="BA131" s="395">
        <v>29</v>
      </c>
      <c r="BB131" s="395">
        <v>7</v>
      </c>
      <c r="BC131" s="396">
        <f t="shared" si="141"/>
        <v>58</v>
      </c>
      <c r="BD131" s="395">
        <v>0</v>
      </c>
      <c r="BE131" s="395">
        <v>58</v>
      </c>
      <c r="BF131" s="396">
        <f t="shared" si="142"/>
        <v>180</v>
      </c>
      <c r="BG131" s="395">
        <v>2</v>
      </c>
      <c r="BH131" s="395">
        <v>102</v>
      </c>
      <c r="BI131" s="395">
        <v>5</v>
      </c>
      <c r="BJ131" s="395">
        <v>71</v>
      </c>
      <c r="BK131" s="396">
        <f t="shared" si="143"/>
        <v>66</v>
      </c>
      <c r="BL131" s="395">
        <v>4</v>
      </c>
      <c r="BM131" s="395">
        <v>42</v>
      </c>
      <c r="BN131" s="395">
        <v>20</v>
      </c>
      <c r="BO131" s="396">
        <f t="shared" si="144"/>
        <v>49</v>
      </c>
      <c r="BP131" s="395">
        <v>0</v>
      </c>
      <c r="BQ131" s="395">
        <v>46</v>
      </c>
      <c r="BR131" s="395">
        <v>3</v>
      </c>
      <c r="BS131" s="396">
        <f t="shared" si="145"/>
        <v>80</v>
      </c>
      <c r="BT131" s="395">
        <v>2</v>
      </c>
      <c r="BU131" s="395">
        <v>25</v>
      </c>
      <c r="BV131" s="395">
        <v>2</v>
      </c>
      <c r="BW131" s="395">
        <v>51</v>
      </c>
      <c r="BX131" s="396">
        <f t="shared" si="146"/>
        <v>24</v>
      </c>
      <c r="BY131" s="395">
        <v>0</v>
      </c>
      <c r="BZ131" s="395">
        <v>16</v>
      </c>
      <c r="CA131" s="395">
        <v>8</v>
      </c>
      <c r="CB131" s="396">
        <f t="shared" si="147"/>
        <v>22</v>
      </c>
      <c r="CC131" s="395">
        <v>0</v>
      </c>
      <c r="CD131" s="395">
        <v>20</v>
      </c>
      <c r="CE131" s="395">
        <v>2</v>
      </c>
    </row>
    <row r="132" spans="1:83" ht="21" x14ac:dyDescent="0.2">
      <c r="A132" s="89">
        <v>849</v>
      </c>
      <c r="B132" s="252" t="s">
        <v>166</v>
      </c>
      <c r="C132" s="398">
        <f t="shared" si="131"/>
        <v>8</v>
      </c>
      <c r="D132" s="397">
        <f t="shared" si="132"/>
        <v>0</v>
      </c>
      <c r="E132" s="395">
        <v>0</v>
      </c>
      <c r="F132" s="395">
        <v>0</v>
      </c>
      <c r="G132" s="397">
        <f t="shared" si="133"/>
        <v>0</v>
      </c>
      <c r="H132" s="395">
        <v>0</v>
      </c>
      <c r="I132" s="395">
        <v>0</v>
      </c>
      <c r="J132" s="396">
        <f t="shared" si="134"/>
        <v>0</v>
      </c>
      <c r="K132" s="395">
        <v>0</v>
      </c>
      <c r="L132" s="395">
        <v>0</v>
      </c>
      <c r="M132" s="395">
        <v>0</v>
      </c>
      <c r="N132" s="395">
        <v>0</v>
      </c>
      <c r="O132" s="396">
        <f t="shared" si="135"/>
        <v>0</v>
      </c>
      <c r="P132" s="395">
        <v>0</v>
      </c>
      <c r="Q132" s="395">
        <v>0</v>
      </c>
      <c r="R132" s="395">
        <v>0</v>
      </c>
      <c r="S132" s="395">
        <v>0</v>
      </c>
      <c r="T132" s="396">
        <f t="shared" si="136"/>
        <v>0</v>
      </c>
      <c r="U132" s="395">
        <v>0</v>
      </c>
      <c r="V132" s="395">
        <v>0</v>
      </c>
      <c r="W132" s="395">
        <v>0</v>
      </c>
      <c r="X132" s="395">
        <v>0</v>
      </c>
      <c r="Y132" s="396">
        <f t="shared" si="137"/>
        <v>1</v>
      </c>
      <c r="Z132" s="395">
        <v>0</v>
      </c>
      <c r="AA132" s="395">
        <v>0</v>
      </c>
      <c r="AB132" s="395">
        <v>1</v>
      </c>
      <c r="AC132" s="395">
        <v>0</v>
      </c>
      <c r="AD132" s="395">
        <v>0</v>
      </c>
      <c r="AE132" s="396">
        <f t="shared" si="138"/>
        <v>4</v>
      </c>
      <c r="AF132" s="395">
        <v>0</v>
      </c>
      <c r="AG132" s="395">
        <v>0</v>
      </c>
      <c r="AH132" s="395">
        <v>0</v>
      </c>
      <c r="AI132" s="395">
        <v>0</v>
      </c>
      <c r="AJ132" s="395">
        <v>4</v>
      </c>
      <c r="AK132" s="395">
        <v>0</v>
      </c>
      <c r="AL132" s="395">
        <v>0</v>
      </c>
      <c r="AM132" s="395">
        <v>0</v>
      </c>
      <c r="AN132" s="395">
        <v>0</v>
      </c>
      <c r="AO132" s="395">
        <v>0</v>
      </c>
      <c r="AP132" s="395">
        <v>0</v>
      </c>
      <c r="AQ132" s="395">
        <v>0</v>
      </c>
      <c r="AR132" s="395">
        <v>0</v>
      </c>
      <c r="AS132" s="396">
        <f t="shared" si="139"/>
        <v>0</v>
      </c>
      <c r="AT132" s="395">
        <v>0</v>
      </c>
      <c r="AU132" s="395">
        <v>0</v>
      </c>
      <c r="AV132" s="395">
        <v>0</v>
      </c>
      <c r="AW132" s="396">
        <f t="shared" si="140"/>
        <v>0</v>
      </c>
      <c r="AX132" s="395">
        <v>0</v>
      </c>
      <c r="AY132" s="395">
        <v>0</v>
      </c>
      <c r="AZ132" s="395">
        <v>0</v>
      </c>
      <c r="BA132" s="395">
        <v>0</v>
      </c>
      <c r="BB132" s="395">
        <v>0</v>
      </c>
      <c r="BC132" s="396">
        <f t="shared" si="141"/>
        <v>0</v>
      </c>
      <c r="BD132" s="395">
        <v>0</v>
      </c>
      <c r="BE132" s="395">
        <v>0</v>
      </c>
      <c r="BF132" s="396">
        <f t="shared" si="142"/>
        <v>0</v>
      </c>
      <c r="BG132" s="395">
        <v>0</v>
      </c>
      <c r="BH132" s="395">
        <v>0</v>
      </c>
      <c r="BI132" s="395">
        <v>0</v>
      </c>
      <c r="BJ132" s="395">
        <v>0</v>
      </c>
      <c r="BK132" s="396">
        <f t="shared" si="143"/>
        <v>1</v>
      </c>
      <c r="BL132" s="395">
        <v>0</v>
      </c>
      <c r="BM132" s="395">
        <v>1</v>
      </c>
      <c r="BN132" s="395">
        <v>0</v>
      </c>
      <c r="BO132" s="396">
        <f t="shared" si="144"/>
        <v>0</v>
      </c>
      <c r="BP132" s="395">
        <v>0</v>
      </c>
      <c r="BQ132" s="395">
        <v>0</v>
      </c>
      <c r="BR132" s="395">
        <v>0</v>
      </c>
      <c r="BS132" s="396">
        <f t="shared" si="145"/>
        <v>2</v>
      </c>
      <c r="BT132" s="395">
        <v>0</v>
      </c>
      <c r="BU132" s="395">
        <v>2</v>
      </c>
      <c r="BV132" s="395">
        <v>0</v>
      </c>
      <c r="BW132" s="395">
        <v>0</v>
      </c>
      <c r="BX132" s="396">
        <f t="shared" si="146"/>
        <v>0</v>
      </c>
      <c r="BY132" s="395">
        <v>0</v>
      </c>
      <c r="BZ132" s="395">
        <v>0</v>
      </c>
      <c r="CA132" s="395">
        <v>0</v>
      </c>
      <c r="CB132" s="396">
        <f t="shared" si="147"/>
        <v>0</v>
      </c>
      <c r="CC132" s="395">
        <v>0</v>
      </c>
      <c r="CD132" s="395">
        <v>0</v>
      </c>
      <c r="CE132" s="395">
        <v>0</v>
      </c>
    </row>
    <row r="133" spans="1:83" ht="12.75" x14ac:dyDescent="0.2">
      <c r="A133" s="89">
        <v>851</v>
      </c>
      <c r="B133" s="252" t="s">
        <v>53</v>
      </c>
      <c r="C133" s="398">
        <f t="shared" si="131"/>
        <v>6</v>
      </c>
      <c r="D133" s="397">
        <f t="shared" si="132"/>
        <v>0</v>
      </c>
      <c r="E133" s="395">
        <v>0</v>
      </c>
      <c r="F133" s="395">
        <v>0</v>
      </c>
      <c r="G133" s="397">
        <f t="shared" si="133"/>
        <v>0</v>
      </c>
      <c r="H133" s="395">
        <v>0</v>
      </c>
      <c r="I133" s="395">
        <v>0</v>
      </c>
      <c r="J133" s="396">
        <f t="shared" si="134"/>
        <v>0</v>
      </c>
      <c r="K133" s="395">
        <v>0</v>
      </c>
      <c r="L133" s="395">
        <v>0</v>
      </c>
      <c r="M133" s="395">
        <v>0</v>
      </c>
      <c r="N133" s="395">
        <v>0</v>
      </c>
      <c r="O133" s="396">
        <f t="shared" si="135"/>
        <v>0</v>
      </c>
      <c r="P133" s="395">
        <v>0</v>
      </c>
      <c r="Q133" s="395">
        <v>0</v>
      </c>
      <c r="R133" s="395">
        <v>0</v>
      </c>
      <c r="S133" s="395">
        <v>0</v>
      </c>
      <c r="T133" s="396">
        <f t="shared" si="136"/>
        <v>0</v>
      </c>
      <c r="U133" s="395">
        <v>0</v>
      </c>
      <c r="V133" s="395">
        <v>0</v>
      </c>
      <c r="W133" s="395">
        <v>0</v>
      </c>
      <c r="X133" s="395">
        <v>0</v>
      </c>
      <c r="Y133" s="396">
        <f t="shared" si="137"/>
        <v>1</v>
      </c>
      <c r="Z133" s="395">
        <v>0</v>
      </c>
      <c r="AA133" s="395">
        <v>0</v>
      </c>
      <c r="AB133" s="395">
        <v>0</v>
      </c>
      <c r="AC133" s="395">
        <v>0</v>
      </c>
      <c r="AD133" s="395">
        <v>1</v>
      </c>
      <c r="AE133" s="396">
        <f t="shared" si="138"/>
        <v>3</v>
      </c>
      <c r="AF133" s="395">
        <v>0</v>
      </c>
      <c r="AG133" s="395">
        <v>0</v>
      </c>
      <c r="AH133" s="395">
        <v>0</v>
      </c>
      <c r="AI133" s="395">
        <v>0</v>
      </c>
      <c r="AJ133" s="395">
        <v>0</v>
      </c>
      <c r="AK133" s="395">
        <v>0</v>
      </c>
      <c r="AL133" s="395">
        <v>0</v>
      </c>
      <c r="AM133" s="395">
        <v>0</v>
      </c>
      <c r="AN133" s="395">
        <v>0</v>
      </c>
      <c r="AO133" s="395">
        <v>3</v>
      </c>
      <c r="AP133" s="395">
        <v>0</v>
      </c>
      <c r="AQ133" s="395">
        <v>0</v>
      </c>
      <c r="AR133" s="395">
        <v>0</v>
      </c>
      <c r="AS133" s="396">
        <f t="shared" si="139"/>
        <v>2</v>
      </c>
      <c r="AT133" s="395">
        <v>0</v>
      </c>
      <c r="AU133" s="395">
        <v>1</v>
      </c>
      <c r="AV133" s="395">
        <v>1</v>
      </c>
      <c r="AW133" s="396">
        <f t="shared" si="140"/>
        <v>0</v>
      </c>
      <c r="AX133" s="395">
        <v>0</v>
      </c>
      <c r="AY133" s="395">
        <v>0</v>
      </c>
      <c r="AZ133" s="395">
        <v>0</v>
      </c>
      <c r="BA133" s="395">
        <v>0</v>
      </c>
      <c r="BB133" s="395">
        <v>0</v>
      </c>
      <c r="BC133" s="396">
        <f t="shared" si="141"/>
        <v>0</v>
      </c>
      <c r="BD133" s="395">
        <v>0</v>
      </c>
      <c r="BE133" s="395">
        <v>0</v>
      </c>
      <c r="BF133" s="396">
        <f t="shared" si="142"/>
        <v>0</v>
      </c>
      <c r="BG133" s="395">
        <v>0</v>
      </c>
      <c r="BH133" s="395">
        <v>0</v>
      </c>
      <c r="BI133" s="395">
        <v>0</v>
      </c>
      <c r="BJ133" s="395">
        <v>0</v>
      </c>
      <c r="BK133" s="396">
        <f t="shared" si="143"/>
        <v>0</v>
      </c>
      <c r="BL133" s="395">
        <v>0</v>
      </c>
      <c r="BM133" s="395">
        <v>0</v>
      </c>
      <c r="BN133" s="395">
        <v>0</v>
      </c>
      <c r="BO133" s="396">
        <f t="shared" si="144"/>
        <v>0</v>
      </c>
      <c r="BP133" s="395">
        <v>0</v>
      </c>
      <c r="BQ133" s="395">
        <v>0</v>
      </c>
      <c r="BR133" s="395">
        <v>0</v>
      </c>
      <c r="BS133" s="396">
        <f t="shared" si="145"/>
        <v>0</v>
      </c>
      <c r="BT133" s="395">
        <v>0</v>
      </c>
      <c r="BU133" s="395">
        <v>0</v>
      </c>
      <c r="BV133" s="395">
        <v>0</v>
      </c>
      <c r="BW133" s="395">
        <v>0</v>
      </c>
      <c r="BX133" s="396">
        <f t="shared" si="146"/>
        <v>0</v>
      </c>
      <c r="BY133" s="395">
        <v>0</v>
      </c>
      <c r="BZ133" s="395">
        <v>0</v>
      </c>
      <c r="CA133" s="395">
        <v>0</v>
      </c>
      <c r="CB133" s="396">
        <f t="shared" si="147"/>
        <v>0</v>
      </c>
      <c r="CC133" s="395">
        <v>0</v>
      </c>
      <c r="CD133" s="395">
        <v>0</v>
      </c>
      <c r="CE133" s="395">
        <v>0</v>
      </c>
    </row>
    <row r="134" spans="1:83" ht="12.75" x14ac:dyDescent="0.2">
      <c r="A134" s="92">
        <v>852</v>
      </c>
      <c r="B134" s="252" t="s">
        <v>95</v>
      </c>
      <c r="C134" s="398">
        <f t="shared" si="131"/>
        <v>2</v>
      </c>
      <c r="D134" s="397">
        <f t="shared" si="132"/>
        <v>0</v>
      </c>
      <c r="E134" s="395">
        <v>0</v>
      </c>
      <c r="F134" s="395">
        <v>0</v>
      </c>
      <c r="G134" s="397">
        <f t="shared" si="133"/>
        <v>0</v>
      </c>
      <c r="H134" s="395">
        <v>0</v>
      </c>
      <c r="I134" s="395">
        <v>0</v>
      </c>
      <c r="J134" s="396">
        <f t="shared" si="134"/>
        <v>0</v>
      </c>
      <c r="K134" s="395">
        <v>0</v>
      </c>
      <c r="L134" s="395">
        <v>0</v>
      </c>
      <c r="M134" s="395">
        <v>0</v>
      </c>
      <c r="N134" s="395">
        <v>0</v>
      </c>
      <c r="O134" s="396">
        <f t="shared" si="135"/>
        <v>0</v>
      </c>
      <c r="P134" s="395">
        <v>0</v>
      </c>
      <c r="Q134" s="395">
        <v>0</v>
      </c>
      <c r="R134" s="395">
        <v>0</v>
      </c>
      <c r="S134" s="395">
        <v>0</v>
      </c>
      <c r="T134" s="396">
        <f t="shared" si="136"/>
        <v>0</v>
      </c>
      <c r="U134" s="395">
        <v>0</v>
      </c>
      <c r="V134" s="395">
        <v>0</v>
      </c>
      <c r="W134" s="395">
        <v>0</v>
      </c>
      <c r="X134" s="395">
        <v>0</v>
      </c>
      <c r="Y134" s="396">
        <f t="shared" si="137"/>
        <v>0</v>
      </c>
      <c r="Z134" s="395">
        <v>0</v>
      </c>
      <c r="AA134" s="395">
        <v>0</v>
      </c>
      <c r="AB134" s="395">
        <v>0</v>
      </c>
      <c r="AC134" s="395">
        <v>0</v>
      </c>
      <c r="AD134" s="395">
        <v>0</v>
      </c>
      <c r="AE134" s="396">
        <f t="shared" si="138"/>
        <v>2</v>
      </c>
      <c r="AF134" s="395">
        <v>0</v>
      </c>
      <c r="AG134" s="395">
        <v>0</v>
      </c>
      <c r="AH134" s="395">
        <v>0</v>
      </c>
      <c r="AI134" s="395">
        <v>0</v>
      </c>
      <c r="AJ134" s="395">
        <v>1</v>
      </c>
      <c r="AK134" s="395">
        <v>0</v>
      </c>
      <c r="AL134" s="395">
        <v>0</v>
      </c>
      <c r="AM134" s="395">
        <v>1</v>
      </c>
      <c r="AN134" s="395">
        <v>0</v>
      </c>
      <c r="AO134" s="395">
        <v>0</v>
      </c>
      <c r="AP134" s="395">
        <v>0</v>
      </c>
      <c r="AQ134" s="395">
        <v>0</v>
      </c>
      <c r="AR134" s="395">
        <v>0</v>
      </c>
      <c r="AS134" s="396">
        <f t="shared" si="139"/>
        <v>0</v>
      </c>
      <c r="AT134" s="395">
        <v>0</v>
      </c>
      <c r="AU134" s="395">
        <v>0</v>
      </c>
      <c r="AV134" s="395">
        <v>0</v>
      </c>
      <c r="AW134" s="396">
        <f t="shared" si="140"/>
        <v>0</v>
      </c>
      <c r="AX134" s="395">
        <v>0</v>
      </c>
      <c r="AY134" s="395">
        <v>0</v>
      </c>
      <c r="AZ134" s="395">
        <v>0</v>
      </c>
      <c r="BA134" s="395">
        <v>0</v>
      </c>
      <c r="BB134" s="395">
        <v>0</v>
      </c>
      <c r="BC134" s="396">
        <f t="shared" si="141"/>
        <v>0</v>
      </c>
      <c r="BD134" s="395">
        <v>0</v>
      </c>
      <c r="BE134" s="395">
        <v>0</v>
      </c>
      <c r="BF134" s="396">
        <f t="shared" si="142"/>
        <v>0</v>
      </c>
      <c r="BG134" s="395">
        <v>0</v>
      </c>
      <c r="BH134" s="395">
        <v>0</v>
      </c>
      <c r="BI134" s="395">
        <v>0</v>
      </c>
      <c r="BJ134" s="395">
        <v>0</v>
      </c>
      <c r="BK134" s="396">
        <f t="shared" si="143"/>
        <v>0</v>
      </c>
      <c r="BL134" s="395">
        <v>0</v>
      </c>
      <c r="BM134" s="395">
        <v>0</v>
      </c>
      <c r="BN134" s="395">
        <v>0</v>
      </c>
      <c r="BO134" s="396">
        <f t="shared" si="144"/>
        <v>0</v>
      </c>
      <c r="BP134" s="395">
        <v>0</v>
      </c>
      <c r="BQ134" s="395">
        <v>0</v>
      </c>
      <c r="BR134" s="395">
        <v>0</v>
      </c>
      <c r="BS134" s="396">
        <f t="shared" si="145"/>
        <v>0</v>
      </c>
      <c r="BT134" s="395">
        <v>0</v>
      </c>
      <c r="BU134" s="395">
        <v>0</v>
      </c>
      <c r="BV134" s="395">
        <v>0</v>
      </c>
      <c r="BW134" s="395">
        <v>0</v>
      </c>
      <c r="BX134" s="396">
        <f t="shared" si="146"/>
        <v>0</v>
      </c>
      <c r="BY134" s="395">
        <v>0</v>
      </c>
      <c r="BZ134" s="395">
        <v>0</v>
      </c>
      <c r="CA134" s="395">
        <v>0</v>
      </c>
      <c r="CB134" s="396">
        <f t="shared" si="147"/>
        <v>0</v>
      </c>
      <c r="CC134" s="395">
        <v>0</v>
      </c>
      <c r="CD134" s="395">
        <v>0</v>
      </c>
      <c r="CE134" s="395">
        <v>0</v>
      </c>
    </row>
    <row r="135" spans="1:83" ht="12.75" x14ac:dyDescent="0.2">
      <c r="A135" s="92">
        <v>853</v>
      </c>
      <c r="B135" s="252" t="s">
        <v>66</v>
      </c>
      <c r="C135" s="398">
        <f t="shared" si="131"/>
        <v>6</v>
      </c>
      <c r="D135" s="397">
        <f t="shared" si="132"/>
        <v>0</v>
      </c>
      <c r="E135" s="395">
        <v>0</v>
      </c>
      <c r="F135" s="395">
        <v>0</v>
      </c>
      <c r="G135" s="397">
        <f t="shared" si="133"/>
        <v>0</v>
      </c>
      <c r="H135" s="395">
        <v>0</v>
      </c>
      <c r="I135" s="395">
        <v>0</v>
      </c>
      <c r="J135" s="396">
        <f t="shared" si="134"/>
        <v>1</v>
      </c>
      <c r="K135" s="395">
        <v>0</v>
      </c>
      <c r="L135" s="395">
        <v>1</v>
      </c>
      <c r="M135" s="395">
        <v>0</v>
      </c>
      <c r="N135" s="395">
        <v>0</v>
      </c>
      <c r="O135" s="396">
        <f t="shared" si="135"/>
        <v>0</v>
      </c>
      <c r="P135" s="395">
        <v>0</v>
      </c>
      <c r="Q135" s="395">
        <v>0</v>
      </c>
      <c r="R135" s="395">
        <v>0</v>
      </c>
      <c r="S135" s="395">
        <v>0</v>
      </c>
      <c r="T135" s="396">
        <f t="shared" si="136"/>
        <v>0</v>
      </c>
      <c r="U135" s="395">
        <v>0</v>
      </c>
      <c r="V135" s="395">
        <v>0</v>
      </c>
      <c r="W135" s="395">
        <v>0</v>
      </c>
      <c r="X135" s="395">
        <v>0</v>
      </c>
      <c r="Y135" s="396">
        <f t="shared" si="137"/>
        <v>3</v>
      </c>
      <c r="Z135" s="395">
        <v>0</v>
      </c>
      <c r="AA135" s="395">
        <v>0</v>
      </c>
      <c r="AB135" s="395">
        <v>0</v>
      </c>
      <c r="AC135" s="395">
        <v>1</v>
      </c>
      <c r="AD135" s="395">
        <v>2</v>
      </c>
      <c r="AE135" s="396">
        <f t="shared" si="138"/>
        <v>2</v>
      </c>
      <c r="AF135" s="395">
        <v>0</v>
      </c>
      <c r="AG135" s="395">
        <v>0</v>
      </c>
      <c r="AH135" s="395">
        <v>0</v>
      </c>
      <c r="AI135" s="395">
        <v>2</v>
      </c>
      <c r="AJ135" s="395">
        <v>0</v>
      </c>
      <c r="AK135" s="395">
        <v>0</v>
      </c>
      <c r="AL135" s="395">
        <v>0</v>
      </c>
      <c r="AM135" s="395">
        <v>0</v>
      </c>
      <c r="AN135" s="395">
        <v>0</v>
      </c>
      <c r="AO135" s="395">
        <v>0</v>
      </c>
      <c r="AP135" s="395">
        <v>0</v>
      </c>
      <c r="AQ135" s="395">
        <v>0</v>
      </c>
      <c r="AR135" s="395">
        <v>0</v>
      </c>
      <c r="AS135" s="396">
        <f t="shared" si="139"/>
        <v>0</v>
      </c>
      <c r="AT135" s="395">
        <v>0</v>
      </c>
      <c r="AU135" s="395">
        <v>0</v>
      </c>
      <c r="AV135" s="395">
        <v>0</v>
      </c>
      <c r="AW135" s="396">
        <f t="shared" si="140"/>
        <v>0</v>
      </c>
      <c r="AX135" s="395">
        <v>0</v>
      </c>
      <c r="AY135" s="395">
        <v>0</v>
      </c>
      <c r="AZ135" s="395">
        <v>0</v>
      </c>
      <c r="BA135" s="395">
        <v>0</v>
      </c>
      <c r="BB135" s="395">
        <v>0</v>
      </c>
      <c r="BC135" s="396">
        <f t="shared" si="141"/>
        <v>0</v>
      </c>
      <c r="BD135" s="395">
        <v>0</v>
      </c>
      <c r="BE135" s="395">
        <v>0</v>
      </c>
      <c r="BF135" s="396">
        <f t="shared" si="142"/>
        <v>0</v>
      </c>
      <c r="BG135" s="395">
        <v>0</v>
      </c>
      <c r="BH135" s="395">
        <v>0</v>
      </c>
      <c r="BI135" s="395">
        <v>0</v>
      </c>
      <c r="BJ135" s="395">
        <v>0</v>
      </c>
      <c r="BK135" s="396">
        <f t="shared" si="143"/>
        <v>0</v>
      </c>
      <c r="BL135" s="395">
        <v>0</v>
      </c>
      <c r="BM135" s="395">
        <v>0</v>
      </c>
      <c r="BN135" s="395">
        <v>0</v>
      </c>
      <c r="BO135" s="396">
        <f t="shared" si="144"/>
        <v>0</v>
      </c>
      <c r="BP135" s="395">
        <v>0</v>
      </c>
      <c r="BQ135" s="395">
        <v>0</v>
      </c>
      <c r="BR135" s="395">
        <v>0</v>
      </c>
      <c r="BS135" s="396">
        <f t="shared" si="145"/>
        <v>0</v>
      </c>
      <c r="BT135" s="395">
        <v>0</v>
      </c>
      <c r="BU135" s="395">
        <v>0</v>
      </c>
      <c r="BV135" s="395">
        <v>0</v>
      </c>
      <c r="BW135" s="395">
        <v>0</v>
      </c>
      <c r="BX135" s="396">
        <f t="shared" si="146"/>
        <v>0</v>
      </c>
      <c r="BY135" s="395">
        <v>0</v>
      </c>
      <c r="BZ135" s="395">
        <v>0</v>
      </c>
      <c r="CA135" s="395">
        <v>0</v>
      </c>
      <c r="CB135" s="396">
        <f t="shared" si="147"/>
        <v>0</v>
      </c>
      <c r="CC135" s="395">
        <v>0</v>
      </c>
      <c r="CD135" s="395">
        <v>0</v>
      </c>
      <c r="CE135" s="395">
        <v>0</v>
      </c>
    </row>
    <row r="136" spans="1:83" ht="12.75" x14ac:dyDescent="0.2">
      <c r="A136" s="89">
        <v>854</v>
      </c>
      <c r="B136" s="252" t="s">
        <v>49</v>
      </c>
      <c r="C136" s="398">
        <f t="shared" si="131"/>
        <v>12</v>
      </c>
      <c r="D136" s="397">
        <f t="shared" si="132"/>
        <v>0</v>
      </c>
      <c r="E136" s="395">
        <v>0</v>
      </c>
      <c r="F136" s="395">
        <v>0</v>
      </c>
      <c r="G136" s="397">
        <f t="shared" si="133"/>
        <v>0</v>
      </c>
      <c r="H136" s="395">
        <v>0</v>
      </c>
      <c r="I136" s="395">
        <v>0</v>
      </c>
      <c r="J136" s="396">
        <f t="shared" si="134"/>
        <v>0</v>
      </c>
      <c r="K136" s="395">
        <v>0</v>
      </c>
      <c r="L136" s="395">
        <v>0</v>
      </c>
      <c r="M136" s="395">
        <v>0</v>
      </c>
      <c r="N136" s="395">
        <v>0</v>
      </c>
      <c r="O136" s="396">
        <f t="shared" si="135"/>
        <v>4</v>
      </c>
      <c r="P136" s="395">
        <v>0</v>
      </c>
      <c r="Q136" s="395">
        <v>0</v>
      </c>
      <c r="R136" s="395">
        <v>0</v>
      </c>
      <c r="S136" s="395">
        <v>4</v>
      </c>
      <c r="T136" s="396">
        <f t="shared" si="136"/>
        <v>0</v>
      </c>
      <c r="U136" s="395">
        <v>0</v>
      </c>
      <c r="V136" s="395">
        <v>0</v>
      </c>
      <c r="W136" s="395">
        <v>0</v>
      </c>
      <c r="X136" s="395">
        <v>0</v>
      </c>
      <c r="Y136" s="396">
        <f t="shared" si="137"/>
        <v>0</v>
      </c>
      <c r="Z136" s="395">
        <v>0</v>
      </c>
      <c r="AA136" s="395">
        <v>0</v>
      </c>
      <c r="AB136" s="395">
        <v>0</v>
      </c>
      <c r="AC136" s="395">
        <v>0</v>
      </c>
      <c r="AD136" s="395">
        <v>0</v>
      </c>
      <c r="AE136" s="396">
        <f t="shared" si="138"/>
        <v>2</v>
      </c>
      <c r="AF136" s="395">
        <v>0</v>
      </c>
      <c r="AG136" s="395">
        <v>1</v>
      </c>
      <c r="AH136" s="395">
        <v>1</v>
      </c>
      <c r="AI136" s="395">
        <v>0</v>
      </c>
      <c r="AJ136" s="395">
        <v>0</v>
      </c>
      <c r="AK136" s="395">
        <v>0</v>
      </c>
      <c r="AL136" s="395">
        <v>0</v>
      </c>
      <c r="AM136" s="395">
        <v>0</v>
      </c>
      <c r="AN136" s="395">
        <v>0</v>
      </c>
      <c r="AO136" s="395">
        <v>0</v>
      </c>
      <c r="AP136" s="395">
        <v>0</v>
      </c>
      <c r="AQ136" s="395">
        <v>0</v>
      </c>
      <c r="AR136" s="395">
        <v>0</v>
      </c>
      <c r="AS136" s="396">
        <f t="shared" si="139"/>
        <v>0</v>
      </c>
      <c r="AT136" s="395">
        <v>0</v>
      </c>
      <c r="AU136" s="395">
        <v>0</v>
      </c>
      <c r="AV136" s="395">
        <v>0</v>
      </c>
      <c r="AW136" s="396">
        <f t="shared" si="140"/>
        <v>2</v>
      </c>
      <c r="AX136" s="395">
        <v>0</v>
      </c>
      <c r="AY136" s="395">
        <v>1</v>
      </c>
      <c r="AZ136" s="395">
        <v>0</v>
      </c>
      <c r="BA136" s="395">
        <v>1</v>
      </c>
      <c r="BB136" s="395">
        <v>0</v>
      </c>
      <c r="BC136" s="396">
        <f t="shared" si="141"/>
        <v>0</v>
      </c>
      <c r="BD136" s="395">
        <v>0</v>
      </c>
      <c r="BE136" s="395">
        <v>0</v>
      </c>
      <c r="BF136" s="396">
        <f t="shared" si="142"/>
        <v>0</v>
      </c>
      <c r="BG136" s="395">
        <v>0</v>
      </c>
      <c r="BH136" s="395">
        <v>0</v>
      </c>
      <c r="BI136" s="395">
        <v>0</v>
      </c>
      <c r="BJ136" s="395">
        <v>0</v>
      </c>
      <c r="BK136" s="396">
        <f t="shared" si="143"/>
        <v>1</v>
      </c>
      <c r="BL136" s="395">
        <v>0</v>
      </c>
      <c r="BM136" s="395">
        <v>1</v>
      </c>
      <c r="BN136" s="395">
        <v>0</v>
      </c>
      <c r="BO136" s="396">
        <f t="shared" si="144"/>
        <v>0</v>
      </c>
      <c r="BP136" s="395">
        <v>0</v>
      </c>
      <c r="BQ136" s="395">
        <v>0</v>
      </c>
      <c r="BR136" s="395">
        <v>0</v>
      </c>
      <c r="BS136" s="396">
        <f t="shared" si="145"/>
        <v>1</v>
      </c>
      <c r="BT136" s="395">
        <v>0</v>
      </c>
      <c r="BU136" s="395">
        <v>0</v>
      </c>
      <c r="BV136" s="395">
        <v>1</v>
      </c>
      <c r="BW136" s="395">
        <v>0</v>
      </c>
      <c r="BX136" s="396">
        <f t="shared" si="146"/>
        <v>2</v>
      </c>
      <c r="BY136" s="395">
        <v>0</v>
      </c>
      <c r="BZ136" s="395">
        <v>0</v>
      </c>
      <c r="CA136" s="395">
        <v>2</v>
      </c>
      <c r="CB136" s="396">
        <f t="shared" si="147"/>
        <v>0</v>
      </c>
      <c r="CC136" s="395">
        <v>0</v>
      </c>
      <c r="CD136" s="395">
        <v>0</v>
      </c>
      <c r="CE136" s="395">
        <v>0</v>
      </c>
    </row>
    <row r="137" spans="1:83" ht="12.75" x14ac:dyDescent="0.2">
      <c r="A137" s="89">
        <v>855</v>
      </c>
      <c r="B137" s="252" t="s">
        <v>50</v>
      </c>
      <c r="C137" s="398">
        <f t="shared" si="131"/>
        <v>8</v>
      </c>
      <c r="D137" s="397">
        <f t="shared" si="132"/>
        <v>1</v>
      </c>
      <c r="E137" s="395">
        <v>1</v>
      </c>
      <c r="F137" s="395">
        <v>0</v>
      </c>
      <c r="G137" s="397">
        <f t="shared" si="133"/>
        <v>0</v>
      </c>
      <c r="H137" s="395">
        <v>0</v>
      </c>
      <c r="I137" s="395">
        <v>0</v>
      </c>
      <c r="J137" s="396">
        <f t="shared" si="134"/>
        <v>0</v>
      </c>
      <c r="K137" s="395">
        <v>0</v>
      </c>
      <c r="L137" s="395">
        <v>0</v>
      </c>
      <c r="M137" s="395">
        <v>0</v>
      </c>
      <c r="N137" s="395">
        <v>0</v>
      </c>
      <c r="O137" s="396">
        <f t="shared" si="135"/>
        <v>1</v>
      </c>
      <c r="P137" s="395">
        <v>0</v>
      </c>
      <c r="Q137" s="395">
        <v>1</v>
      </c>
      <c r="R137" s="395">
        <v>0</v>
      </c>
      <c r="S137" s="395">
        <v>0</v>
      </c>
      <c r="T137" s="396">
        <f t="shared" si="136"/>
        <v>0</v>
      </c>
      <c r="U137" s="395">
        <v>0</v>
      </c>
      <c r="V137" s="395">
        <v>0</v>
      </c>
      <c r="W137" s="395">
        <v>0</v>
      </c>
      <c r="X137" s="395">
        <v>0</v>
      </c>
      <c r="Y137" s="396">
        <f t="shared" si="137"/>
        <v>0</v>
      </c>
      <c r="Z137" s="395">
        <v>0</v>
      </c>
      <c r="AA137" s="395">
        <v>0</v>
      </c>
      <c r="AB137" s="395">
        <v>0</v>
      </c>
      <c r="AC137" s="395">
        <v>0</v>
      </c>
      <c r="AD137" s="395">
        <v>0</v>
      </c>
      <c r="AE137" s="396">
        <f t="shared" si="138"/>
        <v>3</v>
      </c>
      <c r="AF137" s="395">
        <v>0</v>
      </c>
      <c r="AG137" s="395">
        <v>0</v>
      </c>
      <c r="AH137" s="395">
        <v>0</v>
      </c>
      <c r="AI137" s="395">
        <v>2</v>
      </c>
      <c r="AJ137" s="395">
        <v>0</v>
      </c>
      <c r="AK137" s="395">
        <v>1</v>
      </c>
      <c r="AL137" s="395">
        <v>0</v>
      </c>
      <c r="AM137" s="395">
        <v>0</v>
      </c>
      <c r="AN137" s="395">
        <v>0</v>
      </c>
      <c r="AO137" s="395">
        <v>0</v>
      </c>
      <c r="AP137" s="395">
        <v>0</v>
      </c>
      <c r="AQ137" s="395">
        <v>0</v>
      </c>
      <c r="AR137" s="395">
        <v>0</v>
      </c>
      <c r="AS137" s="396">
        <f t="shared" si="139"/>
        <v>0</v>
      </c>
      <c r="AT137" s="395">
        <v>0</v>
      </c>
      <c r="AU137" s="395">
        <v>0</v>
      </c>
      <c r="AV137" s="395">
        <v>0</v>
      </c>
      <c r="AW137" s="396">
        <f t="shared" si="140"/>
        <v>0</v>
      </c>
      <c r="AX137" s="395">
        <v>0</v>
      </c>
      <c r="AY137" s="395">
        <v>0</v>
      </c>
      <c r="AZ137" s="395">
        <v>0</v>
      </c>
      <c r="BA137" s="395">
        <v>0</v>
      </c>
      <c r="BB137" s="395">
        <v>0</v>
      </c>
      <c r="BC137" s="396">
        <f t="shared" si="141"/>
        <v>0</v>
      </c>
      <c r="BD137" s="395">
        <v>0</v>
      </c>
      <c r="BE137" s="395">
        <v>0</v>
      </c>
      <c r="BF137" s="396">
        <f t="shared" si="142"/>
        <v>0</v>
      </c>
      <c r="BG137" s="395">
        <v>0</v>
      </c>
      <c r="BH137" s="395">
        <v>0</v>
      </c>
      <c r="BI137" s="395">
        <v>0</v>
      </c>
      <c r="BJ137" s="395">
        <v>0</v>
      </c>
      <c r="BK137" s="396">
        <f t="shared" si="143"/>
        <v>1</v>
      </c>
      <c r="BL137" s="395">
        <v>0</v>
      </c>
      <c r="BM137" s="395">
        <v>1</v>
      </c>
      <c r="BN137" s="395">
        <v>0</v>
      </c>
      <c r="BO137" s="396">
        <f t="shared" si="144"/>
        <v>1</v>
      </c>
      <c r="BP137" s="395">
        <v>0</v>
      </c>
      <c r="BQ137" s="395">
        <v>0</v>
      </c>
      <c r="BR137" s="395">
        <v>1</v>
      </c>
      <c r="BS137" s="396">
        <f t="shared" si="145"/>
        <v>0</v>
      </c>
      <c r="BT137" s="395">
        <v>0</v>
      </c>
      <c r="BU137" s="395">
        <v>0</v>
      </c>
      <c r="BV137" s="395">
        <v>0</v>
      </c>
      <c r="BW137" s="395">
        <v>0</v>
      </c>
      <c r="BX137" s="396">
        <f t="shared" si="146"/>
        <v>0</v>
      </c>
      <c r="BY137" s="395">
        <v>0</v>
      </c>
      <c r="BZ137" s="395">
        <v>0</v>
      </c>
      <c r="CA137" s="395">
        <v>0</v>
      </c>
      <c r="CB137" s="396">
        <f t="shared" si="147"/>
        <v>1</v>
      </c>
      <c r="CC137" s="395">
        <v>0</v>
      </c>
      <c r="CD137" s="395">
        <v>1</v>
      </c>
      <c r="CE137" s="395">
        <v>0</v>
      </c>
    </row>
    <row r="138" spans="1:83" ht="12.75" x14ac:dyDescent="0.2">
      <c r="A138" s="89">
        <v>856</v>
      </c>
      <c r="B138" s="252" t="s">
        <v>304</v>
      </c>
      <c r="C138" s="398">
        <f t="shared" si="131"/>
        <v>177</v>
      </c>
      <c r="D138" s="397">
        <f t="shared" si="132"/>
        <v>6</v>
      </c>
      <c r="E138" s="395">
        <v>2</v>
      </c>
      <c r="F138" s="395">
        <v>4</v>
      </c>
      <c r="G138" s="397">
        <f t="shared" si="133"/>
        <v>0</v>
      </c>
      <c r="H138" s="395">
        <v>0</v>
      </c>
      <c r="I138" s="395">
        <v>0</v>
      </c>
      <c r="J138" s="396">
        <f t="shared" si="134"/>
        <v>10</v>
      </c>
      <c r="K138" s="395">
        <v>0</v>
      </c>
      <c r="L138" s="395">
        <v>4</v>
      </c>
      <c r="M138" s="395">
        <v>0</v>
      </c>
      <c r="N138" s="395">
        <v>6</v>
      </c>
      <c r="O138" s="396">
        <f t="shared" si="135"/>
        <v>9</v>
      </c>
      <c r="P138" s="395">
        <v>0</v>
      </c>
      <c r="Q138" s="395">
        <v>3</v>
      </c>
      <c r="R138" s="395">
        <v>1</v>
      </c>
      <c r="S138" s="395">
        <v>5</v>
      </c>
      <c r="T138" s="396">
        <f t="shared" si="136"/>
        <v>9</v>
      </c>
      <c r="U138" s="395">
        <v>0</v>
      </c>
      <c r="V138" s="395">
        <v>8</v>
      </c>
      <c r="W138" s="395">
        <v>0</v>
      </c>
      <c r="X138" s="395">
        <v>1</v>
      </c>
      <c r="Y138" s="396">
        <f t="shared" si="137"/>
        <v>18</v>
      </c>
      <c r="Z138" s="395">
        <v>0</v>
      </c>
      <c r="AA138" s="395">
        <v>2</v>
      </c>
      <c r="AB138" s="395">
        <v>1</v>
      </c>
      <c r="AC138" s="395">
        <v>11</v>
      </c>
      <c r="AD138" s="395">
        <v>4</v>
      </c>
      <c r="AE138" s="396">
        <f t="shared" si="138"/>
        <v>47</v>
      </c>
      <c r="AF138" s="395">
        <v>0</v>
      </c>
      <c r="AG138" s="395">
        <v>0</v>
      </c>
      <c r="AH138" s="395">
        <v>7</v>
      </c>
      <c r="AI138" s="395">
        <v>8</v>
      </c>
      <c r="AJ138" s="395">
        <v>6</v>
      </c>
      <c r="AK138" s="395">
        <v>8</v>
      </c>
      <c r="AL138" s="395">
        <v>0</v>
      </c>
      <c r="AM138" s="395">
        <v>14</v>
      </c>
      <c r="AN138" s="395">
        <v>1</v>
      </c>
      <c r="AO138" s="395">
        <v>0</v>
      </c>
      <c r="AP138" s="395">
        <v>0</v>
      </c>
      <c r="AQ138" s="395">
        <v>1</v>
      </c>
      <c r="AR138" s="395">
        <v>2</v>
      </c>
      <c r="AS138" s="396">
        <f t="shared" si="139"/>
        <v>2</v>
      </c>
      <c r="AT138" s="395">
        <v>0</v>
      </c>
      <c r="AU138" s="395">
        <v>2</v>
      </c>
      <c r="AV138" s="395">
        <v>0</v>
      </c>
      <c r="AW138" s="396">
        <f t="shared" si="140"/>
        <v>16</v>
      </c>
      <c r="AX138" s="395">
        <v>0</v>
      </c>
      <c r="AY138" s="395">
        <v>3</v>
      </c>
      <c r="AZ138" s="395">
        <v>8</v>
      </c>
      <c r="BA138" s="395">
        <v>4</v>
      </c>
      <c r="BB138" s="395">
        <v>1</v>
      </c>
      <c r="BC138" s="396">
        <f t="shared" si="141"/>
        <v>7</v>
      </c>
      <c r="BD138" s="395">
        <v>0</v>
      </c>
      <c r="BE138" s="395">
        <v>7</v>
      </c>
      <c r="BF138" s="396">
        <f t="shared" si="142"/>
        <v>10</v>
      </c>
      <c r="BG138" s="395">
        <v>0</v>
      </c>
      <c r="BH138" s="395">
        <v>3</v>
      </c>
      <c r="BI138" s="395">
        <v>1</v>
      </c>
      <c r="BJ138" s="395">
        <v>6</v>
      </c>
      <c r="BK138" s="396">
        <f t="shared" si="143"/>
        <v>8</v>
      </c>
      <c r="BL138" s="395">
        <v>0</v>
      </c>
      <c r="BM138" s="395">
        <v>4</v>
      </c>
      <c r="BN138" s="395">
        <v>4</v>
      </c>
      <c r="BO138" s="396">
        <f t="shared" si="144"/>
        <v>16</v>
      </c>
      <c r="BP138" s="395">
        <v>0</v>
      </c>
      <c r="BQ138" s="395">
        <v>14</v>
      </c>
      <c r="BR138" s="395">
        <v>2</v>
      </c>
      <c r="BS138" s="396">
        <f t="shared" si="145"/>
        <v>12</v>
      </c>
      <c r="BT138" s="395">
        <v>0</v>
      </c>
      <c r="BU138" s="395">
        <v>5</v>
      </c>
      <c r="BV138" s="395">
        <v>3</v>
      </c>
      <c r="BW138" s="395">
        <v>4</v>
      </c>
      <c r="BX138" s="396">
        <f t="shared" si="146"/>
        <v>3</v>
      </c>
      <c r="BY138" s="395">
        <v>0</v>
      </c>
      <c r="BZ138" s="395">
        <v>3</v>
      </c>
      <c r="CA138" s="395">
        <v>0</v>
      </c>
      <c r="CB138" s="396">
        <f t="shared" si="147"/>
        <v>4</v>
      </c>
      <c r="CC138" s="395">
        <v>0</v>
      </c>
      <c r="CD138" s="395">
        <v>1</v>
      </c>
      <c r="CE138" s="395">
        <v>3</v>
      </c>
    </row>
    <row r="139" spans="1:83" ht="12.75" x14ac:dyDescent="0.2">
      <c r="A139" s="89">
        <v>857</v>
      </c>
      <c r="B139" s="252" t="s">
        <v>305</v>
      </c>
      <c r="C139" s="398">
        <f t="shared" si="131"/>
        <v>6</v>
      </c>
      <c r="D139" s="397">
        <f t="shared" si="132"/>
        <v>2</v>
      </c>
      <c r="E139" s="395">
        <v>2</v>
      </c>
      <c r="F139" s="395">
        <v>0</v>
      </c>
      <c r="G139" s="397">
        <f t="shared" si="133"/>
        <v>0</v>
      </c>
      <c r="H139" s="395">
        <v>0</v>
      </c>
      <c r="I139" s="395">
        <v>0</v>
      </c>
      <c r="J139" s="396">
        <f t="shared" si="134"/>
        <v>0</v>
      </c>
      <c r="K139" s="395">
        <v>0</v>
      </c>
      <c r="L139" s="395">
        <v>0</v>
      </c>
      <c r="M139" s="395">
        <v>0</v>
      </c>
      <c r="N139" s="395">
        <v>0</v>
      </c>
      <c r="O139" s="396">
        <f t="shared" si="135"/>
        <v>0</v>
      </c>
      <c r="P139" s="395">
        <v>0</v>
      </c>
      <c r="Q139" s="395">
        <v>0</v>
      </c>
      <c r="R139" s="395">
        <v>0</v>
      </c>
      <c r="S139" s="395">
        <v>0</v>
      </c>
      <c r="T139" s="396">
        <f t="shared" si="136"/>
        <v>0</v>
      </c>
      <c r="U139" s="395">
        <v>0</v>
      </c>
      <c r="V139" s="395">
        <v>0</v>
      </c>
      <c r="W139" s="395">
        <v>0</v>
      </c>
      <c r="X139" s="395">
        <v>0</v>
      </c>
      <c r="Y139" s="396">
        <f t="shared" si="137"/>
        <v>2</v>
      </c>
      <c r="Z139" s="395">
        <v>0</v>
      </c>
      <c r="AA139" s="395">
        <v>0</v>
      </c>
      <c r="AB139" s="395">
        <v>0</v>
      </c>
      <c r="AC139" s="395">
        <v>1</v>
      </c>
      <c r="AD139" s="395">
        <v>1</v>
      </c>
      <c r="AE139" s="396">
        <f t="shared" si="138"/>
        <v>1</v>
      </c>
      <c r="AF139" s="395">
        <v>0</v>
      </c>
      <c r="AG139" s="395">
        <v>0</v>
      </c>
      <c r="AH139" s="395">
        <v>0</v>
      </c>
      <c r="AI139" s="395">
        <v>0</v>
      </c>
      <c r="AJ139" s="395">
        <v>0</v>
      </c>
      <c r="AK139" s="395">
        <v>0</v>
      </c>
      <c r="AL139" s="395">
        <v>0</v>
      </c>
      <c r="AM139" s="395">
        <v>1</v>
      </c>
      <c r="AN139" s="395">
        <v>0</v>
      </c>
      <c r="AO139" s="395">
        <v>0</v>
      </c>
      <c r="AP139" s="395">
        <v>0</v>
      </c>
      <c r="AQ139" s="395">
        <v>0</v>
      </c>
      <c r="AR139" s="395">
        <v>0</v>
      </c>
      <c r="AS139" s="396">
        <f t="shared" si="139"/>
        <v>0</v>
      </c>
      <c r="AT139" s="395">
        <v>0</v>
      </c>
      <c r="AU139" s="395">
        <v>0</v>
      </c>
      <c r="AV139" s="395">
        <v>0</v>
      </c>
      <c r="AW139" s="396">
        <f t="shared" si="140"/>
        <v>0</v>
      </c>
      <c r="AX139" s="395">
        <v>0</v>
      </c>
      <c r="AY139" s="395">
        <v>0</v>
      </c>
      <c r="AZ139" s="395">
        <v>0</v>
      </c>
      <c r="BA139" s="395">
        <v>0</v>
      </c>
      <c r="BB139" s="395">
        <v>0</v>
      </c>
      <c r="BC139" s="396">
        <f t="shared" si="141"/>
        <v>0</v>
      </c>
      <c r="BD139" s="395">
        <v>0</v>
      </c>
      <c r="BE139" s="395">
        <v>0</v>
      </c>
      <c r="BF139" s="396">
        <f t="shared" si="142"/>
        <v>1</v>
      </c>
      <c r="BG139" s="395">
        <v>0</v>
      </c>
      <c r="BH139" s="395">
        <v>0</v>
      </c>
      <c r="BI139" s="395">
        <v>0</v>
      </c>
      <c r="BJ139" s="395">
        <v>1</v>
      </c>
      <c r="BK139" s="396">
        <f t="shared" si="143"/>
        <v>0</v>
      </c>
      <c r="BL139" s="395">
        <v>0</v>
      </c>
      <c r="BM139" s="395">
        <v>0</v>
      </c>
      <c r="BN139" s="395">
        <v>0</v>
      </c>
      <c r="BO139" s="396">
        <f t="shared" si="144"/>
        <v>0</v>
      </c>
      <c r="BP139" s="395">
        <v>0</v>
      </c>
      <c r="BQ139" s="395">
        <v>0</v>
      </c>
      <c r="BR139" s="395">
        <v>0</v>
      </c>
      <c r="BS139" s="396">
        <f t="shared" si="145"/>
        <v>0</v>
      </c>
      <c r="BT139" s="395">
        <v>0</v>
      </c>
      <c r="BU139" s="395">
        <v>0</v>
      </c>
      <c r="BV139" s="395">
        <v>0</v>
      </c>
      <c r="BW139" s="395">
        <v>0</v>
      </c>
      <c r="BX139" s="396">
        <f t="shared" si="146"/>
        <v>0</v>
      </c>
      <c r="BY139" s="395">
        <v>0</v>
      </c>
      <c r="BZ139" s="395">
        <v>0</v>
      </c>
      <c r="CA139" s="395">
        <v>0</v>
      </c>
      <c r="CB139" s="396">
        <f t="shared" si="147"/>
        <v>0</v>
      </c>
      <c r="CC139" s="395">
        <v>0</v>
      </c>
      <c r="CD139" s="395">
        <v>0</v>
      </c>
      <c r="CE139" s="395">
        <v>0</v>
      </c>
    </row>
    <row r="140" spans="1:83" ht="12.75" x14ac:dyDescent="0.2">
      <c r="A140" s="90">
        <v>858</v>
      </c>
      <c r="B140" s="252" t="s">
        <v>181</v>
      </c>
      <c r="C140" s="398">
        <f t="shared" si="131"/>
        <v>1</v>
      </c>
      <c r="D140" s="397">
        <f t="shared" si="132"/>
        <v>0</v>
      </c>
      <c r="E140" s="395">
        <v>0</v>
      </c>
      <c r="F140" s="395">
        <v>0</v>
      </c>
      <c r="G140" s="397">
        <f t="shared" si="133"/>
        <v>0</v>
      </c>
      <c r="H140" s="395">
        <v>0</v>
      </c>
      <c r="I140" s="395">
        <v>0</v>
      </c>
      <c r="J140" s="396">
        <f t="shared" si="134"/>
        <v>0</v>
      </c>
      <c r="K140" s="395">
        <v>0</v>
      </c>
      <c r="L140" s="395">
        <v>0</v>
      </c>
      <c r="M140" s="395">
        <v>0</v>
      </c>
      <c r="N140" s="395">
        <v>0</v>
      </c>
      <c r="O140" s="396">
        <f t="shared" si="135"/>
        <v>0</v>
      </c>
      <c r="P140" s="395">
        <v>0</v>
      </c>
      <c r="Q140" s="395">
        <v>0</v>
      </c>
      <c r="R140" s="395">
        <v>0</v>
      </c>
      <c r="S140" s="395">
        <v>0</v>
      </c>
      <c r="T140" s="396">
        <f t="shared" si="136"/>
        <v>0</v>
      </c>
      <c r="U140" s="395">
        <v>0</v>
      </c>
      <c r="V140" s="395">
        <v>0</v>
      </c>
      <c r="W140" s="395">
        <v>0</v>
      </c>
      <c r="X140" s="395">
        <v>0</v>
      </c>
      <c r="Y140" s="396">
        <f t="shared" si="137"/>
        <v>0</v>
      </c>
      <c r="Z140" s="395">
        <v>0</v>
      </c>
      <c r="AA140" s="395">
        <v>0</v>
      </c>
      <c r="AB140" s="395">
        <v>0</v>
      </c>
      <c r="AC140" s="395">
        <v>0</v>
      </c>
      <c r="AD140" s="395">
        <v>0</v>
      </c>
      <c r="AE140" s="396">
        <f t="shared" si="138"/>
        <v>0</v>
      </c>
      <c r="AF140" s="395">
        <v>0</v>
      </c>
      <c r="AG140" s="395">
        <v>0</v>
      </c>
      <c r="AH140" s="395">
        <v>0</v>
      </c>
      <c r="AI140" s="395">
        <v>0</v>
      </c>
      <c r="AJ140" s="395">
        <v>0</v>
      </c>
      <c r="AK140" s="395">
        <v>0</v>
      </c>
      <c r="AL140" s="395">
        <v>0</v>
      </c>
      <c r="AM140" s="395">
        <v>0</v>
      </c>
      <c r="AN140" s="395">
        <v>0</v>
      </c>
      <c r="AO140" s="395">
        <v>0</v>
      </c>
      <c r="AP140" s="395">
        <v>0</v>
      </c>
      <c r="AQ140" s="395">
        <v>0</v>
      </c>
      <c r="AR140" s="395">
        <v>0</v>
      </c>
      <c r="AS140" s="396">
        <f t="shared" si="139"/>
        <v>0</v>
      </c>
      <c r="AT140" s="395">
        <v>0</v>
      </c>
      <c r="AU140" s="395">
        <v>0</v>
      </c>
      <c r="AV140" s="395">
        <v>0</v>
      </c>
      <c r="AW140" s="396">
        <f t="shared" si="140"/>
        <v>0</v>
      </c>
      <c r="AX140" s="395">
        <v>0</v>
      </c>
      <c r="AY140" s="395">
        <v>0</v>
      </c>
      <c r="AZ140" s="395">
        <v>0</v>
      </c>
      <c r="BA140" s="395">
        <v>0</v>
      </c>
      <c r="BB140" s="395">
        <v>0</v>
      </c>
      <c r="BC140" s="396">
        <f t="shared" si="141"/>
        <v>0</v>
      </c>
      <c r="BD140" s="395">
        <v>0</v>
      </c>
      <c r="BE140" s="395">
        <v>0</v>
      </c>
      <c r="BF140" s="396">
        <f t="shared" si="142"/>
        <v>0</v>
      </c>
      <c r="BG140" s="395">
        <v>0</v>
      </c>
      <c r="BH140" s="395">
        <v>0</v>
      </c>
      <c r="BI140" s="395">
        <v>0</v>
      </c>
      <c r="BJ140" s="395">
        <v>0</v>
      </c>
      <c r="BK140" s="396">
        <f t="shared" si="143"/>
        <v>1</v>
      </c>
      <c r="BL140" s="395">
        <v>0</v>
      </c>
      <c r="BM140" s="395">
        <v>1</v>
      </c>
      <c r="BN140" s="395">
        <v>0</v>
      </c>
      <c r="BO140" s="396">
        <f t="shared" si="144"/>
        <v>0</v>
      </c>
      <c r="BP140" s="395">
        <v>0</v>
      </c>
      <c r="BQ140" s="395">
        <v>0</v>
      </c>
      <c r="BR140" s="395">
        <v>0</v>
      </c>
      <c r="BS140" s="396">
        <f t="shared" si="145"/>
        <v>0</v>
      </c>
      <c r="BT140" s="395">
        <v>0</v>
      </c>
      <c r="BU140" s="395">
        <v>0</v>
      </c>
      <c r="BV140" s="395">
        <v>0</v>
      </c>
      <c r="BW140" s="395">
        <v>0</v>
      </c>
      <c r="BX140" s="396">
        <f t="shared" si="146"/>
        <v>0</v>
      </c>
      <c r="BY140" s="395">
        <v>0</v>
      </c>
      <c r="BZ140" s="395">
        <v>0</v>
      </c>
      <c r="CA140" s="395">
        <v>0</v>
      </c>
      <c r="CB140" s="396">
        <f t="shared" si="147"/>
        <v>0</v>
      </c>
      <c r="CC140" s="395">
        <v>0</v>
      </c>
      <c r="CD140" s="395">
        <v>0</v>
      </c>
      <c r="CE140" s="395">
        <v>0</v>
      </c>
    </row>
    <row r="141" spans="1:83" ht="12.75" x14ac:dyDescent="0.2">
      <c r="A141" s="91">
        <v>861</v>
      </c>
      <c r="B141" s="363" t="s">
        <v>386</v>
      </c>
      <c r="C141" s="398">
        <f t="shared" si="131"/>
        <v>1</v>
      </c>
      <c r="D141" s="397">
        <f t="shared" si="132"/>
        <v>0</v>
      </c>
      <c r="E141" s="395">
        <v>0</v>
      </c>
      <c r="F141" s="395">
        <v>0</v>
      </c>
      <c r="G141" s="397">
        <f t="shared" si="133"/>
        <v>0</v>
      </c>
      <c r="H141" s="395">
        <v>0</v>
      </c>
      <c r="I141" s="395">
        <v>0</v>
      </c>
      <c r="J141" s="396">
        <f t="shared" si="134"/>
        <v>0</v>
      </c>
      <c r="K141" s="395">
        <v>0</v>
      </c>
      <c r="L141" s="395">
        <v>0</v>
      </c>
      <c r="M141" s="395">
        <v>0</v>
      </c>
      <c r="N141" s="395">
        <v>0</v>
      </c>
      <c r="O141" s="396">
        <f t="shared" si="135"/>
        <v>0</v>
      </c>
      <c r="P141" s="395">
        <v>0</v>
      </c>
      <c r="Q141" s="395">
        <v>0</v>
      </c>
      <c r="R141" s="395">
        <v>0</v>
      </c>
      <c r="S141" s="395">
        <v>0</v>
      </c>
      <c r="T141" s="396">
        <f t="shared" si="136"/>
        <v>0</v>
      </c>
      <c r="U141" s="395">
        <v>0</v>
      </c>
      <c r="V141" s="395">
        <v>0</v>
      </c>
      <c r="W141" s="395">
        <v>0</v>
      </c>
      <c r="X141" s="395">
        <v>0</v>
      </c>
      <c r="Y141" s="396">
        <f t="shared" si="137"/>
        <v>0</v>
      </c>
      <c r="Z141" s="395">
        <v>0</v>
      </c>
      <c r="AA141" s="395">
        <v>0</v>
      </c>
      <c r="AB141" s="395">
        <v>0</v>
      </c>
      <c r="AC141" s="395">
        <v>0</v>
      </c>
      <c r="AD141" s="395">
        <v>0</v>
      </c>
      <c r="AE141" s="396">
        <f t="shared" si="138"/>
        <v>1</v>
      </c>
      <c r="AF141" s="395">
        <v>0</v>
      </c>
      <c r="AG141" s="395">
        <v>0</v>
      </c>
      <c r="AH141" s="395">
        <v>0</v>
      </c>
      <c r="AI141" s="395">
        <v>0</v>
      </c>
      <c r="AJ141" s="395">
        <v>0</v>
      </c>
      <c r="AK141" s="395">
        <v>0</v>
      </c>
      <c r="AL141" s="395">
        <v>0</v>
      </c>
      <c r="AM141" s="395">
        <v>0</v>
      </c>
      <c r="AN141" s="395">
        <v>0</v>
      </c>
      <c r="AO141" s="395">
        <v>0</v>
      </c>
      <c r="AP141" s="395">
        <v>0</v>
      </c>
      <c r="AQ141" s="395">
        <v>1</v>
      </c>
      <c r="AR141" s="395">
        <v>0</v>
      </c>
      <c r="AS141" s="396">
        <f t="shared" si="139"/>
        <v>0</v>
      </c>
      <c r="AT141" s="395">
        <v>0</v>
      </c>
      <c r="AU141" s="395">
        <v>0</v>
      </c>
      <c r="AV141" s="395">
        <v>0</v>
      </c>
      <c r="AW141" s="396">
        <f t="shared" si="140"/>
        <v>0</v>
      </c>
      <c r="AX141" s="395">
        <v>0</v>
      </c>
      <c r="AY141" s="395">
        <v>0</v>
      </c>
      <c r="AZ141" s="395">
        <v>0</v>
      </c>
      <c r="BA141" s="395">
        <v>0</v>
      </c>
      <c r="BB141" s="395">
        <v>0</v>
      </c>
      <c r="BC141" s="396">
        <f t="shared" si="141"/>
        <v>0</v>
      </c>
      <c r="BD141" s="395">
        <v>0</v>
      </c>
      <c r="BE141" s="395">
        <v>0</v>
      </c>
      <c r="BF141" s="396">
        <f t="shared" si="142"/>
        <v>0</v>
      </c>
      <c r="BG141" s="395">
        <v>0</v>
      </c>
      <c r="BH141" s="395">
        <v>0</v>
      </c>
      <c r="BI141" s="395">
        <v>0</v>
      </c>
      <c r="BJ141" s="395">
        <v>0</v>
      </c>
      <c r="BK141" s="396">
        <f t="shared" si="143"/>
        <v>0</v>
      </c>
      <c r="BL141" s="395">
        <v>0</v>
      </c>
      <c r="BM141" s="395">
        <v>0</v>
      </c>
      <c r="BN141" s="395">
        <v>0</v>
      </c>
      <c r="BO141" s="396">
        <f t="shared" si="144"/>
        <v>0</v>
      </c>
      <c r="BP141" s="395">
        <v>0</v>
      </c>
      <c r="BQ141" s="395">
        <v>0</v>
      </c>
      <c r="BR141" s="395">
        <v>0</v>
      </c>
      <c r="BS141" s="396">
        <f t="shared" si="145"/>
        <v>0</v>
      </c>
      <c r="BT141" s="395">
        <v>0</v>
      </c>
      <c r="BU141" s="395">
        <v>0</v>
      </c>
      <c r="BV141" s="395">
        <v>0</v>
      </c>
      <c r="BW141" s="395">
        <v>0</v>
      </c>
      <c r="BX141" s="396">
        <f t="shared" si="146"/>
        <v>0</v>
      </c>
      <c r="BY141" s="395">
        <v>0</v>
      </c>
      <c r="BZ141" s="395">
        <v>0</v>
      </c>
      <c r="CA141" s="395">
        <v>0</v>
      </c>
      <c r="CB141" s="396">
        <f t="shared" si="147"/>
        <v>0</v>
      </c>
      <c r="CC141" s="395">
        <v>0</v>
      </c>
      <c r="CD141" s="395">
        <v>0</v>
      </c>
      <c r="CE141" s="395">
        <v>0</v>
      </c>
    </row>
    <row r="142" spans="1:83" ht="12.75" x14ac:dyDescent="0.2">
      <c r="A142" s="91">
        <v>862</v>
      </c>
      <c r="B142" s="363" t="s">
        <v>387</v>
      </c>
      <c r="C142" s="398">
        <f t="shared" si="131"/>
        <v>1</v>
      </c>
      <c r="D142" s="397">
        <f t="shared" si="132"/>
        <v>0</v>
      </c>
      <c r="E142" s="395">
        <v>0</v>
      </c>
      <c r="F142" s="395">
        <v>0</v>
      </c>
      <c r="G142" s="397">
        <f t="shared" si="133"/>
        <v>0</v>
      </c>
      <c r="H142" s="395">
        <v>0</v>
      </c>
      <c r="I142" s="395">
        <v>0</v>
      </c>
      <c r="J142" s="396">
        <f t="shared" si="134"/>
        <v>0</v>
      </c>
      <c r="K142" s="395">
        <v>0</v>
      </c>
      <c r="L142" s="395">
        <v>0</v>
      </c>
      <c r="M142" s="395">
        <v>0</v>
      </c>
      <c r="N142" s="395">
        <v>0</v>
      </c>
      <c r="O142" s="396">
        <f t="shared" si="135"/>
        <v>0</v>
      </c>
      <c r="P142" s="395">
        <v>0</v>
      </c>
      <c r="Q142" s="395">
        <v>0</v>
      </c>
      <c r="R142" s="395">
        <v>0</v>
      </c>
      <c r="S142" s="395">
        <v>0</v>
      </c>
      <c r="T142" s="396">
        <f t="shared" si="136"/>
        <v>0</v>
      </c>
      <c r="U142" s="395">
        <v>0</v>
      </c>
      <c r="V142" s="395">
        <v>0</v>
      </c>
      <c r="W142" s="395">
        <v>0</v>
      </c>
      <c r="X142" s="395">
        <v>0</v>
      </c>
      <c r="Y142" s="396">
        <f t="shared" si="137"/>
        <v>0</v>
      </c>
      <c r="Z142" s="395">
        <v>0</v>
      </c>
      <c r="AA142" s="395">
        <v>0</v>
      </c>
      <c r="AB142" s="395">
        <v>0</v>
      </c>
      <c r="AC142" s="395">
        <v>0</v>
      </c>
      <c r="AD142" s="395">
        <v>0</v>
      </c>
      <c r="AE142" s="396">
        <f t="shared" si="138"/>
        <v>1</v>
      </c>
      <c r="AF142" s="395">
        <v>0</v>
      </c>
      <c r="AG142" s="395">
        <v>0</v>
      </c>
      <c r="AH142" s="395">
        <v>0</v>
      </c>
      <c r="AI142" s="395">
        <v>0</v>
      </c>
      <c r="AJ142" s="395">
        <v>0</v>
      </c>
      <c r="AK142" s="395">
        <v>0</v>
      </c>
      <c r="AL142" s="395">
        <v>0</v>
      </c>
      <c r="AM142" s="395">
        <v>0</v>
      </c>
      <c r="AN142" s="395">
        <v>0</v>
      </c>
      <c r="AO142" s="395">
        <v>0</v>
      </c>
      <c r="AP142" s="395">
        <v>0</v>
      </c>
      <c r="AQ142" s="395">
        <v>1</v>
      </c>
      <c r="AR142" s="395">
        <v>0</v>
      </c>
      <c r="AS142" s="396">
        <f t="shared" si="139"/>
        <v>0</v>
      </c>
      <c r="AT142" s="395">
        <v>0</v>
      </c>
      <c r="AU142" s="395">
        <v>0</v>
      </c>
      <c r="AV142" s="395">
        <v>0</v>
      </c>
      <c r="AW142" s="396">
        <f t="shared" si="140"/>
        <v>0</v>
      </c>
      <c r="AX142" s="395">
        <v>0</v>
      </c>
      <c r="AY142" s="395">
        <v>0</v>
      </c>
      <c r="AZ142" s="395">
        <v>0</v>
      </c>
      <c r="BA142" s="395">
        <v>0</v>
      </c>
      <c r="BB142" s="395">
        <v>0</v>
      </c>
      <c r="BC142" s="396">
        <f t="shared" si="141"/>
        <v>0</v>
      </c>
      <c r="BD142" s="395">
        <v>0</v>
      </c>
      <c r="BE142" s="395">
        <v>0</v>
      </c>
      <c r="BF142" s="396">
        <f t="shared" si="142"/>
        <v>0</v>
      </c>
      <c r="BG142" s="395">
        <v>0</v>
      </c>
      <c r="BH142" s="395">
        <v>0</v>
      </c>
      <c r="BI142" s="395">
        <v>0</v>
      </c>
      <c r="BJ142" s="395">
        <v>0</v>
      </c>
      <c r="BK142" s="396">
        <f t="shared" si="143"/>
        <v>0</v>
      </c>
      <c r="BL142" s="395">
        <v>0</v>
      </c>
      <c r="BM142" s="395">
        <v>0</v>
      </c>
      <c r="BN142" s="395">
        <v>0</v>
      </c>
      <c r="BO142" s="396">
        <f t="shared" si="144"/>
        <v>0</v>
      </c>
      <c r="BP142" s="395">
        <v>0</v>
      </c>
      <c r="BQ142" s="395">
        <v>0</v>
      </c>
      <c r="BR142" s="395">
        <v>0</v>
      </c>
      <c r="BS142" s="396">
        <f t="shared" si="145"/>
        <v>0</v>
      </c>
      <c r="BT142" s="395">
        <v>0</v>
      </c>
      <c r="BU142" s="395">
        <v>0</v>
      </c>
      <c r="BV142" s="395">
        <v>0</v>
      </c>
      <c r="BW142" s="395">
        <v>0</v>
      </c>
      <c r="BX142" s="396">
        <f t="shared" si="146"/>
        <v>0</v>
      </c>
      <c r="BY142" s="395">
        <v>0</v>
      </c>
      <c r="BZ142" s="395">
        <v>0</v>
      </c>
      <c r="CA142" s="395">
        <v>0</v>
      </c>
      <c r="CB142" s="396">
        <f t="shared" si="147"/>
        <v>0</v>
      </c>
      <c r="CC142" s="395">
        <v>0</v>
      </c>
      <c r="CD142" s="395">
        <v>0</v>
      </c>
      <c r="CE142" s="395">
        <v>0</v>
      </c>
    </row>
    <row r="143" spans="1:83" ht="12.75" x14ac:dyDescent="0.2">
      <c r="A143" s="89">
        <v>899</v>
      </c>
      <c r="B143" s="252" t="s">
        <v>190</v>
      </c>
      <c r="C143" s="398">
        <f t="shared" si="131"/>
        <v>12</v>
      </c>
      <c r="D143" s="397">
        <f t="shared" si="132"/>
        <v>1</v>
      </c>
      <c r="E143" s="395">
        <v>1</v>
      </c>
      <c r="F143" s="395">
        <v>0</v>
      </c>
      <c r="G143" s="397">
        <f t="shared" si="133"/>
        <v>0</v>
      </c>
      <c r="H143" s="395">
        <v>0</v>
      </c>
      <c r="I143" s="395">
        <v>0</v>
      </c>
      <c r="J143" s="396">
        <f t="shared" si="134"/>
        <v>1</v>
      </c>
      <c r="K143" s="395">
        <v>0</v>
      </c>
      <c r="L143" s="395">
        <v>1</v>
      </c>
      <c r="M143" s="395">
        <v>0</v>
      </c>
      <c r="N143" s="395">
        <v>0</v>
      </c>
      <c r="O143" s="396">
        <f t="shared" si="135"/>
        <v>1</v>
      </c>
      <c r="P143" s="395">
        <v>0</v>
      </c>
      <c r="Q143" s="395">
        <v>1</v>
      </c>
      <c r="R143" s="395">
        <v>0</v>
      </c>
      <c r="S143" s="395">
        <v>0</v>
      </c>
      <c r="T143" s="396">
        <f t="shared" si="136"/>
        <v>1</v>
      </c>
      <c r="U143" s="395">
        <v>0</v>
      </c>
      <c r="V143" s="395">
        <v>0</v>
      </c>
      <c r="W143" s="395">
        <v>0</v>
      </c>
      <c r="X143" s="395">
        <v>1</v>
      </c>
      <c r="Y143" s="396">
        <f t="shared" si="137"/>
        <v>1</v>
      </c>
      <c r="Z143" s="395">
        <v>0</v>
      </c>
      <c r="AA143" s="395">
        <v>0</v>
      </c>
      <c r="AB143" s="395">
        <v>0</v>
      </c>
      <c r="AC143" s="395">
        <v>0</v>
      </c>
      <c r="AD143" s="395">
        <v>1</v>
      </c>
      <c r="AE143" s="396">
        <f t="shared" si="138"/>
        <v>2</v>
      </c>
      <c r="AF143" s="395">
        <v>0</v>
      </c>
      <c r="AG143" s="395">
        <v>0</v>
      </c>
      <c r="AH143" s="395">
        <v>0</v>
      </c>
      <c r="AI143" s="395">
        <v>0</v>
      </c>
      <c r="AJ143" s="395">
        <v>1</v>
      </c>
      <c r="AK143" s="395">
        <v>0</v>
      </c>
      <c r="AL143" s="395">
        <v>0</v>
      </c>
      <c r="AM143" s="395">
        <v>1</v>
      </c>
      <c r="AN143" s="395">
        <v>0</v>
      </c>
      <c r="AO143" s="395">
        <v>0</v>
      </c>
      <c r="AP143" s="395">
        <v>0</v>
      </c>
      <c r="AQ143" s="395">
        <v>0</v>
      </c>
      <c r="AR143" s="395">
        <v>0</v>
      </c>
      <c r="AS143" s="396">
        <f t="shared" si="139"/>
        <v>2</v>
      </c>
      <c r="AT143" s="395">
        <v>0</v>
      </c>
      <c r="AU143" s="395">
        <v>1</v>
      </c>
      <c r="AV143" s="395">
        <v>1</v>
      </c>
      <c r="AW143" s="396">
        <f t="shared" si="140"/>
        <v>1</v>
      </c>
      <c r="AX143" s="395">
        <v>0</v>
      </c>
      <c r="AY143" s="395">
        <v>0</v>
      </c>
      <c r="AZ143" s="395">
        <v>0</v>
      </c>
      <c r="BA143" s="395">
        <v>1</v>
      </c>
      <c r="BB143" s="395">
        <v>0</v>
      </c>
      <c r="BC143" s="396">
        <f t="shared" si="141"/>
        <v>0</v>
      </c>
      <c r="BD143" s="395">
        <v>0</v>
      </c>
      <c r="BE143" s="395">
        <v>0</v>
      </c>
      <c r="BF143" s="396">
        <f t="shared" si="142"/>
        <v>0</v>
      </c>
      <c r="BG143" s="395">
        <v>0</v>
      </c>
      <c r="BH143" s="395">
        <v>0</v>
      </c>
      <c r="BI143" s="395">
        <v>0</v>
      </c>
      <c r="BJ143" s="395">
        <v>0</v>
      </c>
      <c r="BK143" s="396">
        <f t="shared" si="143"/>
        <v>2</v>
      </c>
      <c r="BL143" s="395">
        <v>0</v>
      </c>
      <c r="BM143" s="395">
        <v>1</v>
      </c>
      <c r="BN143" s="395">
        <v>1</v>
      </c>
      <c r="BO143" s="396">
        <f t="shared" si="144"/>
        <v>0</v>
      </c>
      <c r="BP143" s="395">
        <v>0</v>
      </c>
      <c r="BQ143" s="395">
        <v>0</v>
      </c>
      <c r="BR143" s="395">
        <v>0</v>
      </c>
      <c r="BS143" s="396">
        <f t="shared" si="145"/>
        <v>0</v>
      </c>
      <c r="BT143" s="395">
        <v>0</v>
      </c>
      <c r="BU143" s="395">
        <v>0</v>
      </c>
      <c r="BV143" s="395">
        <v>0</v>
      </c>
      <c r="BW143" s="395">
        <v>0</v>
      </c>
      <c r="BX143" s="396">
        <f t="shared" si="146"/>
        <v>0</v>
      </c>
      <c r="BY143" s="395">
        <v>0</v>
      </c>
      <c r="BZ143" s="395">
        <v>0</v>
      </c>
      <c r="CA143" s="395">
        <v>0</v>
      </c>
      <c r="CB143" s="396">
        <f t="shared" si="147"/>
        <v>0</v>
      </c>
      <c r="CC143" s="395">
        <v>0</v>
      </c>
      <c r="CD143" s="395">
        <v>0</v>
      </c>
      <c r="CE143" s="395">
        <v>0</v>
      </c>
    </row>
    <row r="144" spans="1:83" ht="12.75" x14ac:dyDescent="0.2">
      <c r="A144" s="93"/>
      <c r="B144" s="251" t="s">
        <v>214</v>
      </c>
      <c r="C144" s="398">
        <f t="shared" ref="C144:AH144" si="148">SUM(C145:C148)</f>
        <v>215</v>
      </c>
      <c r="D144" s="397">
        <f t="shared" si="148"/>
        <v>11</v>
      </c>
      <c r="E144" s="397">
        <f t="shared" si="148"/>
        <v>5</v>
      </c>
      <c r="F144" s="397">
        <f t="shared" si="148"/>
        <v>6</v>
      </c>
      <c r="G144" s="397">
        <f t="shared" si="148"/>
        <v>7</v>
      </c>
      <c r="H144" s="397">
        <f t="shared" si="148"/>
        <v>1</v>
      </c>
      <c r="I144" s="397">
        <f t="shared" si="148"/>
        <v>6</v>
      </c>
      <c r="J144" s="397">
        <f t="shared" si="148"/>
        <v>3</v>
      </c>
      <c r="K144" s="397">
        <f t="shared" si="148"/>
        <v>0</v>
      </c>
      <c r="L144" s="397">
        <f t="shared" si="148"/>
        <v>1</v>
      </c>
      <c r="M144" s="397">
        <f t="shared" si="148"/>
        <v>0</v>
      </c>
      <c r="N144" s="397">
        <f t="shared" si="148"/>
        <v>2</v>
      </c>
      <c r="O144" s="397">
        <f t="shared" si="148"/>
        <v>11</v>
      </c>
      <c r="P144" s="397">
        <f t="shared" si="148"/>
        <v>0</v>
      </c>
      <c r="Q144" s="397">
        <f t="shared" si="148"/>
        <v>6</v>
      </c>
      <c r="R144" s="397">
        <f t="shared" si="148"/>
        <v>1</v>
      </c>
      <c r="S144" s="397">
        <f t="shared" si="148"/>
        <v>4</v>
      </c>
      <c r="T144" s="397">
        <f t="shared" si="148"/>
        <v>5</v>
      </c>
      <c r="U144" s="397">
        <f t="shared" si="148"/>
        <v>0</v>
      </c>
      <c r="V144" s="397">
        <f t="shared" si="148"/>
        <v>2</v>
      </c>
      <c r="W144" s="397">
        <f t="shared" si="148"/>
        <v>2</v>
      </c>
      <c r="X144" s="397">
        <f t="shared" si="148"/>
        <v>1</v>
      </c>
      <c r="Y144" s="397">
        <f t="shared" si="148"/>
        <v>16</v>
      </c>
      <c r="Z144" s="397">
        <f t="shared" si="148"/>
        <v>0</v>
      </c>
      <c r="AA144" s="397">
        <f t="shared" si="148"/>
        <v>6</v>
      </c>
      <c r="AB144" s="397">
        <f t="shared" si="148"/>
        <v>2</v>
      </c>
      <c r="AC144" s="397">
        <f t="shared" si="148"/>
        <v>4</v>
      </c>
      <c r="AD144" s="397">
        <f t="shared" si="148"/>
        <v>4</v>
      </c>
      <c r="AE144" s="397">
        <f t="shared" si="148"/>
        <v>96</v>
      </c>
      <c r="AF144" s="397">
        <f t="shared" si="148"/>
        <v>0</v>
      </c>
      <c r="AG144" s="397">
        <f t="shared" si="148"/>
        <v>0</v>
      </c>
      <c r="AH144" s="397">
        <f t="shared" si="148"/>
        <v>9</v>
      </c>
      <c r="AI144" s="397">
        <f t="shared" ref="AI144:BN144" si="149">SUM(AI145:AI148)</f>
        <v>28</v>
      </c>
      <c r="AJ144" s="397">
        <f t="shared" si="149"/>
        <v>17</v>
      </c>
      <c r="AK144" s="397">
        <f t="shared" si="149"/>
        <v>14</v>
      </c>
      <c r="AL144" s="397">
        <f t="shared" si="149"/>
        <v>1</v>
      </c>
      <c r="AM144" s="397">
        <f t="shared" si="149"/>
        <v>19</v>
      </c>
      <c r="AN144" s="397">
        <f t="shared" si="149"/>
        <v>4</v>
      </c>
      <c r="AO144" s="397">
        <f t="shared" si="149"/>
        <v>0</v>
      </c>
      <c r="AP144" s="397">
        <f t="shared" si="149"/>
        <v>1</v>
      </c>
      <c r="AQ144" s="397">
        <f t="shared" si="149"/>
        <v>3</v>
      </c>
      <c r="AR144" s="397">
        <f t="shared" si="149"/>
        <v>0</v>
      </c>
      <c r="AS144" s="397">
        <f t="shared" si="149"/>
        <v>3</v>
      </c>
      <c r="AT144" s="397">
        <f t="shared" si="149"/>
        <v>0</v>
      </c>
      <c r="AU144" s="397">
        <f t="shared" si="149"/>
        <v>1</v>
      </c>
      <c r="AV144" s="397">
        <f t="shared" si="149"/>
        <v>2</v>
      </c>
      <c r="AW144" s="397">
        <f t="shared" si="149"/>
        <v>21</v>
      </c>
      <c r="AX144" s="397">
        <f t="shared" si="149"/>
        <v>0</v>
      </c>
      <c r="AY144" s="397">
        <f t="shared" si="149"/>
        <v>11</v>
      </c>
      <c r="AZ144" s="397">
        <f t="shared" si="149"/>
        <v>3</v>
      </c>
      <c r="BA144" s="397">
        <f t="shared" si="149"/>
        <v>5</v>
      </c>
      <c r="BB144" s="397">
        <f t="shared" si="149"/>
        <v>2</v>
      </c>
      <c r="BC144" s="397">
        <f t="shared" si="149"/>
        <v>3</v>
      </c>
      <c r="BD144" s="397">
        <f t="shared" si="149"/>
        <v>0</v>
      </c>
      <c r="BE144" s="397">
        <f t="shared" si="149"/>
        <v>3</v>
      </c>
      <c r="BF144" s="397">
        <f t="shared" si="149"/>
        <v>12</v>
      </c>
      <c r="BG144" s="397">
        <f t="shared" si="149"/>
        <v>0</v>
      </c>
      <c r="BH144" s="397">
        <f t="shared" si="149"/>
        <v>9</v>
      </c>
      <c r="BI144" s="397">
        <f t="shared" si="149"/>
        <v>1</v>
      </c>
      <c r="BJ144" s="397">
        <f t="shared" si="149"/>
        <v>2</v>
      </c>
      <c r="BK144" s="397">
        <f t="shared" si="149"/>
        <v>10</v>
      </c>
      <c r="BL144" s="397">
        <f t="shared" si="149"/>
        <v>0</v>
      </c>
      <c r="BM144" s="397">
        <f t="shared" si="149"/>
        <v>8</v>
      </c>
      <c r="BN144" s="397">
        <f t="shared" si="149"/>
        <v>2</v>
      </c>
      <c r="BO144" s="397">
        <f t="shared" ref="BO144:CE144" si="150">SUM(BO145:BO148)</f>
        <v>5</v>
      </c>
      <c r="BP144" s="397">
        <f t="shared" si="150"/>
        <v>0</v>
      </c>
      <c r="BQ144" s="397">
        <f t="shared" si="150"/>
        <v>4</v>
      </c>
      <c r="BR144" s="397">
        <f t="shared" si="150"/>
        <v>1</v>
      </c>
      <c r="BS144" s="397">
        <f t="shared" si="150"/>
        <v>7</v>
      </c>
      <c r="BT144" s="397">
        <f t="shared" si="150"/>
        <v>1</v>
      </c>
      <c r="BU144" s="397">
        <f t="shared" si="150"/>
        <v>1</v>
      </c>
      <c r="BV144" s="397">
        <f t="shared" si="150"/>
        <v>0</v>
      </c>
      <c r="BW144" s="397">
        <f t="shared" si="150"/>
        <v>5</v>
      </c>
      <c r="BX144" s="397">
        <f t="shared" si="150"/>
        <v>2</v>
      </c>
      <c r="BY144" s="397">
        <f t="shared" si="150"/>
        <v>0</v>
      </c>
      <c r="BZ144" s="397">
        <f t="shared" si="150"/>
        <v>2</v>
      </c>
      <c r="CA144" s="397">
        <f t="shared" si="150"/>
        <v>0</v>
      </c>
      <c r="CB144" s="397">
        <f t="shared" si="150"/>
        <v>3</v>
      </c>
      <c r="CC144" s="397">
        <f t="shared" si="150"/>
        <v>0</v>
      </c>
      <c r="CD144" s="397">
        <f t="shared" si="150"/>
        <v>3</v>
      </c>
      <c r="CE144" s="397">
        <f t="shared" si="150"/>
        <v>0</v>
      </c>
    </row>
    <row r="145" spans="1:83" ht="12.75" x14ac:dyDescent="0.2">
      <c r="A145" s="89">
        <v>901</v>
      </c>
      <c r="B145" s="252" t="s">
        <v>96</v>
      </c>
      <c r="C145" s="398">
        <f>SUM(D145,G145,J145,O145,T145,Y145,AE145,AS145,AW145,BC145,BF145,BK145,BO145,BS145,BX145,CB145)</f>
        <v>180</v>
      </c>
      <c r="D145" s="397">
        <f>SUM(E145:F145)</f>
        <v>10</v>
      </c>
      <c r="E145" s="395">
        <v>4</v>
      </c>
      <c r="F145" s="395">
        <v>6</v>
      </c>
      <c r="G145" s="397">
        <f>SUM(H145:I145)</f>
        <v>4</v>
      </c>
      <c r="H145" s="395">
        <v>1</v>
      </c>
      <c r="I145" s="395">
        <v>3</v>
      </c>
      <c r="J145" s="396">
        <f>SUM(K145:N145)</f>
        <v>2</v>
      </c>
      <c r="K145" s="395">
        <v>0</v>
      </c>
      <c r="L145" s="395">
        <v>0</v>
      </c>
      <c r="M145" s="395">
        <v>0</v>
      </c>
      <c r="N145" s="395">
        <v>2</v>
      </c>
      <c r="O145" s="396">
        <f>SUM(P145,Q145,R145,S145)</f>
        <v>9</v>
      </c>
      <c r="P145" s="395">
        <v>0</v>
      </c>
      <c r="Q145" s="395">
        <v>6</v>
      </c>
      <c r="R145" s="395">
        <v>1</v>
      </c>
      <c r="S145" s="395">
        <v>2</v>
      </c>
      <c r="T145" s="396">
        <f>SUM(U145,V145,W145,X145)</f>
        <v>5</v>
      </c>
      <c r="U145" s="395">
        <v>0</v>
      </c>
      <c r="V145" s="395">
        <v>2</v>
      </c>
      <c r="W145" s="395">
        <v>2</v>
      </c>
      <c r="X145" s="395">
        <v>1</v>
      </c>
      <c r="Y145" s="396">
        <f>SUM(Z145,AA145,AB145,AC145,AD145)</f>
        <v>10</v>
      </c>
      <c r="Z145" s="395">
        <v>0</v>
      </c>
      <c r="AA145" s="395">
        <v>5</v>
      </c>
      <c r="AB145" s="395">
        <v>0</v>
      </c>
      <c r="AC145" s="395">
        <v>1</v>
      </c>
      <c r="AD145" s="395">
        <v>4</v>
      </c>
      <c r="AE145" s="396">
        <f>SUM(AF145,AG145,AH145,AI145,AJ145,AK145,AL145,AM145,AN145,AO145,AP145,AQ145,AR145)</f>
        <v>85</v>
      </c>
      <c r="AF145" s="395">
        <v>0</v>
      </c>
      <c r="AG145" s="395">
        <v>0</v>
      </c>
      <c r="AH145" s="395">
        <v>7</v>
      </c>
      <c r="AI145" s="395">
        <v>27</v>
      </c>
      <c r="AJ145" s="395">
        <v>16</v>
      </c>
      <c r="AK145" s="395">
        <v>13</v>
      </c>
      <c r="AL145" s="395">
        <v>1</v>
      </c>
      <c r="AM145" s="395">
        <v>17</v>
      </c>
      <c r="AN145" s="395">
        <v>0</v>
      </c>
      <c r="AO145" s="395">
        <v>0</v>
      </c>
      <c r="AP145" s="395">
        <v>1</v>
      </c>
      <c r="AQ145" s="395">
        <v>3</v>
      </c>
      <c r="AR145" s="395">
        <v>0</v>
      </c>
      <c r="AS145" s="396">
        <f>SUM(AT145:AV145)</f>
        <v>3</v>
      </c>
      <c r="AT145" s="395">
        <v>0</v>
      </c>
      <c r="AU145" s="395">
        <v>1</v>
      </c>
      <c r="AV145" s="395">
        <v>2</v>
      </c>
      <c r="AW145" s="396">
        <f>SUM(AX145:BB145)</f>
        <v>18</v>
      </c>
      <c r="AX145" s="395">
        <v>0</v>
      </c>
      <c r="AY145" s="395">
        <v>9</v>
      </c>
      <c r="AZ145" s="395">
        <v>3</v>
      </c>
      <c r="BA145" s="395">
        <v>4</v>
      </c>
      <c r="BB145" s="395">
        <v>2</v>
      </c>
      <c r="BC145" s="396">
        <f>SUM(BD145:BE145)</f>
        <v>2</v>
      </c>
      <c r="BD145" s="395">
        <v>0</v>
      </c>
      <c r="BE145" s="395">
        <v>2</v>
      </c>
      <c r="BF145" s="396">
        <f>SUM(BG145:BJ145)</f>
        <v>11</v>
      </c>
      <c r="BG145" s="395">
        <v>0</v>
      </c>
      <c r="BH145" s="395">
        <v>8</v>
      </c>
      <c r="BI145" s="395">
        <v>1</v>
      </c>
      <c r="BJ145" s="395">
        <v>2</v>
      </c>
      <c r="BK145" s="396">
        <f>SUM(BL145:BN145)</f>
        <v>9</v>
      </c>
      <c r="BL145" s="395">
        <v>0</v>
      </c>
      <c r="BM145" s="395">
        <v>8</v>
      </c>
      <c r="BN145" s="395">
        <v>1</v>
      </c>
      <c r="BO145" s="396">
        <f>SUM(BP145:BR145)</f>
        <v>3</v>
      </c>
      <c r="BP145" s="395">
        <v>0</v>
      </c>
      <c r="BQ145" s="395">
        <v>2</v>
      </c>
      <c r="BR145" s="395">
        <v>1</v>
      </c>
      <c r="BS145" s="396">
        <f>SUM(BT145:BW145)</f>
        <v>6</v>
      </c>
      <c r="BT145" s="395">
        <v>1</v>
      </c>
      <c r="BU145" s="395">
        <v>0</v>
      </c>
      <c r="BV145" s="395">
        <v>0</v>
      </c>
      <c r="BW145" s="395">
        <v>5</v>
      </c>
      <c r="BX145" s="396">
        <f>SUM(BY145:CA145)</f>
        <v>2</v>
      </c>
      <c r="BY145" s="395">
        <v>0</v>
      </c>
      <c r="BZ145" s="395">
        <v>2</v>
      </c>
      <c r="CA145" s="395">
        <v>0</v>
      </c>
      <c r="CB145" s="396">
        <f>SUM(CC145:CE145)</f>
        <v>1</v>
      </c>
      <c r="CC145" s="395">
        <v>0</v>
      </c>
      <c r="CD145" s="395">
        <v>1</v>
      </c>
      <c r="CE145" s="395">
        <v>0</v>
      </c>
    </row>
    <row r="146" spans="1:83" ht="12.75" x14ac:dyDescent="0.2">
      <c r="A146" s="89">
        <v>905</v>
      </c>
      <c r="B146" s="252" t="s">
        <v>97</v>
      </c>
      <c r="C146" s="398">
        <f>SUM(D146,G146,J146,O146,T146,Y146,AE146,AS146,AW146,BC146,BF146,BK146,BO146,BS146,BX146,CB146)</f>
        <v>28</v>
      </c>
      <c r="D146" s="397">
        <f>SUM(E146:F146)</f>
        <v>0</v>
      </c>
      <c r="E146" s="395">
        <v>0</v>
      </c>
      <c r="F146" s="395">
        <v>0</v>
      </c>
      <c r="G146" s="397">
        <f>SUM(H146:I146)</f>
        <v>3</v>
      </c>
      <c r="H146" s="395">
        <v>0</v>
      </c>
      <c r="I146" s="395">
        <v>3</v>
      </c>
      <c r="J146" s="396">
        <f>SUM(K146:N146)</f>
        <v>1</v>
      </c>
      <c r="K146" s="395">
        <v>0</v>
      </c>
      <c r="L146" s="395">
        <v>1</v>
      </c>
      <c r="M146" s="395">
        <v>0</v>
      </c>
      <c r="N146" s="395">
        <v>0</v>
      </c>
      <c r="O146" s="396">
        <f>SUM(P146,Q146,R146,S146)</f>
        <v>2</v>
      </c>
      <c r="P146" s="395">
        <v>0</v>
      </c>
      <c r="Q146" s="395">
        <v>0</v>
      </c>
      <c r="R146" s="395">
        <v>0</v>
      </c>
      <c r="S146" s="395">
        <v>2</v>
      </c>
      <c r="T146" s="396">
        <f>SUM(U146,V146,W146,X146)</f>
        <v>0</v>
      </c>
      <c r="U146" s="395">
        <v>0</v>
      </c>
      <c r="V146" s="395">
        <v>0</v>
      </c>
      <c r="W146" s="395">
        <v>0</v>
      </c>
      <c r="X146" s="395">
        <v>0</v>
      </c>
      <c r="Y146" s="396">
        <f>SUM(Z146,AA146,AB146,AC146,AD146)</f>
        <v>2</v>
      </c>
      <c r="Z146" s="395">
        <v>0</v>
      </c>
      <c r="AA146" s="395">
        <v>1</v>
      </c>
      <c r="AB146" s="395">
        <v>1</v>
      </c>
      <c r="AC146" s="395">
        <v>0</v>
      </c>
      <c r="AD146" s="395">
        <v>0</v>
      </c>
      <c r="AE146" s="396">
        <f>SUM(AF146,AG146,AH146,AI146,AJ146,AK146,AL146,AM146,AN146,AO146,AP146,AQ146,AR146)</f>
        <v>9</v>
      </c>
      <c r="AF146" s="395">
        <v>0</v>
      </c>
      <c r="AG146" s="395">
        <v>0</v>
      </c>
      <c r="AH146" s="395">
        <v>1</v>
      </c>
      <c r="AI146" s="395">
        <v>1</v>
      </c>
      <c r="AJ146" s="395">
        <v>1</v>
      </c>
      <c r="AK146" s="395">
        <v>1</v>
      </c>
      <c r="AL146" s="395">
        <v>0</v>
      </c>
      <c r="AM146" s="395">
        <v>1</v>
      </c>
      <c r="AN146" s="395">
        <v>4</v>
      </c>
      <c r="AO146" s="395">
        <v>0</v>
      </c>
      <c r="AP146" s="395">
        <v>0</v>
      </c>
      <c r="AQ146" s="395">
        <v>0</v>
      </c>
      <c r="AR146" s="395">
        <v>0</v>
      </c>
      <c r="AS146" s="396">
        <f>SUM(AT146:AV146)</f>
        <v>0</v>
      </c>
      <c r="AT146" s="395">
        <v>0</v>
      </c>
      <c r="AU146" s="395">
        <v>0</v>
      </c>
      <c r="AV146" s="395">
        <v>0</v>
      </c>
      <c r="AW146" s="396">
        <f>SUM(AX146:BB146)</f>
        <v>3</v>
      </c>
      <c r="AX146" s="395">
        <v>0</v>
      </c>
      <c r="AY146" s="395">
        <v>2</v>
      </c>
      <c r="AZ146" s="395">
        <v>0</v>
      </c>
      <c r="BA146" s="395">
        <v>1</v>
      </c>
      <c r="BB146" s="395">
        <v>0</v>
      </c>
      <c r="BC146" s="396">
        <f>SUM(BD146:BE146)</f>
        <v>1</v>
      </c>
      <c r="BD146" s="395">
        <v>0</v>
      </c>
      <c r="BE146" s="395">
        <v>1</v>
      </c>
      <c r="BF146" s="396">
        <f>SUM(BG146:BJ146)</f>
        <v>1</v>
      </c>
      <c r="BG146" s="395">
        <v>0</v>
      </c>
      <c r="BH146" s="395">
        <v>1</v>
      </c>
      <c r="BI146" s="395">
        <v>0</v>
      </c>
      <c r="BJ146" s="395">
        <v>0</v>
      </c>
      <c r="BK146" s="396">
        <f>SUM(BL146:BN146)</f>
        <v>1</v>
      </c>
      <c r="BL146" s="395">
        <v>0</v>
      </c>
      <c r="BM146" s="395">
        <v>0</v>
      </c>
      <c r="BN146" s="395">
        <v>1</v>
      </c>
      <c r="BO146" s="396">
        <f>SUM(BP146:BR146)</f>
        <v>2</v>
      </c>
      <c r="BP146" s="395">
        <v>0</v>
      </c>
      <c r="BQ146" s="395">
        <v>2</v>
      </c>
      <c r="BR146" s="395">
        <v>0</v>
      </c>
      <c r="BS146" s="396">
        <f>SUM(BT146:BW146)</f>
        <v>1</v>
      </c>
      <c r="BT146" s="395">
        <v>0</v>
      </c>
      <c r="BU146" s="395">
        <v>1</v>
      </c>
      <c r="BV146" s="395">
        <v>0</v>
      </c>
      <c r="BW146" s="395">
        <v>0</v>
      </c>
      <c r="BX146" s="396">
        <f>SUM(BY146:CA146)</f>
        <v>0</v>
      </c>
      <c r="BY146" s="395">
        <v>0</v>
      </c>
      <c r="BZ146" s="395">
        <v>0</v>
      </c>
      <c r="CA146" s="395">
        <v>0</v>
      </c>
      <c r="CB146" s="396">
        <f>SUM(CC146:CE146)</f>
        <v>2</v>
      </c>
      <c r="CC146" s="395">
        <v>0</v>
      </c>
      <c r="CD146" s="395">
        <v>2</v>
      </c>
      <c r="CE146" s="395">
        <v>0</v>
      </c>
    </row>
    <row r="147" spans="1:83" ht="14.25" customHeight="1" x14ac:dyDescent="0.2">
      <c r="A147" s="89">
        <v>910</v>
      </c>
      <c r="B147" s="252" t="s">
        <v>337</v>
      </c>
      <c r="C147" s="398">
        <f>SUM(D147,G147,J147,O147,T147,Y147,AE147,AS147,AW147,BC147,BF147,BK147,BO147,BS147,BX147,CB147)</f>
        <v>1</v>
      </c>
      <c r="D147" s="397">
        <f>SUM(E147:F147)</f>
        <v>0</v>
      </c>
      <c r="E147" s="395">
        <v>0</v>
      </c>
      <c r="F147" s="395">
        <v>0</v>
      </c>
      <c r="G147" s="397">
        <f>SUM(H147:I147)</f>
        <v>0</v>
      </c>
      <c r="H147" s="395">
        <v>0</v>
      </c>
      <c r="I147" s="395">
        <v>0</v>
      </c>
      <c r="J147" s="396">
        <f>SUM(K147:N147)</f>
        <v>0</v>
      </c>
      <c r="K147" s="395">
        <v>0</v>
      </c>
      <c r="L147" s="395">
        <v>0</v>
      </c>
      <c r="M147" s="395">
        <v>0</v>
      </c>
      <c r="N147" s="395">
        <v>0</v>
      </c>
      <c r="O147" s="396">
        <f>SUM(P147,Q147,R147,S147)</f>
        <v>0</v>
      </c>
      <c r="P147" s="395">
        <v>0</v>
      </c>
      <c r="Q147" s="395">
        <v>0</v>
      </c>
      <c r="R147" s="395">
        <v>0</v>
      </c>
      <c r="S147" s="395">
        <v>0</v>
      </c>
      <c r="T147" s="396">
        <f>SUM(U147,V147,W147,X147)</f>
        <v>0</v>
      </c>
      <c r="U147" s="395">
        <v>0</v>
      </c>
      <c r="V147" s="395">
        <v>0</v>
      </c>
      <c r="W147" s="395">
        <v>0</v>
      </c>
      <c r="X147" s="395">
        <v>0</v>
      </c>
      <c r="Y147" s="396">
        <f>SUM(Z147,AA147,AB147,AC147,AD147)</f>
        <v>0</v>
      </c>
      <c r="Z147" s="395">
        <v>0</v>
      </c>
      <c r="AA147" s="395">
        <v>0</v>
      </c>
      <c r="AB147" s="395">
        <v>0</v>
      </c>
      <c r="AC147" s="395">
        <v>0</v>
      </c>
      <c r="AD147" s="395">
        <v>0</v>
      </c>
      <c r="AE147" s="396">
        <f>SUM(AF147,AG147,AH147,AI147,AJ147,AK147,AL147,AM147,AN147,AO147,AP147,AQ147,AR147)</f>
        <v>1</v>
      </c>
      <c r="AF147" s="395">
        <v>0</v>
      </c>
      <c r="AG147" s="395">
        <v>0</v>
      </c>
      <c r="AH147" s="395">
        <v>0</v>
      </c>
      <c r="AI147" s="395">
        <v>0</v>
      </c>
      <c r="AJ147" s="395">
        <v>0</v>
      </c>
      <c r="AK147" s="395">
        <v>0</v>
      </c>
      <c r="AL147" s="395">
        <v>0</v>
      </c>
      <c r="AM147" s="395">
        <v>1</v>
      </c>
      <c r="AN147" s="395">
        <v>0</v>
      </c>
      <c r="AO147" s="395">
        <v>0</v>
      </c>
      <c r="AP147" s="395">
        <v>0</v>
      </c>
      <c r="AQ147" s="395">
        <v>0</v>
      </c>
      <c r="AR147" s="395">
        <v>0</v>
      </c>
      <c r="AS147" s="396">
        <f>SUM(AT147:AV147)</f>
        <v>0</v>
      </c>
      <c r="AT147" s="395">
        <v>0</v>
      </c>
      <c r="AU147" s="395">
        <v>0</v>
      </c>
      <c r="AV147" s="395">
        <v>0</v>
      </c>
      <c r="AW147" s="396">
        <f>SUM(AX147:BB147)</f>
        <v>0</v>
      </c>
      <c r="AX147" s="395">
        <v>0</v>
      </c>
      <c r="AY147" s="395">
        <v>0</v>
      </c>
      <c r="AZ147" s="395">
        <v>0</v>
      </c>
      <c r="BA147" s="395">
        <v>0</v>
      </c>
      <c r="BB147" s="395">
        <v>0</v>
      </c>
      <c r="BC147" s="396">
        <f>SUM(BD147:BE147)</f>
        <v>0</v>
      </c>
      <c r="BD147" s="395">
        <v>0</v>
      </c>
      <c r="BE147" s="395">
        <v>0</v>
      </c>
      <c r="BF147" s="396">
        <f>SUM(BG147:BJ147)</f>
        <v>0</v>
      </c>
      <c r="BG147" s="395">
        <v>0</v>
      </c>
      <c r="BH147" s="395">
        <v>0</v>
      </c>
      <c r="BI147" s="395">
        <v>0</v>
      </c>
      <c r="BJ147" s="395">
        <v>0</v>
      </c>
      <c r="BK147" s="396">
        <f>SUM(BL147:BN147)</f>
        <v>0</v>
      </c>
      <c r="BL147" s="395">
        <v>0</v>
      </c>
      <c r="BM147" s="395">
        <v>0</v>
      </c>
      <c r="BN147" s="395">
        <v>0</v>
      </c>
      <c r="BO147" s="396">
        <f>SUM(BP147:BR147)</f>
        <v>0</v>
      </c>
      <c r="BP147" s="395">
        <v>0</v>
      </c>
      <c r="BQ147" s="395">
        <v>0</v>
      </c>
      <c r="BR147" s="395">
        <v>0</v>
      </c>
      <c r="BS147" s="396">
        <f>SUM(BT147:BW147)</f>
        <v>0</v>
      </c>
      <c r="BT147" s="395">
        <v>0</v>
      </c>
      <c r="BU147" s="395">
        <v>0</v>
      </c>
      <c r="BV147" s="395">
        <v>0</v>
      </c>
      <c r="BW147" s="395">
        <v>0</v>
      </c>
      <c r="BX147" s="396">
        <f>SUM(BY147:CA147)</f>
        <v>0</v>
      </c>
      <c r="BY147" s="395">
        <v>0</v>
      </c>
      <c r="BZ147" s="395">
        <v>0</v>
      </c>
      <c r="CA147" s="395">
        <v>0</v>
      </c>
      <c r="CB147" s="396">
        <f>SUM(CC147:CE147)</f>
        <v>0</v>
      </c>
      <c r="CC147" s="395">
        <v>0</v>
      </c>
      <c r="CD147" s="395">
        <v>0</v>
      </c>
      <c r="CE147" s="395">
        <v>0</v>
      </c>
    </row>
    <row r="148" spans="1:83" ht="12.75" x14ac:dyDescent="0.2">
      <c r="A148" s="89">
        <v>999</v>
      </c>
      <c r="B148" s="252" t="s">
        <v>191</v>
      </c>
      <c r="C148" s="398">
        <f>SUM(D148,G148,J148,O148,T148,Y148,AE148,AS148,AW148,BC148,BF148,BK148,BO148,BS148,BX148,CB148)</f>
        <v>6</v>
      </c>
      <c r="D148" s="397">
        <f>SUM(E148:F148)</f>
        <v>1</v>
      </c>
      <c r="E148" s="395">
        <v>1</v>
      </c>
      <c r="F148" s="395">
        <v>0</v>
      </c>
      <c r="G148" s="397">
        <f>SUM(H148:I148)</f>
        <v>0</v>
      </c>
      <c r="H148" s="395">
        <v>0</v>
      </c>
      <c r="I148" s="395">
        <v>0</v>
      </c>
      <c r="J148" s="396">
        <f>SUM(K148:N148)</f>
        <v>0</v>
      </c>
      <c r="K148" s="395">
        <v>0</v>
      </c>
      <c r="L148" s="395">
        <v>0</v>
      </c>
      <c r="M148" s="395">
        <v>0</v>
      </c>
      <c r="N148" s="395">
        <v>0</v>
      </c>
      <c r="O148" s="396">
        <f>SUM(P148,Q148,R148,S148)</f>
        <v>0</v>
      </c>
      <c r="P148" s="395">
        <v>0</v>
      </c>
      <c r="Q148" s="395">
        <v>0</v>
      </c>
      <c r="R148" s="395">
        <v>0</v>
      </c>
      <c r="S148" s="395">
        <v>0</v>
      </c>
      <c r="T148" s="396">
        <f>SUM(U148,V148,W148,X148)</f>
        <v>0</v>
      </c>
      <c r="U148" s="395">
        <v>0</v>
      </c>
      <c r="V148" s="395">
        <v>0</v>
      </c>
      <c r="W148" s="395">
        <v>0</v>
      </c>
      <c r="X148" s="395">
        <v>0</v>
      </c>
      <c r="Y148" s="396">
        <f>SUM(Z148,AA148,AB148,AC148,AD148)</f>
        <v>4</v>
      </c>
      <c r="Z148" s="395">
        <v>0</v>
      </c>
      <c r="AA148" s="395">
        <v>0</v>
      </c>
      <c r="AB148" s="395">
        <v>1</v>
      </c>
      <c r="AC148" s="395">
        <v>3</v>
      </c>
      <c r="AD148" s="395">
        <v>0</v>
      </c>
      <c r="AE148" s="396">
        <f>SUM(AF148,AG148,AH148,AI148,AJ148,AK148,AL148,AM148,AN148,AO148,AP148,AQ148,AR148)</f>
        <v>1</v>
      </c>
      <c r="AF148" s="395">
        <v>0</v>
      </c>
      <c r="AG148" s="395">
        <v>0</v>
      </c>
      <c r="AH148" s="395">
        <v>1</v>
      </c>
      <c r="AI148" s="395">
        <v>0</v>
      </c>
      <c r="AJ148" s="395">
        <v>0</v>
      </c>
      <c r="AK148" s="395">
        <v>0</v>
      </c>
      <c r="AL148" s="395">
        <v>0</v>
      </c>
      <c r="AM148" s="395">
        <v>0</v>
      </c>
      <c r="AN148" s="395">
        <v>0</v>
      </c>
      <c r="AO148" s="395">
        <v>0</v>
      </c>
      <c r="AP148" s="395">
        <v>0</v>
      </c>
      <c r="AQ148" s="395">
        <v>0</v>
      </c>
      <c r="AR148" s="395">
        <v>0</v>
      </c>
      <c r="AS148" s="396">
        <f>SUM(AT148:AV148)</f>
        <v>0</v>
      </c>
      <c r="AT148" s="395">
        <v>0</v>
      </c>
      <c r="AU148" s="395">
        <v>0</v>
      </c>
      <c r="AV148" s="395">
        <v>0</v>
      </c>
      <c r="AW148" s="396">
        <f>SUM(AX148:BB148)</f>
        <v>0</v>
      </c>
      <c r="AX148" s="395">
        <v>0</v>
      </c>
      <c r="AY148" s="395">
        <v>0</v>
      </c>
      <c r="AZ148" s="395">
        <v>0</v>
      </c>
      <c r="BA148" s="395">
        <v>0</v>
      </c>
      <c r="BB148" s="395">
        <v>0</v>
      </c>
      <c r="BC148" s="396">
        <f>SUM(BD148:BE148)</f>
        <v>0</v>
      </c>
      <c r="BD148" s="395">
        <v>0</v>
      </c>
      <c r="BE148" s="395">
        <v>0</v>
      </c>
      <c r="BF148" s="396">
        <f>SUM(BG148:BJ148)</f>
        <v>0</v>
      </c>
      <c r="BG148" s="395">
        <v>0</v>
      </c>
      <c r="BH148" s="395">
        <v>0</v>
      </c>
      <c r="BI148" s="395">
        <v>0</v>
      </c>
      <c r="BJ148" s="395">
        <v>0</v>
      </c>
      <c r="BK148" s="396">
        <f>SUM(BL148:BN148)</f>
        <v>0</v>
      </c>
      <c r="BL148" s="395">
        <v>0</v>
      </c>
      <c r="BM148" s="395">
        <v>0</v>
      </c>
      <c r="BN148" s="395">
        <v>0</v>
      </c>
      <c r="BO148" s="396">
        <f>SUM(BP148:BR148)</f>
        <v>0</v>
      </c>
      <c r="BP148" s="395">
        <v>0</v>
      </c>
      <c r="BQ148" s="395">
        <v>0</v>
      </c>
      <c r="BR148" s="395">
        <v>0</v>
      </c>
      <c r="BS148" s="396">
        <f>SUM(BT148:BW148)</f>
        <v>0</v>
      </c>
      <c r="BT148" s="395">
        <v>0</v>
      </c>
      <c r="BU148" s="395">
        <v>0</v>
      </c>
      <c r="BV148" s="395">
        <v>0</v>
      </c>
      <c r="BW148" s="395">
        <v>0</v>
      </c>
      <c r="BX148" s="396">
        <f>SUM(BY148:CA148)</f>
        <v>0</v>
      </c>
      <c r="BY148" s="395">
        <v>0</v>
      </c>
      <c r="BZ148" s="395">
        <v>0</v>
      </c>
      <c r="CA148" s="395">
        <v>0</v>
      </c>
      <c r="CB148" s="396">
        <f>SUM(CC148:CE148)</f>
        <v>0</v>
      </c>
      <c r="CC148" s="395">
        <v>0</v>
      </c>
      <c r="CD148" s="395">
        <v>0</v>
      </c>
      <c r="CE148" s="395">
        <v>0</v>
      </c>
    </row>
    <row r="149" spans="1:83" ht="14.25" customHeight="1" x14ac:dyDescent="0.2">
      <c r="A149" s="88"/>
      <c r="B149" s="251" t="s">
        <v>146</v>
      </c>
      <c r="C149" s="398">
        <f t="shared" ref="C149:AH149" si="151">SUM(C150:C153)</f>
        <v>2094</v>
      </c>
      <c r="D149" s="397">
        <f t="shared" si="151"/>
        <v>17</v>
      </c>
      <c r="E149" s="397">
        <f t="shared" si="151"/>
        <v>7</v>
      </c>
      <c r="F149" s="397">
        <f t="shared" si="151"/>
        <v>10</v>
      </c>
      <c r="G149" s="397">
        <f t="shared" si="151"/>
        <v>24</v>
      </c>
      <c r="H149" s="397">
        <f t="shared" si="151"/>
        <v>5</v>
      </c>
      <c r="I149" s="397">
        <f t="shared" si="151"/>
        <v>19</v>
      </c>
      <c r="J149" s="397">
        <f t="shared" si="151"/>
        <v>68</v>
      </c>
      <c r="K149" s="397">
        <f t="shared" si="151"/>
        <v>6</v>
      </c>
      <c r="L149" s="397">
        <f t="shared" si="151"/>
        <v>17</v>
      </c>
      <c r="M149" s="397">
        <f t="shared" si="151"/>
        <v>18</v>
      </c>
      <c r="N149" s="397">
        <f t="shared" si="151"/>
        <v>27</v>
      </c>
      <c r="O149" s="397">
        <f t="shared" si="151"/>
        <v>190</v>
      </c>
      <c r="P149" s="397">
        <f t="shared" si="151"/>
        <v>0</v>
      </c>
      <c r="Q149" s="397">
        <f t="shared" si="151"/>
        <v>159</v>
      </c>
      <c r="R149" s="397">
        <f t="shared" si="151"/>
        <v>14</v>
      </c>
      <c r="S149" s="397">
        <f t="shared" si="151"/>
        <v>17</v>
      </c>
      <c r="T149" s="397">
        <f t="shared" si="151"/>
        <v>103</v>
      </c>
      <c r="U149" s="397">
        <f t="shared" si="151"/>
        <v>2</v>
      </c>
      <c r="V149" s="397">
        <f t="shared" si="151"/>
        <v>33</v>
      </c>
      <c r="W149" s="397">
        <f t="shared" si="151"/>
        <v>57</v>
      </c>
      <c r="X149" s="397">
        <f t="shared" si="151"/>
        <v>11</v>
      </c>
      <c r="Y149" s="397">
        <f t="shared" si="151"/>
        <v>215</v>
      </c>
      <c r="Z149" s="397">
        <f t="shared" si="151"/>
        <v>2</v>
      </c>
      <c r="AA149" s="397">
        <f t="shared" si="151"/>
        <v>36</v>
      </c>
      <c r="AB149" s="397">
        <f t="shared" si="151"/>
        <v>3</v>
      </c>
      <c r="AC149" s="397">
        <f t="shared" si="151"/>
        <v>154</v>
      </c>
      <c r="AD149" s="397">
        <f t="shared" si="151"/>
        <v>20</v>
      </c>
      <c r="AE149" s="397">
        <f t="shared" si="151"/>
        <v>571</v>
      </c>
      <c r="AF149" s="397">
        <f t="shared" si="151"/>
        <v>0</v>
      </c>
      <c r="AG149" s="397">
        <f t="shared" si="151"/>
        <v>0</v>
      </c>
      <c r="AH149" s="397">
        <f t="shared" si="151"/>
        <v>101</v>
      </c>
      <c r="AI149" s="397">
        <f t="shared" ref="AI149:BN149" si="152">SUM(AI150:AI153)</f>
        <v>96</v>
      </c>
      <c r="AJ149" s="397">
        <f t="shared" si="152"/>
        <v>88</v>
      </c>
      <c r="AK149" s="397">
        <f t="shared" si="152"/>
        <v>157</v>
      </c>
      <c r="AL149" s="397">
        <f t="shared" si="152"/>
        <v>2</v>
      </c>
      <c r="AM149" s="397">
        <f t="shared" si="152"/>
        <v>63</v>
      </c>
      <c r="AN149" s="397">
        <f t="shared" si="152"/>
        <v>57</v>
      </c>
      <c r="AO149" s="397">
        <f t="shared" si="152"/>
        <v>1</v>
      </c>
      <c r="AP149" s="397">
        <f t="shared" si="152"/>
        <v>2</v>
      </c>
      <c r="AQ149" s="397">
        <f t="shared" si="152"/>
        <v>4</v>
      </c>
      <c r="AR149" s="397">
        <f t="shared" si="152"/>
        <v>0</v>
      </c>
      <c r="AS149" s="397">
        <f t="shared" si="152"/>
        <v>28</v>
      </c>
      <c r="AT149" s="397">
        <f t="shared" si="152"/>
        <v>9</v>
      </c>
      <c r="AU149" s="397">
        <f t="shared" si="152"/>
        <v>12</v>
      </c>
      <c r="AV149" s="397">
        <f t="shared" si="152"/>
        <v>7</v>
      </c>
      <c r="AW149" s="397">
        <f t="shared" si="152"/>
        <v>74</v>
      </c>
      <c r="AX149" s="397">
        <f t="shared" si="152"/>
        <v>2</v>
      </c>
      <c r="AY149" s="397">
        <f t="shared" si="152"/>
        <v>10</v>
      </c>
      <c r="AZ149" s="397">
        <f t="shared" si="152"/>
        <v>10</v>
      </c>
      <c r="BA149" s="397">
        <f t="shared" si="152"/>
        <v>48</v>
      </c>
      <c r="BB149" s="397">
        <f t="shared" si="152"/>
        <v>4</v>
      </c>
      <c r="BC149" s="397">
        <f t="shared" si="152"/>
        <v>231</v>
      </c>
      <c r="BD149" s="397">
        <f t="shared" si="152"/>
        <v>0</v>
      </c>
      <c r="BE149" s="397">
        <f t="shared" si="152"/>
        <v>231</v>
      </c>
      <c r="BF149" s="397">
        <f t="shared" si="152"/>
        <v>180</v>
      </c>
      <c r="BG149" s="397">
        <f t="shared" si="152"/>
        <v>1</v>
      </c>
      <c r="BH149" s="397">
        <f t="shared" si="152"/>
        <v>123</v>
      </c>
      <c r="BI149" s="397">
        <f t="shared" si="152"/>
        <v>8</v>
      </c>
      <c r="BJ149" s="397">
        <f t="shared" si="152"/>
        <v>48</v>
      </c>
      <c r="BK149" s="397">
        <f t="shared" si="152"/>
        <v>62</v>
      </c>
      <c r="BL149" s="397">
        <f t="shared" si="152"/>
        <v>5</v>
      </c>
      <c r="BM149" s="397">
        <f t="shared" si="152"/>
        <v>26</v>
      </c>
      <c r="BN149" s="397">
        <f t="shared" si="152"/>
        <v>31</v>
      </c>
      <c r="BO149" s="397">
        <f t="shared" ref="BO149:CE149" si="153">SUM(BO150:BO153)</f>
        <v>174</v>
      </c>
      <c r="BP149" s="397">
        <f t="shared" si="153"/>
        <v>0</v>
      </c>
      <c r="BQ149" s="397">
        <f t="shared" si="153"/>
        <v>10</v>
      </c>
      <c r="BR149" s="397">
        <f t="shared" si="153"/>
        <v>164</v>
      </c>
      <c r="BS149" s="397">
        <f t="shared" si="153"/>
        <v>101</v>
      </c>
      <c r="BT149" s="397">
        <f t="shared" si="153"/>
        <v>0</v>
      </c>
      <c r="BU149" s="397">
        <f t="shared" si="153"/>
        <v>27</v>
      </c>
      <c r="BV149" s="397">
        <f t="shared" si="153"/>
        <v>9</v>
      </c>
      <c r="BW149" s="397">
        <f t="shared" si="153"/>
        <v>65</v>
      </c>
      <c r="BX149" s="397">
        <f t="shared" si="153"/>
        <v>47</v>
      </c>
      <c r="BY149" s="397">
        <f t="shared" si="153"/>
        <v>0</v>
      </c>
      <c r="BZ149" s="397">
        <f t="shared" si="153"/>
        <v>7</v>
      </c>
      <c r="CA149" s="397">
        <f t="shared" si="153"/>
        <v>40</v>
      </c>
      <c r="CB149" s="397">
        <f t="shared" si="153"/>
        <v>9</v>
      </c>
      <c r="CC149" s="397">
        <f t="shared" si="153"/>
        <v>2</v>
      </c>
      <c r="CD149" s="397">
        <f t="shared" si="153"/>
        <v>7</v>
      </c>
      <c r="CE149" s="397">
        <f t="shared" si="153"/>
        <v>0</v>
      </c>
    </row>
    <row r="150" spans="1:83" ht="12.75" x14ac:dyDescent="0.2">
      <c r="A150" s="89">
        <v>1002</v>
      </c>
      <c r="B150" s="252" t="s">
        <v>99</v>
      </c>
      <c r="C150" s="398">
        <f>SUM(D150,G150,J150,O150,T150,Y150,AE150,AS150,AW150,BC150,BF150,BK150,BO150,BS150,BX150,CB150)</f>
        <v>1</v>
      </c>
      <c r="D150" s="397">
        <f>SUM(E150:F150)</f>
        <v>0</v>
      </c>
      <c r="E150" s="395">
        <v>0</v>
      </c>
      <c r="F150" s="395">
        <v>0</v>
      </c>
      <c r="G150" s="397">
        <f>SUM(H150:I150)</f>
        <v>0</v>
      </c>
      <c r="H150" s="395">
        <v>0</v>
      </c>
      <c r="I150" s="395">
        <v>0</v>
      </c>
      <c r="J150" s="396">
        <f>SUM(K150:N150)</f>
        <v>0</v>
      </c>
      <c r="K150" s="395">
        <v>0</v>
      </c>
      <c r="L150" s="395">
        <v>0</v>
      </c>
      <c r="M150" s="395">
        <v>0</v>
      </c>
      <c r="N150" s="395">
        <v>0</v>
      </c>
      <c r="O150" s="396">
        <f>SUM(P150,Q150,R150,S150)</f>
        <v>0</v>
      </c>
      <c r="P150" s="395">
        <v>0</v>
      </c>
      <c r="Q150" s="395">
        <v>0</v>
      </c>
      <c r="R150" s="395">
        <v>0</v>
      </c>
      <c r="S150" s="395">
        <v>0</v>
      </c>
      <c r="T150" s="396">
        <f>SUM(U150,V150,W150,X150)</f>
        <v>0</v>
      </c>
      <c r="U150" s="395">
        <v>0</v>
      </c>
      <c r="V150" s="395">
        <v>0</v>
      </c>
      <c r="W150" s="395">
        <v>0</v>
      </c>
      <c r="X150" s="395">
        <v>0</v>
      </c>
      <c r="Y150" s="396">
        <f>SUM(Z150,AA150,AB150,AC150,AD150)</f>
        <v>0</v>
      </c>
      <c r="Z150" s="395">
        <v>0</v>
      </c>
      <c r="AA150" s="395">
        <v>0</v>
      </c>
      <c r="AB150" s="395">
        <v>0</v>
      </c>
      <c r="AC150" s="395">
        <v>0</v>
      </c>
      <c r="AD150" s="395">
        <v>0</v>
      </c>
      <c r="AE150" s="396">
        <f>SUM(AF150,AG150,AH150,AI150,AJ150,AK150,AL150,AM150,AN150,AO150,AP150,AQ150,AR150)</f>
        <v>1</v>
      </c>
      <c r="AF150" s="395">
        <v>0</v>
      </c>
      <c r="AG150" s="395">
        <v>0</v>
      </c>
      <c r="AH150" s="395">
        <v>0</v>
      </c>
      <c r="AI150" s="395">
        <v>0</v>
      </c>
      <c r="AJ150" s="395">
        <v>0</v>
      </c>
      <c r="AK150" s="395">
        <v>0</v>
      </c>
      <c r="AL150" s="395">
        <v>0</v>
      </c>
      <c r="AM150" s="395">
        <v>0</v>
      </c>
      <c r="AN150" s="395">
        <v>1</v>
      </c>
      <c r="AO150" s="395">
        <v>0</v>
      </c>
      <c r="AP150" s="395">
        <v>0</v>
      </c>
      <c r="AQ150" s="395">
        <v>0</v>
      </c>
      <c r="AR150" s="395">
        <v>0</v>
      </c>
      <c r="AS150" s="396">
        <f>SUM(AT150:AV150)</f>
        <v>0</v>
      </c>
      <c r="AT150" s="395">
        <v>0</v>
      </c>
      <c r="AU150" s="395">
        <v>0</v>
      </c>
      <c r="AV150" s="395">
        <v>0</v>
      </c>
      <c r="AW150" s="396">
        <f>SUM(AX150:BB150)</f>
        <v>0</v>
      </c>
      <c r="AX150" s="395">
        <v>0</v>
      </c>
      <c r="AY150" s="395">
        <v>0</v>
      </c>
      <c r="AZ150" s="395">
        <v>0</v>
      </c>
      <c r="BA150" s="395">
        <v>0</v>
      </c>
      <c r="BB150" s="395">
        <v>0</v>
      </c>
      <c r="BC150" s="396">
        <f>SUM(BD150:BE150)</f>
        <v>0</v>
      </c>
      <c r="BD150" s="395">
        <v>0</v>
      </c>
      <c r="BE150" s="395">
        <v>0</v>
      </c>
      <c r="BF150" s="396">
        <f>SUM(BG150:BJ150)</f>
        <v>0</v>
      </c>
      <c r="BG150" s="395">
        <v>0</v>
      </c>
      <c r="BH150" s="395">
        <v>0</v>
      </c>
      <c r="BI150" s="395">
        <v>0</v>
      </c>
      <c r="BJ150" s="395">
        <v>0</v>
      </c>
      <c r="BK150" s="396">
        <f>SUM(BL150:BN150)</f>
        <v>0</v>
      </c>
      <c r="BL150" s="395">
        <v>0</v>
      </c>
      <c r="BM150" s="395">
        <v>0</v>
      </c>
      <c r="BN150" s="395">
        <v>0</v>
      </c>
      <c r="BO150" s="396">
        <f>SUM(BP150:BR150)</f>
        <v>0</v>
      </c>
      <c r="BP150" s="395">
        <v>0</v>
      </c>
      <c r="BQ150" s="395">
        <v>0</v>
      </c>
      <c r="BR150" s="395">
        <v>0</v>
      </c>
      <c r="BS150" s="396">
        <f>SUM(BT150:BW150)</f>
        <v>0</v>
      </c>
      <c r="BT150" s="395">
        <v>0</v>
      </c>
      <c r="BU150" s="395">
        <v>0</v>
      </c>
      <c r="BV150" s="395">
        <v>0</v>
      </c>
      <c r="BW150" s="395">
        <v>0</v>
      </c>
      <c r="BX150" s="396">
        <f>SUM(BY150:CA150)</f>
        <v>0</v>
      </c>
      <c r="BY150" s="395">
        <v>0</v>
      </c>
      <c r="BZ150" s="395">
        <v>0</v>
      </c>
      <c r="CA150" s="395">
        <v>0</v>
      </c>
      <c r="CB150" s="396">
        <f>SUM(CC150:CE150)</f>
        <v>0</v>
      </c>
      <c r="CC150" s="395">
        <v>0</v>
      </c>
      <c r="CD150" s="395">
        <v>0</v>
      </c>
      <c r="CE150" s="395">
        <v>0</v>
      </c>
    </row>
    <row r="151" spans="1:83" ht="12.75" x14ac:dyDescent="0.2">
      <c r="A151" s="89">
        <v>1006</v>
      </c>
      <c r="B151" s="252" t="s">
        <v>152</v>
      </c>
      <c r="C151" s="398">
        <f>SUM(D151,G151,J151,O151,T151,Y151,AE151,AS151,AW151,BC151,BF151,BK151,BO151,BS151,BX151,CB151)</f>
        <v>1</v>
      </c>
      <c r="D151" s="397">
        <f>SUM(E151:F151)</f>
        <v>0</v>
      </c>
      <c r="E151" s="395">
        <v>0</v>
      </c>
      <c r="F151" s="395">
        <v>0</v>
      </c>
      <c r="G151" s="397">
        <f>SUM(H151:I151)</f>
        <v>0</v>
      </c>
      <c r="H151" s="395">
        <v>0</v>
      </c>
      <c r="I151" s="395">
        <v>0</v>
      </c>
      <c r="J151" s="396">
        <f>SUM(K151:N151)</f>
        <v>0</v>
      </c>
      <c r="K151" s="395">
        <v>0</v>
      </c>
      <c r="L151" s="395">
        <v>0</v>
      </c>
      <c r="M151" s="395">
        <v>0</v>
      </c>
      <c r="N151" s="395">
        <v>0</v>
      </c>
      <c r="O151" s="396">
        <f>SUM(P151,Q151,R151,S151)</f>
        <v>0</v>
      </c>
      <c r="P151" s="395">
        <v>0</v>
      </c>
      <c r="Q151" s="395">
        <v>0</v>
      </c>
      <c r="R151" s="395">
        <v>0</v>
      </c>
      <c r="S151" s="395">
        <v>0</v>
      </c>
      <c r="T151" s="396">
        <f>SUM(U151,V151,W151,X151)</f>
        <v>0</v>
      </c>
      <c r="U151" s="395">
        <v>0</v>
      </c>
      <c r="V151" s="395">
        <v>0</v>
      </c>
      <c r="W151" s="395">
        <v>0</v>
      </c>
      <c r="X151" s="395">
        <v>0</v>
      </c>
      <c r="Y151" s="396">
        <f>SUM(Z151,AA151,AB151,AC151,AD151)</f>
        <v>0</v>
      </c>
      <c r="Z151" s="395">
        <v>0</v>
      </c>
      <c r="AA151" s="395">
        <v>0</v>
      </c>
      <c r="AB151" s="395">
        <v>0</v>
      </c>
      <c r="AC151" s="395">
        <v>0</v>
      </c>
      <c r="AD151" s="395">
        <v>0</v>
      </c>
      <c r="AE151" s="396">
        <f>SUM(AF151,AG151,AH151,AI151,AJ151,AK151,AL151,AM151,AN151,AO151,AP151,AQ151,AR151)</f>
        <v>1</v>
      </c>
      <c r="AF151" s="395">
        <v>0</v>
      </c>
      <c r="AG151" s="395">
        <v>0</v>
      </c>
      <c r="AH151" s="395">
        <v>0</v>
      </c>
      <c r="AI151" s="395">
        <v>1</v>
      </c>
      <c r="AJ151" s="395">
        <v>0</v>
      </c>
      <c r="AK151" s="395">
        <v>0</v>
      </c>
      <c r="AL151" s="395">
        <v>0</v>
      </c>
      <c r="AM151" s="395">
        <v>0</v>
      </c>
      <c r="AN151" s="395">
        <v>0</v>
      </c>
      <c r="AO151" s="395">
        <v>0</v>
      </c>
      <c r="AP151" s="395">
        <v>0</v>
      </c>
      <c r="AQ151" s="395">
        <v>0</v>
      </c>
      <c r="AR151" s="395">
        <v>0</v>
      </c>
      <c r="AS151" s="396">
        <f>SUM(AT151:AV151)</f>
        <v>0</v>
      </c>
      <c r="AT151" s="395">
        <v>0</v>
      </c>
      <c r="AU151" s="395">
        <v>0</v>
      </c>
      <c r="AV151" s="395">
        <v>0</v>
      </c>
      <c r="AW151" s="396">
        <f>SUM(AX151:BB151)</f>
        <v>0</v>
      </c>
      <c r="AX151" s="395">
        <v>0</v>
      </c>
      <c r="AY151" s="395">
        <v>0</v>
      </c>
      <c r="AZ151" s="395">
        <v>0</v>
      </c>
      <c r="BA151" s="395">
        <v>0</v>
      </c>
      <c r="BB151" s="395">
        <v>0</v>
      </c>
      <c r="BC151" s="396">
        <f>SUM(BD151:BE151)</f>
        <v>0</v>
      </c>
      <c r="BD151" s="395">
        <v>0</v>
      </c>
      <c r="BE151" s="395">
        <v>0</v>
      </c>
      <c r="BF151" s="396">
        <f>SUM(BG151:BJ151)</f>
        <v>0</v>
      </c>
      <c r="BG151" s="395">
        <v>0</v>
      </c>
      <c r="BH151" s="395">
        <v>0</v>
      </c>
      <c r="BI151" s="395">
        <v>0</v>
      </c>
      <c r="BJ151" s="395">
        <v>0</v>
      </c>
      <c r="BK151" s="396">
        <f>SUM(BL151:BN151)</f>
        <v>0</v>
      </c>
      <c r="BL151" s="395">
        <v>0</v>
      </c>
      <c r="BM151" s="395">
        <v>0</v>
      </c>
      <c r="BN151" s="395">
        <v>0</v>
      </c>
      <c r="BO151" s="396">
        <f>SUM(BP151:BR151)</f>
        <v>0</v>
      </c>
      <c r="BP151" s="395">
        <v>0</v>
      </c>
      <c r="BQ151" s="395">
        <v>0</v>
      </c>
      <c r="BR151" s="395">
        <v>0</v>
      </c>
      <c r="BS151" s="396">
        <f>SUM(BT151:BW151)</f>
        <v>0</v>
      </c>
      <c r="BT151" s="395">
        <v>0</v>
      </c>
      <c r="BU151" s="395">
        <v>0</v>
      </c>
      <c r="BV151" s="395">
        <v>0</v>
      </c>
      <c r="BW151" s="395">
        <v>0</v>
      </c>
      <c r="BX151" s="396">
        <f>SUM(BY151:CA151)</f>
        <v>0</v>
      </c>
      <c r="BY151" s="395">
        <v>0</v>
      </c>
      <c r="BZ151" s="395">
        <v>0</v>
      </c>
      <c r="CA151" s="395">
        <v>0</v>
      </c>
      <c r="CB151" s="396">
        <f>SUM(CC151:CE151)</f>
        <v>0</v>
      </c>
      <c r="CC151" s="395">
        <v>0</v>
      </c>
      <c r="CD151" s="395">
        <v>0</v>
      </c>
      <c r="CE151" s="395">
        <v>0</v>
      </c>
    </row>
    <row r="152" spans="1:83" ht="12.75" x14ac:dyDescent="0.2">
      <c r="A152" s="89">
        <v>1018</v>
      </c>
      <c r="B152" s="252" t="s">
        <v>63</v>
      </c>
      <c r="C152" s="398">
        <f>SUM(D152,G152,J152,O152,T152,Y152,AE152,AS152,AW152,BC152,BF152,BK152,BO152,BS152,BX152,CB152)</f>
        <v>8</v>
      </c>
      <c r="D152" s="397">
        <f>SUM(E152:F152)</f>
        <v>0</v>
      </c>
      <c r="E152" s="395">
        <v>0</v>
      </c>
      <c r="F152" s="395">
        <v>0</v>
      </c>
      <c r="G152" s="397">
        <f>SUM(H152:I152)</f>
        <v>5</v>
      </c>
      <c r="H152" s="395">
        <v>0</v>
      </c>
      <c r="I152" s="395">
        <v>5</v>
      </c>
      <c r="J152" s="396">
        <f>SUM(K152:N152)</f>
        <v>0</v>
      </c>
      <c r="K152" s="395">
        <v>0</v>
      </c>
      <c r="L152" s="395">
        <v>0</v>
      </c>
      <c r="M152" s="395">
        <v>0</v>
      </c>
      <c r="N152" s="395">
        <v>0</v>
      </c>
      <c r="O152" s="396">
        <f>SUM(P152,Q152,R152,S152)</f>
        <v>0</v>
      </c>
      <c r="P152" s="395">
        <v>0</v>
      </c>
      <c r="Q152" s="395">
        <v>0</v>
      </c>
      <c r="R152" s="395">
        <v>0</v>
      </c>
      <c r="S152" s="395">
        <v>0</v>
      </c>
      <c r="T152" s="396">
        <f>SUM(U152,V152,W152,X152)</f>
        <v>0</v>
      </c>
      <c r="U152" s="395">
        <v>0</v>
      </c>
      <c r="V152" s="395">
        <v>0</v>
      </c>
      <c r="W152" s="395">
        <v>0</v>
      </c>
      <c r="X152" s="395">
        <v>0</v>
      </c>
      <c r="Y152" s="396">
        <f>SUM(Z152,AA152,AB152,AC152,AD152)</f>
        <v>1</v>
      </c>
      <c r="Z152" s="395">
        <v>0</v>
      </c>
      <c r="AA152" s="395">
        <v>1</v>
      </c>
      <c r="AB152" s="395">
        <v>0</v>
      </c>
      <c r="AC152" s="395">
        <v>0</v>
      </c>
      <c r="AD152" s="395">
        <v>0</v>
      </c>
      <c r="AE152" s="396">
        <f>SUM(AF152,AG152,AH152,AI152,AJ152,AK152,AL152,AM152,AN152,AO152,AP152,AQ152,AR152)</f>
        <v>1</v>
      </c>
      <c r="AF152" s="395">
        <v>0</v>
      </c>
      <c r="AG152" s="395">
        <v>0</v>
      </c>
      <c r="AH152" s="395">
        <v>0</v>
      </c>
      <c r="AI152" s="395">
        <v>0</v>
      </c>
      <c r="AJ152" s="395">
        <v>0</v>
      </c>
      <c r="AK152" s="395">
        <v>0</v>
      </c>
      <c r="AL152" s="395">
        <v>0</v>
      </c>
      <c r="AM152" s="395">
        <v>0</v>
      </c>
      <c r="AN152" s="395">
        <v>1</v>
      </c>
      <c r="AO152" s="395">
        <v>0</v>
      </c>
      <c r="AP152" s="395">
        <v>0</v>
      </c>
      <c r="AQ152" s="395">
        <v>0</v>
      </c>
      <c r="AR152" s="395">
        <v>0</v>
      </c>
      <c r="AS152" s="396">
        <f>SUM(AT152:AV152)</f>
        <v>0</v>
      </c>
      <c r="AT152" s="395">
        <v>0</v>
      </c>
      <c r="AU152" s="395">
        <v>0</v>
      </c>
      <c r="AV152" s="395">
        <v>0</v>
      </c>
      <c r="AW152" s="396">
        <f>SUM(AX152:BB152)</f>
        <v>0</v>
      </c>
      <c r="AX152" s="395">
        <v>0</v>
      </c>
      <c r="AY152" s="395">
        <v>0</v>
      </c>
      <c r="AZ152" s="395">
        <v>0</v>
      </c>
      <c r="BA152" s="395">
        <v>0</v>
      </c>
      <c r="BB152" s="395">
        <v>0</v>
      </c>
      <c r="BC152" s="396">
        <f>SUM(BD152:BE152)</f>
        <v>0</v>
      </c>
      <c r="BD152" s="395">
        <v>0</v>
      </c>
      <c r="BE152" s="395">
        <v>0</v>
      </c>
      <c r="BF152" s="396">
        <f>SUM(BG152:BJ152)</f>
        <v>1</v>
      </c>
      <c r="BG152" s="395">
        <v>0</v>
      </c>
      <c r="BH152" s="395">
        <v>1</v>
      </c>
      <c r="BI152" s="395">
        <v>0</v>
      </c>
      <c r="BJ152" s="395">
        <v>0</v>
      </c>
      <c r="BK152" s="396">
        <f>SUM(BL152:BN152)</f>
        <v>0</v>
      </c>
      <c r="BL152" s="395">
        <v>0</v>
      </c>
      <c r="BM152" s="395">
        <v>0</v>
      </c>
      <c r="BN152" s="395">
        <v>0</v>
      </c>
      <c r="BO152" s="396">
        <f>SUM(BP152:BR152)</f>
        <v>0</v>
      </c>
      <c r="BP152" s="395">
        <v>0</v>
      </c>
      <c r="BQ152" s="395">
        <v>0</v>
      </c>
      <c r="BR152" s="395">
        <v>0</v>
      </c>
      <c r="BS152" s="396">
        <f>SUM(BT152:BW152)</f>
        <v>0</v>
      </c>
      <c r="BT152" s="395">
        <v>0</v>
      </c>
      <c r="BU152" s="395">
        <v>0</v>
      </c>
      <c r="BV152" s="395">
        <v>0</v>
      </c>
      <c r="BW152" s="395">
        <v>0</v>
      </c>
      <c r="BX152" s="396">
        <f>SUM(BY152:CA152)</f>
        <v>0</v>
      </c>
      <c r="BY152" s="395">
        <v>0</v>
      </c>
      <c r="BZ152" s="395">
        <v>0</v>
      </c>
      <c r="CA152" s="395">
        <v>0</v>
      </c>
      <c r="CB152" s="396">
        <f>SUM(CC152:CE152)</f>
        <v>0</v>
      </c>
      <c r="CC152" s="395">
        <v>0</v>
      </c>
      <c r="CD152" s="395">
        <v>0</v>
      </c>
      <c r="CE152" s="395">
        <v>0</v>
      </c>
    </row>
    <row r="153" spans="1:83" ht="12.75" x14ac:dyDescent="0.2">
      <c r="A153" s="89">
        <v>1099</v>
      </c>
      <c r="B153" s="252" t="s">
        <v>410</v>
      </c>
      <c r="C153" s="398">
        <f>SUM(D153,G153,J153,O153,T153,Y153,AE153,AS153,AW153,BC153,BF153,BK153,BO153,BS153,BX153,CB153)</f>
        <v>2084</v>
      </c>
      <c r="D153" s="397">
        <f>SUM(E153:F153)</f>
        <v>17</v>
      </c>
      <c r="E153" s="395">
        <v>7</v>
      </c>
      <c r="F153" s="395">
        <v>10</v>
      </c>
      <c r="G153" s="397">
        <f>SUM(H153:I153)</f>
        <v>19</v>
      </c>
      <c r="H153" s="395">
        <v>5</v>
      </c>
      <c r="I153" s="395">
        <v>14</v>
      </c>
      <c r="J153" s="396">
        <f>SUM(K153:N153)</f>
        <v>68</v>
      </c>
      <c r="K153" s="395">
        <v>6</v>
      </c>
      <c r="L153" s="395">
        <v>17</v>
      </c>
      <c r="M153" s="395">
        <v>18</v>
      </c>
      <c r="N153" s="395">
        <v>27</v>
      </c>
      <c r="O153" s="396">
        <f>SUM(P153,Q153,R153,S153)</f>
        <v>190</v>
      </c>
      <c r="P153" s="395">
        <v>0</v>
      </c>
      <c r="Q153" s="395">
        <v>159</v>
      </c>
      <c r="R153" s="395">
        <v>14</v>
      </c>
      <c r="S153" s="395">
        <v>17</v>
      </c>
      <c r="T153" s="396">
        <f>SUM(U153,V153,W153,X153)</f>
        <v>103</v>
      </c>
      <c r="U153" s="395">
        <v>2</v>
      </c>
      <c r="V153" s="395">
        <v>33</v>
      </c>
      <c r="W153" s="395">
        <v>57</v>
      </c>
      <c r="X153" s="395">
        <v>11</v>
      </c>
      <c r="Y153" s="396">
        <f>SUM(Z153,AA153,AB153,AC153,AD153)</f>
        <v>214</v>
      </c>
      <c r="Z153" s="395">
        <v>2</v>
      </c>
      <c r="AA153" s="395">
        <v>35</v>
      </c>
      <c r="AB153" s="395">
        <v>3</v>
      </c>
      <c r="AC153" s="395">
        <v>154</v>
      </c>
      <c r="AD153" s="395">
        <v>20</v>
      </c>
      <c r="AE153" s="396">
        <f>SUM(AF153,AG153,AH153,AI153,AJ153,AK153,AL153,AM153,AN153,AO153,AP153,AQ153,AR153)</f>
        <v>568</v>
      </c>
      <c r="AF153" s="395">
        <v>0</v>
      </c>
      <c r="AG153" s="395">
        <v>0</v>
      </c>
      <c r="AH153" s="395">
        <v>101</v>
      </c>
      <c r="AI153" s="395">
        <v>95</v>
      </c>
      <c r="AJ153" s="395">
        <v>88</v>
      </c>
      <c r="AK153" s="395">
        <v>157</v>
      </c>
      <c r="AL153" s="395">
        <v>2</v>
      </c>
      <c r="AM153" s="395">
        <v>63</v>
      </c>
      <c r="AN153" s="395">
        <v>55</v>
      </c>
      <c r="AO153" s="395">
        <v>1</v>
      </c>
      <c r="AP153" s="395">
        <v>2</v>
      </c>
      <c r="AQ153" s="395">
        <v>4</v>
      </c>
      <c r="AR153" s="395">
        <v>0</v>
      </c>
      <c r="AS153" s="396">
        <f>SUM(AT153:AV153)</f>
        <v>28</v>
      </c>
      <c r="AT153" s="395">
        <v>9</v>
      </c>
      <c r="AU153" s="395">
        <v>12</v>
      </c>
      <c r="AV153" s="395">
        <v>7</v>
      </c>
      <c r="AW153" s="396">
        <f>SUM(AX153:BB153)</f>
        <v>74</v>
      </c>
      <c r="AX153" s="395">
        <v>2</v>
      </c>
      <c r="AY153" s="395">
        <v>10</v>
      </c>
      <c r="AZ153" s="395">
        <v>10</v>
      </c>
      <c r="BA153" s="395">
        <v>48</v>
      </c>
      <c r="BB153" s="395">
        <v>4</v>
      </c>
      <c r="BC153" s="396">
        <f>SUM(BD153:BE153)</f>
        <v>231</v>
      </c>
      <c r="BD153" s="395">
        <v>0</v>
      </c>
      <c r="BE153" s="395">
        <v>231</v>
      </c>
      <c r="BF153" s="396">
        <f>SUM(BG153:BJ153)</f>
        <v>179</v>
      </c>
      <c r="BG153" s="395">
        <v>1</v>
      </c>
      <c r="BH153" s="395">
        <v>122</v>
      </c>
      <c r="BI153" s="395">
        <v>8</v>
      </c>
      <c r="BJ153" s="395">
        <v>48</v>
      </c>
      <c r="BK153" s="396">
        <f>SUM(BL153:BN153)</f>
        <v>62</v>
      </c>
      <c r="BL153" s="395">
        <v>5</v>
      </c>
      <c r="BM153" s="395">
        <v>26</v>
      </c>
      <c r="BN153" s="395">
        <v>31</v>
      </c>
      <c r="BO153" s="396">
        <f>SUM(BP153:BR153)</f>
        <v>174</v>
      </c>
      <c r="BP153" s="395">
        <v>0</v>
      </c>
      <c r="BQ153" s="395">
        <v>10</v>
      </c>
      <c r="BR153" s="395">
        <v>164</v>
      </c>
      <c r="BS153" s="396">
        <f>SUM(BT153:BW153)</f>
        <v>101</v>
      </c>
      <c r="BT153" s="395">
        <v>0</v>
      </c>
      <c r="BU153" s="395">
        <v>27</v>
      </c>
      <c r="BV153" s="395">
        <v>9</v>
      </c>
      <c r="BW153" s="395">
        <v>65</v>
      </c>
      <c r="BX153" s="396">
        <f>SUM(BY153:CA153)</f>
        <v>47</v>
      </c>
      <c r="BY153" s="395">
        <v>0</v>
      </c>
      <c r="BZ153" s="395">
        <v>7</v>
      </c>
      <c r="CA153" s="395">
        <v>40</v>
      </c>
      <c r="CB153" s="396">
        <f>SUM(CC153:CE153)</f>
        <v>9</v>
      </c>
      <c r="CC153" s="395">
        <v>2</v>
      </c>
      <c r="CD153" s="395">
        <v>7</v>
      </c>
      <c r="CE153" s="395">
        <v>0</v>
      </c>
    </row>
    <row r="154" spans="1:83" ht="12.75" x14ac:dyDescent="0.2">
      <c r="A154" s="102"/>
      <c r="B154" s="304" t="s">
        <v>582</v>
      </c>
      <c r="C154" s="399">
        <f t="shared" ref="C154:AH154" si="154">SUM(C155,C158,C161,C166,C171,C180,C183,C188,C197,C202,C205,C229,C272,C275,C278,C280,C297,C300)</f>
        <v>21236</v>
      </c>
      <c r="D154" s="399">
        <f t="shared" si="154"/>
        <v>1163</v>
      </c>
      <c r="E154" s="399">
        <f t="shared" si="154"/>
        <v>526</v>
      </c>
      <c r="F154" s="399">
        <f t="shared" si="154"/>
        <v>637</v>
      </c>
      <c r="G154" s="399">
        <f t="shared" si="154"/>
        <v>2041</v>
      </c>
      <c r="H154" s="399">
        <f t="shared" si="154"/>
        <v>954</v>
      </c>
      <c r="I154" s="399">
        <f t="shared" si="154"/>
        <v>1087</v>
      </c>
      <c r="J154" s="399">
        <f t="shared" si="154"/>
        <v>1369</v>
      </c>
      <c r="K154" s="399">
        <f t="shared" si="154"/>
        <v>53</v>
      </c>
      <c r="L154" s="399">
        <f t="shared" si="154"/>
        <v>652</v>
      </c>
      <c r="M154" s="399">
        <f t="shared" si="154"/>
        <v>154</v>
      </c>
      <c r="N154" s="399">
        <f t="shared" si="154"/>
        <v>510</v>
      </c>
      <c r="O154" s="399">
        <f t="shared" si="154"/>
        <v>756</v>
      </c>
      <c r="P154" s="399">
        <f t="shared" si="154"/>
        <v>66</v>
      </c>
      <c r="Q154" s="399">
        <f t="shared" si="154"/>
        <v>430</v>
      </c>
      <c r="R154" s="399">
        <f t="shared" si="154"/>
        <v>57</v>
      </c>
      <c r="S154" s="399">
        <f t="shared" si="154"/>
        <v>203</v>
      </c>
      <c r="T154" s="399">
        <f t="shared" si="154"/>
        <v>676</v>
      </c>
      <c r="U154" s="399">
        <f t="shared" si="154"/>
        <v>22</v>
      </c>
      <c r="V154" s="399">
        <f t="shared" si="154"/>
        <v>414</v>
      </c>
      <c r="W154" s="399">
        <f t="shared" si="154"/>
        <v>129</v>
      </c>
      <c r="X154" s="399">
        <f t="shared" si="154"/>
        <v>111</v>
      </c>
      <c r="Y154" s="399">
        <f t="shared" si="154"/>
        <v>1944</v>
      </c>
      <c r="Z154" s="399">
        <f t="shared" si="154"/>
        <v>5</v>
      </c>
      <c r="AA154" s="399">
        <f t="shared" si="154"/>
        <v>442</v>
      </c>
      <c r="AB154" s="399">
        <f t="shared" si="154"/>
        <v>126</v>
      </c>
      <c r="AC154" s="399">
        <f t="shared" si="154"/>
        <v>832</v>
      </c>
      <c r="AD154" s="399">
        <f t="shared" si="154"/>
        <v>539</v>
      </c>
      <c r="AE154" s="399">
        <f t="shared" si="154"/>
        <v>6330</v>
      </c>
      <c r="AF154" s="399">
        <f t="shared" si="154"/>
        <v>4</v>
      </c>
      <c r="AG154" s="399">
        <f t="shared" si="154"/>
        <v>3</v>
      </c>
      <c r="AH154" s="399">
        <f t="shared" si="154"/>
        <v>1072</v>
      </c>
      <c r="AI154" s="399">
        <f t="shared" ref="AI154:BN154" si="155">SUM(AI155,AI158,AI161,AI166,AI171,AI180,AI183,AI188,AI197,AI202,AI205,AI229,AI272,AI275,AI278,AI280,AI297,AI300)</f>
        <v>1189</v>
      </c>
      <c r="AJ154" s="399">
        <f t="shared" si="155"/>
        <v>1125</v>
      </c>
      <c r="AK154" s="399">
        <f t="shared" si="155"/>
        <v>1047</v>
      </c>
      <c r="AL154" s="399">
        <f t="shared" si="155"/>
        <v>724</v>
      </c>
      <c r="AM154" s="399">
        <f t="shared" si="155"/>
        <v>793</v>
      </c>
      <c r="AN154" s="399">
        <f t="shared" si="155"/>
        <v>36</v>
      </c>
      <c r="AO154" s="399">
        <f t="shared" si="155"/>
        <v>166</v>
      </c>
      <c r="AP154" s="399">
        <f t="shared" si="155"/>
        <v>14</v>
      </c>
      <c r="AQ154" s="399">
        <f t="shared" si="155"/>
        <v>140</v>
      </c>
      <c r="AR154" s="399">
        <f t="shared" si="155"/>
        <v>17</v>
      </c>
      <c r="AS154" s="399">
        <f t="shared" si="155"/>
        <v>848</v>
      </c>
      <c r="AT154" s="399">
        <f t="shared" si="155"/>
        <v>3</v>
      </c>
      <c r="AU154" s="399">
        <f t="shared" si="155"/>
        <v>563</v>
      </c>
      <c r="AV154" s="399">
        <f t="shared" si="155"/>
        <v>282</v>
      </c>
      <c r="AW154" s="399">
        <f t="shared" si="155"/>
        <v>1337</v>
      </c>
      <c r="AX154" s="399">
        <f t="shared" si="155"/>
        <v>1</v>
      </c>
      <c r="AY154" s="399">
        <f t="shared" si="155"/>
        <v>293</v>
      </c>
      <c r="AZ154" s="399">
        <f t="shared" si="155"/>
        <v>403</v>
      </c>
      <c r="BA154" s="399">
        <f t="shared" si="155"/>
        <v>495</v>
      </c>
      <c r="BB154" s="399">
        <f t="shared" si="155"/>
        <v>145</v>
      </c>
      <c r="BC154" s="399">
        <f t="shared" si="155"/>
        <v>952</v>
      </c>
      <c r="BD154" s="399">
        <f t="shared" si="155"/>
        <v>1</v>
      </c>
      <c r="BE154" s="399">
        <f t="shared" si="155"/>
        <v>951</v>
      </c>
      <c r="BF154" s="399">
        <f t="shared" si="155"/>
        <v>1265</v>
      </c>
      <c r="BG154" s="399">
        <f t="shared" si="155"/>
        <v>4</v>
      </c>
      <c r="BH154" s="399">
        <f t="shared" si="155"/>
        <v>793</v>
      </c>
      <c r="BI154" s="399">
        <f t="shared" si="155"/>
        <v>105</v>
      </c>
      <c r="BJ154" s="399">
        <f t="shared" si="155"/>
        <v>363</v>
      </c>
      <c r="BK154" s="399">
        <f t="shared" si="155"/>
        <v>862</v>
      </c>
      <c r="BL154" s="399">
        <f t="shared" si="155"/>
        <v>20</v>
      </c>
      <c r="BM154" s="399">
        <f t="shared" si="155"/>
        <v>692</v>
      </c>
      <c r="BN154" s="399">
        <f t="shared" si="155"/>
        <v>150</v>
      </c>
      <c r="BO154" s="399">
        <f t="shared" ref="BO154:CE154" si="156">SUM(BO155,BO158,BO161,BO166,BO171,BO180,BO183,BO188,BO197,BO202,BO205,BO229,BO272,BO275,BO278,BO280,BO297,BO300)</f>
        <v>484</v>
      </c>
      <c r="BP154" s="399">
        <f t="shared" si="156"/>
        <v>3</v>
      </c>
      <c r="BQ154" s="399">
        <f t="shared" si="156"/>
        <v>351</v>
      </c>
      <c r="BR154" s="399">
        <f t="shared" si="156"/>
        <v>130</v>
      </c>
      <c r="BS154" s="399">
        <f t="shared" si="156"/>
        <v>771</v>
      </c>
      <c r="BT154" s="399">
        <f t="shared" si="156"/>
        <v>2</v>
      </c>
      <c r="BU154" s="399">
        <f t="shared" si="156"/>
        <v>260</v>
      </c>
      <c r="BV154" s="399">
        <f t="shared" si="156"/>
        <v>79</v>
      </c>
      <c r="BW154" s="399">
        <f t="shared" si="156"/>
        <v>430</v>
      </c>
      <c r="BX154" s="399">
        <f t="shared" si="156"/>
        <v>212</v>
      </c>
      <c r="BY154" s="399">
        <f t="shared" si="156"/>
        <v>16</v>
      </c>
      <c r="BZ154" s="399">
        <f t="shared" si="156"/>
        <v>152</v>
      </c>
      <c r="CA154" s="399">
        <f t="shared" si="156"/>
        <v>44</v>
      </c>
      <c r="CB154" s="399">
        <f t="shared" si="156"/>
        <v>226</v>
      </c>
      <c r="CC154" s="399">
        <f t="shared" si="156"/>
        <v>13</v>
      </c>
      <c r="CD154" s="399">
        <f t="shared" si="156"/>
        <v>168</v>
      </c>
      <c r="CE154" s="399">
        <f t="shared" si="156"/>
        <v>45</v>
      </c>
    </row>
    <row r="155" spans="1:83" ht="12.75" x14ac:dyDescent="0.2">
      <c r="A155" s="88"/>
      <c r="B155" s="251" t="s">
        <v>215</v>
      </c>
      <c r="C155" s="398">
        <f t="shared" ref="C155:AH155" si="157">SUM(C156:C157)</f>
        <v>22</v>
      </c>
      <c r="D155" s="397">
        <f t="shared" si="157"/>
        <v>0</v>
      </c>
      <c r="E155" s="397">
        <f t="shared" si="157"/>
        <v>0</v>
      </c>
      <c r="F155" s="397">
        <f t="shared" si="157"/>
        <v>0</v>
      </c>
      <c r="G155" s="397">
        <f t="shared" si="157"/>
        <v>0</v>
      </c>
      <c r="H155" s="397">
        <f t="shared" si="157"/>
        <v>0</v>
      </c>
      <c r="I155" s="397">
        <f t="shared" si="157"/>
        <v>0</v>
      </c>
      <c r="J155" s="397">
        <f t="shared" si="157"/>
        <v>0</v>
      </c>
      <c r="K155" s="397">
        <f t="shared" si="157"/>
        <v>0</v>
      </c>
      <c r="L155" s="397">
        <f t="shared" si="157"/>
        <v>0</v>
      </c>
      <c r="M155" s="397">
        <f t="shared" si="157"/>
        <v>0</v>
      </c>
      <c r="N155" s="397">
        <f t="shared" si="157"/>
        <v>0</v>
      </c>
      <c r="O155" s="397">
        <f t="shared" si="157"/>
        <v>0</v>
      </c>
      <c r="P155" s="397">
        <f t="shared" si="157"/>
        <v>0</v>
      </c>
      <c r="Q155" s="397">
        <f t="shared" si="157"/>
        <v>0</v>
      </c>
      <c r="R155" s="397">
        <f t="shared" si="157"/>
        <v>0</v>
      </c>
      <c r="S155" s="397">
        <f t="shared" si="157"/>
        <v>0</v>
      </c>
      <c r="T155" s="397">
        <f t="shared" si="157"/>
        <v>0</v>
      </c>
      <c r="U155" s="397">
        <f t="shared" si="157"/>
        <v>0</v>
      </c>
      <c r="V155" s="397">
        <f t="shared" si="157"/>
        <v>0</v>
      </c>
      <c r="W155" s="397">
        <f t="shared" si="157"/>
        <v>0</v>
      </c>
      <c r="X155" s="397">
        <f t="shared" si="157"/>
        <v>0</v>
      </c>
      <c r="Y155" s="397">
        <f t="shared" si="157"/>
        <v>0</v>
      </c>
      <c r="Z155" s="398">
        <f t="shared" si="157"/>
        <v>0</v>
      </c>
      <c r="AA155" s="398">
        <f t="shared" si="157"/>
        <v>0</v>
      </c>
      <c r="AB155" s="398">
        <f t="shared" si="157"/>
        <v>0</v>
      </c>
      <c r="AC155" s="398">
        <f t="shared" si="157"/>
        <v>0</v>
      </c>
      <c r="AD155" s="398">
        <f t="shared" si="157"/>
        <v>0</v>
      </c>
      <c r="AE155" s="397">
        <f t="shared" si="157"/>
        <v>20</v>
      </c>
      <c r="AF155" s="397">
        <f t="shared" si="157"/>
        <v>0</v>
      </c>
      <c r="AG155" s="397">
        <f t="shared" si="157"/>
        <v>0</v>
      </c>
      <c r="AH155" s="397">
        <f t="shared" si="157"/>
        <v>0</v>
      </c>
      <c r="AI155" s="397">
        <f t="shared" ref="AI155:BN155" si="158">SUM(AI156:AI157)</f>
        <v>7</v>
      </c>
      <c r="AJ155" s="397">
        <f t="shared" si="158"/>
        <v>0</v>
      </c>
      <c r="AK155" s="397">
        <f t="shared" si="158"/>
        <v>0</v>
      </c>
      <c r="AL155" s="397">
        <f t="shared" si="158"/>
        <v>0</v>
      </c>
      <c r="AM155" s="397">
        <f t="shared" si="158"/>
        <v>0</v>
      </c>
      <c r="AN155" s="397">
        <f t="shared" si="158"/>
        <v>0</v>
      </c>
      <c r="AO155" s="397">
        <f t="shared" si="158"/>
        <v>13</v>
      </c>
      <c r="AP155" s="397">
        <f t="shared" si="158"/>
        <v>0</v>
      </c>
      <c r="AQ155" s="397">
        <f t="shared" si="158"/>
        <v>0</v>
      </c>
      <c r="AR155" s="397">
        <f t="shared" si="158"/>
        <v>0</v>
      </c>
      <c r="AS155" s="397">
        <f t="shared" si="158"/>
        <v>0</v>
      </c>
      <c r="AT155" s="397">
        <f t="shared" si="158"/>
        <v>0</v>
      </c>
      <c r="AU155" s="397">
        <f t="shared" si="158"/>
        <v>0</v>
      </c>
      <c r="AV155" s="397">
        <f t="shared" si="158"/>
        <v>0</v>
      </c>
      <c r="AW155" s="397">
        <f t="shared" si="158"/>
        <v>0</v>
      </c>
      <c r="AX155" s="397">
        <f t="shared" si="158"/>
        <v>0</v>
      </c>
      <c r="AY155" s="397">
        <f t="shared" si="158"/>
        <v>0</v>
      </c>
      <c r="AZ155" s="397">
        <f t="shared" si="158"/>
        <v>0</v>
      </c>
      <c r="BA155" s="397">
        <f t="shared" si="158"/>
        <v>0</v>
      </c>
      <c r="BB155" s="397">
        <f t="shared" si="158"/>
        <v>0</v>
      </c>
      <c r="BC155" s="397">
        <f t="shared" si="158"/>
        <v>0</v>
      </c>
      <c r="BD155" s="397">
        <f t="shared" si="158"/>
        <v>0</v>
      </c>
      <c r="BE155" s="397">
        <f t="shared" si="158"/>
        <v>0</v>
      </c>
      <c r="BF155" s="397">
        <f t="shared" si="158"/>
        <v>0</v>
      </c>
      <c r="BG155" s="397">
        <f t="shared" si="158"/>
        <v>0</v>
      </c>
      <c r="BH155" s="397">
        <f t="shared" si="158"/>
        <v>0</v>
      </c>
      <c r="BI155" s="397">
        <f t="shared" si="158"/>
        <v>0</v>
      </c>
      <c r="BJ155" s="397">
        <f t="shared" si="158"/>
        <v>0</v>
      </c>
      <c r="BK155" s="397">
        <f t="shared" si="158"/>
        <v>0</v>
      </c>
      <c r="BL155" s="397">
        <f t="shared" si="158"/>
        <v>0</v>
      </c>
      <c r="BM155" s="397">
        <f t="shared" si="158"/>
        <v>0</v>
      </c>
      <c r="BN155" s="397">
        <f t="shared" si="158"/>
        <v>0</v>
      </c>
      <c r="BO155" s="397">
        <f t="shared" ref="BO155:CE155" si="159">SUM(BO156:BO157)</f>
        <v>1</v>
      </c>
      <c r="BP155" s="397">
        <f t="shared" si="159"/>
        <v>0</v>
      </c>
      <c r="BQ155" s="397">
        <f t="shared" si="159"/>
        <v>1</v>
      </c>
      <c r="BR155" s="397">
        <f t="shared" si="159"/>
        <v>0</v>
      </c>
      <c r="BS155" s="397">
        <f t="shared" si="159"/>
        <v>1</v>
      </c>
      <c r="BT155" s="397">
        <f t="shared" si="159"/>
        <v>0</v>
      </c>
      <c r="BU155" s="397">
        <f t="shared" si="159"/>
        <v>0</v>
      </c>
      <c r="BV155" s="397">
        <f t="shared" si="159"/>
        <v>0</v>
      </c>
      <c r="BW155" s="397">
        <f t="shared" si="159"/>
        <v>1</v>
      </c>
      <c r="BX155" s="397">
        <f t="shared" si="159"/>
        <v>0</v>
      </c>
      <c r="BY155" s="397">
        <f t="shared" si="159"/>
        <v>0</v>
      </c>
      <c r="BZ155" s="397">
        <f t="shared" si="159"/>
        <v>0</v>
      </c>
      <c r="CA155" s="397">
        <f t="shared" si="159"/>
        <v>0</v>
      </c>
      <c r="CB155" s="397">
        <f t="shared" si="159"/>
        <v>0</v>
      </c>
      <c r="CC155" s="397">
        <f t="shared" si="159"/>
        <v>0</v>
      </c>
      <c r="CD155" s="397">
        <f t="shared" si="159"/>
        <v>0</v>
      </c>
      <c r="CE155" s="397">
        <f t="shared" si="159"/>
        <v>0</v>
      </c>
    </row>
    <row r="156" spans="1:83" ht="12.75" x14ac:dyDescent="0.2">
      <c r="A156" s="92">
        <v>2002</v>
      </c>
      <c r="B156" s="252" t="s">
        <v>101</v>
      </c>
      <c r="C156" s="398">
        <f>SUM(D156,G156,J156,O156,T156,Y156,AE156,AS156,AW156,BC156,BF156,BK156,BO156,BS156,BX156,CB156)</f>
        <v>9</v>
      </c>
      <c r="D156" s="397">
        <f>SUM(E156:F156)</f>
        <v>0</v>
      </c>
      <c r="E156" s="395">
        <v>0</v>
      </c>
      <c r="F156" s="395">
        <v>0</v>
      </c>
      <c r="G156" s="397">
        <f>SUM(H156:I156)</f>
        <v>0</v>
      </c>
      <c r="H156" s="395">
        <v>0</v>
      </c>
      <c r="I156" s="395">
        <v>0</v>
      </c>
      <c r="J156" s="396">
        <f>SUM(K156:N156)</f>
        <v>0</v>
      </c>
      <c r="K156" s="395">
        <v>0</v>
      </c>
      <c r="L156" s="395">
        <v>0</v>
      </c>
      <c r="M156" s="395">
        <v>0</v>
      </c>
      <c r="N156" s="395">
        <v>0</v>
      </c>
      <c r="O156" s="396">
        <f>SUM(P156,Q156,R156,S156)</f>
        <v>0</v>
      </c>
      <c r="P156" s="395">
        <v>0</v>
      </c>
      <c r="Q156" s="395">
        <v>0</v>
      </c>
      <c r="R156" s="395">
        <v>0</v>
      </c>
      <c r="S156" s="395">
        <v>0</v>
      </c>
      <c r="T156" s="396">
        <f>SUM(U156,V156,W156,X156)</f>
        <v>0</v>
      </c>
      <c r="U156" s="395">
        <v>0</v>
      </c>
      <c r="V156" s="395">
        <v>0</v>
      </c>
      <c r="W156" s="395">
        <v>0</v>
      </c>
      <c r="X156" s="395">
        <v>0</v>
      </c>
      <c r="Y156" s="396">
        <f>SUM(Z156,AA156,AB156,AC156,AD156)</f>
        <v>0</v>
      </c>
      <c r="Z156" s="401">
        <v>0</v>
      </c>
      <c r="AA156" s="401">
        <v>0</v>
      </c>
      <c r="AB156" s="401">
        <v>0</v>
      </c>
      <c r="AC156" s="401">
        <v>0</v>
      </c>
      <c r="AD156" s="401">
        <v>0</v>
      </c>
      <c r="AE156" s="396">
        <f>SUM(AF156,AG156,AH156,AI156,AJ156,AK156,AL156,AM156,AN156,AO156,AP156,AQ156,AR156)</f>
        <v>7</v>
      </c>
      <c r="AF156" s="395">
        <v>0</v>
      </c>
      <c r="AG156" s="395">
        <v>0</v>
      </c>
      <c r="AH156" s="395">
        <v>0</v>
      </c>
      <c r="AI156" s="395">
        <v>3</v>
      </c>
      <c r="AJ156" s="395">
        <v>0</v>
      </c>
      <c r="AK156" s="395">
        <v>0</v>
      </c>
      <c r="AL156" s="395">
        <v>0</v>
      </c>
      <c r="AM156" s="395">
        <v>0</v>
      </c>
      <c r="AN156" s="395">
        <v>0</v>
      </c>
      <c r="AO156" s="395">
        <v>4</v>
      </c>
      <c r="AP156" s="395">
        <v>0</v>
      </c>
      <c r="AQ156" s="395">
        <v>0</v>
      </c>
      <c r="AR156" s="395">
        <v>0</v>
      </c>
      <c r="AS156" s="396">
        <f>SUM(AT156:AV156)</f>
        <v>0</v>
      </c>
      <c r="AT156" s="395">
        <v>0</v>
      </c>
      <c r="AU156" s="395">
        <v>0</v>
      </c>
      <c r="AV156" s="395">
        <v>0</v>
      </c>
      <c r="AW156" s="396">
        <f>SUM(AX156:BB156)</f>
        <v>0</v>
      </c>
      <c r="AX156" s="395">
        <v>0</v>
      </c>
      <c r="AY156" s="395">
        <v>0</v>
      </c>
      <c r="AZ156" s="395">
        <v>0</v>
      </c>
      <c r="BA156" s="395">
        <v>0</v>
      </c>
      <c r="BB156" s="395">
        <v>0</v>
      </c>
      <c r="BC156" s="396">
        <f>SUM(BD156:BE156)</f>
        <v>0</v>
      </c>
      <c r="BD156" s="395">
        <v>0</v>
      </c>
      <c r="BE156" s="395">
        <v>0</v>
      </c>
      <c r="BF156" s="396">
        <f>SUM(BG156:BJ156)</f>
        <v>0</v>
      </c>
      <c r="BG156" s="395">
        <v>0</v>
      </c>
      <c r="BH156" s="395">
        <v>0</v>
      </c>
      <c r="BI156" s="395">
        <v>0</v>
      </c>
      <c r="BJ156" s="395">
        <v>0</v>
      </c>
      <c r="BK156" s="396">
        <f>SUM(BL156:BN156)</f>
        <v>0</v>
      </c>
      <c r="BL156" s="395">
        <v>0</v>
      </c>
      <c r="BM156" s="395">
        <v>0</v>
      </c>
      <c r="BN156" s="395">
        <v>0</v>
      </c>
      <c r="BO156" s="396">
        <f>SUM(BP156:BR156)</f>
        <v>1</v>
      </c>
      <c r="BP156" s="395">
        <v>0</v>
      </c>
      <c r="BQ156" s="395">
        <v>1</v>
      </c>
      <c r="BR156" s="395">
        <v>0</v>
      </c>
      <c r="BS156" s="396">
        <f>SUM(BT156:BW156)</f>
        <v>1</v>
      </c>
      <c r="BT156" s="395">
        <v>0</v>
      </c>
      <c r="BU156" s="395">
        <v>0</v>
      </c>
      <c r="BV156" s="395">
        <v>0</v>
      </c>
      <c r="BW156" s="395">
        <v>1</v>
      </c>
      <c r="BX156" s="396">
        <f>SUM(BY156:CA156)</f>
        <v>0</v>
      </c>
      <c r="BY156" s="395">
        <v>0</v>
      </c>
      <c r="BZ156" s="395">
        <v>0</v>
      </c>
      <c r="CA156" s="395">
        <v>0</v>
      </c>
      <c r="CB156" s="396">
        <f>SUM(CC156:CE156)</f>
        <v>0</v>
      </c>
      <c r="CC156" s="395">
        <v>0</v>
      </c>
      <c r="CD156" s="395">
        <v>0</v>
      </c>
      <c r="CE156" s="395">
        <v>0</v>
      </c>
    </row>
    <row r="157" spans="1:83" ht="12.75" x14ac:dyDescent="0.2">
      <c r="A157" s="92">
        <v>2003</v>
      </c>
      <c r="B157" s="252" t="s">
        <v>246</v>
      </c>
      <c r="C157" s="398">
        <f>SUM(D157,G157,J157,O157,T157,Y157,AE157,AS157,AW157,BC157,BF157,BK157,BO157,BS157,BX157,CB157)</f>
        <v>13</v>
      </c>
      <c r="D157" s="397">
        <f>SUM(E157:F157)</f>
        <v>0</v>
      </c>
      <c r="E157" s="395">
        <v>0</v>
      </c>
      <c r="F157" s="395">
        <v>0</v>
      </c>
      <c r="G157" s="397">
        <f>SUM(H157:I157)</f>
        <v>0</v>
      </c>
      <c r="H157" s="395">
        <v>0</v>
      </c>
      <c r="I157" s="395">
        <v>0</v>
      </c>
      <c r="J157" s="396">
        <f>SUM(K157:N157)</f>
        <v>0</v>
      </c>
      <c r="K157" s="395">
        <v>0</v>
      </c>
      <c r="L157" s="395">
        <v>0</v>
      </c>
      <c r="M157" s="395">
        <v>0</v>
      </c>
      <c r="N157" s="395">
        <v>0</v>
      </c>
      <c r="O157" s="396">
        <f>SUM(P157,Q157,R157,S157)</f>
        <v>0</v>
      </c>
      <c r="P157" s="395">
        <v>0</v>
      </c>
      <c r="Q157" s="395">
        <v>0</v>
      </c>
      <c r="R157" s="395">
        <v>0</v>
      </c>
      <c r="S157" s="395">
        <v>0</v>
      </c>
      <c r="T157" s="396">
        <f>SUM(U157,V157,W157,X157)</f>
        <v>0</v>
      </c>
      <c r="U157" s="395">
        <v>0</v>
      </c>
      <c r="V157" s="395">
        <v>0</v>
      </c>
      <c r="W157" s="395">
        <v>0</v>
      </c>
      <c r="X157" s="395">
        <v>0</v>
      </c>
      <c r="Y157" s="396">
        <f>SUM(Z157,AA157,AB157,AC157,AD157)</f>
        <v>0</v>
      </c>
      <c r="Z157" s="401">
        <v>0</v>
      </c>
      <c r="AA157" s="401">
        <v>0</v>
      </c>
      <c r="AB157" s="401">
        <v>0</v>
      </c>
      <c r="AC157" s="401">
        <v>0</v>
      </c>
      <c r="AD157" s="401">
        <v>0</v>
      </c>
      <c r="AE157" s="396">
        <f>SUM(AF157,AG157,AH157,AI157,AJ157,AK157,AL157,AM157,AN157,AO157,AP157,AQ157,AR157)</f>
        <v>13</v>
      </c>
      <c r="AF157" s="395">
        <v>0</v>
      </c>
      <c r="AG157" s="395">
        <v>0</v>
      </c>
      <c r="AH157" s="395">
        <v>0</v>
      </c>
      <c r="AI157" s="395">
        <v>4</v>
      </c>
      <c r="AJ157" s="395">
        <v>0</v>
      </c>
      <c r="AK157" s="395">
        <v>0</v>
      </c>
      <c r="AL157" s="395">
        <v>0</v>
      </c>
      <c r="AM157" s="395">
        <v>0</v>
      </c>
      <c r="AN157" s="395">
        <v>0</v>
      </c>
      <c r="AO157" s="395">
        <v>9</v>
      </c>
      <c r="AP157" s="395">
        <v>0</v>
      </c>
      <c r="AQ157" s="395">
        <v>0</v>
      </c>
      <c r="AR157" s="395">
        <v>0</v>
      </c>
      <c r="AS157" s="396">
        <f>SUM(AT157:AV157)</f>
        <v>0</v>
      </c>
      <c r="AT157" s="395">
        <v>0</v>
      </c>
      <c r="AU157" s="395">
        <v>0</v>
      </c>
      <c r="AV157" s="395">
        <v>0</v>
      </c>
      <c r="AW157" s="396">
        <f>SUM(AX157:BB157)</f>
        <v>0</v>
      </c>
      <c r="AX157" s="395">
        <v>0</v>
      </c>
      <c r="AY157" s="395">
        <v>0</v>
      </c>
      <c r="AZ157" s="395">
        <v>0</v>
      </c>
      <c r="BA157" s="395">
        <v>0</v>
      </c>
      <c r="BB157" s="395">
        <v>0</v>
      </c>
      <c r="BC157" s="396">
        <f>SUM(BD157:BE157)</f>
        <v>0</v>
      </c>
      <c r="BD157" s="395">
        <v>0</v>
      </c>
      <c r="BE157" s="395">
        <v>0</v>
      </c>
      <c r="BF157" s="396">
        <f>SUM(BG157:BJ157)</f>
        <v>0</v>
      </c>
      <c r="BG157" s="395">
        <v>0</v>
      </c>
      <c r="BH157" s="395">
        <v>0</v>
      </c>
      <c r="BI157" s="395">
        <v>0</v>
      </c>
      <c r="BJ157" s="395">
        <v>0</v>
      </c>
      <c r="BK157" s="396">
        <f>SUM(BL157:BN157)</f>
        <v>0</v>
      </c>
      <c r="BL157" s="395">
        <v>0</v>
      </c>
      <c r="BM157" s="395">
        <v>0</v>
      </c>
      <c r="BN157" s="395">
        <v>0</v>
      </c>
      <c r="BO157" s="396">
        <f>SUM(BP157:BR157)</f>
        <v>0</v>
      </c>
      <c r="BP157" s="395">
        <v>0</v>
      </c>
      <c r="BQ157" s="395">
        <v>0</v>
      </c>
      <c r="BR157" s="395">
        <v>0</v>
      </c>
      <c r="BS157" s="396">
        <f>SUM(BT157:BW157)</f>
        <v>0</v>
      </c>
      <c r="BT157" s="395">
        <v>0</v>
      </c>
      <c r="BU157" s="395">
        <v>0</v>
      </c>
      <c r="BV157" s="395">
        <v>0</v>
      </c>
      <c r="BW157" s="395">
        <v>0</v>
      </c>
      <c r="BX157" s="396">
        <f>SUM(BY157:CA157)</f>
        <v>0</v>
      </c>
      <c r="BY157" s="395">
        <v>0</v>
      </c>
      <c r="BZ157" s="395">
        <v>0</v>
      </c>
      <c r="CA157" s="395">
        <v>0</v>
      </c>
      <c r="CB157" s="396">
        <f>SUM(CC157:CE157)</f>
        <v>0</v>
      </c>
      <c r="CC157" s="395">
        <v>0</v>
      </c>
      <c r="CD157" s="395">
        <v>0</v>
      </c>
      <c r="CE157" s="395">
        <v>0</v>
      </c>
    </row>
    <row r="158" spans="1:83" ht="12.75" x14ac:dyDescent="0.2">
      <c r="A158" s="88"/>
      <c r="B158" s="251" t="s">
        <v>350</v>
      </c>
      <c r="C158" s="398">
        <f t="shared" ref="C158:AH158" si="160">SUM(C159:C160)</f>
        <v>11</v>
      </c>
      <c r="D158" s="397">
        <f t="shared" si="160"/>
        <v>0</v>
      </c>
      <c r="E158" s="397">
        <f t="shared" si="160"/>
        <v>0</v>
      </c>
      <c r="F158" s="397">
        <f t="shared" si="160"/>
        <v>0</v>
      </c>
      <c r="G158" s="397">
        <f t="shared" si="160"/>
        <v>0</v>
      </c>
      <c r="H158" s="397">
        <f t="shared" si="160"/>
        <v>0</v>
      </c>
      <c r="I158" s="397">
        <f t="shared" si="160"/>
        <v>0</v>
      </c>
      <c r="J158" s="397">
        <f t="shared" si="160"/>
        <v>1</v>
      </c>
      <c r="K158" s="397">
        <f t="shared" si="160"/>
        <v>0</v>
      </c>
      <c r="L158" s="397">
        <f t="shared" si="160"/>
        <v>1</v>
      </c>
      <c r="M158" s="397">
        <f t="shared" si="160"/>
        <v>0</v>
      </c>
      <c r="N158" s="397">
        <f t="shared" si="160"/>
        <v>0</v>
      </c>
      <c r="O158" s="397">
        <f t="shared" si="160"/>
        <v>0</v>
      </c>
      <c r="P158" s="397">
        <f t="shared" si="160"/>
        <v>0</v>
      </c>
      <c r="Q158" s="397">
        <f t="shared" si="160"/>
        <v>0</v>
      </c>
      <c r="R158" s="397">
        <f t="shared" si="160"/>
        <v>0</v>
      </c>
      <c r="S158" s="397">
        <f t="shared" si="160"/>
        <v>0</v>
      </c>
      <c r="T158" s="397">
        <f t="shared" si="160"/>
        <v>0</v>
      </c>
      <c r="U158" s="397">
        <f t="shared" si="160"/>
        <v>0</v>
      </c>
      <c r="V158" s="397">
        <f t="shared" si="160"/>
        <v>0</v>
      </c>
      <c r="W158" s="397">
        <f t="shared" si="160"/>
        <v>0</v>
      </c>
      <c r="X158" s="397">
        <f t="shared" si="160"/>
        <v>0</v>
      </c>
      <c r="Y158" s="397">
        <f t="shared" si="160"/>
        <v>3</v>
      </c>
      <c r="Z158" s="398">
        <f t="shared" si="160"/>
        <v>0</v>
      </c>
      <c r="AA158" s="398">
        <f t="shared" si="160"/>
        <v>0</v>
      </c>
      <c r="AB158" s="398">
        <f t="shared" si="160"/>
        <v>0</v>
      </c>
      <c r="AC158" s="398">
        <f t="shared" si="160"/>
        <v>3</v>
      </c>
      <c r="AD158" s="398">
        <f t="shared" si="160"/>
        <v>0</v>
      </c>
      <c r="AE158" s="397">
        <f t="shared" si="160"/>
        <v>4</v>
      </c>
      <c r="AF158" s="397">
        <f t="shared" si="160"/>
        <v>0</v>
      </c>
      <c r="AG158" s="397">
        <f t="shared" si="160"/>
        <v>0</v>
      </c>
      <c r="AH158" s="397">
        <f t="shared" si="160"/>
        <v>0</v>
      </c>
      <c r="AI158" s="397">
        <f t="shared" ref="AI158:BN158" si="161">SUM(AI159:AI160)</f>
        <v>1</v>
      </c>
      <c r="AJ158" s="397">
        <f t="shared" si="161"/>
        <v>1</v>
      </c>
      <c r="AK158" s="397">
        <f t="shared" si="161"/>
        <v>1</v>
      </c>
      <c r="AL158" s="397">
        <f t="shared" si="161"/>
        <v>0</v>
      </c>
      <c r="AM158" s="397">
        <f t="shared" si="161"/>
        <v>1</v>
      </c>
      <c r="AN158" s="397">
        <f t="shared" si="161"/>
        <v>0</v>
      </c>
      <c r="AO158" s="397">
        <f t="shared" si="161"/>
        <v>0</v>
      </c>
      <c r="AP158" s="397">
        <f t="shared" si="161"/>
        <v>0</v>
      </c>
      <c r="AQ158" s="397">
        <f t="shared" si="161"/>
        <v>0</v>
      </c>
      <c r="AR158" s="397">
        <f t="shared" si="161"/>
        <v>0</v>
      </c>
      <c r="AS158" s="397">
        <f t="shared" si="161"/>
        <v>1</v>
      </c>
      <c r="AT158" s="397">
        <f t="shared" si="161"/>
        <v>0</v>
      </c>
      <c r="AU158" s="397">
        <f t="shared" si="161"/>
        <v>1</v>
      </c>
      <c r="AV158" s="397">
        <f t="shared" si="161"/>
        <v>0</v>
      </c>
      <c r="AW158" s="397">
        <f t="shared" si="161"/>
        <v>0</v>
      </c>
      <c r="AX158" s="397">
        <f t="shared" si="161"/>
        <v>0</v>
      </c>
      <c r="AY158" s="397">
        <f t="shared" si="161"/>
        <v>0</v>
      </c>
      <c r="AZ158" s="397">
        <f t="shared" si="161"/>
        <v>0</v>
      </c>
      <c r="BA158" s="397">
        <f t="shared" si="161"/>
        <v>0</v>
      </c>
      <c r="BB158" s="397">
        <f t="shared" si="161"/>
        <v>0</v>
      </c>
      <c r="BC158" s="397">
        <f t="shared" si="161"/>
        <v>0</v>
      </c>
      <c r="BD158" s="397">
        <f t="shared" si="161"/>
        <v>0</v>
      </c>
      <c r="BE158" s="397">
        <f t="shared" si="161"/>
        <v>0</v>
      </c>
      <c r="BF158" s="397">
        <f t="shared" si="161"/>
        <v>0</v>
      </c>
      <c r="BG158" s="397">
        <f t="shared" si="161"/>
        <v>0</v>
      </c>
      <c r="BH158" s="397">
        <f t="shared" si="161"/>
        <v>0</v>
      </c>
      <c r="BI158" s="397">
        <f t="shared" si="161"/>
        <v>0</v>
      </c>
      <c r="BJ158" s="397">
        <f t="shared" si="161"/>
        <v>0</v>
      </c>
      <c r="BK158" s="397">
        <f t="shared" si="161"/>
        <v>1</v>
      </c>
      <c r="BL158" s="397">
        <f t="shared" si="161"/>
        <v>0</v>
      </c>
      <c r="BM158" s="397">
        <f t="shared" si="161"/>
        <v>1</v>
      </c>
      <c r="BN158" s="397">
        <f t="shared" si="161"/>
        <v>0</v>
      </c>
      <c r="BO158" s="397">
        <f t="shared" ref="BO158:CE158" si="162">SUM(BO159:BO160)</f>
        <v>0</v>
      </c>
      <c r="BP158" s="397">
        <f t="shared" si="162"/>
        <v>0</v>
      </c>
      <c r="BQ158" s="397">
        <f t="shared" si="162"/>
        <v>0</v>
      </c>
      <c r="BR158" s="397">
        <f t="shared" si="162"/>
        <v>0</v>
      </c>
      <c r="BS158" s="397">
        <f t="shared" si="162"/>
        <v>0</v>
      </c>
      <c r="BT158" s="397">
        <f t="shared" si="162"/>
        <v>0</v>
      </c>
      <c r="BU158" s="397">
        <f t="shared" si="162"/>
        <v>0</v>
      </c>
      <c r="BV158" s="397">
        <f t="shared" si="162"/>
        <v>0</v>
      </c>
      <c r="BW158" s="397">
        <f t="shared" si="162"/>
        <v>0</v>
      </c>
      <c r="BX158" s="397">
        <f t="shared" si="162"/>
        <v>1</v>
      </c>
      <c r="BY158" s="397">
        <f t="shared" si="162"/>
        <v>0</v>
      </c>
      <c r="BZ158" s="397">
        <f t="shared" si="162"/>
        <v>1</v>
      </c>
      <c r="CA158" s="397">
        <f t="shared" si="162"/>
        <v>0</v>
      </c>
      <c r="CB158" s="397">
        <f t="shared" si="162"/>
        <v>0</v>
      </c>
      <c r="CC158" s="397">
        <f t="shared" si="162"/>
        <v>0</v>
      </c>
      <c r="CD158" s="397">
        <f t="shared" si="162"/>
        <v>0</v>
      </c>
      <c r="CE158" s="397">
        <f t="shared" si="162"/>
        <v>0</v>
      </c>
    </row>
    <row r="159" spans="1:83" ht="12.75" x14ac:dyDescent="0.2">
      <c r="A159" s="89">
        <v>3001</v>
      </c>
      <c r="B159" s="252" t="s">
        <v>102</v>
      </c>
      <c r="C159" s="398">
        <f>SUM(D159,G159,J159,O159,T159,Y159,AE159,AS159,AW159,BC159,BF159,BK159,BO159,BS159,BX159,CB159)</f>
        <v>3</v>
      </c>
      <c r="D159" s="397">
        <f>SUM(E159:F159)</f>
        <v>0</v>
      </c>
      <c r="E159" s="395">
        <v>0</v>
      </c>
      <c r="F159" s="395">
        <v>0</v>
      </c>
      <c r="G159" s="397">
        <f>SUM(H159:I159)</f>
        <v>0</v>
      </c>
      <c r="H159" s="395">
        <v>0</v>
      </c>
      <c r="I159" s="395">
        <v>0</v>
      </c>
      <c r="J159" s="396">
        <f>SUM(K159:N159)</f>
        <v>1</v>
      </c>
      <c r="K159" s="395">
        <v>0</v>
      </c>
      <c r="L159" s="395">
        <v>1</v>
      </c>
      <c r="M159" s="395">
        <v>0</v>
      </c>
      <c r="N159" s="395">
        <v>0</v>
      </c>
      <c r="O159" s="396">
        <f>SUM(P159,Q159,R159,S159)</f>
        <v>0</v>
      </c>
      <c r="P159" s="395">
        <v>0</v>
      </c>
      <c r="Q159" s="395">
        <v>0</v>
      </c>
      <c r="R159" s="395">
        <v>0</v>
      </c>
      <c r="S159" s="395">
        <v>0</v>
      </c>
      <c r="T159" s="396">
        <f>SUM(U159,V159,W159,X159)</f>
        <v>0</v>
      </c>
      <c r="U159" s="395">
        <v>0</v>
      </c>
      <c r="V159" s="395">
        <v>0</v>
      </c>
      <c r="W159" s="395">
        <v>0</v>
      </c>
      <c r="X159" s="395">
        <v>0</v>
      </c>
      <c r="Y159" s="396">
        <f>SUM(Z159,AA159,AB159,AC159,AD159)</f>
        <v>0</v>
      </c>
      <c r="Z159" s="401">
        <v>0</v>
      </c>
      <c r="AA159" s="401">
        <v>0</v>
      </c>
      <c r="AB159" s="401">
        <v>0</v>
      </c>
      <c r="AC159" s="401">
        <v>0</v>
      </c>
      <c r="AD159" s="401">
        <v>0</v>
      </c>
      <c r="AE159" s="396">
        <f>SUM(AF159,AG159,AH159,AI159,AJ159,AK159,AL159,AM159,AN159,AO159,AP159,AQ159,AR159)</f>
        <v>1</v>
      </c>
      <c r="AF159" s="395">
        <v>0</v>
      </c>
      <c r="AG159" s="395">
        <v>0</v>
      </c>
      <c r="AH159" s="395">
        <v>0</v>
      </c>
      <c r="AI159" s="395">
        <v>0</v>
      </c>
      <c r="AJ159" s="395">
        <v>0</v>
      </c>
      <c r="AK159" s="395">
        <v>1</v>
      </c>
      <c r="AL159" s="395">
        <v>0</v>
      </c>
      <c r="AM159" s="395">
        <v>0</v>
      </c>
      <c r="AN159" s="395">
        <v>0</v>
      </c>
      <c r="AO159" s="395">
        <v>0</v>
      </c>
      <c r="AP159" s="395">
        <v>0</v>
      </c>
      <c r="AQ159" s="395">
        <v>0</v>
      </c>
      <c r="AR159" s="395">
        <v>0</v>
      </c>
      <c r="AS159" s="396">
        <f>SUM(AT159:AV159)</f>
        <v>0</v>
      </c>
      <c r="AT159" s="395">
        <v>0</v>
      </c>
      <c r="AU159" s="395">
        <v>0</v>
      </c>
      <c r="AV159" s="395">
        <v>0</v>
      </c>
      <c r="AW159" s="396">
        <f>SUM(AX159:BB159)</f>
        <v>0</v>
      </c>
      <c r="AX159" s="395">
        <v>0</v>
      </c>
      <c r="AY159" s="395">
        <v>0</v>
      </c>
      <c r="AZ159" s="395">
        <v>0</v>
      </c>
      <c r="BA159" s="395">
        <v>0</v>
      </c>
      <c r="BB159" s="395">
        <v>0</v>
      </c>
      <c r="BC159" s="396">
        <f>SUM(BD159:BE159)</f>
        <v>0</v>
      </c>
      <c r="BD159" s="395">
        <v>0</v>
      </c>
      <c r="BE159" s="395">
        <v>0</v>
      </c>
      <c r="BF159" s="396">
        <f>SUM(BG159:BJ159)</f>
        <v>0</v>
      </c>
      <c r="BG159" s="395">
        <v>0</v>
      </c>
      <c r="BH159" s="395">
        <v>0</v>
      </c>
      <c r="BI159" s="395">
        <v>0</v>
      </c>
      <c r="BJ159" s="395">
        <v>0</v>
      </c>
      <c r="BK159" s="396">
        <f>SUM(BL159:BN159)</f>
        <v>0</v>
      </c>
      <c r="BL159" s="395">
        <v>0</v>
      </c>
      <c r="BM159" s="395">
        <v>0</v>
      </c>
      <c r="BN159" s="395">
        <v>0</v>
      </c>
      <c r="BO159" s="396">
        <f>SUM(BP159:BR159)</f>
        <v>0</v>
      </c>
      <c r="BP159" s="395">
        <v>0</v>
      </c>
      <c r="BQ159" s="395">
        <v>0</v>
      </c>
      <c r="BR159" s="395">
        <v>0</v>
      </c>
      <c r="BS159" s="396">
        <f>SUM(BT159:BW159)</f>
        <v>0</v>
      </c>
      <c r="BT159" s="395">
        <v>0</v>
      </c>
      <c r="BU159" s="395">
        <v>0</v>
      </c>
      <c r="BV159" s="395">
        <v>0</v>
      </c>
      <c r="BW159" s="395">
        <v>0</v>
      </c>
      <c r="BX159" s="396">
        <f>SUM(BY159:CA159)</f>
        <v>1</v>
      </c>
      <c r="BY159" s="395">
        <v>0</v>
      </c>
      <c r="BZ159" s="395">
        <v>1</v>
      </c>
      <c r="CA159" s="395">
        <v>0</v>
      </c>
      <c r="CB159" s="396">
        <f>SUM(CC159:CE159)</f>
        <v>0</v>
      </c>
      <c r="CC159" s="395">
        <v>0</v>
      </c>
      <c r="CD159" s="395">
        <v>0</v>
      </c>
      <c r="CE159" s="395">
        <v>0</v>
      </c>
    </row>
    <row r="160" spans="1:83" ht="12.75" x14ac:dyDescent="0.2">
      <c r="A160" s="89">
        <v>3099</v>
      </c>
      <c r="B160" s="252" t="s">
        <v>424</v>
      </c>
      <c r="C160" s="398">
        <f>SUM(D160,G160,J160,O160,T160,Y160,AE160,AS160,AW160,BC160,BF160,BK160,BO160,BS160,BX160,CB160)</f>
        <v>8</v>
      </c>
      <c r="D160" s="397">
        <f>SUM(E160:F160)</f>
        <v>0</v>
      </c>
      <c r="E160" s="395">
        <v>0</v>
      </c>
      <c r="F160" s="395">
        <v>0</v>
      </c>
      <c r="G160" s="397">
        <f>SUM(H160:I160)</f>
        <v>0</v>
      </c>
      <c r="H160" s="395">
        <v>0</v>
      </c>
      <c r="I160" s="395">
        <v>0</v>
      </c>
      <c r="J160" s="396">
        <f>SUM(K160:N160)</f>
        <v>0</v>
      </c>
      <c r="K160" s="395">
        <v>0</v>
      </c>
      <c r="L160" s="395">
        <v>0</v>
      </c>
      <c r="M160" s="395">
        <v>0</v>
      </c>
      <c r="N160" s="395">
        <v>0</v>
      </c>
      <c r="O160" s="396">
        <f>SUM(P160,Q160,R160,S160)</f>
        <v>0</v>
      </c>
      <c r="P160" s="395">
        <v>0</v>
      </c>
      <c r="Q160" s="395">
        <v>0</v>
      </c>
      <c r="R160" s="395">
        <v>0</v>
      </c>
      <c r="S160" s="395">
        <v>0</v>
      </c>
      <c r="T160" s="396">
        <f>SUM(U160,V160,W160,X160)</f>
        <v>0</v>
      </c>
      <c r="U160" s="395">
        <v>0</v>
      </c>
      <c r="V160" s="395">
        <v>0</v>
      </c>
      <c r="W160" s="395">
        <v>0</v>
      </c>
      <c r="X160" s="395">
        <v>0</v>
      </c>
      <c r="Y160" s="396">
        <f>SUM(Z160,AA160,AB160,AC160,AD160)</f>
        <v>3</v>
      </c>
      <c r="Z160" s="401">
        <v>0</v>
      </c>
      <c r="AA160" s="401">
        <v>0</v>
      </c>
      <c r="AB160" s="401">
        <v>0</v>
      </c>
      <c r="AC160" s="401">
        <v>3</v>
      </c>
      <c r="AD160" s="401">
        <v>0</v>
      </c>
      <c r="AE160" s="396">
        <f>SUM(AF160,AG160,AH160,AI160,AJ160,AK160,AL160,AM160,AN160,AO160,AP160,AQ160,AR160)</f>
        <v>3</v>
      </c>
      <c r="AF160" s="395">
        <v>0</v>
      </c>
      <c r="AG160" s="395">
        <v>0</v>
      </c>
      <c r="AH160" s="395">
        <v>0</v>
      </c>
      <c r="AI160" s="395">
        <v>1</v>
      </c>
      <c r="AJ160" s="395">
        <v>1</v>
      </c>
      <c r="AK160" s="395">
        <v>0</v>
      </c>
      <c r="AL160" s="395">
        <v>0</v>
      </c>
      <c r="AM160" s="395">
        <v>1</v>
      </c>
      <c r="AN160" s="395">
        <v>0</v>
      </c>
      <c r="AO160" s="395">
        <v>0</v>
      </c>
      <c r="AP160" s="395">
        <v>0</v>
      </c>
      <c r="AQ160" s="395">
        <v>0</v>
      </c>
      <c r="AR160" s="395">
        <v>0</v>
      </c>
      <c r="AS160" s="396">
        <f>SUM(AT160:AV160)</f>
        <v>1</v>
      </c>
      <c r="AT160" s="395">
        <v>0</v>
      </c>
      <c r="AU160" s="395">
        <v>1</v>
      </c>
      <c r="AV160" s="395">
        <v>0</v>
      </c>
      <c r="AW160" s="396">
        <f>SUM(AX160:BB160)</f>
        <v>0</v>
      </c>
      <c r="AX160" s="395">
        <v>0</v>
      </c>
      <c r="AY160" s="395">
        <v>0</v>
      </c>
      <c r="AZ160" s="395">
        <v>0</v>
      </c>
      <c r="BA160" s="395">
        <v>0</v>
      </c>
      <c r="BB160" s="395">
        <v>0</v>
      </c>
      <c r="BC160" s="396">
        <f>SUM(BD160:BE160)</f>
        <v>0</v>
      </c>
      <c r="BD160" s="395">
        <v>0</v>
      </c>
      <c r="BE160" s="395">
        <v>0</v>
      </c>
      <c r="BF160" s="396">
        <f>SUM(BG160:BJ160)</f>
        <v>0</v>
      </c>
      <c r="BG160" s="395">
        <v>0</v>
      </c>
      <c r="BH160" s="395">
        <v>0</v>
      </c>
      <c r="BI160" s="395">
        <v>0</v>
      </c>
      <c r="BJ160" s="395">
        <v>0</v>
      </c>
      <c r="BK160" s="396">
        <f>SUM(BL160:BN160)</f>
        <v>1</v>
      </c>
      <c r="BL160" s="395">
        <v>0</v>
      </c>
      <c r="BM160" s="395">
        <v>1</v>
      </c>
      <c r="BN160" s="395">
        <v>0</v>
      </c>
      <c r="BO160" s="396">
        <f>SUM(BP160:BR160)</f>
        <v>0</v>
      </c>
      <c r="BP160" s="395">
        <v>0</v>
      </c>
      <c r="BQ160" s="395">
        <v>0</v>
      </c>
      <c r="BR160" s="395">
        <v>0</v>
      </c>
      <c r="BS160" s="396">
        <f>SUM(BT160:BW160)</f>
        <v>0</v>
      </c>
      <c r="BT160" s="395">
        <v>0</v>
      </c>
      <c r="BU160" s="395">
        <v>0</v>
      </c>
      <c r="BV160" s="395">
        <v>0</v>
      </c>
      <c r="BW160" s="395">
        <v>0</v>
      </c>
      <c r="BX160" s="396">
        <f>SUM(BY160:CA160)</f>
        <v>0</v>
      </c>
      <c r="BY160" s="395">
        <v>0</v>
      </c>
      <c r="BZ160" s="395">
        <v>0</v>
      </c>
      <c r="CA160" s="395">
        <v>0</v>
      </c>
      <c r="CB160" s="396">
        <f>SUM(CC160:CE160)</f>
        <v>0</v>
      </c>
      <c r="CC160" s="395">
        <v>0</v>
      </c>
      <c r="CD160" s="395">
        <v>0</v>
      </c>
      <c r="CE160" s="395">
        <v>0</v>
      </c>
    </row>
    <row r="161" spans="1:83" ht="12.75" x14ac:dyDescent="0.2">
      <c r="A161" s="93"/>
      <c r="B161" s="251" t="s">
        <v>171</v>
      </c>
      <c r="C161" s="398">
        <f t="shared" ref="C161:AH161" si="163">SUM(C162:C165)</f>
        <v>142</v>
      </c>
      <c r="D161" s="397">
        <f t="shared" si="163"/>
        <v>13</v>
      </c>
      <c r="E161" s="397">
        <f t="shared" si="163"/>
        <v>9</v>
      </c>
      <c r="F161" s="397">
        <f t="shared" si="163"/>
        <v>4</v>
      </c>
      <c r="G161" s="397">
        <f t="shared" si="163"/>
        <v>1</v>
      </c>
      <c r="H161" s="397">
        <f t="shared" si="163"/>
        <v>0</v>
      </c>
      <c r="I161" s="397">
        <f t="shared" si="163"/>
        <v>1</v>
      </c>
      <c r="J161" s="397">
        <f t="shared" si="163"/>
        <v>8</v>
      </c>
      <c r="K161" s="397">
        <f t="shared" si="163"/>
        <v>1</v>
      </c>
      <c r="L161" s="397">
        <f t="shared" si="163"/>
        <v>4</v>
      </c>
      <c r="M161" s="397">
        <f t="shared" si="163"/>
        <v>0</v>
      </c>
      <c r="N161" s="397">
        <f t="shared" si="163"/>
        <v>3</v>
      </c>
      <c r="O161" s="397">
        <f t="shared" si="163"/>
        <v>0</v>
      </c>
      <c r="P161" s="397">
        <f t="shared" si="163"/>
        <v>0</v>
      </c>
      <c r="Q161" s="397">
        <f t="shared" si="163"/>
        <v>0</v>
      </c>
      <c r="R161" s="397">
        <f t="shared" si="163"/>
        <v>0</v>
      </c>
      <c r="S161" s="397">
        <f t="shared" si="163"/>
        <v>0</v>
      </c>
      <c r="T161" s="397">
        <f t="shared" si="163"/>
        <v>3</v>
      </c>
      <c r="U161" s="397">
        <f t="shared" si="163"/>
        <v>0</v>
      </c>
      <c r="V161" s="397">
        <f t="shared" si="163"/>
        <v>3</v>
      </c>
      <c r="W161" s="397">
        <f t="shared" si="163"/>
        <v>0</v>
      </c>
      <c r="X161" s="397">
        <f t="shared" si="163"/>
        <v>0</v>
      </c>
      <c r="Y161" s="397">
        <f t="shared" si="163"/>
        <v>20</v>
      </c>
      <c r="Z161" s="398">
        <f t="shared" si="163"/>
        <v>0</v>
      </c>
      <c r="AA161" s="398">
        <f t="shared" si="163"/>
        <v>4</v>
      </c>
      <c r="AB161" s="398">
        <f t="shared" si="163"/>
        <v>1</v>
      </c>
      <c r="AC161" s="398">
        <f t="shared" si="163"/>
        <v>5</v>
      </c>
      <c r="AD161" s="398">
        <f t="shared" si="163"/>
        <v>10</v>
      </c>
      <c r="AE161" s="397">
        <f t="shared" si="163"/>
        <v>67</v>
      </c>
      <c r="AF161" s="397">
        <f t="shared" si="163"/>
        <v>0</v>
      </c>
      <c r="AG161" s="397">
        <f t="shared" si="163"/>
        <v>0</v>
      </c>
      <c r="AH161" s="397">
        <f t="shared" si="163"/>
        <v>9</v>
      </c>
      <c r="AI161" s="397">
        <f t="shared" ref="AI161:BN161" si="164">SUM(AI162:AI165)</f>
        <v>7</v>
      </c>
      <c r="AJ161" s="397">
        <f t="shared" si="164"/>
        <v>6</v>
      </c>
      <c r="AK161" s="397">
        <f t="shared" si="164"/>
        <v>4</v>
      </c>
      <c r="AL161" s="397">
        <f t="shared" si="164"/>
        <v>1</v>
      </c>
      <c r="AM161" s="397">
        <f t="shared" si="164"/>
        <v>34</v>
      </c>
      <c r="AN161" s="397">
        <f t="shared" si="164"/>
        <v>0</v>
      </c>
      <c r="AO161" s="397">
        <f t="shared" si="164"/>
        <v>5</v>
      </c>
      <c r="AP161" s="397">
        <f t="shared" si="164"/>
        <v>0</v>
      </c>
      <c r="AQ161" s="397">
        <f t="shared" si="164"/>
        <v>1</v>
      </c>
      <c r="AR161" s="397">
        <f t="shared" si="164"/>
        <v>0</v>
      </c>
      <c r="AS161" s="397">
        <f t="shared" si="164"/>
        <v>1</v>
      </c>
      <c r="AT161" s="397">
        <f t="shared" si="164"/>
        <v>0</v>
      </c>
      <c r="AU161" s="397">
        <f t="shared" si="164"/>
        <v>1</v>
      </c>
      <c r="AV161" s="397">
        <f t="shared" si="164"/>
        <v>0</v>
      </c>
      <c r="AW161" s="397">
        <f t="shared" si="164"/>
        <v>6</v>
      </c>
      <c r="AX161" s="397">
        <f t="shared" si="164"/>
        <v>0</v>
      </c>
      <c r="AY161" s="397">
        <f t="shared" si="164"/>
        <v>3</v>
      </c>
      <c r="AZ161" s="397">
        <f t="shared" si="164"/>
        <v>0</v>
      </c>
      <c r="BA161" s="397">
        <f t="shared" si="164"/>
        <v>3</v>
      </c>
      <c r="BB161" s="397">
        <f t="shared" si="164"/>
        <v>0</v>
      </c>
      <c r="BC161" s="397">
        <f t="shared" si="164"/>
        <v>1</v>
      </c>
      <c r="BD161" s="397">
        <f t="shared" si="164"/>
        <v>0</v>
      </c>
      <c r="BE161" s="397">
        <f t="shared" si="164"/>
        <v>1</v>
      </c>
      <c r="BF161" s="397">
        <f t="shared" si="164"/>
        <v>2</v>
      </c>
      <c r="BG161" s="397">
        <f t="shared" si="164"/>
        <v>0</v>
      </c>
      <c r="BH161" s="397">
        <f t="shared" si="164"/>
        <v>0</v>
      </c>
      <c r="BI161" s="397">
        <f t="shared" si="164"/>
        <v>0</v>
      </c>
      <c r="BJ161" s="397">
        <f t="shared" si="164"/>
        <v>2</v>
      </c>
      <c r="BK161" s="397">
        <f t="shared" si="164"/>
        <v>4</v>
      </c>
      <c r="BL161" s="397">
        <f t="shared" si="164"/>
        <v>0</v>
      </c>
      <c r="BM161" s="397">
        <f t="shared" si="164"/>
        <v>3</v>
      </c>
      <c r="BN161" s="397">
        <f t="shared" si="164"/>
        <v>1</v>
      </c>
      <c r="BO161" s="397">
        <f t="shared" ref="BO161:CE161" si="165">SUM(BO162:BO165)</f>
        <v>3</v>
      </c>
      <c r="BP161" s="397">
        <f t="shared" si="165"/>
        <v>0</v>
      </c>
      <c r="BQ161" s="397">
        <f t="shared" si="165"/>
        <v>2</v>
      </c>
      <c r="BR161" s="397">
        <f t="shared" si="165"/>
        <v>1</v>
      </c>
      <c r="BS161" s="397">
        <f t="shared" si="165"/>
        <v>9</v>
      </c>
      <c r="BT161" s="397">
        <f t="shared" si="165"/>
        <v>0</v>
      </c>
      <c r="BU161" s="397">
        <f t="shared" si="165"/>
        <v>2</v>
      </c>
      <c r="BV161" s="397">
        <f t="shared" si="165"/>
        <v>1</v>
      </c>
      <c r="BW161" s="397">
        <f t="shared" si="165"/>
        <v>6</v>
      </c>
      <c r="BX161" s="397">
        <f t="shared" si="165"/>
        <v>0</v>
      </c>
      <c r="BY161" s="397">
        <f t="shared" si="165"/>
        <v>0</v>
      </c>
      <c r="BZ161" s="397">
        <f t="shared" si="165"/>
        <v>0</v>
      </c>
      <c r="CA161" s="397">
        <f t="shared" si="165"/>
        <v>0</v>
      </c>
      <c r="CB161" s="397">
        <f t="shared" si="165"/>
        <v>4</v>
      </c>
      <c r="CC161" s="397">
        <f t="shared" si="165"/>
        <v>0</v>
      </c>
      <c r="CD161" s="397">
        <f t="shared" si="165"/>
        <v>4</v>
      </c>
      <c r="CE161" s="397">
        <f t="shared" si="165"/>
        <v>0</v>
      </c>
    </row>
    <row r="162" spans="1:83" ht="12.75" x14ac:dyDescent="0.2">
      <c r="A162" s="92">
        <v>4003</v>
      </c>
      <c r="B162" s="252" t="s">
        <v>458</v>
      </c>
      <c r="C162" s="398">
        <f>SUM(D162,G162,J162,O162,T162,Y162,AE162,AS162,AW162,BC162,BF162,BK162,BO162,BS162,BX162,CB162)</f>
        <v>123</v>
      </c>
      <c r="D162" s="397">
        <f>SUM(E162:F162)</f>
        <v>12</v>
      </c>
      <c r="E162" s="395">
        <v>8</v>
      </c>
      <c r="F162" s="395">
        <v>4</v>
      </c>
      <c r="G162" s="397">
        <f>SUM(H162:I162)</f>
        <v>1</v>
      </c>
      <c r="H162" s="395">
        <v>0</v>
      </c>
      <c r="I162" s="395">
        <v>1</v>
      </c>
      <c r="J162" s="396">
        <f>SUM(K162:N162)</f>
        <v>7</v>
      </c>
      <c r="K162" s="395">
        <v>1</v>
      </c>
      <c r="L162" s="395">
        <v>4</v>
      </c>
      <c r="M162" s="395">
        <v>0</v>
      </c>
      <c r="N162" s="395">
        <v>2</v>
      </c>
      <c r="O162" s="396">
        <f>SUM(P162,Q162,R162,S162)</f>
        <v>0</v>
      </c>
      <c r="P162" s="395">
        <v>0</v>
      </c>
      <c r="Q162" s="395">
        <v>0</v>
      </c>
      <c r="R162" s="395">
        <v>0</v>
      </c>
      <c r="S162" s="395">
        <v>0</v>
      </c>
      <c r="T162" s="396">
        <f>SUM(U162,V162,W162,X162)</f>
        <v>1</v>
      </c>
      <c r="U162" s="395">
        <v>0</v>
      </c>
      <c r="V162" s="395">
        <v>1</v>
      </c>
      <c r="W162" s="395">
        <v>0</v>
      </c>
      <c r="X162" s="395">
        <v>0</v>
      </c>
      <c r="Y162" s="396">
        <f>SUM(Z162,AA162,AB162,AC162,AD162)</f>
        <v>16</v>
      </c>
      <c r="Z162" s="401">
        <v>0</v>
      </c>
      <c r="AA162" s="401">
        <v>4</v>
      </c>
      <c r="AB162" s="401">
        <v>1</v>
      </c>
      <c r="AC162" s="401">
        <v>3</v>
      </c>
      <c r="AD162" s="401">
        <v>8</v>
      </c>
      <c r="AE162" s="396">
        <f>SUM(AF162,AG162,AH162,AI162,AJ162,AK162,AL162,AM162,AN162,AO162,AP162,AQ162,AR162)</f>
        <v>60</v>
      </c>
      <c r="AF162" s="395">
        <v>0</v>
      </c>
      <c r="AG162" s="395">
        <v>0</v>
      </c>
      <c r="AH162" s="395">
        <v>7</v>
      </c>
      <c r="AI162" s="395">
        <v>3</v>
      </c>
      <c r="AJ162" s="395">
        <v>5</v>
      </c>
      <c r="AK162" s="395">
        <v>4</v>
      </c>
      <c r="AL162" s="395">
        <v>1</v>
      </c>
      <c r="AM162" s="395">
        <v>34</v>
      </c>
      <c r="AN162" s="395">
        <v>0</v>
      </c>
      <c r="AO162" s="395">
        <v>5</v>
      </c>
      <c r="AP162" s="395">
        <v>0</v>
      </c>
      <c r="AQ162" s="395">
        <v>1</v>
      </c>
      <c r="AR162" s="395">
        <v>0</v>
      </c>
      <c r="AS162" s="396">
        <f>SUM(AT162:AV162)</f>
        <v>1</v>
      </c>
      <c r="AT162" s="395">
        <v>0</v>
      </c>
      <c r="AU162" s="395">
        <v>1</v>
      </c>
      <c r="AV162" s="395">
        <v>0</v>
      </c>
      <c r="AW162" s="396">
        <f>SUM(AX162:BB162)</f>
        <v>5</v>
      </c>
      <c r="AX162" s="395">
        <v>0</v>
      </c>
      <c r="AY162" s="395">
        <v>2</v>
      </c>
      <c r="AZ162" s="395">
        <v>0</v>
      </c>
      <c r="BA162" s="395">
        <v>3</v>
      </c>
      <c r="BB162" s="395">
        <v>0</v>
      </c>
      <c r="BC162" s="396">
        <f>SUM(BD162:BE162)</f>
        <v>1</v>
      </c>
      <c r="BD162" s="395">
        <v>0</v>
      </c>
      <c r="BE162" s="395">
        <v>1</v>
      </c>
      <c r="BF162" s="396">
        <f>SUM(BG162:BJ162)</f>
        <v>2</v>
      </c>
      <c r="BG162" s="395">
        <v>0</v>
      </c>
      <c r="BH162" s="395">
        <v>0</v>
      </c>
      <c r="BI162" s="395">
        <v>0</v>
      </c>
      <c r="BJ162" s="395">
        <v>2</v>
      </c>
      <c r="BK162" s="396">
        <f>SUM(BL162:BN162)</f>
        <v>4</v>
      </c>
      <c r="BL162" s="395">
        <v>0</v>
      </c>
      <c r="BM162" s="395">
        <v>3</v>
      </c>
      <c r="BN162" s="395">
        <v>1</v>
      </c>
      <c r="BO162" s="396">
        <f>SUM(BP162:BR162)</f>
        <v>2</v>
      </c>
      <c r="BP162" s="395">
        <v>0</v>
      </c>
      <c r="BQ162" s="395">
        <v>1</v>
      </c>
      <c r="BR162" s="395">
        <v>1</v>
      </c>
      <c r="BS162" s="396">
        <f>SUM(BT162:BW162)</f>
        <v>8</v>
      </c>
      <c r="BT162" s="395">
        <v>0</v>
      </c>
      <c r="BU162" s="395">
        <v>2</v>
      </c>
      <c r="BV162" s="395">
        <v>1</v>
      </c>
      <c r="BW162" s="395">
        <v>5</v>
      </c>
      <c r="BX162" s="396">
        <f>SUM(BY162:CA162)</f>
        <v>0</v>
      </c>
      <c r="BY162" s="395">
        <v>0</v>
      </c>
      <c r="BZ162" s="395">
        <v>0</v>
      </c>
      <c r="CA162" s="395">
        <v>0</v>
      </c>
      <c r="CB162" s="396">
        <f>SUM(CC162:CE162)</f>
        <v>3</v>
      </c>
      <c r="CC162" s="395">
        <v>0</v>
      </c>
      <c r="CD162" s="395">
        <v>3</v>
      </c>
      <c r="CE162" s="395">
        <v>0</v>
      </c>
    </row>
    <row r="163" spans="1:83" ht="12.75" x14ac:dyDescent="0.2">
      <c r="A163" s="92">
        <v>4004</v>
      </c>
      <c r="B163" s="252" t="s">
        <v>5</v>
      </c>
      <c r="C163" s="398">
        <f>SUM(D163,G163,J163,O163,T163,Y163,AE163,AS163,AW163,BC163,BF163,BK163,BO163,BS163,BX163,CB163)</f>
        <v>4</v>
      </c>
      <c r="D163" s="397">
        <f>SUM(E163:F163)</f>
        <v>0</v>
      </c>
      <c r="E163" s="395">
        <v>0</v>
      </c>
      <c r="F163" s="395">
        <v>0</v>
      </c>
      <c r="G163" s="397">
        <f>SUM(H163:I163)</f>
        <v>0</v>
      </c>
      <c r="H163" s="395">
        <v>0</v>
      </c>
      <c r="I163" s="395">
        <v>0</v>
      </c>
      <c r="J163" s="396">
        <f>SUM(K163:N163)</f>
        <v>1</v>
      </c>
      <c r="K163" s="395">
        <v>0</v>
      </c>
      <c r="L163" s="395">
        <v>0</v>
      </c>
      <c r="M163" s="395">
        <v>0</v>
      </c>
      <c r="N163" s="395">
        <v>1</v>
      </c>
      <c r="O163" s="396">
        <f>SUM(P163,Q163,R163,S163)</f>
        <v>0</v>
      </c>
      <c r="P163" s="395">
        <v>0</v>
      </c>
      <c r="Q163" s="395">
        <v>0</v>
      </c>
      <c r="R163" s="395">
        <v>0</v>
      </c>
      <c r="S163" s="395">
        <v>0</v>
      </c>
      <c r="T163" s="396">
        <f>SUM(U163,V163,W163,X163)</f>
        <v>0</v>
      </c>
      <c r="U163" s="395">
        <v>0</v>
      </c>
      <c r="V163" s="395">
        <v>0</v>
      </c>
      <c r="W163" s="395">
        <v>0</v>
      </c>
      <c r="X163" s="395">
        <v>0</v>
      </c>
      <c r="Y163" s="396">
        <f>SUM(Z163,AA163,AB163,AC163,AD163)</f>
        <v>0</v>
      </c>
      <c r="Z163" s="401">
        <v>0</v>
      </c>
      <c r="AA163" s="401">
        <v>0</v>
      </c>
      <c r="AB163" s="401">
        <v>0</v>
      </c>
      <c r="AC163" s="401">
        <v>0</v>
      </c>
      <c r="AD163" s="401">
        <v>0</v>
      </c>
      <c r="AE163" s="396">
        <f>SUM(AF163,AG163,AH163,AI163,AJ163,AK163,AL163,AM163,AN163,AO163,AP163,AQ163,AR163)</f>
        <v>2</v>
      </c>
      <c r="AF163" s="395">
        <v>0</v>
      </c>
      <c r="AG163" s="395">
        <v>0</v>
      </c>
      <c r="AH163" s="395">
        <v>1</v>
      </c>
      <c r="AI163" s="395">
        <v>0</v>
      </c>
      <c r="AJ163" s="395">
        <v>1</v>
      </c>
      <c r="AK163" s="395">
        <v>0</v>
      </c>
      <c r="AL163" s="395">
        <v>0</v>
      </c>
      <c r="AM163" s="395">
        <v>0</v>
      </c>
      <c r="AN163" s="395">
        <v>0</v>
      </c>
      <c r="AO163" s="395">
        <v>0</v>
      </c>
      <c r="AP163" s="395">
        <v>0</v>
      </c>
      <c r="AQ163" s="395">
        <v>0</v>
      </c>
      <c r="AR163" s="395">
        <v>0</v>
      </c>
      <c r="AS163" s="396">
        <f>SUM(AT163:AV163)</f>
        <v>0</v>
      </c>
      <c r="AT163" s="395">
        <v>0</v>
      </c>
      <c r="AU163" s="395">
        <v>0</v>
      </c>
      <c r="AV163" s="395">
        <v>0</v>
      </c>
      <c r="AW163" s="396">
        <f>SUM(AX163:BB163)</f>
        <v>0</v>
      </c>
      <c r="AX163" s="395">
        <v>0</v>
      </c>
      <c r="AY163" s="395">
        <v>0</v>
      </c>
      <c r="AZ163" s="395">
        <v>0</v>
      </c>
      <c r="BA163" s="395">
        <v>0</v>
      </c>
      <c r="BB163" s="395">
        <v>0</v>
      </c>
      <c r="BC163" s="396">
        <f>SUM(BD163:BE163)</f>
        <v>0</v>
      </c>
      <c r="BD163" s="395">
        <v>0</v>
      </c>
      <c r="BE163" s="395">
        <v>0</v>
      </c>
      <c r="BF163" s="396">
        <f>SUM(BG163:BJ163)</f>
        <v>0</v>
      </c>
      <c r="BG163" s="395">
        <v>0</v>
      </c>
      <c r="BH163" s="395">
        <v>0</v>
      </c>
      <c r="BI163" s="395">
        <v>0</v>
      </c>
      <c r="BJ163" s="395">
        <v>0</v>
      </c>
      <c r="BK163" s="396">
        <f>SUM(BL163:BN163)</f>
        <v>0</v>
      </c>
      <c r="BL163" s="395">
        <v>0</v>
      </c>
      <c r="BM163" s="395">
        <v>0</v>
      </c>
      <c r="BN163" s="395">
        <v>0</v>
      </c>
      <c r="BO163" s="396">
        <f>SUM(BP163:BR163)</f>
        <v>1</v>
      </c>
      <c r="BP163" s="395">
        <v>0</v>
      </c>
      <c r="BQ163" s="395">
        <v>1</v>
      </c>
      <c r="BR163" s="395">
        <v>0</v>
      </c>
      <c r="BS163" s="396">
        <f>SUM(BT163:BW163)</f>
        <v>0</v>
      </c>
      <c r="BT163" s="395">
        <v>0</v>
      </c>
      <c r="BU163" s="395">
        <v>0</v>
      </c>
      <c r="BV163" s="395">
        <v>0</v>
      </c>
      <c r="BW163" s="395">
        <v>0</v>
      </c>
      <c r="BX163" s="396">
        <f>SUM(BY163:CA163)</f>
        <v>0</v>
      </c>
      <c r="BY163" s="395">
        <v>0</v>
      </c>
      <c r="BZ163" s="395">
        <v>0</v>
      </c>
      <c r="CA163" s="395">
        <v>0</v>
      </c>
      <c r="CB163" s="396">
        <f>SUM(CC163:CE163)</f>
        <v>0</v>
      </c>
      <c r="CC163" s="395">
        <v>0</v>
      </c>
      <c r="CD163" s="395">
        <v>0</v>
      </c>
      <c r="CE163" s="395">
        <v>0</v>
      </c>
    </row>
    <row r="164" spans="1:83" ht="12.75" x14ac:dyDescent="0.2">
      <c r="A164" s="92">
        <v>4005</v>
      </c>
      <c r="B164" s="252" t="s">
        <v>6</v>
      </c>
      <c r="C164" s="398">
        <f>SUM(D164,G164,J164,O164,T164,Y164,AE164,AS164,AW164,BC164,BF164,BK164,BO164,BS164,BX164,CB164)</f>
        <v>6</v>
      </c>
      <c r="D164" s="397">
        <f>SUM(E164:F164)</f>
        <v>1</v>
      </c>
      <c r="E164" s="395">
        <v>1</v>
      </c>
      <c r="F164" s="395">
        <v>0</v>
      </c>
      <c r="G164" s="397">
        <f>SUM(H164:I164)</f>
        <v>0</v>
      </c>
      <c r="H164" s="395">
        <v>0</v>
      </c>
      <c r="I164" s="395">
        <v>0</v>
      </c>
      <c r="J164" s="396">
        <f>SUM(K164:N164)</f>
        <v>0</v>
      </c>
      <c r="K164" s="395">
        <v>0</v>
      </c>
      <c r="L164" s="395">
        <v>0</v>
      </c>
      <c r="M164" s="395">
        <v>0</v>
      </c>
      <c r="N164" s="395">
        <v>0</v>
      </c>
      <c r="O164" s="396">
        <f>SUM(P164,Q164,R164,S164)</f>
        <v>0</v>
      </c>
      <c r="P164" s="395">
        <v>0</v>
      </c>
      <c r="Q164" s="395">
        <v>0</v>
      </c>
      <c r="R164" s="395">
        <v>0</v>
      </c>
      <c r="S164" s="395">
        <v>0</v>
      </c>
      <c r="T164" s="396">
        <f>SUM(U164,V164,W164,X164)</f>
        <v>1</v>
      </c>
      <c r="U164" s="395">
        <v>0</v>
      </c>
      <c r="V164" s="395">
        <v>1</v>
      </c>
      <c r="W164" s="395">
        <v>0</v>
      </c>
      <c r="X164" s="395">
        <v>0</v>
      </c>
      <c r="Y164" s="396">
        <f>SUM(Z164,AA164,AB164,AC164,AD164)</f>
        <v>1</v>
      </c>
      <c r="Z164" s="401">
        <v>0</v>
      </c>
      <c r="AA164" s="401">
        <v>0</v>
      </c>
      <c r="AB164" s="401">
        <v>0</v>
      </c>
      <c r="AC164" s="401">
        <v>0</v>
      </c>
      <c r="AD164" s="401">
        <v>1</v>
      </c>
      <c r="AE164" s="396">
        <f>SUM(AF164,AG164,AH164,AI164,AJ164,AK164,AL164,AM164,AN164,AO164,AP164,AQ164,AR164)</f>
        <v>1</v>
      </c>
      <c r="AF164" s="395">
        <v>0</v>
      </c>
      <c r="AG164" s="395">
        <v>0</v>
      </c>
      <c r="AH164" s="395">
        <v>0</v>
      </c>
      <c r="AI164" s="395">
        <v>1</v>
      </c>
      <c r="AJ164" s="395">
        <v>0</v>
      </c>
      <c r="AK164" s="395">
        <v>0</v>
      </c>
      <c r="AL164" s="395">
        <v>0</v>
      </c>
      <c r="AM164" s="395">
        <v>0</v>
      </c>
      <c r="AN164" s="395">
        <v>0</v>
      </c>
      <c r="AO164" s="395">
        <v>0</v>
      </c>
      <c r="AP164" s="395">
        <v>0</v>
      </c>
      <c r="AQ164" s="395">
        <v>0</v>
      </c>
      <c r="AR164" s="395">
        <v>0</v>
      </c>
      <c r="AS164" s="396">
        <f>SUM(AT164:AV164)</f>
        <v>0</v>
      </c>
      <c r="AT164" s="395">
        <v>0</v>
      </c>
      <c r="AU164" s="395">
        <v>0</v>
      </c>
      <c r="AV164" s="395">
        <v>0</v>
      </c>
      <c r="AW164" s="396">
        <f>SUM(AX164:BB164)</f>
        <v>0</v>
      </c>
      <c r="AX164" s="395">
        <v>0</v>
      </c>
      <c r="AY164" s="395">
        <v>0</v>
      </c>
      <c r="AZ164" s="395">
        <v>0</v>
      </c>
      <c r="BA164" s="395">
        <v>0</v>
      </c>
      <c r="BB164" s="395">
        <v>0</v>
      </c>
      <c r="BC164" s="396">
        <f>SUM(BD164:BE164)</f>
        <v>0</v>
      </c>
      <c r="BD164" s="395">
        <v>0</v>
      </c>
      <c r="BE164" s="395">
        <v>0</v>
      </c>
      <c r="BF164" s="396">
        <f>SUM(BG164:BJ164)</f>
        <v>0</v>
      </c>
      <c r="BG164" s="395">
        <v>0</v>
      </c>
      <c r="BH164" s="395">
        <v>0</v>
      </c>
      <c r="BI164" s="395">
        <v>0</v>
      </c>
      <c r="BJ164" s="395">
        <v>0</v>
      </c>
      <c r="BK164" s="396">
        <f>SUM(BL164:BN164)</f>
        <v>0</v>
      </c>
      <c r="BL164" s="395">
        <v>0</v>
      </c>
      <c r="BM164" s="395">
        <v>0</v>
      </c>
      <c r="BN164" s="395">
        <v>0</v>
      </c>
      <c r="BO164" s="396">
        <f>SUM(BP164:BR164)</f>
        <v>0</v>
      </c>
      <c r="BP164" s="395">
        <v>0</v>
      </c>
      <c r="BQ164" s="395">
        <v>0</v>
      </c>
      <c r="BR164" s="395">
        <v>0</v>
      </c>
      <c r="BS164" s="396">
        <f>SUM(BT164:BW164)</f>
        <v>1</v>
      </c>
      <c r="BT164" s="395">
        <v>0</v>
      </c>
      <c r="BU164" s="395">
        <v>0</v>
      </c>
      <c r="BV164" s="395">
        <v>0</v>
      </c>
      <c r="BW164" s="395">
        <v>1</v>
      </c>
      <c r="BX164" s="396">
        <f>SUM(BY164:CA164)</f>
        <v>0</v>
      </c>
      <c r="BY164" s="395">
        <v>0</v>
      </c>
      <c r="BZ164" s="395">
        <v>0</v>
      </c>
      <c r="CA164" s="395">
        <v>0</v>
      </c>
      <c r="CB164" s="396">
        <f>SUM(CC164:CE164)</f>
        <v>1</v>
      </c>
      <c r="CC164" s="395">
        <v>0</v>
      </c>
      <c r="CD164" s="395">
        <v>1</v>
      </c>
      <c r="CE164" s="395">
        <v>0</v>
      </c>
    </row>
    <row r="165" spans="1:83" ht="12.75" x14ac:dyDescent="0.2">
      <c r="A165" s="89">
        <v>4099</v>
      </c>
      <c r="B165" s="252" t="s">
        <v>425</v>
      </c>
      <c r="C165" s="398">
        <f>SUM(D165,G165,J165,O165,T165,Y165,AE165,AS165,AW165,BC165,BF165,BK165,BO165,BS165,BX165,CB165)</f>
        <v>9</v>
      </c>
      <c r="D165" s="397">
        <f>SUM(E165:F165)</f>
        <v>0</v>
      </c>
      <c r="E165" s="395">
        <v>0</v>
      </c>
      <c r="F165" s="395">
        <v>0</v>
      </c>
      <c r="G165" s="397">
        <f>SUM(H165:I165)</f>
        <v>0</v>
      </c>
      <c r="H165" s="395">
        <v>0</v>
      </c>
      <c r="I165" s="395">
        <v>0</v>
      </c>
      <c r="J165" s="396">
        <f>SUM(K165:N165)</f>
        <v>0</v>
      </c>
      <c r="K165" s="395">
        <v>0</v>
      </c>
      <c r="L165" s="395">
        <v>0</v>
      </c>
      <c r="M165" s="395">
        <v>0</v>
      </c>
      <c r="N165" s="395">
        <v>0</v>
      </c>
      <c r="O165" s="396">
        <f>SUM(P165,Q165,R165,S165)</f>
        <v>0</v>
      </c>
      <c r="P165" s="395">
        <v>0</v>
      </c>
      <c r="Q165" s="395">
        <v>0</v>
      </c>
      <c r="R165" s="395">
        <v>0</v>
      </c>
      <c r="S165" s="395">
        <v>0</v>
      </c>
      <c r="T165" s="396">
        <f>SUM(U165,V165,W165,X165)</f>
        <v>1</v>
      </c>
      <c r="U165" s="395">
        <v>0</v>
      </c>
      <c r="V165" s="395">
        <v>1</v>
      </c>
      <c r="W165" s="395">
        <v>0</v>
      </c>
      <c r="X165" s="395">
        <v>0</v>
      </c>
      <c r="Y165" s="396">
        <f>SUM(Z165,AA165,AB165,AC165,AD165)</f>
        <v>3</v>
      </c>
      <c r="Z165" s="401">
        <v>0</v>
      </c>
      <c r="AA165" s="401">
        <v>0</v>
      </c>
      <c r="AB165" s="401">
        <v>0</v>
      </c>
      <c r="AC165" s="401">
        <v>2</v>
      </c>
      <c r="AD165" s="401">
        <v>1</v>
      </c>
      <c r="AE165" s="396">
        <f>SUM(AF165,AG165,AH165,AI165,AJ165,AK165,AL165,AM165,AN165,AO165,AP165,AQ165,AR165)</f>
        <v>4</v>
      </c>
      <c r="AF165" s="395">
        <v>0</v>
      </c>
      <c r="AG165" s="395">
        <v>0</v>
      </c>
      <c r="AH165" s="395">
        <v>1</v>
      </c>
      <c r="AI165" s="395">
        <v>3</v>
      </c>
      <c r="AJ165" s="395">
        <v>0</v>
      </c>
      <c r="AK165" s="395">
        <v>0</v>
      </c>
      <c r="AL165" s="395">
        <v>0</v>
      </c>
      <c r="AM165" s="395">
        <v>0</v>
      </c>
      <c r="AN165" s="395">
        <v>0</v>
      </c>
      <c r="AO165" s="395">
        <v>0</v>
      </c>
      <c r="AP165" s="395">
        <v>0</v>
      </c>
      <c r="AQ165" s="395">
        <v>0</v>
      </c>
      <c r="AR165" s="395">
        <v>0</v>
      </c>
      <c r="AS165" s="396">
        <f>SUM(AT165:AV165)</f>
        <v>0</v>
      </c>
      <c r="AT165" s="395">
        <v>0</v>
      </c>
      <c r="AU165" s="395">
        <v>0</v>
      </c>
      <c r="AV165" s="395">
        <v>0</v>
      </c>
      <c r="AW165" s="396">
        <f>SUM(AX165:BB165)</f>
        <v>1</v>
      </c>
      <c r="AX165" s="395">
        <v>0</v>
      </c>
      <c r="AY165" s="395">
        <v>1</v>
      </c>
      <c r="AZ165" s="395">
        <v>0</v>
      </c>
      <c r="BA165" s="395">
        <v>0</v>
      </c>
      <c r="BB165" s="395">
        <v>0</v>
      </c>
      <c r="BC165" s="396">
        <f>SUM(BD165:BE165)</f>
        <v>0</v>
      </c>
      <c r="BD165" s="395">
        <v>0</v>
      </c>
      <c r="BE165" s="395">
        <v>0</v>
      </c>
      <c r="BF165" s="396">
        <f>SUM(BG165:BJ165)</f>
        <v>0</v>
      </c>
      <c r="BG165" s="395">
        <v>0</v>
      </c>
      <c r="BH165" s="395">
        <v>0</v>
      </c>
      <c r="BI165" s="395">
        <v>0</v>
      </c>
      <c r="BJ165" s="395">
        <v>0</v>
      </c>
      <c r="BK165" s="396">
        <f>SUM(BL165:BN165)</f>
        <v>0</v>
      </c>
      <c r="BL165" s="395">
        <v>0</v>
      </c>
      <c r="BM165" s="395">
        <v>0</v>
      </c>
      <c r="BN165" s="395">
        <v>0</v>
      </c>
      <c r="BO165" s="396">
        <f>SUM(BP165:BR165)</f>
        <v>0</v>
      </c>
      <c r="BP165" s="395">
        <v>0</v>
      </c>
      <c r="BQ165" s="395">
        <v>0</v>
      </c>
      <c r="BR165" s="395">
        <v>0</v>
      </c>
      <c r="BS165" s="396">
        <f>SUM(BT165:BW165)</f>
        <v>0</v>
      </c>
      <c r="BT165" s="395">
        <v>0</v>
      </c>
      <c r="BU165" s="395">
        <v>0</v>
      </c>
      <c r="BV165" s="395">
        <v>0</v>
      </c>
      <c r="BW165" s="395">
        <v>0</v>
      </c>
      <c r="BX165" s="396">
        <f>SUM(BY165:CA165)</f>
        <v>0</v>
      </c>
      <c r="BY165" s="395">
        <v>0</v>
      </c>
      <c r="BZ165" s="395">
        <v>0</v>
      </c>
      <c r="CA165" s="395">
        <v>0</v>
      </c>
      <c r="CB165" s="396">
        <f>SUM(CC165:CE165)</f>
        <v>0</v>
      </c>
      <c r="CC165" s="395">
        <v>0</v>
      </c>
      <c r="CD165" s="395">
        <v>0</v>
      </c>
      <c r="CE165" s="395">
        <v>0</v>
      </c>
    </row>
    <row r="166" spans="1:83" ht="12.75" x14ac:dyDescent="0.2">
      <c r="A166" s="88"/>
      <c r="B166" s="251" t="s">
        <v>351</v>
      </c>
      <c r="C166" s="398">
        <f t="shared" ref="C166:AH166" si="166">SUM(C167:C170)</f>
        <v>22</v>
      </c>
      <c r="D166" s="397">
        <f t="shared" si="166"/>
        <v>8</v>
      </c>
      <c r="E166" s="397">
        <f t="shared" si="166"/>
        <v>8</v>
      </c>
      <c r="F166" s="397">
        <f t="shared" si="166"/>
        <v>0</v>
      </c>
      <c r="G166" s="397">
        <f t="shared" si="166"/>
        <v>0</v>
      </c>
      <c r="H166" s="397">
        <f t="shared" si="166"/>
        <v>0</v>
      </c>
      <c r="I166" s="397">
        <f t="shared" si="166"/>
        <v>0</v>
      </c>
      <c r="J166" s="397">
        <f t="shared" si="166"/>
        <v>1</v>
      </c>
      <c r="K166" s="397">
        <f t="shared" si="166"/>
        <v>0</v>
      </c>
      <c r="L166" s="397">
        <f t="shared" si="166"/>
        <v>1</v>
      </c>
      <c r="M166" s="397">
        <f t="shared" si="166"/>
        <v>0</v>
      </c>
      <c r="N166" s="397">
        <f t="shared" si="166"/>
        <v>0</v>
      </c>
      <c r="O166" s="397">
        <f t="shared" si="166"/>
        <v>0</v>
      </c>
      <c r="P166" s="397">
        <f t="shared" si="166"/>
        <v>0</v>
      </c>
      <c r="Q166" s="397">
        <f t="shared" si="166"/>
        <v>0</v>
      </c>
      <c r="R166" s="397">
        <f t="shared" si="166"/>
        <v>0</v>
      </c>
      <c r="S166" s="397">
        <f t="shared" si="166"/>
        <v>0</v>
      </c>
      <c r="T166" s="397">
        <f t="shared" si="166"/>
        <v>0</v>
      </c>
      <c r="U166" s="397">
        <f t="shared" si="166"/>
        <v>0</v>
      </c>
      <c r="V166" s="397">
        <f t="shared" si="166"/>
        <v>0</v>
      </c>
      <c r="W166" s="397">
        <f t="shared" si="166"/>
        <v>0</v>
      </c>
      <c r="X166" s="397">
        <f t="shared" si="166"/>
        <v>0</v>
      </c>
      <c r="Y166" s="397">
        <f t="shared" si="166"/>
        <v>0</v>
      </c>
      <c r="Z166" s="398">
        <f t="shared" si="166"/>
        <v>0</v>
      </c>
      <c r="AA166" s="398">
        <f t="shared" si="166"/>
        <v>0</v>
      </c>
      <c r="AB166" s="398">
        <f t="shared" si="166"/>
        <v>0</v>
      </c>
      <c r="AC166" s="398">
        <f t="shared" si="166"/>
        <v>0</v>
      </c>
      <c r="AD166" s="398">
        <f t="shared" si="166"/>
        <v>0</v>
      </c>
      <c r="AE166" s="397">
        <f t="shared" si="166"/>
        <v>8</v>
      </c>
      <c r="AF166" s="397">
        <f t="shared" si="166"/>
        <v>0</v>
      </c>
      <c r="AG166" s="397">
        <f t="shared" si="166"/>
        <v>0</v>
      </c>
      <c r="AH166" s="397">
        <f t="shared" si="166"/>
        <v>3</v>
      </c>
      <c r="AI166" s="397">
        <f t="shared" ref="AI166:BN166" si="167">SUM(AI167:AI170)</f>
        <v>1</v>
      </c>
      <c r="AJ166" s="397">
        <f t="shared" si="167"/>
        <v>2</v>
      </c>
      <c r="AK166" s="397">
        <f t="shared" si="167"/>
        <v>1</v>
      </c>
      <c r="AL166" s="397">
        <f t="shared" si="167"/>
        <v>0</v>
      </c>
      <c r="AM166" s="397">
        <f t="shared" si="167"/>
        <v>1</v>
      </c>
      <c r="AN166" s="397">
        <f t="shared" si="167"/>
        <v>0</v>
      </c>
      <c r="AO166" s="397">
        <f t="shared" si="167"/>
        <v>0</v>
      </c>
      <c r="AP166" s="397">
        <f t="shared" si="167"/>
        <v>0</v>
      </c>
      <c r="AQ166" s="397">
        <f t="shared" si="167"/>
        <v>0</v>
      </c>
      <c r="AR166" s="397">
        <f t="shared" si="167"/>
        <v>0</v>
      </c>
      <c r="AS166" s="397">
        <f t="shared" si="167"/>
        <v>1</v>
      </c>
      <c r="AT166" s="397">
        <f t="shared" si="167"/>
        <v>0</v>
      </c>
      <c r="AU166" s="397">
        <f t="shared" si="167"/>
        <v>0</v>
      </c>
      <c r="AV166" s="397">
        <f t="shared" si="167"/>
        <v>1</v>
      </c>
      <c r="AW166" s="397">
        <f t="shared" si="167"/>
        <v>2</v>
      </c>
      <c r="AX166" s="397">
        <f t="shared" si="167"/>
        <v>0</v>
      </c>
      <c r="AY166" s="397">
        <f t="shared" si="167"/>
        <v>1</v>
      </c>
      <c r="AZ166" s="397">
        <f t="shared" si="167"/>
        <v>1</v>
      </c>
      <c r="BA166" s="397">
        <f t="shared" si="167"/>
        <v>0</v>
      </c>
      <c r="BB166" s="397">
        <f t="shared" si="167"/>
        <v>0</v>
      </c>
      <c r="BC166" s="397">
        <f t="shared" si="167"/>
        <v>0</v>
      </c>
      <c r="BD166" s="397">
        <f t="shared" si="167"/>
        <v>0</v>
      </c>
      <c r="BE166" s="397">
        <f t="shared" si="167"/>
        <v>0</v>
      </c>
      <c r="BF166" s="397">
        <f t="shared" si="167"/>
        <v>1</v>
      </c>
      <c r="BG166" s="397">
        <f t="shared" si="167"/>
        <v>0</v>
      </c>
      <c r="BH166" s="397">
        <f t="shared" si="167"/>
        <v>0</v>
      </c>
      <c r="BI166" s="397">
        <f t="shared" si="167"/>
        <v>1</v>
      </c>
      <c r="BJ166" s="397">
        <f t="shared" si="167"/>
        <v>0</v>
      </c>
      <c r="BK166" s="397">
        <f t="shared" si="167"/>
        <v>1</v>
      </c>
      <c r="BL166" s="397">
        <f t="shared" si="167"/>
        <v>1</v>
      </c>
      <c r="BM166" s="397">
        <f t="shared" si="167"/>
        <v>0</v>
      </c>
      <c r="BN166" s="397">
        <f t="shared" si="167"/>
        <v>0</v>
      </c>
      <c r="BO166" s="397">
        <f t="shared" ref="BO166:CE166" si="168">SUM(BO167:BO170)</f>
        <v>0</v>
      </c>
      <c r="BP166" s="397">
        <f t="shared" si="168"/>
        <v>0</v>
      </c>
      <c r="BQ166" s="397">
        <f t="shared" si="168"/>
        <v>0</v>
      </c>
      <c r="BR166" s="397">
        <f t="shared" si="168"/>
        <v>0</v>
      </c>
      <c r="BS166" s="397">
        <f t="shared" si="168"/>
        <v>0</v>
      </c>
      <c r="BT166" s="397">
        <f t="shared" si="168"/>
        <v>0</v>
      </c>
      <c r="BU166" s="397">
        <f t="shared" si="168"/>
        <v>0</v>
      </c>
      <c r="BV166" s="397">
        <f t="shared" si="168"/>
        <v>0</v>
      </c>
      <c r="BW166" s="397">
        <f t="shared" si="168"/>
        <v>0</v>
      </c>
      <c r="BX166" s="397">
        <f t="shared" si="168"/>
        <v>0</v>
      </c>
      <c r="BY166" s="397">
        <f t="shared" si="168"/>
        <v>0</v>
      </c>
      <c r="BZ166" s="397">
        <f t="shared" si="168"/>
        <v>0</v>
      </c>
      <c r="CA166" s="397">
        <f t="shared" si="168"/>
        <v>0</v>
      </c>
      <c r="CB166" s="397">
        <f t="shared" si="168"/>
        <v>0</v>
      </c>
      <c r="CC166" s="397">
        <f t="shared" si="168"/>
        <v>0</v>
      </c>
      <c r="CD166" s="397">
        <f t="shared" si="168"/>
        <v>0</v>
      </c>
      <c r="CE166" s="397">
        <f t="shared" si="168"/>
        <v>0</v>
      </c>
    </row>
    <row r="167" spans="1:83" ht="12.75" x14ac:dyDescent="0.2">
      <c r="A167" s="89">
        <v>5001</v>
      </c>
      <c r="B167" s="252" t="s">
        <v>456</v>
      </c>
      <c r="C167" s="398">
        <f>SUM(D167,G167,J167,O167,T167,Y167,AE167,AS167,AW167,BC167,BF167,BK167,BO167,BS167,BX167,CB167)</f>
        <v>7</v>
      </c>
      <c r="D167" s="397">
        <f>SUM(E167:F167)</f>
        <v>0</v>
      </c>
      <c r="E167" s="395">
        <v>0</v>
      </c>
      <c r="F167" s="395">
        <v>0</v>
      </c>
      <c r="G167" s="397">
        <f>SUM(H167:I167)</f>
        <v>0</v>
      </c>
      <c r="H167" s="395">
        <v>0</v>
      </c>
      <c r="I167" s="395">
        <v>0</v>
      </c>
      <c r="J167" s="396">
        <f>SUM(K167:N167)</f>
        <v>1</v>
      </c>
      <c r="K167" s="395">
        <v>0</v>
      </c>
      <c r="L167" s="395">
        <v>1</v>
      </c>
      <c r="M167" s="395">
        <v>0</v>
      </c>
      <c r="N167" s="395">
        <v>0</v>
      </c>
      <c r="O167" s="396">
        <f>SUM(P167,Q167,R167,S167)</f>
        <v>0</v>
      </c>
      <c r="P167" s="395">
        <v>0</v>
      </c>
      <c r="Q167" s="395">
        <v>0</v>
      </c>
      <c r="R167" s="395">
        <v>0</v>
      </c>
      <c r="S167" s="395">
        <v>0</v>
      </c>
      <c r="T167" s="396">
        <f>SUM(U167,V167,W167,X167)</f>
        <v>0</v>
      </c>
      <c r="U167" s="395">
        <v>0</v>
      </c>
      <c r="V167" s="395">
        <v>0</v>
      </c>
      <c r="W167" s="395">
        <v>0</v>
      </c>
      <c r="X167" s="395">
        <v>0</v>
      </c>
      <c r="Y167" s="396">
        <f>SUM(Z167,AA167,AB167,AC167,AD167)</f>
        <v>0</v>
      </c>
      <c r="Z167" s="401">
        <v>0</v>
      </c>
      <c r="AA167" s="401">
        <v>0</v>
      </c>
      <c r="AB167" s="401">
        <v>0</v>
      </c>
      <c r="AC167" s="401">
        <v>0</v>
      </c>
      <c r="AD167" s="401">
        <v>0</v>
      </c>
      <c r="AE167" s="396">
        <f>SUM(AF167,AG167,AH167,AI167,AJ167,AK167,AL167,AM167,AN167,AO167,AP167,AQ167,AR167)</f>
        <v>4</v>
      </c>
      <c r="AF167" s="395">
        <v>0</v>
      </c>
      <c r="AG167" s="395">
        <v>0</v>
      </c>
      <c r="AH167" s="395">
        <v>2</v>
      </c>
      <c r="AI167" s="395">
        <v>0</v>
      </c>
      <c r="AJ167" s="395">
        <v>1</v>
      </c>
      <c r="AK167" s="395">
        <v>0</v>
      </c>
      <c r="AL167" s="395">
        <v>0</v>
      </c>
      <c r="AM167" s="395">
        <v>1</v>
      </c>
      <c r="AN167" s="395">
        <v>0</v>
      </c>
      <c r="AO167" s="395">
        <v>0</v>
      </c>
      <c r="AP167" s="395">
        <v>0</v>
      </c>
      <c r="AQ167" s="395">
        <v>0</v>
      </c>
      <c r="AR167" s="395">
        <v>0</v>
      </c>
      <c r="AS167" s="396">
        <f>SUM(AT167:AV167)</f>
        <v>1</v>
      </c>
      <c r="AT167" s="395">
        <v>0</v>
      </c>
      <c r="AU167" s="395">
        <v>0</v>
      </c>
      <c r="AV167" s="395">
        <v>1</v>
      </c>
      <c r="AW167" s="396">
        <f>SUM(AX167:BB167)</f>
        <v>1</v>
      </c>
      <c r="AX167" s="395">
        <v>0</v>
      </c>
      <c r="AY167" s="395">
        <v>1</v>
      </c>
      <c r="AZ167" s="395">
        <v>0</v>
      </c>
      <c r="BA167" s="395">
        <v>0</v>
      </c>
      <c r="BB167" s="395">
        <v>0</v>
      </c>
      <c r="BC167" s="396">
        <f>SUM(BD167:BE167)</f>
        <v>0</v>
      </c>
      <c r="BD167" s="395">
        <v>0</v>
      </c>
      <c r="BE167" s="395">
        <v>0</v>
      </c>
      <c r="BF167" s="396">
        <f>SUM(BG167:BJ167)</f>
        <v>0</v>
      </c>
      <c r="BG167" s="395">
        <v>0</v>
      </c>
      <c r="BH167" s="395">
        <v>0</v>
      </c>
      <c r="BI167" s="395">
        <v>0</v>
      </c>
      <c r="BJ167" s="395">
        <v>0</v>
      </c>
      <c r="BK167" s="396">
        <f>SUM(BL167:BN167)</f>
        <v>0</v>
      </c>
      <c r="BL167" s="395">
        <v>0</v>
      </c>
      <c r="BM167" s="395">
        <v>0</v>
      </c>
      <c r="BN167" s="395">
        <v>0</v>
      </c>
      <c r="BO167" s="396">
        <f>SUM(BP167:BR167)</f>
        <v>0</v>
      </c>
      <c r="BP167" s="395">
        <v>0</v>
      </c>
      <c r="BQ167" s="395">
        <v>0</v>
      </c>
      <c r="BR167" s="395">
        <v>0</v>
      </c>
      <c r="BS167" s="396">
        <f>SUM(BT167:BW167)</f>
        <v>0</v>
      </c>
      <c r="BT167" s="395">
        <v>0</v>
      </c>
      <c r="BU167" s="395">
        <v>0</v>
      </c>
      <c r="BV167" s="395">
        <v>0</v>
      </c>
      <c r="BW167" s="395">
        <v>0</v>
      </c>
      <c r="BX167" s="396">
        <f>SUM(BY167:CA167)</f>
        <v>0</v>
      </c>
      <c r="BY167" s="395">
        <v>0</v>
      </c>
      <c r="BZ167" s="395">
        <v>0</v>
      </c>
      <c r="CA167" s="395">
        <v>0</v>
      </c>
      <c r="CB167" s="396">
        <f>SUM(CC167:CE167)</f>
        <v>0</v>
      </c>
      <c r="CC167" s="395">
        <v>0</v>
      </c>
      <c r="CD167" s="395">
        <v>0</v>
      </c>
      <c r="CE167" s="395">
        <v>0</v>
      </c>
    </row>
    <row r="168" spans="1:83" ht="12.75" x14ac:dyDescent="0.2">
      <c r="A168" s="89">
        <v>5002</v>
      </c>
      <c r="B168" s="252" t="s">
        <v>103</v>
      </c>
      <c r="C168" s="398">
        <f>SUM(D168,G168,J168,O168,T168,Y168,AE168,AS168,AW168,BC168,BF168,BK168,BO168,BS168,BX168,CB168)</f>
        <v>1</v>
      </c>
      <c r="D168" s="397">
        <f>SUM(E168:F168)</f>
        <v>0</v>
      </c>
      <c r="E168" s="395">
        <v>0</v>
      </c>
      <c r="F168" s="395">
        <v>0</v>
      </c>
      <c r="G168" s="397">
        <f>SUM(H168:I168)</f>
        <v>0</v>
      </c>
      <c r="H168" s="395">
        <v>0</v>
      </c>
      <c r="I168" s="395">
        <v>0</v>
      </c>
      <c r="J168" s="396">
        <f>SUM(K168:N168)</f>
        <v>0</v>
      </c>
      <c r="K168" s="395">
        <v>0</v>
      </c>
      <c r="L168" s="395">
        <v>0</v>
      </c>
      <c r="M168" s="395">
        <v>0</v>
      </c>
      <c r="N168" s="395">
        <v>0</v>
      </c>
      <c r="O168" s="396">
        <f>SUM(P168,Q168,R168,S168)</f>
        <v>0</v>
      </c>
      <c r="P168" s="395">
        <v>0</v>
      </c>
      <c r="Q168" s="395">
        <v>0</v>
      </c>
      <c r="R168" s="395">
        <v>0</v>
      </c>
      <c r="S168" s="395">
        <v>0</v>
      </c>
      <c r="T168" s="396">
        <f>SUM(U168,V168,W168,X168)</f>
        <v>0</v>
      </c>
      <c r="U168" s="395">
        <v>0</v>
      </c>
      <c r="V168" s="395">
        <v>0</v>
      </c>
      <c r="W168" s="395">
        <v>0</v>
      </c>
      <c r="X168" s="395">
        <v>0</v>
      </c>
      <c r="Y168" s="396">
        <f>SUM(Z168,AA168,AB168,AC168,AD168)</f>
        <v>0</v>
      </c>
      <c r="Z168" s="401">
        <v>0</v>
      </c>
      <c r="AA168" s="401">
        <v>0</v>
      </c>
      <c r="AB168" s="401">
        <v>0</v>
      </c>
      <c r="AC168" s="401">
        <v>0</v>
      </c>
      <c r="AD168" s="401">
        <v>0</v>
      </c>
      <c r="AE168" s="396">
        <f>SUM(AF168,AG168,AH168,AI168,AJ168,AK168,AL168,AM168,AN168,AO168,AP168,AQ168,AR168)</f>
        <v>1</v>
      </c>
      <c r="AF168" s="395">
        <v>0</v>
      </c>
      <c r="AG168" s="395">
        <v>0</v>
      </c>
      <c r="AH168" s="395">
        <v>0</v>
      </c>
      <c r="AI168" s="395">
        <v>1</v>
      </c>
      <c r="AJ168" s="395">
        <v>0</v>
      </c>
      <c r="AK168" s="395">
        <v>0</v>
      </c>
      <c r="AL168" s="395">
        <v>0</v>
      </c>
      <c r="AM168" s="395">
        <v>0</v>
      </c>
      <c r="AN168" s="395">
        <v>0</v>
      </c>
      <c r="AO168" s="395">
        <v>0</v>
      </c>
      <c r="AP168" s="395">
        <v>0</v>
      </c>
      <c r="AQ168" s="395">
        <v>0</v>
      </c>
      <c r="AR168" s="395">
        <v>0</v>
      </c>
      <c r="AS168" s="396">
        <f>SUM(AT168:AV168)</f>
        <v>0</v>
      </c>
      <c r="AT168" s="395">
        <v>0</v>
      </c>
      <c r="AU168" s="395">
        <v>0</v>
      </c>
      <c r="AV168" s="395">
        <v>0</v>
      </c>
      <c r="AW168" s="396">
        <f>SUM(AX168:BB168)</f>
        <v>0</v>
      </c>
      <c r="AX168" s="395">
        <v>0</v>
      </c>
      <c r="AY168" s="395">
        <v>0</v>
      </c>
      <c r="AZ168" s="395">
        <v>0</v>
      </c>
      <c r="BA168" s="395">
        <v>0</v>
      </c>
      <c r="BB168" s="395">
        <v>0</v>
      </c>
      <c r="BC168" s="396">
        <f>SUM(BD168:BE168)</f>
        <v>0</v>
      </c>
      <c r="BD168" s="395">
        <v>0</v>
      </c>
      <c r="BE168" s="395">
        <v>0</v>
      </c>
      <c r="BF168" s="396">
        <f>SUM(BG168:BJ168)</f>
        <v>0</v>
      </c>
      <c r="BG168" s="395">
        <v>0</v>
      </c>
      <c r="BH168" s="395">
        <v>0</v>
      </c>
      <c r="BI168" s="395">
        <v>0</v>
      </c>
      <c r="BJ168" s="395">
        <v>0</v>
      </c>
      <c r="BK168" s="396">
        <f>SUM(BL168:BN168)</f>
        <v>0</v>
      </c>
      <c r="BL168" s="395">
        <v>0</v>
      </c>
      <c r="BM168" s="395">
        <v>0</v>
      </c>
      <c r="BN168" s="395">
        <v>0</v>
      </c>
      <c r="BO168" s="396">
        <f>SUM(BP168:BR168)</f>
        <v>0</v>
      </c>
      <c r="BP168" s="395">
        <v>0</v>
      </c>
      <c r="BQ168" s="395">
        <v>0</v>
      </c>
      <c r="BR168" s="395">
        <v>0</v>
      </c>
      <c r="BS168" s="396">
        <f>SUM(BT168:BW168)</f>
        <v>0</v>
      </c>
      <c r="BT168" s="395">
        <v>0</v>
      </c>
      <c r="BU168" s="395">
        <v>0</v>
      </c>
      <c r="BV168" s="395">
        <v>0</v>
      </c>
      <c r="BW168" s="395">
        <v>0</v>
      </c>
      <c r="BX168" s="396">
        <f>SUM(BY168:CA168)</f>
        <v>0</v>
      </c>
      <c r="BY168" s="395">
        <v>0</v>
      </c>
      <c r="BZ168" s="395">
        <v>0</v>
      </c>
      <c r="CA168" s="395">
        <v>0</v>
      </c>
      <c r="CB168" s="396">
        <f>SUM(CC168:CE168)</f>
        <v>0</v>
      </c>
      <c r="CC168" s="395">
        <v>0</v>
      </c>
      <c r="CD168" s="395">
        <v>0</v>
      </c>
      <c r="CE168" s="395">
        <v>0</v>
      </c>
    </row>
    <row r="169" spans="1:83" ht="12.75" x14ac:dyDescent="0.2">
      <c r="A169" s="89">
        <v>5003</v>
      </c>
      <c r="B169" s="252" t="s">
        <v>7</v>
      </c>
      <c r="C169" s="398">
        <f>SUM(D169,G169,J169,O169,T169,Y169,AE169,AS169,AW169,BC169,BF169,BK169,BO169,BS169,BX169,CB169)</f>
        <v>2</v>
      </c>
      <c r="D169" s="397">
        <f>SUM(E169:F169)</f>
        <v>0</v>
      </c>
      <c r="E169" s="395">
        <v>0</v>
      </c>
      <c r="F169" s="395">
        <v>0</v>
      </c>
      <c r="G169" s="397">
        <f>SUM(H169:I169)</f>
        <v>0</v>
      </c>
      <c r="H169" s="395">
        <v>0</v>
      </c>
      <c r="I169" s="395">
        <v>0</v>
      </c>
      <c r="J169" s="396">
        <f>SUM(K169:N169)</f>
        <v>0</v>
      </c>
      <c r="K169" s="395">
        <v>0</v>
      </c>
      <c r="L169" s="395">
        <v>0</v>
      </c>
      <c r="M169" s="395">
        <v>0</v>
      </c>
      <c r="N169" s="395">
        <v>0</v>
      </c>
      <c r="O169" s="396">
        <f>SUM(P169,Q169,R169,S169)</f>
        <v>0</v>
      </c>
      <c r="P169" s="395">
        <v>0</v>
      </c>
      <c r="Q169" s="395">
        <v>0</v>
      </c>
      <c r="R169" s="395">
        <v>0</v>
      </c>
      <c r="S169" s="395">
        <v>0</v>
      </c>
      <c r="T169" s="396">
        <f>SUM(U169,V169,W169,X169)</f>
        <v>0</v>
      </c>
      <c r="U169" s="395">
        <v>0</v>
      </c>
      <c r="V169" s="395">
        <v>0</v>
      </c>
      <c r="W169" s="395">
        <v>0</v>
      </c>
      <c r="X169" s="395">
        <v>0</v>
      </c>
      <c r="Y169" s="396">
        <f>SUM(Z169,AA169,AB169,AC169,AD169)</f>
        <v>0</v>
      </c>
      <c r="Z169" s="401">
        <v>0</v>
      </c>
      <c r="AA169" s="401">
        <v>0</v>
      </c>
      <c r="AB169" s="401">
        <v>0</v>
      </c>
      <c r="AC169" s="401">
        <v>0</v>
      </c>
      <c r="AD169" s="401">
        <v>0</v>
      </c>
      <c r="AE169" s="396">
        <f>SUM(AF169,AG169,AH169,AI169,AJ169,AK169,AL169,AM169,AN169,AO169,AP169,AQ169,AR169)</f>
        <v>1</v>
      </c>
      <c r="AF169" s="395">
        <v>0</v>
      </c>
      <c r="AG169" s="395">
        <v>0</v>
      </c>
      <c r="AH169" s="395">
        <v>1</v>
      </c>
      <c r="AI169" s="395">
        <v>0</v>
      </c>
      <c r="AJ169" s="395">
        <v>0</v>
      </c>
      <c r="AK169" s="395">
        <v>0</v>
      </c>
      <c r="AL169" s="395">
        <v>0</v>
      </c>
      <c r="AM169" s="395">
        <v>0</v>
      </c>
      <c r="AN169" s="395">
        <v>0</v>
      </c>
      <c r="AO169" s="395">
        <v>0</v>
      </c>
      <c r="AP169" s="395">
        <v>0</v>
      </c>
      <c r="AQ169" s="395">
        <v>0</v>
      </c>
      <c r="AR169" s="395">
        <v>0</v>
      </c>
      <c r="AS169" s="396">
        <f>SUM(AT169:AV169)</f>
        <v>0</v>
      </c>
      <c r="AT169" s="395">
        <v>0</v>
      </c>
      <c r="AU169" s="395">
        <v>0</v>
      </c>
      <c r="AV169" s="395">
        <v>0</v>
      </c>
      <c r="AW169" s="396">
        <f>SUM(AX169:BB169)</f>
        <v>0</v>
      </c>
      <c r="AX169" s="395">
        <v>0</v>
      </c>
      <c r="AY169" s="395">
        <v>0</v>
      </c>
      <c r="AZ169" s="395">
        <v>0</v>
      </c>
      <c r="BA169" s="395">
        <v>0</v>
      </c>
      <c r="BB169" s="395">
        <v>0</v>
      </c>
      <c r="BC169" s="396">
        <f>SUM(BD169:BE169)</f>
        <v>0</v>
      </c>
      <c r="BD169" s="395">
        <v>0</v>
      </c>
      <c r="BE169" s="395">
        <v>0</v>
      </c>
      <c r="BF169" s="396">
        <f>SUM(BG169:BJ169)</f>
        <v>1</v>
      </c>
      <c r="BG169" s="395">
        <v>0</v>
      </c>
      <c r="BH169" s="395">
        <v>0</v>
      </c>
      <c r="BI169" s="395">
        <v>1</v>
      </c>
      <c r="BJ169" s="395">
        <v>0</v>
      </c>
      <c r="BK169" s="396">
        <f>SUM(BL169:BN169)</f>
        <v>0</v>
      </c>
      <c r="BL169" s="395">
        <v>0</v>
      </c>
      <c r="BM169" s="395">
        <v>0</v>
      </c>
      <c r="BN169" s="395">
        <v>0</v>
      </c>
      <c r="BO169" s="396">
        <f>SUM(BP169:BR169)</f>
        <v>0</v>
      </c>
      <c r="BP169" s="395">
        <v>0</v>
      </c>
      <c r="BQ169" s="395">
        <v>0</v>
      </c>
      <c r="BR169" s="395">
        <v>0</v>
      </c>
      <c r="BS169" s="396">
        <f>SUM(BT169:BW169)</f>
        <v>0</v>
      </c>
      <c r="BT169" s="395">
        <v>0</v>
      </c>
      <c r="BU169" s="395">
        <v>0</v>
      </c>
      <c r="BV169" s="395">
        <v>0</v>
      </c>
      <c r="BW169" s="395">
        <v>0</v>
      </c>
      <c r="BX169" s="396">
        <f>SUM(BY169:CA169)</f>
        <v>0</v>
      </c>
      <c r="BY169" s="395">
        <v>0</v>
      </c>
      <c r="BZ169" s="395">
        <v>0</v>
      </c>
      <c r="CA169" s="395">
        <v>0</v>
      </c>
      <c r="CB169" s="396">
        <f>SUM(CC169:CE169)</f>
        <v>0</v>
      </c>
      <c r="CC169" s="395">
        <v>0</v>
      </c>
      <c r="CD169" s="395">
        <v>0</v>
      </c>
      <c r="CE169" s="395">
        <v>0</v>
      </c>
    </row>
    <row r="170" spans="1:83" ht="12.75" x14ac:dyDescent="0.2">
      <c r="A170" s="90">
        <v>5099</v>
      </c>
      <c r="B170" s="252" t="s">
        <v>184</v>
      </c>
      <c r="C170" s="398">
        <f>SUM(D170,G170,J170,O170,T170,Y170,AE170,AS170,AW170,BC170,BF170,BK170,BO170,BS170,BX170,CB170)</f>
        <v>12</v>
      </c>
      <c r="D170" s="397">
        <f>SUM(E170:F170)</f>
        <v>8</v>
      </c>
      <c r="E170" s="395">
        <v>8</v>
      </c>
      <c r="F170" s="395">
        <v>0</v>
      </c>
      <c r="G170" s="397">
        <f>SUM(H170:I170)</f>
        <v>0</v>
      </c>
      <c r="H170" s="395">
        <v>0</v>
      </c>
      <c r="I170" s="395">
        <v>0</v>
      </c>
      <c r="J170" s="396">
        <f>SUM(K170:N170)</f>
        <v>0</v>
      </c>
      <c r="K170" s="395">
        <v>0</v>
      </c>
      <c r="L170" s="395">
        <v>0</v>
      </c>
      <c r="M170" s="395">
        <v>0</v>
      </c>
      <c r="N170" s="395">
        <v>0</v>
      </c>
      <c r="O170" s="396">
        <f>SUM(P170,Q170,R170,S170)</f>
        <v>0</v>
      </c>
      <c r="P170" s="395">
        <v>0</v>
      </c>
      <c r="Q170" s="395">
        <v>0</v>
      </c>
      <c r="R170" s="395">
        <v>0</v>
      </c>
      <c r="S170" s="395">
        <v>0</v>
      </c>
      <c r="T170" s="396">
        <f>SUM(U170,V170,W170,X170)</f>
        <v>0</v>
      </c>
      <c r="U170" s="395">
        <v>0</v>
      </c>
      <c r="V170" s="395">
        <v>0</v>
      </c>
      <c r="W170" s="395">
        <v>0</v>
      </c>
      <c r="X170" s="395">
        <v>0</v>
      </c>
      <c r="Y170" s="396">
        <f>SUM(Z170,AA170,AB170,AC170,AD170)</f>
        <v>0</v>
      </c>
      <c r="Z170" s="401">
        <v>0</v>
      </c>
      <c r="AA170" s="401">
        <v>0</v>
      </c>
      <c r="AB170" s="401">
        <v>0</v>
      </c>
      <c r="AC170" s="401">
        <v>0</v>
      </c>
      <c r="AD170" s="401">
        <v>0</v>
      </c>
      <c r="AE170" s="396">
        <f>SUM(AF170,AG170,AH170,AI170,AJ170,AK170,AL170,AM170,AN170,AO170,AP170,AQ170,AR170)</f>
        <v>2</v>
      </c>
      <c r="AF170" s="395">
        <v>0</v>
      </c>
      <c r="AG170" s="395">
        <v>0</v>
      </c>
      <c r="AH170" s="395">
        <v>0</v>
      </c>
      <c r="AI170" s="395">
        <v>0</v>
      </c>
      <c r="AJ170" s="395">
        <v>1</v>
      </c>
      <c r="AK170" s="395">
        <v>1</v>
      </c>
      <c r="AL170" s="395">
        <v>0</v>
      </c>
      <c r="AM170" s="395">
        <v>0</v>
      </c>
      <c r="AN170" s="395">
        <v>0</v>
      </c>
      <c r="AO170" s="395">
        <v>0</v>
      </c>
      <c r="AP170" s="395">
        <v>0</v>
      </c>
      <c r="AQ170" s="395">
        <v>0</v>
      </c>
      <c r="AR170" s="395">
        <v>0</v>
      </c>
      <c r="AS170" s="396">
        <f>SUM(AT170:AV170)</f>
        <v>0</v>
      </c>
      <c r="AT170" s="395">
        <v>0</v>
      </c>
      <c r="AU170" s="395">
        <v>0</v>
      </c>
      <c r="AV170" s="395">
        <v>0</v>
      </c>
      <c r="AW170" s="396">
        <f>SUM(AX170:BB170)</f>
        <v>1</v>
      </c>
      <c r="AX170" s="395">
        <v>0</v>
      </c>
      <c r="AY170" s="395">
        <v>0</v>
      </c>
      <c r="AZ170" s="395">
        <v>1</v>
      </c>
      <c r="BA170" s="395">
        <v>0</v>
      </c>
      <c r="BB170" s="395">
        <v>0</v>
      </c>
      <c r="BC170" s="396">
        <f>SUM(BD170:BE170)</f>
        <v>0</v>
      </c>
      <c r="BD170" s="395">
        <v>0</v>
      </c>
      <c r="BE170" s="395">
        <v>0</v>
      </c>
      <c r="BF170" s="396">
        <f>SUM(BG170:BJ170)</f>
        <v>0</v>
      </c>
      <c r="BG170" s="395">
        <v>0</v>
      </c>
      <c r="BH170" s="395">
        <v>0</v>
      </c>
      <c r="BI170" s="395">
        <v>0</v>
      </c>
      <c r="BJ170" s="395">
        <v>0</v>
      </c>
      <c r="BK170" s="396">
        <f>SUM(BL170:BN170)</f>
        <v>1</v>
      </c>
      <c r="BL170" s="395">
        <v>1</v>
      </c>
      <c r="BM170" s="395">
        <v>0</v>
      </c>
      <c r="BN170" s="395">
        <v>0</v>
      </c>
      <c r="BO170" s="396">
        <f>SUM(BP170:BR170)</f>
        <v>0</v>
      </c>
      <c r="BP170" s="395">
        <v>0</v>
      </c>
      <c r="BQ170" s="395">
        <v>0</v>
      </c>
      <c r="BR170" s="395">
        <v>0</v>
      </c>
      <c r="BS170" s="396">
        <f>SUM(BT170:BW170)</f>
        <v>0</v>
      </c>
      <c r="BT170" s="395">
        <v>0</v>
      </c>
      <c r="BU170" s="395">
        <v>0</v>
      </c>
      <c r="BV170" s="395">
        <v>0</v>
      </c>
      <c r="BW170" s="395">
        <v>0</v>
      </c>
      <c r="BX170" s="396">
        <f>SUM(BY170:CA170)</f>
        <v>0</v>
      </c>
      <c r="BY170" s="395">
        <v>0</v>
      </c>
      <c r="BZ170" s="395">
        <v>0</v>
      </c>
      <c r="CA170" s="395">
        <v>0</v>
      </c>
      <c r="CB170" s="396">
        <f>SUM(CC170:CE170)</f>
        <v>0</v>
      </c>
      <c r="CC170" s="395">
        <v>0</v>
      </c>
      <c r="CD170" s="395">
        <v>0</v>
      </c>
      <c r="CE170" s="395">
        <v>0</v>
      </c>
    </row>
    <row r="171" spans="1:83" ht="21" x14ac:dyDescent="0.2">
      <c r="A171" s="88"/>
      <c r="B171" s="251" t="s">
        <v>343</v>
      </c>
      <c r="C171" s="398">
        <f t="shared" ref="C171:AH171" si="169">SUM(C172:C179)</f>
        <v>9159</v>
      </c>
      <c r="D171" s="397">
        <f t="shared" si="169"/>
        <v>486</v>
      </c>
      <c r="E171" s="397">
        <f t="shared" si="169"/>
        <v>199</v>
      </c>
      <c r="F171" s="397">
        <f t="shared" si="169"/>
        <v>287</v>
      </c>
      <c r="G171" s="397">
        <f t="shared" si="169"/>
        <v>1567</v>
      </c>
      <c r="H171" s="397">
        <f t="shared" si="169"/>
        <v>863</v>
      </c>
      <c r="I171" s="397">
        <f t="shared" si="169"/>
        <v>704</v>
      </c>
      <c r="J171" s="397">
        <f t="shared" si="169"/>
        <v>543</v>
      </c>
      <c r="K171" s="397">
        <f t="shared" si="169"/>
        <v>46</v>
      </c>
      <c r="L171" s="397">
        <f t="shared" si="169"/>
        <v>104</v>
      </c>
      <c r="M171" s="397">
        <f t="shared" si="169"/>
        <v>78</v>
      </c>
      <c r="N171" s="397">
        <f t="shared" si="169"/>
        <v>315</v>
      </c>
      <c r="O171" s="397">
        <f t="shared" si="169"/>
        <v>363</v>
      </c>
      <c r="P171" s="397">
        <f t="shared" si="169"/>
        <v>66</v>
      </c>
      <c r="Q171" s="397">
        <f t="shared" si="169"/>
        <v>211</v>
      </c>
      <c r="R171" s="397">
        <f t="shared" si="169"/>
        <v>26</v>
      </c>
      <c r="S171" s="397">
        <f t="shared" si="169"/>
        <v>60</v>
      </c>
      <c r="T171" s="397">
        <f t="shared" si="169"/>
        <v>346</v>
      </c>
      <c r="U171" s="397">
        <f t="shared" si="169"/>
        <v>22</v>
      </c>
      <c r="V171" s="397">
        <f t="shared" si="169"/>
        <v>212</v>
      </c>
      <c r="W171" s="397">
        <f t="shared" si="169"/>
        <v>84</v>
      </c>
      <c r="X171" s="397">
        <f t="shared" si="169"/>
        <v>28</v>
      </c>
      <c r="Y171" s="397">
        <f t="shared" si="169"/>
        <v>810</v>
      </c>
      <c r="Z171" s="398">
        <f t="shared" si="169"/>
        <v>5</v>
      </c>
      <c r="AA171" s="398">
        <f t="shared" si="169"/>
        <v>172</v>
      </c>
      <c r="AB171" s="398">
        <f t="shared" si="169"/>
        <v>53</v>
      </c>
      <c r="AC171" s="398">
        <f t="shared" si="169"/>
        <v>403</v>
      </c>
      <c r="AD171" s="398">
        <f t="shared" si="169"/>
        <v>177</v>
      </c>
      <c r="AE171" s="397">
        <f t="shared" si="169"/>
        <v>2492</v>
      </c>
      <c r="AF171" s="397">
        <f t="shared" si="169"/>
        <v>2</v>
      </c>
      <c r="AG171" s="397">
        <f t="shared" si="169"/>
        <v>3</v>
      </c>
      <c r="AH171" s="397">
        <f t="shared" si="169"/>
        <v>330</v>
      </c>
      <c r="AI171" s="397">
        <f t="shared" ref="AI171:BN171" si="170">SUM(AI172:AI179)</f>
        <v>524</v>
      </c>
      <c r="AJ171" s="397">
        <f t="shared" si="170"/>
        <v>248</v>
      </c>
      <c r="AK171" s="397">
        <f t="shared" si="170"/>
        <v>406</v>
      </c>
      <c r="AL171" s="397">
        <f t="shared" si="170"/>
        <v>656</v>
      </c>
      <c r="AM171" s="397">
        <f t="shared" si="170"/>
        <v>280</v>
      </c>
      <c r="AN171" s="397">
        <f t="shared" si="170"/>
        <v>7</v>
      </c>
      <c r="AO171" s="397">
        <f t="shared" si="170"/>
        <v>6</v>
      </c>
      <c r="AP171" s="397">
        <f t="shared" si="170"/>
        <v>3</v>
      </c>
      <c r="AQ171" s="397">
        <f t="shared" si="170"/>
        <v>21</v>
      </c>
      <c r="AR171" s="397">
        <f t="shared" si="170"/>
        <v>6</v>
      </c>
      <c r="AS171" s="397">
        <f t="shared" si="170"/>
        <v>400</v>
      </c>
      <c r="AT171" s="397">
        <f t="shared" si="170"/>
        <v>3</v>
      </c>
      <c r="AU171" s="397">
        <f t="shared" si="170"/>
        <v>239</v>
      </c>
      <c r="AV171" s="397">
        <f t="shared" si="170"/>
        <v>158</v>
      </c>
      <c r="AW171" s="397">
        <f t="shared" si="170"/>
        <v>542</v>
      </c>
      <c r="AX171" s="397">
        <f t="shared" si="170"/>
        <v>0</v>
      </c>
      <c r="AY171" s="397">
        <f t="shared" si="170"/>
        <v>129</v>
      </c>
      <c r="AZ171" s="397">
        <f t="shared" si="170"/>
        <v>105</v>
      </c>
      <c r="BA171" s="397">
        <f t="shared" si="170"/>
        <v>214</v>
      </c>
      <c r="BB171" s="397">
        <f t="shared" si="170"/>
        <v>94</v>
      </c>
      <c r="BC171" s="397">
        <f t="shared" si="170"/>
        <v>147</v>
      </c>
      <c r="BD171" s="397">
        <f t="shared" si="170"/>
        <v>0</v>
      </c>
      <c r="BE171" s="397">
        <f t="shared" si="170"/>
        <v>147</v>
      </c>
      <c r="BF171" s="397">
        <f t="shared" si="170"/>
        <v>638</v>
      </c>
      <c r="BG171" s="397">
        <f t="shared" si="170"/>
        <v>1</v>
      </c>
      <c r="BH171" s="397">
        <f t="shared" si="170"/>
        <v>451</v>
      </c>
      <c r="BI171" s="397">
        <f t="shared" si="170"/>
        <v>52</v>
      </c>
      <c r="BJ171" s="397">
        <f t="shared" si="170"/>
        <v>134</v>
      </c>
      <c r="BK171" s="397">
        <f t="shared" si="170"/>
        <v>325</v>
      </c>
      <c r="BL171" s="397">
        <f t="shared" si="170"/>
        <v>3</v>
      </c>
      <c r="BM171" s="397">
        <f t="shared" si="170"/>
        <v>251</v>
      </c>
      <c r="BN171" s="397">
        <f t="shared" si="170"/>
        <v>71</v>
      </c>
      <c r="BO171" s="397">
        <f t="shared" ref="BO171:CE171" si="171">SUM(BO172:BO179)</f>
        <v>174</v>
      </c>
      <c r="BP171" s="397">
        <f t="shared" si="171"/>
        <v>0</v>
      </c>
      <c r="BQ171" s="397">
        <f t="shared" si="171"/>
        <v>157</v>
      </c>
      <c r="BR171" s="397">
        <f t="shared" si="171"/>
        <v>17</v>
      </c>
      <c r="BS171" s="397">
        <f t="shared" si="171"/>
        <v>208</v>
      </c>
      <c r="BT171" s="397">
        <f t="shared" si="171"/>
        <v>1</v>
      </c>
      <c r="BU171" s="397">
        <f t="shared" si="171"/>
        <v>91</v>
      </c>
      <c r="BV171" s="397">
        <f t="shared" si="171"/>
        <v>47</v>
      </c>
      <c r="BW171" s="397">
        <f t="shared" si="171"/>
        <v>69</v>
      </c>
      <c r="BX171" s="397">
        <f t="shared" si="171"/>
        <v>52</v>
      </c>
      <c r="BY171" s="397">
        <f t="shared" si="171"/>
        <v>0</v>
      </c>
      <c r="BZ171" s="397">
        <f t="shared" si="171"/>
        <v>45</v>
      </c>
      <c r="CA171" s="397">
        <f t="shared" si="171"/>
        <v>7</v>
      </c>
      <c r="CB171" s="397">
        <f t="shared" si="171"/>
        <v>66</v>
      </c>
      <c r="CC171" s="397">
        <f t="shared" si="171"/>
        <v>0</v>
      </c>
      <c r="CD171" s="397">
        <f t="shared" si="171"/>
        <v>66</v>
      </c>
      <c r="CE171" s="397">
        <f t="shared" si="171"/>
        <v>0</v>
      </c>
    </row>
    <row r="172" spans="1:83" ht="12.75" x14ac:dyDescent="0.2">
      <c r="A172" s="92">
        <v>7001</v>
      </c>
      <c r="B172" s="252" t="s">
        <v>276</v>
      </c>
      <c r="C172" s="398">
        <f t="shared" ref="C172:C179" si="172">SUM(D172,G172,J172,O172,T172,Y172,AE172,AS172,AW172,BC172,BF172,BK172,BO172,BS172,BX172,CB172)</f>
        <v>1</v>
      </c>
      <c r="D172" s="397">
        <f t="shared" ref="D172:D179" si="173">SUM(E172:F172)</f>
        <v>0</v>
      </c>
      <c r="E172" s="395">
        <v>0</v>
      </c>
      <c r="F172" s="395">
        <v>0</v>
      </c>
      <c r="G172" s="397">
        <f t="shared" ref="G172:G179" si="174">SUM(H172:I172)</f>
        <v>0</v>
      </c>
      <c r="H172" s="395">
        <v>0</v>
      </c>
      <c r="I172" s="395">
        <v>0</v>
      </c>
      <c r="J172" s="396">
        <f t="shared" ref="J172:J179" si="175">SUM(K172:N172)</f>
        <v>0</v>
      </c>
      <c r="K172" s="395">
        <v>0</v>
      </c>
      <c r="L172" s="395">
        <v>0</v>
      </c>
      <c r="M172" s="395">
        <v>0</v>
      </c>
      <c r="N172" s="395">
        <v>0</v>
      </c>
      <c r="O172" s="396">
        <f t="shared" ref="O172:O179" si="176">SUM(P172,Q172,R172,S172)</f>
        <v>1</v>
      </c>
      <c r="P172" s="395">
        <v>0</v>
      </c>
      <c r="Q172" s="395">
        <v>1</v>
      </c>
      <c r="R172" s="395">
        <v>0</v>
      </c>
      <c r="S172" s="395">
        <v>0</v>
      </c>
      <c r="T172" s="396">
        <f t="shared" ref="T172:T179" si="177">SUM(U172,V172,W172,X172)</f>
        <v>0</v>
      </c>
      <c r="U172" s="395">
        <v>0</v>
      </c>
      <c r="V172" s="395">
        <v>0</v>
      </c>
      <c r="W172" s="395">
        <v>0</v>
      </c>
      <c r="X172" s="395">
        <v>0</v>
      </c>
      <c r="Y172" s="396">
        <f t="shared" ref="Y172:Y179" si="178">SUM(Z172,AA172,AB172,AC172,AD172)</f>
        <v>0</v>
      </c>
      <c r="Z172" s="401">
        <v>0</v>
      </c>
      <c r="AA172" s="401">
        <v>0</v>
      </c>
      <c r="AB172" s="401">
        <v>0</v>
      </c>
      <c r="AC172" s="401">
        <v>0</v>
      </c>
      <c r="AD172" s="401">
        <v>0</v>
      </c>
      <c r="AE172" s="396">
        <f t="shared" ref="AE172:AE179" si="179">SUM(AF172,AG172,AH172,AI172,AJ172,AK172,AL172,AM172,AN172,AO172,AP172,AQ172,AR172)</f>
        <v>0</v>
      </c>
      <c r="AF172" s="395">
        <v>0</v>
      </c>
      <c r="AG172" s="395">
        <v>0</v>
      </c>
      <c r="AH172" s="395">
        <v>0</v>
      </c>
      <c r="AI172" s="395">
        <v>0</v>
      </c>
      <c r="AJ172" s="395">
        <v>0</v>
      </c>
      <c r="AK172" s="395">
        <v>0</v>
      </c>
      <c r="AL172" s="395">
        <v>0</v>
      </c>
      <c r="AM172" s="395">
        <v>0</v>
      </c>
      <c r="AN172" s="395">
        <v>0</v>
      </c>
      <c r="AO172" s="395">
        <v>0</v>
      </c>
      <c r="AP172" s="395">
        <v>0</v>
      </c>
      <c r="AQ172" s="395">
        <v>0</v>
      </c>
      <c r="AR172" s="395">
        <v>0</v>
      </c>
      <c r="AS172" s="396">
        <f t="shared" ref="AS172:AS179" si="180">SUM(AT172:AV172)</f>
        <v>0</v>
      </c>
      <c r="AT172" s="395">
        <v>0</v>
      </c>
      <c r="AU172" s="395">
        <v>0</v>
      </c>
      <c r="AV172" s="395">
        <v>0</v>
      </c>
      <c r="AW172" s="396">
        <f t="shared" ref="AW172:AW179" si="181">SUM(AX172:BB172)</f>
        <v>0</v>
      </c>
      <c r="AX172" s="395">
        <v>0</v>
      </c>
      <c r="AY172" s="395">
        <v>0</v>
      </c>
      <c r="AZ172" s="395">
        <v>0</v>
      </c>
      <c r="BA172" s="395">
        <v>0</v>
      </c>
      <c r="BB172" s="395">
        <v>0</v>
      </c>
      <c r="BC172" s="396">
        <f t="shared" ref="BC172:BC179" si="182">SUM(BD172:BE172)</f>
        <v>0</v>
      </c>
      <c r="BD172" s="395">
        <v>0</v>
      </c>
      <c r="BE172" s="395">
        <v>0</v>
      </c>
      <c r="BF172" s="396">
        <f t="shared" ref="BF172:BF179" si="183">SUM(BG172:BJ172)</f>
        <v>0</v>
      </c>
      <c r="BG172" s="395">
        <v>0</v>
      </c>
      <c r="BH172" s="395">
        <v>0</v>
      </c>
      <c r="BI172" s="395">
        <v>0</v>
      </c>
      <c r="BJ172" s="395">
        <v>0</v>
      </c>
      <c r="BK172" s="396">
        <f t="shared" ref="BK172:BK179" si="184">SUM(BL172:BN172)</f>
        <v>0</v>
      </c>
      <c r="BL172" s="395">
        <v>0</v>
      </c>
      <c r="BM172" s="395">
        <v>0</v>
      </c>
      <c r="BN172" s="395">
        <v>0</v>
      </c>
      <c r="BO172" s="396">
        <f t="shared" ref="BO172:BO179" si="185">SUM(BP172:BR172)</f>
        <v>0</v>
      </c>
      <c r="BP172" s="395">
        <v>0</v>
      </c>
      <c r="BQ172" s="395">
        <v>0</v>
      </c>
      <c r="BR172" s="395">
        <v>0</v>
      </c>
      <c r="BS172" s="396">
        <f t="shared" ref="BS172:BS179" si="186">SUM(BT172:BW172)</f>
        <v>0</v>
      </c>
      <c r="BT172" s="395">
        <v>0</v>
      </c>
      <c r="BU172" s="395">
        <v>0</v>
      </c>
      <c r="BV172" s="395">
        <v>0</v>
      </c>
      <c r="BW172" s="395">
        <v>0</v>
      </c>
      <c r="BX172" s="396">
        <f t="shared" ref="BX172:BX179" si="187">SUM(BY172:CA172)</f>
        <v>0</v>
      </c>
      <c r="BY172" s="395">
        <v>0</v>
      </c>
      <c r="BZ172" s="395">
        <v>0</v>
      </c>
      <c r="CA172" s="395">
        <v>0</v>
      </c>
      <c r="CB172" s="396">
        <f t="shared" ref="CB172:CB179" si="188">SUM(CC172:CE172)</f>
        <v>0</v>
      </c>
      <c r="CC172" s="395">
        <v>0</v>
      </c>
      <c r="CD172" s="395">
        <v>0</v>
      </c>
      <c r="CE172" s="395">
        <v>0</v>
      </c>
    </row>
    <row r="173" spans="1:83" ht="21" x14ac:dyDescent="0.2">
      <c r="A173" s="89">
        <v>7006</v>
      </c>
      <c r="B173" s="252" t="s">
        <v>306</v>
      </c>
      <c r="C173" s="398">
        <f t="shared" si="172"/>
        <v>434</v>
      </c>
      <c r="D173" s="397">
        <f t="shared" si="173"/>
        <v>2</v>
      </c>
      <c r="E173" s="395">
        <v>0</v>
      </c>
      <c r="F173" s="395">
        <v>2</v>
      </c>
      <c r="G173" s="397">
        <f t="shared" si="174"/>
        <v>0</v>
      </c>
      <c r="H173" s="395">
        <v>0</v>
      </c>
      <c r="I173" s="395">
        <v>0</v>
      </c>
      <c r="J173" s="396">
        <f t="shared" si="175"/>
        <v>0</v>
      </c>
      <c r="K173" s="395">
        <v>0</v>
      </c>
      <c r="L173" s="395">
        <v>0</v>
      </c>
      <c r="M173" s="395">
        <v>0</v>
      </c>
      <c r="N173" s="395">
        <v>0</v>
      </c>
      <c r="O173" s="396">
        <f t="shared" si="176"/>
        <v>7</v>
      </c>
      <c r="P173" s="395">
        <v>0</v>
      </c>
      <c r="Q173" s="395">
        <v>3</v>
      </c>
      <c r="R173" s="395">
        <v>2</v>
      </c>
      <c r="S173" s="395">
        <v>2</v>
      </c>
      <c r="T173" s="396">
        <f t="shared" si="177"/>
        <v>8</v>
      </c>
      <c r="U173" s="395">
        <v>0</v>
      </c>
      <c r="V173" s="395">
        <v>6</v>
      </c>
      <c r="W173" s="395">
        <v>1</v>
      </c>
      <c r="X173" s="395">
        <v>1</v>
      </c>
      <c r="Y173" s="396">
        <f t="shared" si="178"/>
        <v>86</v>
      </c>
      <c r="Z173" s="401">
        <v>0</v>
      </c>
      <c r="AA173" s="401">
        <v>12</v>
      </c>
      <c r="AB173" s="401">
        <v>14</v>
      </c>
      <c r="AC173" s="401">
        <v>38</v>
      </c>
      <c r="AD173" s="401">
        <v>22</v>
      </c>
      <c r="AE173" s="396">
        <f t="shared" si="179"/>
        <v>61</v>
      </c>
      <c r="AF173" s="395">
        <v>0</v>
      </c>
      <c r="AG173" s="395">
        <v>0</v>
      </c>
      <c r="AH173" s="395">
        <v>9</v>
      </c>
      <c r="AI173" s="395">
        <v>16</v>
      </c>
      <c r="AJ173" s="395">
        <v>4</v>
      </c>
      <c r="AK173" s="395">
        <v>28</v>
      </c>
      <c r="AL173" s="395">
        <v>3</v>
      </c>
      <c r="AM173" s="395">
        <v>0</v>
      </c>
      <c r="AN173" s="395">
        <v>0</v>
      </c>
      <c r="AO173" s="395">
        <v>1</v>
      </c>
      <c r="AP173" s="395">
        <v>0</v>
      </c>
      <c r="AQ173" s="395">
        <v>0</v>
      </c>
      <c r="AR173" s="395">
        <v>0</v>
      </c>
      <c r="AS173" s="396">
        <f t="shared" si="180"/>
        <v>20</v>
      </c>
      <c r="AT173" s="395">
        <v>0</v>
      </c>
      <c r="AU173" s="395">
        <v>12</v>
      </c>
      <c r="AV173" s="395">
        <v>8</v>
      </c>
      <c r="AW173" s="396">
        <f t="shared" si="181"/>
        <v>98</v>
      </c>
      <c r="AX173" s="395">
        <v>0</v>
      </c>
      <c r="AY173" s="395">
        <v>20</v>
      </c>
      <c r="AZ173" s="395">
        <v>14</v>
      </c>
      <c r="BA173" s="395">
        <v>31</v>
      </c>
      <c r="BB173" s="395">
        <v>33</v>
      </c>
      <c r="BC173" s="396">
        <f t="shared" si="182"/>
        <v>35</v>
      </c>
      <c r="BD173" s="395">
        <v>0</v>
      </c>
      <c r="BE173" s="395">
        <v>35</v>
      </c>
      <c r="BF173" s="396">
        <f t="shared" si="183"/>
        <v>41</v>
      </c>
      <c r="BG173" s="395">
        <v>0</v>
      </c>
      <c r="BH173" s="395">
        <v>17</v>
      </c>
      <c r="BI173" s="395">
        <v>1</v>
      </c>
      <c r="BJ173" s="395">
        <v>23</v>
      </c>
      <c r="BK173" s="396">
        <f t="shared" si="184"/>
        <v>45</v>
      </c>
      <c r="BL173" s="395">
        <v>1</v>
      </c>
      <c r="BM173" s="395">
        <v>35</v>
      </c>
      <c r="BN173" s="395">
        <v>9</v>
      </c>
      <c r="BO173" s="396">
        <f t="shared" si="185"/>
        <v>16</v>
      </c>
      <c r="BP173" s="395">
        <v>0</v>
      </c>
      <c r="BQ173" s="395">
        <v>14</v>
      </c>
      <c r="BR173" s="395">
        <v>2</v>
      </c>
      <c r="BS173" s="396">
        <f t="shared" si="186"/>
        <v>9</v>
      </c>
      <c r="BT173" s="395">
        <v>0</v>
      </c>
      <c r="BU173" s="395">
        <v>5</v>
      </c>
      <c r="BV173" s="395">
        <v>0</v>
      </c>
      <c r="BW173" s="395">
        <v>4</v>
      </c>
      <c r="BX173" s="396">
        <f t="shared" si="187"/>
        <v>2</v>
      </c>
      <c r="BY173" s="395">
        <v>0</v>
      </c>
      <c r="BZ173" s="395">
        <v>2</v>
      </c>
      <c r="CA173" s="395">
        <v>0</v>
      </c>
      <c r="CB173" s="396">
        <f t="shared" si="188"/>
        <v>4</v>
      </c>
      <c r="CC173" s="395">
        <v>0</v>
      </c>
      <c r="CD173" s="395">
        <v>4</v>
      </c>
      <c r="CE173" s="395">
        <v>0</v>
      </c>
    </row>
    <row r="174" spans="1:83" ht="12.75" x14ac:dyDescent="0.2">
      <c r="A174" s="89">
        <v>7007</v>
      </c>
      <c r="B174" s="252" t="s">
        <v>104</v>
      </c>
      <c r="C174" s="398">
        <f t="shared" si="172"/>
        <v>4488</v>
      </c>
      <c r="D174" s="397">
        <f t="shared" si="173"/>
        <v>375</v>
      </c>
      <c r="E174" s="395">
        <v>190</v>
      </c>
      <c r="F174" s="395">
        <v>185</v>
      </c>
      <c r="G174" s="397">
        <f t="shared" si="174"/>
        <v>1399</v>
      </c>
      <c r="H174" s="395">
        <v>859</v>
      </c>
      <c r="I174" s="395">
        <v>540</v>
      </c>
      <c r="J174" s="396">
        <f t="shared" si="175"/>
        <v>328</v>
      </c>
      <c r="K174" s="395">
        <v>33</v>
      </c>
      <c r="L174" s="395">
        <v>51</v>
      </c>
      <c r="M174" s="395">
        <v>38</v>
      </c>
      <c r="N174" s="395">
        <v>206</v>
      </c>
      <c r="O174" s="396">
        <f t="shared" si="176"/>
        <v>156</v>
      </c>
      <c r="P174" s="395">
        <v>66</v>
      </c>
      <c r="Q174" s="395">
        <v>80</v>
      </c>
      <c r="R174" s="395">
        <v>5</v>
      </c>
      <c r="S174" s="395">
        <v>5</v>
      </c>
      <c r="T174" s="396">
        <f t="shared" si="177"/>
        <v>99</v>
      </c>
      <c r="U174" s="395">
        <v>22</v>
      </c>
      <c r="V174" s="395">
        <v>64</v>
      </c>
      <c r="W174" s="395">
        <v>10</v>
      </c>
      <c r="X174" s="395">
        <v>3</v>
      </c>
      <c r="Y174" s="396">
        <f t="shared" si="178"/>
        <v>314</v>
      </c>
      <c r="Z174" s="401">
        <v>4</v>
      </c>
      <c r="AA174" s="401">
        <v>88</v>
      </c>
      <c r="AB174" s="401">
        <v>12</v>
      </c>
      <c r="AC174" s="401">
        <v>137</v>
      </c>
      <c r="AD174" s="401">
        <v>73</v>
      </c>
      <c r="AE174" s="396">
        <f t="shared" si="179"/>
        <v>1208</v>
      </c>
      <c r="AF174" s="395">
        <v>0</v>
      </c>
      <c r="AG174" s="395">
        <v>2</v>
      </c>
      <c r="AH174" s="395">
        <v>39</v>
      </c>
      <c r="AI174" s="395">
        <v>84</v>
      </c>
      <c r="AJ174" s="395">
        <v>75</v>
      </c>
      <c r="AK174" s="395">
        <v>126</v>
      </c>
      <c r="AL174" s="395">
        <v>624</v>
      </c>
      <c r="AM174" s="395">
        <v>249</v>
      </c>
      <c r="AN174" s="395">
        <v>2</v>
      </c>
      <c r="AO174" s="395">
        <v>1</v>
      </c>
      <c r="AP174" s="395">
        <v>0</v>
      </c>
      <c r="AQ174" s="395">
        <v>4</v>
      </c>
      <c r="AR174" s="395">
        <v>2</v>
      </c>
      <c r="AS174" s="396">
        <f t="shared" si="180"/>
        <v>94</v>
      </c>
      <c r="AT174" s="395">
        <v>3</v>
      </c>
      <c r="AU174" s="395">
        <v>71</v>
      </c>
      <c r="AV174" s="395">
        <v>20</v>
      </c>
      <c r="AW174" s="396">
        <f t="shared" si="181"/>
        <v>153</v>
      </c>
      <c r="AX174" s="395">
        <v>0</v>
      </c>
      <c r="AY174" s="395">
        <v>41</v>
      </c>
      <c r="AZ174" s="395">
        <v>36</v>
      </c>
      <c r="BA174" s="395">
        <v>60</v>
      </c>
      <c r="BB174" s="395">
        <v>16</v>
      </c>
      <c r="BC174" s="396">
        <f t="shared" si="182"/>
        <v>27</v>
      </c>
      <c r="BD174" s="395">
        <v>0</v>
      </c>
      <c r="BE174" s="395">
        <v>27</v>
      </c>
      <c r="BF174" s="396">
        <f t="shared" si="183"/>
        <v>127</v>
      </c>
      <c r="BG174" s="395">
        <v>1</v>
      </c>
      <c r="BH174" s="395">
        <v>105</v>
      </c>
      <c r="BI174" s="395">
        <v>0</v>
      </c>
      <c r="BJ174" s="395">
        <v>21</v>
      </c>
      <c r="BK174" s="396">
        <f t="shared" si="184"/>
        <v>59</v>
      </c>
      <c r="BL174" s="395">
        <v>2</v>
      </c>
      <c r="BM174" s="395">
        <v>55</v>
      </c>
      <c r="BN174" s="395">
        <v>2</v>
      </c>
      <c r="BO174" s="396">
        <f t="shared" si="185"/>
        <v>42</v>
      </c>
      <c r="BP174" s="395">
        <v>0</v>
      </c>
      <c r="BQ174" s="395">
        <v>42</v>
      </c>
      <c r="BR174" s="395">
        <v>0</v>
      </c>
      <c r="BS174" s="396">
        <f t="shared" si="186"/>
        <v>65</v>
      </c>
      <c r="BT174" s="395">
        <v>1</v>
      </c>
      <c r="BU174" s="395">
        <v>48</v>
      </c>
      <c r="BV174" s="395">
        <v>4</v>
      </c>
      <c r="BW174" s="395">
        <v>12</v>
      </c>
      <c r="BX174" s="396">
        <f t="shared" si="187"/>
        <v>19</v>
      </c>
      <c r="BY174" s="395">
        <v>0</v>
      </c>
      <c r="BZ174" s="395">
        <v>17</v>
      </c>
      <c r="CA174" s="395">
        <v>2</v>
      </c>
      <c r="CB174" s="396">
        <f t="shared" si="188"/>
        <v>23</v>
      </c>
      <c r="CC174" s="395">
        <v>0</v>
      </c>
      <c r="CD174" s="395">
        <v>23</v>
      </c>
      <c r="CE174" s="395">
        <v>0</v>
      </c>
    </row>
    <row r="175" spans="1:83" ht="12.75" x14ac:dyDescent="0.2">
      <c r="A175" s="90">
        <v>7014</v>
      </c>
      <c r="B175" s="252" t="s">
        <v>426</v>
      </c>
      <c r="C175" s="398">
        <f t="shared" si="172"/>
        <v>11</v>
      </c>
      <c r="D175" s="397">
        <f t="shared" si="173"/>
        <v>0</v>
      </c>
      <c r="E175" s="395">
        <v>0</v>
      </c>
      <c r="F175" s="395">
        <v>0</v>
      </c>
      <c r="G175" s="397">
        <f t="shared" si="174"/>
        <v>1</v>
      </c>
      <c r="H175" s="395">
        <v>1</v>
      </c>
      <c r="I175" s="395">
        <v>0</v>
      </c>
      <c r="J175" s="396">
        <f t="shared" si="175"/>
        <v>0</v>
      </c>
      <c r="K175" s="395">
        <v>0</v>
      </c>
      <c r="L175" s="395">
        <v>0</v>
      </c>
      <c r="M175" s="395">
        <v>0</v>
      </c>
      <c r="N175" s="395">
        <v>0</v>
      </c>
      <c r="O175" s="396">
        <f t="shared" si="176"/>
        <v>0</v>
      </c>
      <c r="P175" s="395">
        <v>0</v>
      </c>
      <c r="Q175" s="395">
        <v>0</v>
      </c>
      <c r="R175" s="395">
        <v>0</v>
      </c>
      <c r="S175" s="395">
        <v>0</v>
      </c>
      <c r="T175" s="396">
        <f t="shared" si="177"/>
        <v>0</v>
      </c>
      <c r="U175" s="395">
        <v>0</v>
      </c>
      <c r="V175" s="395">
        <v>0</v>
      </c>
      <c r="W175" s="395">
        <v>0</v>
      </c>
      <c r="X175" s="395">
        <v>0</v>
      </c>
      <c r="Y175" s="396">
        <f t="shared" si="178"/>
        <v>0</v>
      </c>
      <c r="Z175" s="401">
        <v>0</v>
      </c>
      <c r="AA175" s="401">
        <v>0</v>
      </c>
      <c r="AB175" s="401">
        <v>0</v>
      </c>
      <c r="AC175" s="401">
        <v>0</v>
      </c>
      <c r="AD175" s="401">
        <v>0</v>
      </c>
      <c r="AE175" s="396">
        <f t="shared" si="179"/>
        <v>9</v>
      </c>
      <c r="AF175" s="395">
        <v>0</v>
      </c>
      <c r="AG175" s="395">
        <v>1</v>
      </c>
      <c r="AH175" s="395">
        <v>0</v>
      </c>
      <c r="AI175" s="395">
        <v>2</v>
      </c>
      <c r="AJ175" s="395">
        <v>0</v>
      </c>
      <c r="AK175" s="395">
        <v>0</v>
      </c>
      <c r="AL175" s="395">
        <v>6</v>
      </c>
      <c r="AM175" s="395">
        <v>0</v>
      </c>
      <c r="AN175" s="395">
        <v>0</v>
      </c>
      <c r="AO175" s="395">
        <v>0</v>
      </c>
      <c r="AP175" s="395">
        <v>0</v>
      </c>
      <c r="AQ175" s="395">
        <v>0</v>
      </c>
      <c r="AR175" s="395">
        <v>0</v>
      </c>
      <c r="AS175" s="396">
        <f t="shared" si="180"/>
        <v>0</v>
      </c>
      <c r="AT175" s="395">
        <v>0</v>
      </c>
      <c r="AU175" s="395">
        <v>0</v>
      </c>
      <c r="AV175" s="395">
        <v>0</v>
      </c>
      <c r="AW175" s="396">
        <f t="shared" si="181"/>
        <v>0</v>
      </c>
      <c r="AX175" s="395">
        <v>0</v>
      </c>
      <c r="AY175" s="395">
        <v>0</v>
      </c>
      <c r="AZ175" s="395">
        <v>0</v>
      </c>
      <c r="BA175" s="395">
        <v>0</v>
      </c>
      <c r="BB175" s="395">
        <v>0</v>
      </c>
      <c r="BC175" s="396">
        <f t="shared" si="182"/>
        <v>0</v>
      </c>
      <c r="BD175" s="395">
        <v>0</v>
      </c>
      <c r="BE175" s="395">
        <v>0</v>
      </c>
      <c r="BF175" s="396">
        <f t="shared" si="183"/>
        <v>0</v>
      </c>
      <c r="BG175" s="395">
        <v>0</v>
      </c>
      <c r="BH175" s="395">
        <v>0</v>
      </c>
      <c r="BI175" s="395">
        <v>0</v>
      </c>
      <c r="BJ175" s="395">
        <v>0</v>
      </c>
      <c r="BK175" s="396">
        <f t="shared" si="184"/>
        <v>0</v>
      </c>
      <c r="BL175" s="395">
        <v>0</v>
      </c>
      <c r="BM175" s="395">
        <v>0</v>
      </c>
      <c r="BN175" s="395">
        <v>0</v>
      </c>
      <c r="BO175" s="396">
        <f t="shared" si="185"/>
        <v>0</v>
      </c>
      <c r="BP175" s="395">
        <v>0</v>
      </c>
      <c r="BQ175" s="395">
        <v>0</v>
      </c>
      <c r="BR175" s="395">
        <v>0</v>
      </c>
      <c r="BS175" s="396">
        <f t="shared" si="186"/>
        <v>1</v>
      </c>
      <c r="BT175" s="395">
        <v>0</v>
      </c>
      <c r="BU175" s="395">
        <v>0</v>
      </c>
      <c r="BV175" s="395">
        <v>0</v>
      </c>
      <c r="BW175" s="395">
        <v>1</v>
      </c>
      <c r="BX175" s="396">
        <f t="shared" si="187"/>
        <v>0</v>
      </c>
      <c r="BY175" s="395">
        <v>0</v>
      </c>
      <c r="BZ175" s="395">
        <v>0</v>
      </c>
      <c r="CA175" s="395">
        <v>0</v>
      </c>
      <c r="CB175" s="396">
        <f t="shared" si="188"/>
        <v>0</v>
      </c>
      <c r="CC175" s="395">
        <v>0</v>
      </c>
      <c r="CD175" s="395">
        <v>0</v>
      </c>
      <c r="CE175" s="395">
        <v>0</v>
      </c>
    </row>
    <row r="176" spans="1:83" ht="12.75" x14ac:dyDescent="0.2">
      <c r="A176" s="92">
        <v>7031</v>
      </c>
      <c r="B176" s="252" t="s">
        <v>54</v>
      </c>
      <c r="C176" s="398">
        <f t="shared" si="172"/>
        <v>4</v>
      </c>
      <c r="D176" s="397">
        <f t="shared" si="173"/>
        <v>0</v>
      </c>
      <c r="E176" s="395">
        <v>0</v>
      </c>
      <c r="F176" s="395">
        <v>0</v>
      </c>
      <c r="G176" s="397">
        <f t="shared" si="174"/>
        <v>0</v>
      </c>
      <c r="H176" s="395">
        <v>0</v>
      </c>
      <c r="I176" s="395">
        <v>0</v>
      </c>
      <c r="J176" s="396">
        <f t="shared" si="175"/>
        <v>0</v>
      </c>
      <c r="K176" s="395">
        <v>0</v>
      </c>
      <c r="L176" s="395">
        <v>0</v>
      </c>
      <c r="M176" s="395">
        <v>0</v>
      </c>
      <c r="N176" s="395">
        <v>0</v>
      </c>
      <c r="O176" s="396">
        <f t="shared" si="176"/>
        <v>0</v>
      </c>
      <c r="P176" s="395">
        <v>0</v>
      </c>
      <c r="Q176" s="395">
        <v>0</v>
      </c>
      <c r="R176" s="395">
        <v>0</v>
      </c>
      <c r="S176" s="395">
        <v>0</v>
      </c>
      <c r="T176" s="396">
        <f t="shared" si="177"/>
        <v>0</v>
      </c>
      <c r="U176" s="395">
        <v>0</v>
      </c>
      <c r="V176" s="395">
        <v>0</v>
      </c>
      <c r="W176" s="395">
        <v>0</v>
      </c>
      <c r="X176" s="395">
        <v>0</v>
      </c>
      <c r="Y176" s="396">
        <f t="shared" si="178"/>
        <v>0</v>
      </c>
      <c r="Z176" s="401">
        <v>0</v>
      </c>
      <c r="AA176" s="401">
        <v>0</v>
      </c>
      <c r="AB176" s="401">
        <v>0</v>
      </c>
      <c r="AC176" s="401">
        <v>0</v>
      </c>
      <c r="AD176" s="401">
        <v>0</v>
      </c>
      <c r="AE176" s="396">
        <f t="shared" si="179"/>
        <v>4</v>
      </c>
      <c r="AF176" s="395">
        <v>0</v>
      </c>
      <c r="AG176" s="395">
        <v>0</v>
      </c>
      <c r="AH176" s="395">
        <v>0</v>
      </c>
      <c r="AI176" s="395">
        <v>0</v>
      </c>
      <c r="AJ176" s="395">
        <v>0</v>
      </c>
      <c r="AK176" s="395">
        <v>0</v>
      </c>
      <c r="AL176" s="395">
        <v>4</v>
      </c>
      <c r="AM176" s="395">
        <v>0</v>
      </c>
      <c r="AN176" s="395">
        <v>0</v>
      </c>
      <c r="AO176" s="395">
        <v>0</v>
      </c>
      <c r="AP176" s="395">
        <v>0</v>
      </c>
      <c r="AQ176" s="395">
        <v>0</v>
      </c>
      <c r="AR176" s="395">
        <v>0</v>
      </c>
      <c r="AS176" s="396">
        <f t="shared" si="180"/>
        <v>0</v>
      </c>
      <c r="AT176" s="395">
        <v>0</v>
      </c>
      <c r="AU176" s="395">
        <v>0</v>
      </c>
      <c r="AV176" s="395">
        <v>0</v>
      </c>
      <c r="AW176" s="396">
        <f t="shared" si="181"/>
        <v>0</v>
      </c>
      <c r="AX176" s="395">
        <v>0</v>
      </c>
      <c r="AY176" s="395">
        <v>0</v>
      </c>
      <c r="AZ176" s="395">
        <v>0</v>
      </c>
      <c r="BA176" s="395">
        <v>0</v>
      </c>
      <c r="BB176" s="395">
        <v>0</v>
      </c>
      <c r="BC176" s="396">
        <f t="shared" si="182"/>
        <v>0</v>
      </c>
      <c r="BD176" s="395">
        <v>0</v>
      </c>
      <c r="BE176" s="395">
        <v>0</v>
      </c>
      <c r="BF176" s="396">
        <f t="shared" si="183"/>
        <v>0</v>
      </c>
      <c r="BG176" s="395">
        <v>0</v>
      </c>
      <c r="BH176" s="395">
        <v>0</v>
      </c>
      <c r="BI176" s="395">
        <v>0</v>
      </c>
      <c r="BJ176" s="395">
        <v>0</v>
      </c>
      <c r="BK176" s="396">
        <f t="shared" si="184"/>
        <v>0</v>
      </c>
      <c r="BL176" s="395">
        <v>0</v>
      </c>
      <c r="BM176" s="395">
        <v>0</v>
      </c>
      <c r="BN176" s="395">
        <v>0</v>
      </c>
      <c r="BO176" s="396">
        <f t="shared" si="185"/>
        <v>0</v>
      </c>
      <c r="BP176" s="395">
        <v>0</v>
      </c>
      <c r="BQ176" s="395">
        <v>0</v>
      </c>
      <c r="BR176" s="395">
        <v>0</v>
      </c>
      <c r="BS176" s="396">
        <f t="shared" si="186"/>
        <v>0</v>
      </c>
      <c r="BT176" s="395">
        <v>0</v>
      </c>
      <c r="BU176" s="395">
        <v>0</v>
      </c>
      <c r="BV176" s="395">
        <v>0</v>
      </c>
      <c r="BW176" s="395">
        <v>0</v>
      </c>
      <c r="BX176" s="396">
        <f t="shared" si="187"/>
        <v>0</v>
      </c>
      <c r="BY176" s="395">
        <v>0</v>
      </c>
      <c r="BZ176" s="395">
        <v>0</v>
      </c>
      <c r="CA176" s="395">
        <v>0</v>
      </c>
      <c r="CB176" s="396">
        <f t="shared" si="188"/>
        <v>0</v>
      </c>
      <c r="CC176" s="395">
        <v>0</v>
      </c>
      <c r="CD176" s="395">
        <v>0</v>
      </c>
      <c r="CE176" s="395">
        <v>0</v>
      </c>
    </row>
    <row r="177" spans="1:83" ht="12.75" x14ac:dyDescent="0.2">
      <c r="A177" s="90">
        <v>7037</v>
      </c>
      <c r="B177" s="252" t="s">
        <v>11</v>
      </c>
      <c r="C177" s="398">
        <f t="shared" si="172"/>
        <v>3958</v>
      </c>
      <c r="D177" s="397">
        <f t="shared" si="173"/>
        <v>102</v>
      </c>
      <c r="E177" s="395">
        <v>8</v>
      </c>
      <c r="F177" s="395">
        <v>94</v>
      </c>
      <c r="G177" s="397">
        <f t="shared" si="174"/>
        <v>167</v>
      </c>
      <c r="H177" s="395">
        <v>3</v>
      </c>
      <c r="I177" s="395">
        <v>164</v>
      </c>
      <c r="J177" s="396">
        <f t="shared" si="175"/>
        <v>212</v>
      </c>
      <c r="K177" s="395">
        <v>12</v>
      </c>
      <c r="L177" s="395">
        <v>52</v>
      </c>
      <c r="M177" s="395">
        <v>40</v>
      </c>
      <c r="N177" s="395">
        <v>108</v>
      </c>
      <c r="O177" s="396">
        <f t="shared" si="176"/>
        <v>190</v>
      </c>
      <c r="P177" s="395">
        <v>0</v>
      </c>
      <c r="Q177" s="395">
        <v>120</v>
      </c>
      <c r="R177" s="395">
        <v>17</v>
      </c>
      <c r="S177" s="395">
        <v>53</v>
      </c>
      <c r="T177" s="396">
        <f t="shared" si="177"/>
        <v>237</v>
      </c>
      <c r="U177" s="395">
        <v>0</v>
      </c>
      <c r="V177" s="395">
        <v>140</v>
      </c>
      <c r="W177" s="395">
        <v>73</v>
      </c>
      <c r="X177" s="395">
        <v>24</v>
      </c>
      <c r="Y177" s="396">
        <f t="shared" si="178"/>
        <v>397</v>
      </c>
      <c r="Z177" s="401">
        <v>1</v>
      </c>
      <c r="AA177" s="401">
        <v>70</v>
      </c>
      <c r="AB177" s="401">
        <v>26</v>
      </c>
      <c r="AC177" s="401">
        <v>222</v>
      </c>
      <c r="AD177" s="401">
        <v>78</v>
      </c>
      <c r="AE177" s="396">
        <f t="shared" si="179"/>
        <v>1132</v>
      </c>
      <c r="AF177" s="395">
        <v>2</v>
      </c>
      <c r="AG177" s="395">
        <v>0</v>
      </c>
      <c r="AH177" s="395">
        <v>265</v>
      </c>
      <c r="AI177" s="395">
        <v>406</v>
      </c>
      <c r="AJ177" s="395">
        <v>163</v>
      </c>
      <c r="AK177" s="395">
        <v>238</v>
      </c>
      <c r="AL177" s="395">
        <v>17</v>
      </c>
      <c r="AM177" s="395">
        <v>17</v>
      </c>
      <c r="AN177" s="395">
        <v>5</v>
      </c>
      <c r="AO177" s="395">
        <v>4</v>
      </c>
      <c r="AP177" s="395">
        <v>3</v>
      </c>
      <c r="AQ177" s="395">
        <v>11</v>
      </c>
      <c r="AR177" s="395">
        <v>1</v>
      </c>
      <c r="AS177" s="396">
        <f t="shared" si="180"/>
        <v>212</v>
      </c>
      <c r="AT177" s="395">
        <v>0</v>
      </c>
      <c r="AU177" s="395">
        <v>144</v>
      </c>
      <c r="AV177" s="395">
        <v>68</v>
      </c>
      <c r="AW177" s="396">
        <f t="shared" si="181"/>
        <v>275</v>
      </c>
      <c r="AX177" s="395">
        <v>0</v>
      </c>
      <c r="AY177" s="395">
        <v>66</v>
      </c>
      <c r="AZ177" s="395">
        <v>49</v>
      </c>
      <c r="BA177" s="395">
        <v>117</v>
      </c>
      <c r="BB177" s="395">
        <v>43</v>
      </c>
      <c r="BC177" s="396">
        <f t="shared" si="182"/>
        <v>82</v>
      </c>
      <c r="BD177" s="395">
        <v>0</v>
      </c>
      <c r="BE177" s="395">
        <v>82</v>
      </c>
      <c r="BF177" s="396">
        <f t="shared" si="183"/>
        <v>436</v>
      </c>
      <c r="BG177" s="395">
        <v>0</v>
      </c>
      <c r="BH177" s="395">
        <v>324</v>
      </c>
      <c r="BI177" s="395">
        <v>34</v>
      </c>
      <c r="BJ177" s="395">
        <v>78</v>
      </c>
      <c r="BK177" s="396">
        <f t="shared" si="184"/>
        <v>217</v>
      </c>
      <c r="BL177" s="395">
        <v>0</v>
      </c>
      <c r="BM177" s="395">
        <v>158</v>
      </c>
      <c r="BN177" s="395">
        <v>59</v>
      </c>
      <c r="BO177" s="396">
        <f t="shared" si="185"/>
        <v>115</v>
      </c>
      <c r="BP177" s="395">
        <v>0</v>
      </c>
      <c r="BQ177" s="395">
        <v>100</v>
      </c>
      <c r="BR177" s="395">
        <v>15</v>
      </c>
      <c r="BS177" s="396">
        <f t="shared" si="186"/>
        <v>126</v>
      </c>
      <c r="BT177" s="395">
        <v>0</v>
      </c>
      <c r="BU177" s="395">
        <v>38</v>
      </c>
      <c r="BV177" s="395">
        <v>41</v>
      </c>
      <c r="BW177" s="395">
        <v>47</v>
      </c>
      <c r="BX177" s="396">
        <f t="shared" si="187"/>
        <v>31</v>
      </c>
      <c r="BY177" s="395">
        <v>0</v>
      </c>
      <c r="BZ177" s="395">
        <v>26</v>
      </c>
      <c r="CA177" s="395">
        <v>5</v>
      </c>
      <c r="CB177" s="396">
        <f t="shared" si="188"/>
        <v>27</v>
      </c>
      <c r="CC177" s="395">
        <v>0</v>
      </c>
      <c r="CD177" s="395">
        <v>27</v>
      </c>
      <c r="CE177" s="395">
        <v>0</v>
      </c>
    </row>
    <row r="178" spans="1:83" ht="12.75" x14ac:dyDescent="0.2">
      <c r="A178" s="90">
        <v>7044</v>
      </c>
      <c r="B178" s="252" t="s">
        <v>12</v>
      </c>
      <c r="C178" s="398">
        <f t="shared" si="172"/>
        <v>2</v>
      </c>
      <c r="D178" s="397">
        <f t="shared" si="173"/>
        <v>0</v>
      </c>
      <c r="E178" s="395">
        <v>0</v>
      </c>
      <c r="F178" s="395">
        <v>0</v>
      </c>
      <c r="G178" s="397">
        <f t="shared" si="174"/>
        <v>0</v>
      </c>
      <c r="H178" s="395">
        <v>0</v>
      </c>
      <c r="I178" s="395">
        <v>0</v>
      </c>
      <c r="J178" s="396">
        <f t="shared" si="175"/>
        <v>0</v>
      </c>
      <c r="K178" s="395">
        <v>0</v>
      </c>
      <c r="L178" s="395">
        <v>0</v>
      </c>
      <c r="M178" s="395">
        <v>0</v>
      </c>
      <c r="N178" s="395">
        <v>0</v>
      </c>
      <c r="O178" s="396">
        <f t="shared" si="176"/>
        <v>0</v>
      </c>
      <c r="P178" s="395">
        <v>0</v>
      </c>
      <c r="Q178" s="395">
        <v>0</v>
      </c>
      <c r="R178" s="395">
        <v>0</v>
      </c>
      <c r="S178" s="395">
        <v>0</v>
      </c>
      <c r="T178" s="396">
        <f t="shared" si="177"/>
        <v>1</v>
      </c>
      <c r="U178" s="395">
        <v>0</v>
      </c>
      <c r="V178" s="395">
        <v>1</v>
      </c>
      <c r="W178" s="395">
        <v>0</v>
      </c>
      <c r="X178" s="395">
        <v>0</v>
      </c>
      <c r="Y178" s="396">
        <f t="shared" si="178"/>
        <v>0</v>
      </c>
      <c r="Z178" s="401">
        <v>0</v>
      </c>
      <c r="AA178" s="401">
        <v>0</v>
      </c>
      <c r="AB178" s="401">
        <v>0</v>
      </c>
      <c r="AC178" s="401">
        <v>0</v>
      </c>
      <c r="AD178" s="401">
        <v>0</v>
      </c>
      <c r="AE178" s="396">
        <f t="shared" si="179"/>
        <v>1</v>
      </c>
      <c r="AF178" s="395">
        <v>0</v>
      </c>
      <c r="AG178" s="395">
        <v>0</v>
      </c>
      <c r="AH178" s="395">
        <v>0</v>
      </c>
      <c r="AI178" s="395">
        <v>1</v>
      </c>
      <c r="AJ178" s="395">
        <v>0</v>
      </c>
      <c r="AK178" s="395">
        <v>0</v>
      </c>
      <c r="AL178" s="395">
        <v>0</v>
      </c>
      <c r="AM178" s="395">
        <v>0</v>
      </c>
      <c r="AN178" s="395">
        <v>0</v>
      </c>
      <c r="AO178" s="395">
        <v>0</v>
      </c>
      <c r="AP178" s="395">
        <v>0</v>
      </c>
      <c r="AQ178" s="395">
        <v>0</v>
      </c>
      <c r="AR178" s="395">
        <v>0</v>
      </c>
      <c r="AS178" s="396">
        <f t="shared" si="180"/>
        <v>0</v>
      </c>
      <c r="AT178" s="395">
        <v>0</v>
      </c>
      <c r="AU178" s="395">
        <v>0</v>
      </c>
      <c r="AV178" s="395">
        <v>0</v>
      </c>
      <c r="AW178" s="396">
        <f t="shared" si="181"/>
        <v>0</v>
      </c>
      <c r="AX178" s="395">
        <v>0</v>
      </c>
      <c r="AY178" s="395">
        <v>0</v>
      </c>
      <c r="AZ178" s="395">
        <v>0</v>
      </c>
      <c r="BA178" s="395">
        <v>0</v>
      </c>
      <c r="BB178" s="395">
        <v>0</v>
      </c>
      <c r="BC178" s="396">
        <f t="shared" si="182"/>
        <v>0</v>
      </c>
      <c r="BD178" s="395">
        <v>0</v>
      </c>
      <c r="BE178" s="395">
        <v>0</v>
      </c>
      <c r="BF178" s="396">
        <f t="shared" si="183"/>
        <v>0</v>
      </c>
      <c r="BG178" s="395">
        <v>0</v>
      </c>
      <c r="BH178" s="395">
        <v>0</v>
      </c>
      <c r="BI178" s="395">
        <v>0</v>
      </c>
      <c r="BJ178" s="395">
        <v>0</v>
      </c>
      <c r="BK178" s="396">
        <f t="shared" si="184"/>
        <v>0</v>
      </c>
      <c r="BL178" s="395">
        <v>0</v>
      </c>
      <c r="BM178" s="395">
        <v>0</v>
      </c>
      <c r="BN178" s="395">
        <v>0</v>
      </c>
      <c r="BO178" s="396">
        <f t="shared" si="185"/>
        <v>0</v>
      </c>
      <c r="BP178" s="395">
        <v>0</v>
      </c>
      <c r="BQ178" s="395">
        <v>0</v>
      </c>
      <c r="BR178" s="395">
        <v>0</v>
      </c>
      <c r="BS178" s="396">
        <f t="shared" si="186"/>
        <v>0</v>
      </c>
      <c r="BT178" s="395">
        <v>0</v>
      </c>
      <c r="BU178" s="395">
        <v>0</v>
      </c>
      <c r="BV178" s="395">
        <v>0</v>
      </c>
      <c r="BW178" s="395">
        <v>0</v>
      </c>
      <c r="BX178" s="396">
        <f t="shared" si="187"/>
        <v>0</v>
      </c>
      <c r="BY178" s="395">
        <v>0</v>
      </c>
      <c r="BZ178" s="395">
        <v>0</v>
      </c>
      <c r="CA178" s="395">
        <v>0</v>
      </c>
      <c r="CB178" s="396">
        <f t="shared" si="188"/>
        <v>0</v>
      </c>
      <c r="CC178" s="395">
        <v>0</v>
      </c>
      <c r="CD178" s="395">
        <v>0</v>
      </c>
      <c r="CE178" s="395">
        <v>0</v>
      </c>
    </row>
    <row r="179" spans="1:83" ht="12.75" x14ac:dyDescent="0.2">
      <c r="A179" s="89">
        <v>7099</v>
      </c>
      <c r="B179" s="252" t="s">
        <v>427</v>
      </c>
      <c r="C179" s="398">
        <f t="shared" si="172"/>
        <v>261</v>
      </c>
      <c r="D179" s="397">
        <f t="shared" si="173"/>
        <v>7</v>
      </c>
      <c r="E179" s="395">
        <v>1</v>
      </c>
      <c r="F179" s="395">
        <v>6</v>
      </c>
      <c r="G179" s="397">
        <f t="shared" si="174"/>
        <v>0</v>
      </c>
      <c r="H179" s="395">
        <v>0</v>
      </c>
      <c r="I179" s="395">
        <v>0</v>
      </c>
      <c r="J179" s="396">
        <f t="shared" si="175"/>
        <v>3</v>
      </c>
      <c r="K179" s="395">
        <v>1</v>
      </c>
      <c r="L179" s="395">
        <v>1</v>
      </c>
      <c r="M179" s="395">
        <v>0</v>
      </c>
      <c r="N179" s="395">
        <v>1</v>
      </c>
      <c r="O179" s="396">
        <f t="shared" si="176"/>
        <v>9</v>
      </c>
      <c r="P179" s="395">
        <v>0</v>
      </c>
      <c r="Q179" s="395">
        <v>7</v>
      </c>
      <c r="R179" s="395">
        <v>2</v>
      </c>
      <c r="S179" s="395">
        <v>0</v>
      </c>
      <c r="T179" s="396">
        <f t="shared" si="177"/>
        <v>1</v>
      </c>
      <c r="U179" s="395">
        <v>0</v>
      </c>
      <c r="V179" s="395">
        <v>1</v>
      </c>
      <c r="W179" s="395">
        <v>0</v>
      </c>
      <c r="X179" s="395">
        <v>0</v>
      </c>
      <c r="Y179" s="396">
        <f t="shared" si="178"/>
        <v>13</v>
      </c>
      <c r="Z179" s="401">
        <v>0</v>
      </c>
      <c r="AA179" s="401">
        <v>2</v>
      </c>
      <c r="AB179" s="401">
        <v>1</v>
      </c>
      <c r="AC179" s="401">
        <v>6</v>
      </c>
      <c r="AD179" s="401">
        <v>4</v>
      </c>
      <c r="AE179" s="396">
        <f t="shared" si="179"/>
        <v>77</v>
      </c>
      <c r="AF179" s="395">
        <v>0</v>
      </c>
      <c r="AG179" s="395">
        <v>0</v>
      </c>
      <c r="AH179" s="395">
        <v>17</v>
      </c>
      <c r="AI179" s="395">
        <v>15</v>
      </c>
      <c r="AJ179" s="395">
        <v>6</v>
      </c>
      <c r="AK179" s="395">
        <v>14</v>
      </c>
      <c r="AL179" s="395">
        <v>2</v>
      </c>
      <c r="AM179" s="395">
        <v>14</v>
      </c>
      <c r="AN179" s="395">
        <v>0</v>
      </c>
      <c r="AO179" s="395">
        <v>0</v>
      </c>
      <c r="AP179" s="395">
        <v>0</v>
      </c>
      <c r="AQ179" s="395">
        <v>6</v>
      </c>
      <c r="AR179" s="395">
        <v>3</v>
      </c>
      <c r="AS179" s="396">
        <f t="shared" si="180"/>
        <v>74</v>
      </c>
      <c r="AT179" s="395">
        <v>0</v>
      </c>
      <c r="AU179" s="395">
        <v>12</v>
      </c>
      <c r="AV179" s="395">
        <v>62</v>
      </c>
      <c r="AW179" s="396">
        <f t="shared" si="181"/>
        <v>16</v>
      </c>
      <c r="AX179" s="395">
        <v>0</v>
      </c>
      <c r="AY179" s="395">
        <v>2</v>
      </c>
      <c r="AZ179" s="395">
        <v>6</v>
      </c>
      <c r="BA179" s="395">
        <v>6</v>
      </c>
      <c r="BB179" s="395">
        <v>2</v>
      </c>
      <c r="BC179" s="396">
        <f t="shared" si="182"/>
        <v>3</v>
      </c>
      <c r="BD179" s="395">
        <v>0</v>
      </c>
      <c r="BE179" s="395">
        <v>3</v>
      </c>
      <c r="BF179" s="396">
        <f t="shared" si="183"/>
        <v>34</v>
      </c>
      <c r="BG179" s="395">
        <v>0</v>
      </c>
      <c r="BH179" s="395">
        <v>5</v>
      </c>
      <c r="BI179" s="395">
        <v>17</v>
      </c>
      <c r="BJ179" s="395">
        <v>12</v>
      </c>
      <c r="BK179" s="396">
        <f t="shared" si="184"/>
        <v>4</v>
      </c>
      <c r="BL179" s="395">
        <v>0</v>
      </c>
      <c r="BM179" s="395">
        <v>3</v>
      </c>
      <c r="BN179" s="395">
        <v>1</v>
      </c>
      <c r="BO179" s="396">
        <f t="shared" si="185"/>
        <v>1</v>
      </c>
      <c r="BP179" s="395">
        <v>0</v>
      </c>
      <c r="BQ179" s="395">
        <v>1</v>
      </c>
      <c r="BR179" s="395">
        <v>0</v>
      </c>
      <c r="BS179" s="396">
        <f t="shared" si="186"/>
        <v>7</v>
      </c>
      <c r="BT179" s="395">
        <v>0</v>
      </c>
      <c r="BU179" s="395">
        <v>0</v>
      </c>
      <c r="BV179" s="395">
        <v>2</v>
      </c>
      <c r="BW179" s="395">
        <v>5</v>
      </c>
      <c r="BX179" s="396">
        <f t="shared" si="187"/>
        <v>0</v>
      </c>
      <c r="BY179" s="395">
        <v>0</v>
      </c>
      <c r="BZ179" s="395">
        <v>0</v>
      </c>
      <c r="CA179" s="395">
        <v>0</v>
      </c>
      <c r="CB179" s="396">
        <f t="shared" si="188"/>
        <v>12</v>
      </c>
      <c r="CC179" s="395">
        <v>0</v>
      </c>
      <c r="CD179" s="395">
        <v>12</v>
      </c>
      <c r="CE179" s="395">
        <v>0</v>
      </c>
    </row>
    <row r="180" spans="1:83" ht="21" x14ac:dyDescent="0.2">
      <c r="A180" s="88"/>
      <c r="B180" s="251" t="s">
        <v>216</v>
      </c>
      <c r="C180" s="398">
        <f t="shared" ref="C180:AH180" si="189">SUM(C181:C182)</f>
        <v>105</v>
      </c>
      <c r="D180" s="397">
        <f t="shared" si="189"/>
        <v>3</v>
      </c>
      <c r="E180" s="397">
        <f t="shared" si="189"/>
        <v>2</v>
      </c>
      <c r="F180" s="397">
        <f t="shared" si="189"/>
        <v>1</v>
      </c>
      <c r="G180" s="397">
        <f t="shared" si="189"/>
        <v>0</v>
      </c>
      <c r="H180" s="397">
        <f t="shared" si="189"/>
        <v>0</v>
      </c>
      <c r="I180" s="397">
        <f t="shared" si="189"/>
        <v>0</v>
      </c>
      <c r="J180" s="397">
        <f t="shared" si="189"/>
        <v>7</v>
      </c>
      <c r="K180" s="397">
        <f t="shared" si="189"/>
        <v>0</v>
      </c>
      <c r="L180" s="397">
        <f t="shared" si="189"/>
        <v>6</v>
      </c>
      <c r="M180" s="397">
        <f t="shared" si="189"/>
        <v>0</v>
      </c>
      <c r="N180" s="397">
        <f t="shared" si="189"/>
        <v>1</v>
      </c>
      <c r="O180" s="397">
        <f t="shared" si="189"/>
        <v>3</v>
      </c>
      <c r="P180" s="397">
        <f t="shared" si="189"/>
        <v>0</v>
      </c>
      <c r="Q180" s="397">
        <f t="shared" si="189"/>
        <v>3</v>
      </c>
      <c r="R180" s="397">
        <f t="shared" si="189"/>
        <v>0</v>
      </c>
      <c r="S180" s="397">
        <f t="shared" si="189"/>
        <v>0</v>
      </c>
      <c r="T180" s="397">
        <f t="shared" si="189"/>
        <v>1</v>
      </c>
      <c r="U180" s="397">
        <f t="shared" si="189"/>
        <v>0</v>
      </c>
      <c r="V180" s="397">
        <f t="shared" si="189"/>
        <v>1</v>
      </c>
      <c r="W180" s="397">
        <f t="shared" si="189"/>
        <v>0</v>
      </c>
      <c r="X180" s="397">
        <f t="shared" si="189"/>
        <v>0</v>
      </c>
      <c r="Y180" s="397">
        <f t="shared" si="189"/>
        <v>13</v>
      </c>
      <c r="Z180" s="398">
        <f t="shared" si="189"/>
        <v>0</v>
      </c>
      <c r="AA180" s="398">
        <f t="shared" si="189"/>
        <v>7</v>
      </c>
      <c r="AB180" s="398">
        <f t="shared" si="189"/>
        <v>0</v>
      </c>
      <c r="AC180" s="398">
        <f t="shared" si="189"/>
        <v>5</v>
      </c>
      <c r="AD180" s="398">
        <f t="shared" si="189"/>
        <v>1</v>
      </c>
      <c r="AE180" s="397">
        <f t="shared" si="189"/>
        <v>31</v>
      </c>
      <c r="AF180" s="397">
        <f t="shared" si="189"/>
        <v>0</v>
      </c>
      <c r="AG180" s="397">
        <f t="shared" si="189"/>
        <v>0</v>
      </c>
      <c r="AH180" s="397">
        <f t="shared" si="189"/>
        <v>2</v>
      </c>
      <c r="AI180" s="397">
        <f t="shared" ref="AI180:BN180" si="190">SUM(AI181:AI182)</f>
        <v>0</v>
      </c>
      <c r="AJ180" s="397">
        <f t="shared" si="190"/>
        <v>2</v>
      </c>
      <c r="AK180" s="397">
        <f t="shared" si="190"/>
        <v>15</v>
      </c>
      <c r="AL180" s="397">
        <f t="shared" si="190"/>
        <v>0</v>
      </c>
      <c r="AM180" s="397">
        <f t="shared" si="190"/>
        <v>8</v>
      </c>
      <c r="AN180" s="397">
        <f t="shared" si="190"/>
        <v>0</v>
      </c>
      <c r="AO180" s="397">
        <f t="shared" si="190"/>
        <v>4</v>
      </c>
      <c r="AP180" s="397">
        <f t="shared" si="190"/>
        <v>0</v>
      </c>
      <c r="AQ180" s="397">
        <f t="shared" si="190"/>
        <v>0</v>
      </c>
      <c r="AR180" s="397">
        <f t="shared" si="190"/>
        <v>0</v>
      </c>
      <c r="AS180" s="397">
        <f t="shared" si="190"/>
        <v>12</v>
      </c>
      <c r="AT180" s="397">
        <f t="shared" si="190"/>
        <v>0</v>
      </c>
      <c r="AU180" s="397">
        <f t="shared" si="190"/>
        <v>3</v>
      </c>
      <c r="AV180" s="397">
        <f t="shared" si="190"/>
        <v>9</v>
      </c>
      <c r="AW180" s="397">
        <f t="shared" si="190"/>
        <v>15</v>
      </c>
      <c r="AX180" s="397">
        <f t="shared" si="190"/>
        <v>0</v>
      </c>
      <c r="AY180" s="397">
        <f t="shared" si="190"/>
        <v>5</v>
      </c>
      <c r="AZ180" s="397">
        <f t="shared" si="190"/>
        <v>0</v>
      </c>
      <c r="BA180" s="397">
        <f t="shared" si="190"/>
        <v>7</v>
      </c>
      <c r="BB180" s="397">
        <f t="shared" si="190"/>
        <v>3</v>
      </c>
      <c r="BC180" s="397">
        <f t="shared" si="190"/>
        <v>5</v>
      </c>
      <c r="BD180" s="397">
        <f t="shared" si="190"/>
        <v>0</v>
      </c>
      <c r="BE180" s="397">
        <f t="shared" si="190"/>
        <v>5</v>
      </c>
      <c r="BF180" s="397">
        <f t="shared" si="190"/>
        <v>7</v>
      </c>
      <c r="BG180" s="397">
        <f t="shared" si="190"/>
        <v>0</v>
      </c>
      <c r="BH180" s="397">
        <f t="shared" si="190"/>
        <v>5</v>
      </c>
      <c r="BI180" s="397">
        <f t="shared" si="190"/>
        <v>0</v>
      </c>
      <c r="BJ180" s="397">
        <f t="shared" si="190"/>
        <v>2</v>
      </c>
      <c r="BK180" s="397">
        <f t="shared" si="190"/>
        <v>3</v>
      </c>
      <c r="BL180" s="397">
        <f t="shared" si="190"/>
        <v>0</v>
      </c>
      <c r="BM180" s="397">
        <f t="shared" si="190"/>
        <v>3</v>
      </c>
      <c r="BN180" s="397">
        <f t="shared" si="190"/>
        <v>0</v>
      </c>
      <c r="BO180" s="397">
        <f t="shared" ref="BO180:CE180" si="191">SUM(BO181:BO182)</f>
        <v>1</v>
      </c>
      <c r="BP180" s="397">
        <f t="shared" si="191"/>
        <v>0</v>
      </c>
      <c r="BQ180" s="397">
        <f t="shared" si="191"/>
        <v>1</v>
      </c>
      <c r="BR180" s="397">
        <f t="shared" si="191"/>
        <v>0</v>
      </c>
      <c r="BS180" s="397">
        <f t="shared" si="191"/>
        <v>0</v>
      </c>
      <c r="BT180" s="397">
        <f t="shared" si="191"/>
        <v>0</v>
      </c>
      <c r="BU180" s="397">
        <f t="shared" si="191"/>
        <v>0</v>
      </c>
      <c r="BV180" s="397">
        <f t="shared" si="191"/>
        <v>0</v>
      </c>
      <c r="BW180" s="397">
        <f t="shared" si="191"/>
        <v>0</v>
      </c>
      <c r="BX180" s="397">
        <f t="shared" si="191"/>
        <v>4</v>
      </c>
      <c r="BY180" s="397">
        <f t="shared" si="191"/>
        <v>0</v>
      </c>
      <c r="BZ180" s="397">
        <f t="shared" si="191"/>
        <v>4</v>
      </c>
      <c r="CA180" s="397">
        <f t="shared" si="191"/>
        <v>0</v>
      </c>
      <c r="CB180" s="397">
        <f t="shared" si="191"/>
        <v>0</v>
      </c>
      <c r="CC180" s="397">
        <f t="shared" si="191"/>
        <v>0</v>
      </c>
      <c r="CD180" s="397">
        <f t="shared" si="191"/>
        <v>0</v>
      </c>
      <c r="CE180" s="397">
        <f t="shared" si="191"/>
        <v>0</v>
      </c>
    </row>
    <row r="181" spans="1:83" ht="12.75" x14ac:dyDescent="0.2">
      <c r="A181" s="90">
        <v>8002</v>
      </c>
      <c r="B181" s="252" t="s">
        <v>105</v>
      </c>
      <c r="C181" s="398">
        <f>SUM(D181,G181,J181,O181,T181,Y181,AE181,AS181,AW181,BC181,BF181,BK181,BO181,BS181,BX181,CB181)</f>
        <v>5</v>
      </c>
      <c r="D181" s="397">
        <f>SUM(E181:F181)</f>
        <v>1</v>
      </c>
      <c r="E181" s="395">
        <v>1</v>
      </c>
      <c r="F181" s="395">
        <v>0</v>
      </c>
      <c r="G181" s="397">
        <f>SUM(H181:I181)</f>
        <v>0</v>
      </c>
      <c r="H181" s="395">
        <v>0</v>
      </c>
      <c r="I181" s="395">
        <v>0</v>
      </c>
      <c r="J181" s="396">
        <f>SUM(K181:N181)</f>
        <v>0</v>
      </c>
      <c r="K181" s="395">
        <v>0</v>
      </c>
      <c r="L181" s="395">
        <v>0</v>
      </c>
      <c r="M181" s="395">
        <v>0</v>
      </c>
      <c r="N181" s="395">
        <v>0</v>
      </c>
      <c r="O181" s="396">
        <f>SUM(P181,Q181,R181,S181)</f>
        <v>0</v>
      </c>
      <c r="P181" s="395">
        <v>0</v>
      </c>
      <c r="Q181" s="395">
        <v>0</v>
      </c>
      <c r="R181" s="395">
        <v>0</v>
      </c>
      <c r="S181" s="395">
        <v>0</v>
      </c>
      <c r="T181" s="396">
        <f>SUM(U181,V181,W181,X181)</f>
        <v>0</v>
      </c>
      <c r="U181" s="395">
        <v>0</v>
      </c>
      <c r="V181" s="395">
        <v>0</v>
      </c>
      <c r="W181" s="395">
        <v>0</v>
      </c>
      <c r="X181" s="395">
        <v>0</v>
      </c>
      <c r="Y181" s="396">
        <f>SUM(Z181,AA181,AB181,AC181,AD181)</f>
        <v>0</v>
      </c>
      <c r="Z181" s="401">
        <v>0</v>
      </c>
      <c r="AA181" s="401">
        <v>0</v>
      </c>
      <c r="AB181" s="401">
        <v>0</v>
      </c>
      <c r="AC181" s="401">
        <v>0</v>
      </c>
      <c r="AD181" s="401">
        <v>0</v>
      </c>
      <c r="AE181" s="396">
        <f>SUM(AF181,AG181,AH181,AI181,AJ181,AK181,AL181,AM181,AN181,AO181,AP181,AQ181,AR181)</f>
        <v>4</v>
      </c>
      <c r="AF181" s="395">
        <v>0</v>
      </c>
      <c r="AG181" s="395">
        <v>0</v>
      </c>
      <c r="AH181" s="395">
        <v>0</v>
      </c>
      <c r="AI181" s="395">
        <v>0</v>
      </c>
      <c r="AJ181" s="395">
        <v>0</v>
      </c>
      <c r="AK181" s="395">
        <v>0</v>
      </c>
      <c r="AL181" s="395">
        <v>0</v>
      </c>
      <c r="AM181" s="395">
        <v>2</v>
      </c>
      <c r="AN181" s="395">
        <v>0</v>
      </c>
      <c r="AO181" s="395">
        <v>2</v>
      </c>
      <c r="AP181" s="395">
        <v>0</v>
      </c>
      <c r="AQ181" s="395">
        <v>0</v>
      </c>
      <c r="AR181" s="395">
        <v>0</v>
      </c>
      <c r="AS181" s="396">
        <f>SUM(AT181:AV181)</f>
        <v>0</v>
      </c>
      <c r="AT181" s="395">
        <v>0</v>
      </c>
      <c r="AU181" s="395">
        <v>0</v>
      </c>
      <c r="AV181" s="395">
        <v>0</v>
      </c>
      <c r="AW181" s="396">
        <f>SUM(AX181:BB181)</f>
        <v>0</v>
      </c>
      <c r="AX181" s="395">
        <v>0</v>
      </c>
      <c r="AY181" s="395">
        <v>0</v>
      </c>
      <c r="AZ181" s="395">
        <v>0</v>
      </c>
      <c r="BA181" s="395">
        <v>0</v>
      </c>
      <c r="BB181" s="395">
        <v>0</v>
      </c>
      <c r="BC181" s="396">
        <f>SUM(BD181:BE181)</f>
        <v>0</v>
      </c>
      <c r="BD181" s="395">
        <v>0</v>
      </c>
      <c r="BE181" s="395">
        <v>0</v>
      </c>
      <c r="BF181" s="396">
        <f>SUM(BG181:BJ181)</f>
        <v>0</v>
      </c>
      <c r="BG181" s="395">
        <v>0</v>
      </c>
      <c r="BH181" s="395">
        <v>0</v>
      </c>
      <c r="BI181" s="395">
        <v>0</v>
      </c>
      <c r="BJ181" s="395">
        <v>0</v>
      </c>
      <c r="BK181" s="396">
        <f>SUM(BL181:BN181)</f>
        <v>0</v>
      </c>
      <c r="BL181" s="395">
        <v>0</v>
      </c>
      <c r="BM181" s="395">
        <v>0</v>
      </c>
      <c r="BN181" s="395">
        <v>0</v>
      </c>
      <c r="BO181" s="396">
        <f>SUM(BP181:BR181)</f>
        <v>0</v>
      </c>
      <c r="BP181" s="395">
        <v>0</v>
      </c>
      <c r="BQ181" s="395">
        <v>0</v>
      </c>
      <c r="BR181" s="395">
        <v>0</v>
      </c>
      <c r="BS181" s="396">
        <f>SUM(BT181:BW181)</f>
        <v>0</v>
      </c>
      <c r="BT181" s="395">
        <v>0</v>
      </c>
      <c r="BU181" s="395">
        <v>0</v>
      </c>
      <c r="BV181" s="395">
        <v>0</v>
      </c>
      <c r="BW181" s="395">
        <v>0</v>
      </c>
      <c r="BX181" s="396">
        <f>SUM(BY181:CA181)</f>
        <v>0</v>
      </c>
      <c r="BY181" s="395">
        <v>0</v>
      </c>
      <c r="BZ181" s="395">
        <v>0</v>
      </c>
      <c r="CA181" s="395">
        <v>0</v>
      </c>
      <c r="CB181" s="396">
        <f>SUM(CC181:CE181)</f>
        <v>0</v>
      </c>
      <c r="CC181" s="395">
        <v>0</v>
      </c>
      <c r="CD181" s="395">
        <v>0</v>
      </c>
      <c r="CE181" s="395">
        <v>0</v>
      </c>
    </row>
    <row r="182" spans="1:83" ht="17.25" customHeight="1" x14ac:dyDescent="0.2">
      <c r="A182" s="90">
        <v>8003</v>
      </c>
      <c r="B182" s="252" t="s">
        <v>428</v>
      </c>
      <c r="C182" s="398">
        <f>SUM(D182,G182,J182,O182,T182,Y182,AE182,AS182,AW182,BC182,BF182,BK182,BO182,BS182,BX182,CB182)</f>
        <v>100</v>
      </c>
      <c r="D182" s="397">
        <f>SUM(E182:F182)</f>
        <v>2</v>
      </c>
      <c r="E182" s="395">
        <v>1</v>
      </c>
      <c r="F182" s="395">
        <v>1</v>
      </c>
      <c r="G182" s="397">
        <f>SUM(H182:I182)</f>
        <v>0</v>
      </c>
      <c r="H182" s="395">
        <v>0</v>
      </c>
      <c r="I182" s="395">
        <v>0</v>
      </c>
      <c r="J182" s="396">
        <f>SUM(K182:N182)</f>
        <v>7</v>
      </c>
      <c r="K182" s="395">
        <v>0</v>
      </c>
      <c r="L182" s="395">
        <v>6</v>
      </c>
      <c r="M182" s="395">
        <v>0</v>
      </c>
      <c r="N182" s="395">
        <v>1</v>
      </c>
      <c r="O182" s="396">
        <f>SUM(P182,Q182,R182,S182)</f>
        <v>3</v>
      </c>
      <c r="P182" s="395">
        <v>0</v>
      </c>
      <c r="Q182" s="395">
        <v>3</v>
      </c>
      <c r="R182" s="395">
        <v>0</v>
      </c>
      <c r="S182" s="395">
        <v>0</v>
      </c>
      <c r="T182" s="396">
        <f>SUM(U182,V182,W182,X182)</f>
        <v>1</v>
      </c>
      <c r="U182" s="395">
        <v>0</v>
      </c>
      <c r="V182" s="395">
        <v>1</v>
      </c>
      <c r="W182" s="395">
        <v>0</v>
      </c>
      <c r="X182" s="395">
        <v>0</v>
      </c>
      <c r="Y182" s="396">
        <f>SUM(Z182,AA182,AB182,AC182,AD182)</f>
        <v>13</v>
      </c>
      <c r="Z182" s="401">
        <v>0</v>
      </c>
      <c r="AA182" s="401">
        <v>7</v>
      </c>
      <c r="AB182" s="401">
        <v>0</v>
      </c>
      <c r="AC182" s="401">
        <v>5</v>
      </c>
      <c r="AD182" s="401">
        <v>1</v>
      </c>
      <c r="AE182" s="396">
        <f>SUM(AF182,AG182,AH182,AI182,AJ182,AK182,AL182,AM182,AN182,AO182,AP182,AQ182,AR182)</f>
        <v>27</v>
      </c>
      <c r="AF182" s="395">
        <v>0</v>
      </c>
      <c r="AG182" s="395">
        <v>0</v>
      </c>
      <c r="AH182" s="395">
        <v>2</v>
      </c>
      <c r="AI182" s="395">
        <v>0</v>
      </c>
      <c r="AJ182" s="395">
        <v>2</v>
      </c>
      <c r="AK182" s="395">
        <v>15</v>
      </c>
      <c r="AL182" s="395">
        <v>0</v>
      </c>
      <c r="AM182" s="395">
        <v>6</v>
      </c>
      <c r="AN182" s="395">
        <v>0</v>
      </c>
      <c r="AO182" s="395">
        <v>2</v>
      </c>
      <c r="AP182" s="395">
        <v>0</v>
      </c>
      <c r="AQ182" s="395">
        <v>0</v>
      </c>
      <c r="AR182" s="395">
        <v>0</v>
      </c>
      <c r="AS182" s="396">
        <f>SUM(AT182:AV182)</f>
        <v>12</v>
      </c>
      <c r="AT182" s="395">
        <v>0</v>
      </c>
      <c r="AU182" s="395">
        <v>3</v>
      </c>
      <c r="AV182" s="395">
        <v>9</v>
      </c>
      <c r="AW182" s="396">
        <f>SUM(AX182:BB182)</f>
        <v>15</v>
      </c>
      <c r="AX182" s="395">
        <v>0</v>
      </c>
      <c r="AY182" s="395">
        <v>5</v>
      </c>
      <c r="AZ182" s="395">
        <v>0</v>
      </c>
      <c r="BA182" s="395">
        <v>7</v>
      </c>
      <c r="BB182" s="395">
        <v>3</v>
      </c>
      <c r="BC182" s="396">
        <f>SUM(BD182:BE182)</f>
        <v>5</v>
      </c>
      <c r="BD182" s="395">
        <v>0</v>
      </c>
      <c r="BE182" s="395">
        <v>5</v>
      </c>
      <c r="BF182" s="396">
        <f>SUM(BG182:BJ182)</f>
        <v>7</v>
      </c>
      <c r="BG182" s="395">
        <v>0</v>
      </c>
      <c r="BH182" s="395">
        <v>5</v>
      </c>
      <c r="BI182" s="395">
        <v>0</v>
      </c>
      <c r="BJ182" s="395">
        <v>2</v>
      </c>
      <c r="BK182" s="396">
        <f>SUM(BL182:BN182)</f>
        <v>3</v>
      </c>
      <c r="BL182" s="395">
        <v>0</v>
      </c>
      <c r="BM182" s="395">
        <v>3</v>
      </c>
      <c r="BN182" s="395">
        <v>0</v>
      </c>
      <c r="BO182" s="396">
        <f>SUM(BP182:BR182)</f>
        <v>1</v>
      </c>
      <c r="BP182" s="395">
        <v>0</v>
      </c>
      <c r="BQ182" s="395">
        <v>1</v>
      </c>
      <c r="BR182" s="395">
        <v>0</v>
      </c>
      <c r="BS182" s="396">
        <f>SUM(BT182:BW182)</f>
        <v>0</v>
      </c>
      <c r="BT182" s="395">
        <v>0</v>
      </c>
      <c r="BU182" s="395">
        <v>0</v>
      </c>
      <c r="BV182" s="395">
        <v>0</v>
      </c>
      <c r="BW182" s="395">
        <v>0</v>
      </c>
      <c r="BX182" s="396">
        <f>SUM(BY182:CA182)</f>
        <v>4</v>
      </c>
      <c r="BY182" s="395">
        <v>0</v>
      </c>
      <c r="BZ182" s="395">
        <v>4</v>
      </c>
      <c r="CA182" s="395">
        <v>0</v>
      </c>
      <c r="CB182" s="396">
        <f>SUM(CC182:CE182)</f>
        <v>0</v>
      </c>
      <c r="CC182" s="395">
        <v>0</v>
      </c>
      <c r="CD182" s="395">
        <v>0</v>
      </c>
      <c r="CE182" s="395">
        <v>0</v>
      </c>
    </row>
    <row r="183" spans="1:83" ht="12.75" x14ac:dyDescent="0.2">
      <c r="A183" s="89"/>
      <c r="B183" s="251" t="s">
        <v>177</v>
      </c>
      <c r="C183" s="398">
        <f t="shared" ref="C183:AH183" si="192">SUM(C184:C187)</f>
        <v>216</v>
      </c>
      <c r="D183" s="397">
        <f t="shared" si="192"/>
        <v>7</v>
      </c>
      <c r="E183" s="397">
        <f t="shared" si="192"/>
        <v>5</v>
      </c>
      <c r="F183" s="397">
        <f t="shared" si="192"/>
        <v>2</v>
      </c>
      <c r="G183" s="397">
        <f t="shared" si="192"/>
        <v>7</v>
      </c>
      <c r="H183" s="397">
        <f t="shared" si="192"/>
        <v>4</v>
      </c>
      <c r="I183" s="397">
        <f t="shared" si="192"/>
        <v>3</v>
      </c>
      <c r="J183" s="397">
        <f t="shared" si="192"/>
        <v>8</v>
      </c>
      <c r="K183" s="397">
        <f t="shared" si="192"/>
        <v>0</v>
      </c>
      <c r="L183" s="397">
        <f t="shared" si="192"/>
        <v>6</v>
      </c>
      <c r="M183" s="397">
        <f t="shared" si="192"/>
        <v>0</v>
      </c>
      <c r="N183" s="397">
        <f t="shared" si="192"/>
        <v>2</v>
      </c>
      <c r="O183" s="397">
        <f t="shared" si="192"/>
        <v>17</v>
      </c>
      <c r="P183" s="397">
        <f t="shared" si="192"/>
        <v>0</v>
      </c>
      <c r="Q183" s="397">
        <f t="shared" si="192"/>
        <v>16</v>
      </c>
      <c r="R183" s="397">
        <f t="shared" si="192"/>
        <v>0</v>
      </c>
      <c r="S183" s="397">
        <f t="shared" si="192"/>
        <v>1</v>
      </c>
      <c r="T183" s="397">
        <f t="shared" si="192"/>
        <v>9</v>
      </c>
      <c r="U183" s="397">
        <f t="shared" si="192"/>
        <v>0</v>
      </c>
      <c r="V183" s="397">
        <f t="shared" si="192"/>
        <v>7</v>
      </c>
      <c r="W183" s="397">
        <f t="shared" si="192"/>
        <v>2</v>
      </c>
      <c r="X183" s="397">
        <f t="shared" si="192"/>
        <v>0</v>
      </c>
      <c r="Y183" s="397">
        <f t="shared" si="192"/>
        <v>22</v>
      </c>
      <c r="Z183" s="398">
        <f t="shared" si="192"/>
        <v>0</v>
      </c>
      <c r="AA183" s="398">
        <f t="shared" si="192"/>
        <v>15</v>
      </c>
      <c r="AB183" s="398">
        <f t="shared" si="192"/>
        <v>1</v>
      </c>
      <c r="AC183" s="398">
        <f t="shared" si="192"/>
        <v>3</v>
      </c>
      <c r="AD183" s="398">
        <f t="shared" si="192"/>
        <v>3</v>
      </c>
      <c r="AE183" s="397">
        <f t="shared" si="192"/>
        <v>89</v>
      </c>
      <c r="AF183" s="397">
        <f t="shared" si="192"/>
        <v>0</v>
      </c>
      <c r="AG183" s="397">
        <f t="shared" si="192"/>
        <v>0</v>
      </c>
      <c r="AH183" s="397">
        <f t="shared" si="192"/>
        <v>12</v>
      </c>
      <c r="AI183" s="397">
        <f t="shared" ref="AI183:BN183" si="193">SUM(AI184:AI187)</f>
        <v>7</v>
      </c>
      <c r="AJ183" s="397">
        <f t="shared" si="193"/>
        <v>9</v>
      </c>
      <c r="AK183" s="397">
        <f t="shared" si="193"/>
        <v>9</v>
      </c>
      <c r="AL183" s="397">
        <f t="shared" si="193"/>
        <v>0</v>
      </c>
      <c r="AM183" s="397">
        <f t="shared" si="193"/>
        <v>6</v>
      </c>
      <c r="AN183" s="397">
        <f t="shared" si="193"/>
        <v>0</v>
      </c>
      <c r="AO183" s="397">
        <f t="shared" si="193"/>
        <v>46</v>
      </c>
      <c r="AP183" s="397">
        <f t="shared" si="193"/>
        <v>0</v>
      </c>
      <c r="AQ183" s="397">
        <f t="shared" si="193"/>
        <v>0</v>
      </c>
      <c r="AR183" s="397">
        <f t="shared" si="193"/>
        <v>0</v>
      </c>
      <c r="AS183" s="397">
        <f t="shared" si="193"/>
        <v>14</v>
      </c>
      <c r="AT183" s="397">
        <f t="shared" si="193"/>
        <v>0</v>
      </c>
      <c r="AU183" s="397">
        <f t="shared" si="193"/>
        <v>5</v>
      </c>
      <c r="AV183" s="397">
        <f t="shared" si="193"/>
        <v>9</v>
      </c>
      <c r="AW183" s="397">
        <f t="shared" si="193"/>
        <v>13</v>
      </c>
      <c r="AX183" s="397">
        <f t="shared" si="193"/>
        <v>0</v>
      </c>
      <c r="AY183" s="397">
        <f t="shared" si="193"/>
        <v>6</v>
      </c>
      <c r="AZ183" s="397">
        <f t="shared" si="193"/>
        <v>0</v>
      </c>
      <c r="BA183" s="397">
        <f t="shared" si="193"/>
        <v>7</v>
      </c>
      <c r="BB183" s="397">
        <f t="shared" si="193"/>
        <v>0</v>
      </c>
      <c r="BC183" s="397">
        <f t="shared" si="193"/>
        <v>3</v>
      </c>
      <c r="BD183" s="397">
        <f t="shared" si="193"/>
        <v>0</v>
      </c>
      <c r="BE183" s="397">
        <f t="shared" si="193"/>
        <v>3</v>
      </c>
      <c r="BF183" s="397">
        <f t="shared" si="193"/>
        <v>4</v>
      </c>
      <c r="BG183" s="397">
        <f t="shared" si="193"/>
        <v>0</v>
      </c>
      <c r="BH183" s="397">
        <f t="shared" si="193"/>
        <v>2</v>
      </c>
      <c r="BI183" s="397">
        <f t="shared" si="193"/>
        <v>0</v>
      </c>
      <c r="BJ183" s="397">
        <f t="shared" si="193"/>
        <v>2</v>
      </c>
      <c r="BK183" s="397">
        <f t="shared" si="193"/>
        <v>3</v>
      </c>
      <c r="BL183" s="397">
        <f t="shared" si="193"/>
        <v>1</v>
      </c>
      <c r="BM183" s="397">
        <f t="shared" si="193"/>
        <v>2</v>
      </c>
      <c r="BN183" s="397">
        <f t="shared" si="193"/>
        <v>0</v>
      </c>
      <c r="BO183" s="397">
        <f t="shared" ref="BO183:CE183" si="194">SUM(BO184:BO187)</f>
        <v>4</v>
      </c>
      <c r="BP183" s="397">
        <f t="shared" si="194"/>
        <v>0</v>
      </c>
      <c r="BQ183" s="397">
        <f t="shared" si="194"/>
        <v>4</v>
      </c>
      <c r="BR183" s="397">
        <f t="shared" si="194"/>
        <v>0</v>
      </c>
      <c r="BS183" s="397">
        <f t="shared" si="194"/>
        <v>11</v>
      </c>
      <c r="BT183" s="397">
        <f t="shared" si="194"/>
        <v>0</v>
      </c>
      <c r="BU183" s="397">
        <f t="shared" si="194"/>
        <v>10</v>
      </c>
      <c r="BV183" s="397">
        <f t="shared" si="194"/>
        <v>0</v>
      </c>
      <c r="BW183" s="397">
        <f t="shared" si="194"/>
        <v>1</v>
      </c>
      <c r="BX183" s="397">
        <f t="shared" si="194"/>
        <v>3</v>
      </c>
      <c r="BY183" s="397">
        <f t="shared" si="194"/>
        <v>0</v>
      </c>
      <c r="BZ183" s="397">
        <f t="shared" si="194"/>
        <v>3</v>
      </c>
      <c r="CA183" s="397">
        <f t="shared" si="194"/>
        <v>0</v>
      </c>
      <c r="CB183" s="397">
        <f t="shared" si="194"/>
        <v>2</v>
      </c>
      <c r="CC183" s="397">
        <f t="shared" si="194"/>
        <v>0</v>
      </c>
      <c r="CD183" s="397">
        <f t="shared" si="194"/>
        <v>1</v>
      </c>
      <c r="CE183" s="397">
        <f t="shared" si="194"/>
        <v>1</v>
      </c>
    </row>
    <row r="184" spans="1:83" ht="21" x14ac:dyDescent="0.2">
      <c r="A184" s="89">
        <v>9002</v>
      </c>
      <c r="B184" s="252" t="s">
        <v>450</v>
      </c>
      <c r="C184" s="398">
        <f>SUM(D184,G184,J184,O184,T184,Y184,AE184,AS184,AW184,BC184,BF184,BK184,BO184,BS184,BX184,CB184)</f>
        <v>8</v>
      </c>
      <c r="D184" s="397">
        <f>SUM(E184:F184)</f>
        <v>0</v>
      </c>
      <c r="E184" s="395">
        <v>0</v>
      </c>
      <c r="F184" s="395">
        <v>0</v>
      </c>
      <c r="G184" s="397">
        <f>SUM(H184:I184)</f>
        <v>0</v>
      </c>
      <c r="H184" s="395">
        <v>0</v>
      </c>
      <c r="I184" s="395">
        <v>0</v>
      </c>
      <c r="J184" s="396">
        <f>SUM(K184:N184)</f>
        <v>1</v>
      </c>
      <c r="K184" s="395">
        <v>0</v>
      </c>
      <c r="L184" s="395">
        <v>1</v>
      </c>
      <c r="M184" s="395">
        <v>0</v>
      </c>
      <c r="N184" s="395">
        <v>0</v>
      </c>
      <c r="O184" s="396">
        <f>SUM(P184,Q184,R184,S184)</f>
        <v>1</v>
      </c>
      <c r="P184" s="395">
        <v>0</v>
      </c>
      <c r="Q184" s="395">
        <v>1</v>
      </c>
      <c r="R184" s="395">
        <v>0</v>
      </c>
      <c r="S184" s="395">
        <v>0</v>
      </c>
      <c r="T184" s="396">
        <f>SUM(U184,V184,W184,X184)</f>
        <v>1</v>
      </c>
      <c r="U184" s="395">
        <v>0</v>
      </c>
      <c r="V184" s="395">
        <v>1</v>
      </c>
      <c r="W184" s="395">
        <v>0</v>
      </c>
      <c r="X184" s="395">
        <v>0</v>
      </c>
      <c r="Y184" s="396">
        <f>SUM(Z184,AA184,AB184,AC184,AD184)</f>
        <v>2</v>
      </c>
      <c r="Z184" s="401">
        <v>0</v>
      </c>
      <c r="AA184" s="401">
        <v>0</v>
      </c>
      <c r="AB184" s="401">
        <v>0</v>
      </c>
      <c r="AC184" s="401">
        <v>2</v>
      </c>
      <c r="AD184" s="401">
        <v>0</v>
      </c>
      <c r="AE184" s="396">
        <f>SUM(AF184,AG184,AH184,AI184,AJ184,AK184,AL184,AM184,AN184,AO184,AP184,AQ184,AR184)</f>
        <v>0</v>
      </c>
      <c r="AF184" s="395">
        <v>0</v>
      </c>
      <c r="AG184" s="395">
        <v>0</v>
      </c>
      <c r="AH184" s="395">
        <v>0</v>
      </c>
      <c r="AI184" s="395">
        <v>0</v>
      </c>
      <c r="AJ184" s="395">
        <v>0</v>
      </c>
      <c r="AK184" s="395">
        <v>0</v>
      </c>
      <c r="AL184" s="395">
        <v>0</v>
      </c>
      <c r="AM184" s="395">
        <v>0</v>
      </c>
      <c r="AN184" s="395">
        <v>0</v>
      </c>
      <c r="AO184" s="395">
        <v>0</v>
      </c>
      <c r="AP184" s="395">
        <v>0</v>
      </c>
      <c r="AQ184" s="395">
        <v>0</v>
      </c>
      <c r="AR184" s="395">
        <v>0</v>
      </c>
      <c r="AS184" s="396">
        <f>SUM(AT184:AV184)</f>
        <v>1</v>
      </c>
      <c r="AT184" s="395">
        <v>0</v>
      </c>
      <c r="AU184" s="395">
        <v>0</v>
      </c>
      <c r="AV184" s="395">
        <v>1</v>
      </c>
      <c r="AW184" s="396">
        <f>SUM(AX184:BB184)</f>
        <v>1</v>
      </c>
      <c r="AX184" s="395">
        <v>0</v>
      </c>
      <c r="AY184" s="395">
        <v>0</v>
      </c>
      <c r="AZ184" s="395">
        <v>0</v>
      </c>
      <c r="BA184" s="395">
        <v>1</v>
      </c>
      <c r="BB184" s="395">
        <v>0</v>
      </c>
      <c r="BC184" s="396">
        <f>SUM(BD184:BE184)</f>
        <v>0</v>
      </c>
      <c r="BD184" s="395">
        <v>0</v>
      </c>
      <c r="BE184" s="395">
        <v>0</v>
      </c>
      <c r="BF184" s="396">
        <f>SUM(BG184:BJ184)</f>
        <v>0</v>
      </c>
      <c r="BG184" s="395">
        <v>0</v>
      </c>
      <c r="BH184" s="395">
        <v>0</v>
      </c>
      <c r="BI184" s="395">
        <v>0</v>
      </c>
      <c r="BJ184" s="395">
        <v>0</v>
      </c>
      <c r="BK184" s="396">
        <f>SUM(BL184:BN184)</f>
        <v>0</v>
      </c>
      <c r="BL184" s="395">
        <v>0</v>
      </c>
      <c r="BM184" s="395">
        <v>0</v>
      </c>
      <c r="BN184" s="395">
        <v>0</v>
      </c>
      <c r="BO184" s="396">
        <f>SUM(BP184:BR184)</f>
        <v>1</v>
      </c>
      <c r="BP184" s="395">
        <v>0</v>
      </c>
      <c r="BQ184" s="395">
        <v>1</v>
      </c>
      <c r="BR184" s="395">
        <v>0</v>
      </c>
      <c r="BS184" s="396">
        <f>SUM(BT184:BW184)</f>
        <v>0</v>
      </c>
      <c r="BT184" s="395">
        <v>0</v>
      </c>
      <c r="BU184" s="395">
        <v>0</v>
      </c>
      <c r="BV184" s="395">
        <v>0</v>
      </c>
      <c r="BW184" s="395">
        <v>0</v>
      </c>
      <c r="BX184" s="396">
        <f>SUM(BY184:CA184)</f>
        <v>0</v>
      </c>
      <c r="BY184" s="395">
        <v>0</v>
      </c>
      <c r="BZ184" s="395">
        <v>0</v>
      </c>
      <c r="CA184" s="395">
        <v>0</v>
      </c>
      <c r="CB184" s="396">
        <f>SUM(CC184:CE184)</f>
        <v>0</v>
      </c>
      <c r="CC184" s="395">
        <v>0</v>
      </c>
      <c r="CD184" s="395">
        <v>0</v>
      </c>
      <c r="CE184" s="395">
        <v>0</v>
      </c>
    </row>
    <row r="185" spans="1:83" ht="21" x14ac:dyDescent="0.2">
      <c r="A185" s="89">
        <v>9003</v>
      </c>
      <c r="B185" s="252" t="s">
        <v>429</v>
      </c>
      <c r="C185" s="398">
        <f>SUM(D185,G185,J185,O185,T185,Y185,AE185,AS185,AW185,BC185,BF185,BK185,BO185,BS185,BX185,CB185)</f>
        <v>23</v>
      </c>
      <c r="D185" s="397">
        <f>SUM(E185:F185)</f>
        <v>4</v>
      </c>
      <c r="E185" s="395">
        <v>2</v>
      </c>
      <c r="F185" s="395">
        <v>2</v>
      </c>
      <c r="G185" s="397">
        <f>SUM(H185:I185)</f>
        <v>1</v>
      </c>
      <c r="H185" s="395">
        <v>1</v>
      </c>
      <c r="I185" s="395">
        <v>0</v>
      </c>
      <c r="J185" s="396">
        <f>SUM(K185:N185)</f>
        <v>3</v>
      </c>
      <c r="K185" s="395">
        <v>0</v>
      </c>
      <c r="L185" s="395">
        <v>1</v>
      </c>
      <c r="M185" s="395">
        <v>0</v>
      </c>
      <c r="N185" s="395">
        <v>2</v>
      </c>
      <c r="O185" s="396">
        <f>SUM(P185,Q185,R185,S185)</f>
        <v>3</v>
      </c>
      <c r="P185" s="395">
        <v>0</v>
      </c>
      <c r="Q185" s="395">
        <v>2</v>
      </c>
      <c r="R185" s="395">
        <v>0</v>
      </c>
      <c r="S185" s="395">
        <v>1</v>
      </c>
      <c r="T185" s="396">
        <f>SUM(U185,V185,W185,X185)</f>
        <v>0</v>
      </c>
      <c r="U185" s="395">
        <v>0</v>
      </c>
      <c r="V185" s="395">
        <v>0</v>
      </c>
      <c r="W185" s="395">
        <v>0</v>
      </c>
      <c r="X185" s="395">
        <v>0</v>
      </c>
      <c r="Y185" s="396">
        <f>SUM(Z185,AA185,AB185,AC185,AD185)</f>
        <v>2</v>
      </c>
      <c r="Z185" s="401">
        <v>0</v>
      </c>
      <c r="AA185" s="401">
        <v>2</v>
      </c>
      <c r="AB185" s="401">
        <v>0</v>
      </c>
      <c r="AC185" s="401">
        <v>0</v>
      </c>
      <c r="AD185" s="401">
        <v>0</v>
      </c>
      <c r="AE185" s="396">
        <f>SUM(AF185,AG185,AH185,AI185,AJ185,AK185,AL185,AM185,AN185,AO185,AP185,AQ185,AR185)</f>
        <v>4</v>
      </c>
      <c r="AF185" s="395">
        <v>0</v>
      </c>
      <c r="AG185" s="395">
        <v>0</v>
      </c>
      <c r="AH185" s="395">
        <v>1</v>
      </c>
      <c r="AI185" s="395">
        <v>2</v>
      </c>
      <c r="AJ185" s="395">
        <v>0</v>
      </c>
      <c r="AK185" s="395">
        <v>0</v>
      </c>
      <c r="AL185" s="395">
        <v>0</v>
      </c>
      <c r="AM185" s="395">
        <v>1</v>
      </c>
      <c r="AN185" s="395">
        <v>0</v>
      </c>
      <c r="AO185" s="395">
        <v>0</v>
      </c>
      <c r="AP185" s="395">
        <v>0</v>
      </c>
      <c r="AQ185" s="395">
        <v>0</v>
      </c>
      <c r="AR185" s="395">
        <v>0</v>
      </c>
      <c r="AS185" s="396">
        <f>SUM(AT185:AV185)</f>
        <v>2</v>
      </c>
      <c r="AT185" s="395">
        <v>0</v>
      </c>
      <c r="AU185" s="395">
        <v>0</v>
      </c>
      <c r="AV185" s="395">
        <v>2</v>
      </c>
      <c r="AW185" s="396">
        <f>SUM(AX185:BB185)</f>
        <v>2</v>
      </c>
      <c r="AX185" s="395">
        <v>0</v>
      </c>
      <c r="AY185" s="395">
        <v>0</v>
      </c>
      <c r="AZ185" s="395">
        <v>0</v>
      </c>
      <c r="BA185" s="395">
        <v>2</v>
      </c>
      <c r="BB185" s="395">
        <v>0</v>
      </c>
      <c r="BC185" s="396">
        <f>SUM(BD185:BE185)</f>
        <v>0</v>
      </c>
      <c r="BD185" s="395">
        <v>0</v>
      </c>
      <c r="BE185" s="395">
        <v>0</v>
      </c>
      <c r="BF185" s="396">
        <f>SUM(BG185:BJ185)</f>
        <v>0</v>
      </c>
      <c r="BG185" s="395">
        <v>0</v>
      </c>
      <c r="BH185" s="395">
        <v>0</v>
      </c>
      <c r="BI185" s="395">
        <v>0</v>
      </c>
      <c r="BJ185" s="395">
        <v>0</v>
      </c>
      <c r="BK185" s="396">
        <f>SUM(BL185:BN185)</f>
        <v>0</v>
      </c>
      <c r="BL185" s="395">
        <v>0</v>
      </c>
      <c r="BM185" s="395">
        <v>0</v>
      </c>
      <c r="BN185" s="395">
        <v>0</v>
      </c>
      <c r="BO185" s="396">
        <f>SUM(BP185:BR185)</f>
        <v>2</v>
      </c>
      <c r="BP185" s="395">
        <v>0</v>
      </c>
      <c r="BQ185" s="395">
        <v>2</v>
      </c>
      <c r="BR185" s="395">
        <v>0</v>
      </c>
      <c r="BS185" s="396">
        <f>SUM(BT185:BW185)</f>
        <v>0</v>
      </c>
      <c r="BT185" s="395">
        <v>0</v>
      </c>
      <c r="BU185" s="395">
        <v>0</v>
      </c>
      <c r="BV185" s="395">
        <v>0</v>
      </c>
      <c r="BW185" s="395">
        <v>0</v>
      </c>
      <c r="BX185" s="396">
        <f>SUM(BY185:CA185)</f>
        <v>0</v>
      </c>
      <c r="BY185" s="395">
        <v>0</v>
      </c>
      <c r="BZ185" s="395">
        <v>0</v>
      </c>
      <c r="CA185" s="395">
        <v>0</v>
      </c>
      <c r="CB185" s="396">
        <f>SUM(CC185:CE185)</f>
        <v>0</v>
      </c>
      <c r="CC185" s="395">
        <v>0</v>
      </c>
      <c r="CD185" s="395">
        <v>0</v>
      </c>
      <c r="CE185" s="395">
        <v>0</v>
      </c>
    </row>
    <row r="186" spans="1:83" ht="21" x14ac:dyDescent="0.2">
      <c r="A186" s="89">
        <v>9004</v>
      </c>
      <c r="B186" s="252" t="s">
        <v>430</v>
      </c>
      <c r="C186" s="398">
        <f>SUM(D186,G186,J186,O186,T186,Y186,AE186,AS186,AW186,BC186,BF186,BK186,BO186,BS186,BX186,CB186)</f>
        <v>8</v>
      </c>
      <c r="D186" s="397">
        <f>SUM(E186:F186)</f>
        <v>0</v>
      </c>
      <c r="E186" s="395">
        <v>0</v>
      </c>
      <c r="F186" s="395">
        <v>0</v>
      </c>
      <c r="G186" s="397">
        <f>SUM(H186:I186)</f>
        <v>0</v>
      </c>
      <c r="H186" s="395">
        <v>0</v>
      </c>
      <c r="I186" s="395">
        <v>0</v>
      </c>
      <c r="J186" s="396">
        <f>SUM(K186:N186)</f>
        <v>0</v>
      </c>
      <c r="K186" s="395">
        <v>0</v>
      </c>
      <c r="L186" s="395">
        <v>0</v>
      </c>
      <c r="M186" s="395">
        <v>0</v>
      </c>
      <c r="N186" s="395">
        <v>0</v>
      </c>
      <c r="O186" s="396">
        <f>SUM(P186,Q186,R186,S186)</f>
        <v>0</v>
      </c>
      <c r="P186" s="395">
        <v>0</v>
      </c>
      <c r="Q186" s="395">
        <v>0</v>
      </c>
      <c r="R186" s="395">
        <v>0</v>
      </c>
      <c r="S186" s="395">
        <v>0</v>
      </c>
      <c r="T186" s="396">
        <f>SUM(U186,V186,W186,X186)</f>
        <v>0</v>
      </c>
      <c r="U186" s="395">
        <v>0</v>
      </c>
      <c r="V186" s="395">
        <v>0</v>
      </c>
      <c r="W186" s="395">
        <v>0</v>
      </c>
      <c r="X186" s="395">
        <v>0</v>
      </c>
      <c r="Y186" s="396">
        <f>SUM(Z186,AA186,AB186,AC186,AD186)</f>
        <v>0</v>
      </c>
      <c r="Z186" s="401">
        <v>0</v>
      </c>
      <c r="AA186" s="401">
        <v>0</v>
      </c>
      <c r="AB186" s="401">
        <v>0</v>
      </c>
      <c r="AC186" s="401">
        <v>0</v>
      </c>
      <c r="AD186" s="401">
        <v>0</v>
      </c>
      <c r="AE186" s="396">
        <f>SUM(AF186,AG186,AH186,AI186,AJ186,AK186,AL186,AM186,AN186,AO186,AP186,AQ186,AR186)</f>
        <v>2</v>
      </c>
      <c r="AF186" s="395">
        <v>0</v>
      </c>
      <c r="AG186" s="395">
        <v>0</v>
      </c>
      <c r="AH186" s="395">
        <v>2</v>
      </c>
      <c r="AI186" s="395">
        <v>0</v>
      </c>
      <c r="AJ186" s="395">
        <v>0</v>
      </c>
      <c r="AK186" s="395">
        <v>0</v>
      </c>
      <c r="AL186" s="395">
        <v>0</v>
      </c>
      <c r="AM186" s="395">
        <v>0</v>
      </c>
      <c r="AN186" s="395">
        <v>0</v>
      </c>
      <c r="AO186" s="395">
        <v>0</v>
      </c>
      <c r="AP186" s="395">
        <v>0</v>
      </c>
      <c r="AQ186" s="395">
        <v>0</v>
      </c>
      <c r="AR186" s="395">
        <v>0</v>
      </c>
      <c r="AS186" s="396">
        <f>SUM(AT186:AV186)</f>
        <v>0</v>
      </c>
      <c r="AT186" s="395">
        <v>0</v>
      </c>
      <c r="AU186" s="395">
        <v>0</v>
      </c>
      <c r="AV186" s="395">
        <v>0</v>
      </c>
      <c r="AW186" s="396">
        <f>SUM(AX186:BB186)</f>
        <v>0</v>
      </c>
      <c r="AX186" s="395">
        <v>0</v>
      </c>
      <c r="AY186" s="395">
        <v>0</v>
      </c>
      <c r="AZ186" s="395">
        <v>0</v>
      </c>
      <c r="BA186" s="395">
        <v>0</v>
      </c>
      <c r="BB186" s="395">
        <v>0</v>
      </c>
      <c r="BC186" s="396">
        <f>SUM(BD186:BE186)</f>
        <v>0</v>
      </c>
      <c r="BD186" s="395">
        <v>0</v>
      </c>
      <c r="BE186" s="395">
        <v>0</v>
      </c>
      <c r="BF186" s="396">
        <f>SUM(BG186:BJ186)</f>
        <v>0</v>
      </c>
      <c r="BG186" s="395">
        <v>0</v>
      </c>
      <c r="BH186" s="395">
        <v>0</v>
      </c>
      <c r="BI186" s="395">
        <v>0</v>
      </c>
      <c r="BJ186" s="395">
        <v>0</v>
      </c>
      <c r="BK186" s="396">
        <f>SUM(BL186:BN186)</f>
        <v>0</v>
      </c>
      <c r="BL186" s="395">
        <v>0</v>
      </c>
      <c r="BM186" s="395">
        <v>0</v>
      </c>
      <c r="BN186" s="395">
        <v>0</v>
      </c>
      <c r="BO186" s="396">
        <f>SUM(BP186:BR186)</f>
        <v>0</v>
      </c>
      <c r="BP186" s="395">
        <v>0</v>
      </c>
      <c r="BQ186" s="395">
        <v>0</v>
      </c>
      <c r="BR186" s="395">
        <v>0</v>
      </c>
      <c r="BS186" s="396">
        <f>SUM(BT186:BW186)</f>
        <v>6</v>
      </c>
      <c r="BT186" s="395">
        <v>0</v>
      </c>
      <c r="BU186" s="395">
        <v>6</v>
      </c>
      <c r="BV186" s="395">
        <v>0</v>
      </c>
      <c r="BW186" s="395">
        <v>0</v>
      </c>
      <c r="BX186" s="396">
        <f>SUM(BY186:CA186)</f>
        <v>0</v>
      </c>
      <c r="BY186" s="395">
        <v>0</v>
      </c>
      <c r="BZ186" s="395">
        <v>0</v>
      </c>
      <c r="CA186" s="395">
        <v>0</v>
      </c>
      <c r="CB186" s="396">
        <f>SUM(CC186:CE186)</f>
        <v>0</v>
      </c>
      <c r="CC186" s="395">
        <v>0</v>
      </c>
      <c r="CD186" s="395">
        <v>0</v>
      </c>
      <c r="CE186" s="395">
        <v>0</v>
      </c>
    </row>
    <row r="187" spans="1:83" ht="21" x14ac:dyDescent="0.2">
      <c r="A187" s="90">
        <v>9099</v>
      </c>
      <c r="B187" s="252" t="s">
        <v>431</v>
      </c>
      <c r="C187" s="398">
        <f>SUM(D187,G187,J187,O187,T187,Y187,AE187,AS187,AW187,BC187,BF187,BK187,BO187,BS187,BX187,CB187)</f>
        <v>177</v>
      </c>
      <c r="D187" s="397">
        <f>SUM(E187:F187)</f>
        <v>3</v>
      </c>
      <c r="E187" s="395">
        <v>3</v>
      </c>
      <c r="F187" s="395">
        <v>0</v>
      </c>
      <c r="G187" s="397">
        <f>SUM(H187:I187)</f>
        <v>6</v>
      </c>
      <c r="H187" s="395">
        <v>3</v>
      </c>
      <c r="I187" s="395">
        <v>3</v>
      </c>
      <c r="J187" s="396">
        <f>SUM(K187:N187)</f>
        <v>4</v>
      </c>
      <c r="K187" s="395">
        <v>0</v>
      </c>
      <c r="L187" s="395">
        <v>4</v>
      </c>
      <c r="M187" s="395">
        <v>0</v>
      </c>
      <c r="N187" s="395">
        <v>0</v>
      </c>
      <c r="O187" s="396">
        <f>SUM(P187,Q187,R187,S187)</f>
        <v>13</v>
      </c>
      <c r="P187" s="395">
        <v>0</v>
      </c>
      <c r="Q187" s="395">
        <v>13</v>
      </c>
      <c r="R187" s="395">
        <v>0</v>
      </c>
      <c r="S187" s="395">
        <v>0</v>
      </c>
      <c r="T187" s="396">
        <f>SUM(U187,V187,W187,X187)</f>
        <v>8</v>
      </c>
      <c r="U187" s="395">
        <v>0</v>
      </c>
      <c r="V187" s="395">
        <v>6</v>
      </c>
      <c r="W187" s="395">
        <v>2</v>
      </c>
      <c r="X187" s="395">
        <v>0</v>
      </c>
      <c r="Y187" s="396">
        <f>SUM(Z187,AA187,AB187,AC187,AD187)</f>
        <v>18</v>
      </c>
      <c r="Z187" s="401">
        <v>0</v>
      </c>
      <c r="AA187" s="401">
        <v>13</v>
      </c>
      <c r="AB187" s="401">
        <v>1</v>
      </c>
      <c r="AC187" s="401">
        <v>1</v>
      </c>
      <c r="AD187" s="401">
        <v>3</v>
      </c>
      <c r="AE187" s="396">
        <f>SUM(AF187,AG187,AH187,AI187,AJ187,AK187,AL187,AM187,AN187,AO187,AP187,AQ187,AR187)</f>
        <v>83</v>
      </c>
      <c r="AF187" s="395">
        <v>0</v>
      </c>
      <c r="AG187" s="395">
        <v>0</v>
      </c>
      <c r="AH187" s="395">
        <v>9</v>
      </c>
      <c r="AI187" s="395">
        <v>5</v>
      </c>
      <c r="AJ187" s="395">
        <v>9</v>
      </c>
      <c r="AK187" s="395">
        <v>9</v>
      </c>
      <c r="AL187" s="395">
        <v>0</v>
      </c>
      <c r="AM187" s="395">
        <v>5</v>
      </c>
      <c r="AN187" s="395">
        <v>0</v>
      </c>
      <c r="AO187" s="395">
        <v>46</v>
      </c>
      <c r="AP187" s="395">
        <v>0</v>
      </c>
      <c r="AQ187" s="395">
        <v>0</v>
      </c>
      <c r="AR187" s="395">
        <v>0</v>
      </c>
      <c r="AS187" s="396">
        <f>SUM(AT187:AV187)</f>
        <v>11</v>
      </c>
      <c r="AT187" s="395">
        <v>0</v>
      </c>
      <c r="AU187" s="395">
        <v>5</v>
      </c>
      <c r="AV187" s="395">
        <v>6</v>
      </c>
      <c r="AW187" s="396">
        <f>SUM(AX187:BB187)</f>
        <v>10</v>
      </c>
      <c r="AX187" s="395">
        <v>0</v>
      </c>
      <c r="AY187" s="395">
        <v>6</v>
      </c>
      <c r="AZ187" s="395">
        <v>0</v>
      </c>
      <c r="BA187" s="395">
        <v>4</v>
      </c>
      <c r="BB187" s="395">
        <v>0</v>
      </c>
      <c r="BC187" s="396">
        <f>SUM(BD187:BE187)</f>
        <v>3</v>
      </c>
      <c r="BD187" s="395">
        <v>0</v>
      </c>
      <c r="BE187" s="395">
        <v>3</v>
      </c>
      <c r="BF187" s="396">
        <f>SUM(BG187:BJ187)</f>
        <v>4</v>
      </c>
      <c r="BG187" s="395">
        <v>0</v>
      </c>
      <c r="BH187" s="395">
        <v>2</v>
      </c>
      <c r="BI187" s="395">
        <v>0</v>
      </c>
      <c r="BJ187" s="395">
        <v>2</v>
      </c>
      <c r="BK187" s="396">
        <f>SUM(BL187:BN187)</f>
        <v>3</v>
      </c>
      <c r="BL187" s="395">
        <v>1</v>
      </c>
      <c r="BM187" s="395">
        <v>2</v>
      </c>
      <c r="BN187" s="395">
        <v>0</v>
      </c>
      <c r="BO187" s="396">
        <f>SUM(BP187:BR187)</f>
        <v>1</v>
      </c>
      <c r="BP187" s="395">
        <v>0</v>
      </c>
      <c r="BQ187" s="395">
        <v>1</v>
      </c>
      <c r="BR187" s="395">
        <v>0</v>
      </c>
      <c r="BS187" s="396">
        <f>SUM(BT187:BW187)</f>
        <v>5</v>
      </c>
      <c r="BT187" s="395">
        <v>0</v>
      </c>
      <c r="BU187" s="395">
        <v>4</v>
      </c>
      <c r="BV187" s="395">
        <v>0</v>
      </c>
      <c r="BW187" s="395">
        <v>1</v>
      </c>
      <c r="BX187" s="396">
        <f>SUM(BY187:CA187)</f>
        <v>3</v>
      </c>
      <c r="BY187" s="395">
        <v>0</v>
      </c>
      <c r="BZ187" s="395">
        <v>3</v>
      </c>
      <c r="CA187" s="395">
        <v>0</v>
      </c>
      <c r="CB187" s="396">
        <f>SUM(CC187:CE187)</f>
        <v>2</v>
      </c>
      <c r="CC187" s="395">
        <v>0</v>
      </c>
      <c r="CD187" s="395">
        <v>1</v>
      </c>
      <c r="CE187" s="395">
        <v>1</v>
      </c>
    </row>
    <row r="188" spans="1:83" ht="12.75" x14ac:dyDescent="0.2">
      <c r="A188" s="88"/>
      <c r="B188" s="251" t="s">
        <v>176</v>
      </c>
      <c r="C188" s="398">
        <f t="shared" ref="C188:AH188" si="195">SUM(C189:C196)</f>
        <v>579</v>
      </c>
      <c r="D188" s="397">
        <f t="shared" si="195"/>
        <v>2</v>
      </c>
      <c r="E188" s="397">
        <f t="shared" si="195"/>
        <v>1</v>
      </c>
      <c r="F188" s="397">
        <f t="shared" si="195"/>
        <v>1</v>
      </c>
      <c r="G188" s="397">
        <f t="shared" si="195"/>
        <v>26</v>
      </c>
      <c r="H188" s="397">
        <f t="shared" si="195"/>
        <v>1</v>
      </c>
      <c r="I188" s="397">
        <f t="shared" si="195"/>
        <v>25</v>
      </c>
      <c r="J188" s="397">
        <f t="shared" si="195"/>
        <v>18</v>
      </c>
      <c r="K188" s="397">
        <f t="shared" si="195"/>
        <v>0</v>
      </c>
      <c r="L188" s="397">
        <f t="shared" si="195"/>
        <v>8</v>
      </c>
      <c r="M188" s="397">
        <f t="shared" si="195"/>
        <v>3</v>
      </c>
      <c r="N188" s="397">
        <f t="shared" si="195"/>
        <v>7</v>
      </c>
      <c r="O188" s="397">
        <f t="shared" si="195"/>
        <v>19</v>
      </c>
      <c r="P188" s="397">
        <f t="shared" si="195"/>
        <v>0</v>
      </c>
      <c r="Q188" s="397">
        <f t="shared" si="195"/>
        <v>15</v>
      </c>
      <c r="R188" s="397">
        <f t="shared" si="195"/>
        <v>0</v>
      </c>
      <c r="S188" s="397">
        <f t="shared" si="195"/>
        <v>4</v>
      </c>
      <c r="T188" s="397">
        <f t="shared" si="195"/>
        <v>26</v>
      </c>
      <c r="U188" s="397">
        <f t="shared" si="195"/>
        <v>0</v>
      </c>
      <c r="V188" s="397">
        <f t="shared" si="195"/>
        <v>18</v>
      </c>
      <c r="W188" s="397">
        <f t="shared" si="195"/>
        <v>7</v>
      </c>
      <c r="X188" s="397">
        <f t="shared" si="195"/>
        <v>1</v>
      </c>
      <c r="Y188" s="397">
        <f t="shared" si="195"/>
        <v>52</v>
      </c>
      <c r="Z188" s="398">
        <f t="shared" si="195"/>
        <v>0</v>
      </c>
      <c r="AA188" s="398">
        <f t="shared" si="195"/>
        <v>17</v>
      </c>
      <c r="AB188" s="398">
        <f t="shared" si="195"/>
        <v>5</v>
      </c>
      <c r="AC188" s="398">
        <f t="shared" si="195"/>
        <v>15</v>
      </c>
      <c r="AD188" s="398">
        <f t="shared" si="195"/>
        <v>15</v>
      </c>
      <c r="AE188" s="397">
        <f t="shared" si="195"/>
        <v>294</v>
      </c>
      <c r="AF188" s="397">
        <f t="shared" si="195"/>
        <v>1</v>
      </c>
      <c r="AG188" s="397">
        <f t="shared" si="195"/>
        <v>0</v>
      </c>
      <c r="AH188" s="397">
        <f t="shared" si="195"/>
        <v>28</v>
      </c>
      <c r="AI188" s="397">
        <f t="shared" ref="AI188:BN188" si="196">SUM(AI189:AI196)</f>
        <v>130</v>
      </c>
      <c r="AJ188" s="397">
        <f t="shared" si="196"/>
        <v>11</v>
      </c>
      <c r="AK188" s="397">
        <f t="shared" si="196"/>
        <v>44</v>
      </c>
      <c r="AL188" s="397">
        <f t="shared" si="196"/>
        <v>30</v>
      </c>
      <c r="AM188" s="397">
        <f t="shared" si="196"/>
        <v>14</v>
      </c>
      <c r="AN188" s="397">
        <f t="shared" si="196"/>
        <v>3</v>
      </c>
      <c r="AO188" s="397">
        <f t="shared" si="196"/>
        <v>0</v>
      </c>
      <c r="AP188" s="397">
        <f t="shared" si="196"/>
        <v>0</v>
      </c>
      <c r="AQ188" s="397">
        <f t="shared" si="196"/>
        <v>27</v>
      </c>
      <c r="AR188" s="397">
        <f t="shared" si="196"/>
        <v>6</v>
      </c>
      <c r="AS188" s="397">
        <f t="shared" si="196"/>
        <v>15</v>
      </c>
      <c r="AT188" s="397">
        <f t="shared" si="196"/>
        <v>0</v>
      </c>
      <c r="AU188" s="397">
        <f t="shared" si="196"/>
        <v>9</v>
      </c>
      <c r="AV188" s="397">
        <f t="shared" si="196"/>
        <v>6</v>
      </c>
      <c r="AW188" s="397">
        <f t="shared" si="196"/>
        <v>28</v>
      </c>
      <c r="AX188" s="397">
        <f t="shared" si="196"/>
        <v>0</v>
      </c>
      <c r="AY188" s="397">
        <f t="shared" si="196"/>
        <v>8</v>
      </c>
      <c r="AZ188" s="397">
        <f t="shared" si="196"/>
        <v>4</v>
      </c>
      <c r="BA188" s="397">
        <f t="shared" si="196"/>
        <v>12</v>
      </c>
      <c r="BB188" s="397">
        <f t="shared" si="196"/>
        <v>4</v>
      </c>
      <c r="BC188" s="397">
        <f t="shared" si="196"/>
        <v>10</v>
      </c>
      <c r="BD188" s="397">
        <f t="shared" si="196"/>
        <v>0</v>
      </c>
      <c r="BE188" s="397">
        <f t="shared" si="196"/>
        <v>10</v>
      </c>
      <c r="BF188" s="397">
        <f t="shared" si="196"/>
        <v>43</v>
      </c>
      <c r="BG188" s="397">
        <f t="shared" si="196"/>
        <v>0</v>
      </c>
      <c r="BH188" s="397">
        <f t="shared" si="196"/>
        <v>32</v>
      </c>
      <c r="BI188" s="397">
        <f t="shared" si="196"/>
        <v>7</v>
      </c>
      <c r="BJ188" s="397">
        <f t="shared" si="196"/>
        <v>4</v>
      </c>
      <c r="BK188" s="397">
        <f t="shared" si="196"/>
        <v>17</v>
      </c>
      <c r="BL188" s="397">
        <f t="shared" si="196"/>
        <v>1</v>
      </c>
      <c r="BM188" s="397">
        <f t="shared" si="196"/>
        <v>13</v>
      </c>
      <c r="BN188" s="397">
        <f t="shared" si="196"/>
        <v>3</v>
      </c>
      <c r="BO188" s="397">
        <f t="shared" ref="BO188:CE188" si="197">SUM(BO189:BO196)</f>
        <v>6</v>
      </c>
      <c r="BP188" s="397">
        <f t="shared" si="197"/>
        <v>0</v>
      </c>
      <c r="BQ188" s="397">
        <f t="shared" si="197"/>
        <v>6</v>
      </c>
      <c r="BR188" s="397">
        <f t="shared" si="197"/>
        <v>0</v>
      </c>
      <c r="BS188" s="397">
        <f t="shared" si="197"/>
        <v>15</v>
      </c>
      <c r="BT188" s="397">
        <f t="shared" si="197"/>
        <v>0</v>
      </c>
      <c r="BU188" s="397">
        <f t="shared" si="197"/>
        <v>6</v>
      </c>
      <c r="BV188" s="397">
        <f t="shared" si="197"/>
        <v>0</v>
      </c>
      <c r="BW188" s="397">
        <f t="shared" si="197"/>
        <v>9</v>
      </c>
      <c r="BX188" s="397">
        <f t="shared" si="197"/>
        <v>6</v>
      </c>
      <c r="BY188" s="397">
        <f t="shared" si="197"/>
        <v>0</v>
      </c>
      <c r="BZ188" s="397">
        <f t="shared" si="197"/>
        <v>6</v>
      </c>
      <c r="CA188" s="397">
        <f t="shared" si="197"/>
        <v>0</v>
      </c>
      <c r="CB188" s="397">
        <f t="shared" si="197"/>
        <v>2</v>
      </c>
      <c r="CC188" s="397">
        <f t="shared" si="197"/>
        <v>2</v>
      </c>
      <c r="CD188" s="397">
        <f t="shared" si="197"/>
        <v>0</v>
      </c>
      <c r="CE188" s="397">
        <f t="shared" si="197"/>
        <v>0</v>
      </c>
    </row>
    <row r="189" spans="1:83" ht="21" x14ac:dyDescent="0.2">
      <c r="A189" s="89">
        <v>10001</v>
      </c>
      <c r="B189" s="252" t="s">
        <v>462</v>
      </c>
      <c r="C189" s="398">
        <f t="shared" ref="C189:C196" si="198">SUM(D189,G189,J189,O189,T189,Y189,AE189,AS189,AW189,BC189,BF189,BK189,BO189,BS189,BX189,CB189)</f>
        <v>302</v>
      </c>
      <c r="D189" s="397">
        <f t="shared" ref="D189:D196" si="199">SUM(E189:F189)</f>
        <v>1</v>
      </c>
      <c r="E189" s="395">
        <v>0</v>
      </c>
      <c r="F189" s="395">
        <v>1</v>
      </c>
      <c r="G189" s="397">
        <f t="shared" ref="G189:G196" si="200">SUM(H189:I189)</f>
        <v>18</v>
      </c>
      <c r="H189" s="395">
        <v>0</v>
      </c>
      <c r="I189" s="395">
        <v>18</v>
      </c>
      <c r="J189" s="396">
        <f t="shared" ref="J189:J196" si="201">SUM(K189:N189)</f>
        <v>12</v>
      </c>
      <c r="K189" s="395">
        <v>0</v>
      </c>
      <c r="L189" s="395">
        <v>6</v>
      </c>
      <c r="M189" s="395">
        <v>0</v>
      </c>
      <c r="N189" s="395">
        <v>6</v>
      </c>
      <c r="O189" s="396">
        <f t="shared" ref="O189:O196" si="202">SUM(P189,Q189,R189,S189)</f>
        <v>13</v>
      </c>
      <c r="P189" s="395">
        <v>0</v>
      </c>
      <c r="Q189" s="395">
        <v>9</v>
      </c>
      <c r="R189" s="395">
        <v>0</v>
      </c>
      <c r="S189" s="395">
        <v>4</v>
      </c>
      <c r="T189" s="396">
        <f t="shared" ref="T189:T196" si="203">SUM(U189,V189,W189,X189)</f>
        <v>14</v>
      </c>
      <c r="U189" s="395">
        <v>0</v>
      </c>
      <c r="V189" s="395">
        <v>10</v>
      </c>
      <c r="W189" s="395">
        <v>4</v>
      </c>
      <c r="X189" s="395">
        <v>0</v>
      </c>
      <c r="Y189" s="396">
        <f t="shared" ref="Y189:Y196" si="204">SUM(Z189,AA189,AB189,AC189,AD189)</f>
        <v>27</v>
      </c>
      <c r="Z189" s="401">
        <v>0</v>
      </c>
      <c r="AA189" s="401">
        <v>6</v>
      </c>
      <c r="AB189" s="401">
        <v>2</v>
      </c>
      <c r="AC189" s="401">
        <v>8</v>
      </c>
      <c r="AD189" s="401">
        <v>11</v>
      </c>
      <c r="AE189" s="396">
        <f t="shared" ref="AE189:AE196" si="205">SUM(AF189,AG189,AH189,AI189,AJ189,AK189,AL189,AM189,AN189,AO189,AP189,AQ189,AR189)</f>
        <v>153</v>
      </c>
      <c r="AF189" s="395">
        <v>1</v>
      </c>
      <c r="AG189" s="395">
        <v>0</v>
      </c>
      <c r="AH189" s="395">
        <v>13</v>
      </c>
      <c r="AI189" s="395">
        <v>84</v>
      </c>
      <c r="AJ189" s="395">
        <v>6</v>
      </c>
      <c r="AK189" s="395">
        <v>25</v>
      </c>
      <c r="AL189" s="395">
        <v>2</v>
      </c>
      <c r="AM189" s="395">
        <v>2</v>
      </c>
      <c r="AN189" s="395">
        <v>2</v>
      </c>
      <c r="AO189" s="395">
        <v>0</v>
      </c>
      <c r="AP189" s="395">
        <v>0</v>
      </c>
      <c r="AQ189" s="395">
        <v>16</v>
      </c>
      <c r="AR189" s="395">
        <v>2</v>
      </c>
      <c r="AS189" s="396">
        <f t="shared" ref="AS189:AS196" si="206">SUM(AT189:AV189)</f>
        <v>8</v>
      </c>
      <c r="AT189" s="395">
        <v>0</v>
      </c>
      <c r="AU189" s="395">
        <v>4</v>
      </c>
      <c r="AV189" s="395">
        <v>4</v>
      </c>
      <c r="AW189" s="396">
        <f t="shared" ref="AW189:AW196" si="207">SUM(AX189:BB189)</f>
        <v>13</v>
      </c>
      <c r="AX189" s="395">
        <v>0</v>
      </c>
      <c r="AY189" s="395">
        <v>4</v>
      </c>
      <c r="AZ189" s="395">
        <v>2</v>
      </c>
      <c r="BA189" s="395">
        <v>5</v>
      </c>
      <c r="BB189" s="395">
        <v>2</v>
      </c>
      <c r="BC189" s="396">
        <f t="shared" ref="BC189:BC196" si="208">SUM(BD189:BE189)</f>
        <v>3</v>
      </c>
      <c r="BD189" s="395">
        <v>0</v>
      </c>
      <c r="BE189" s="395">
        <v>3</v>
      </c>
      <c r="BF189" s="396">
        <f t="shared" ref="BF189:BF196" si="209">SUM(BG189:BJ189)</f>
        <v>22</v>
      </c>
      <c r="BG189" s="395">
        <v>0</v>
      </c>
      <c r="BH189" s="395">
        <v>16</v>
      </c>
      <c r="BI189" s="395">
        <v>4</v>
      </c>
      <c r="BJ189" s="395">
        <v>2</v>
      </c>
      <c r="BK189" s="396">
        <f t="shared" ref="BK189:BK196" si="210">SUM(BL189:BN189)</f>
        <v>9</v>
      </c>
      <c r="BL189" s="395">
        <v>1</v>
      </c>
      <c r="BM189" s="395">
        <v>7</v>
      </c>
      <c r="BN189" s="395">
        <v>1</v>
      </c>
      <c r="BO189" s="396">
        <f t="shared" ref="BO189:BO196" si="211">SUM(BP189:BR189)</f>
        <v>2</v>
      </c>
      <c r="BP189" s="395">
        <v>0</v>
      </c>
      <c r="BQ189" s="395">
        <v>2</v>
      </c>
      <c r="BR189" s="395">
        <v>0</v>
      </c>
      <c r="BS189" s="396">
        <f t="shared" ref="BS189:BS196" si="212">SUM(BT189:BW189)</f>
        <v>5</v>
      </c>
      <c r="BT189" s="395">
        <v>0</v>
      </c>
      <c r="BU189" s="395">
        <v>2</v>
      </c>
      <c r="BV189" s="395">
        <v>0</v>
      </c>
      <c r="BW189" s="395">
        <v>3</v>
      </c>
      <c r="BX189" s="396">
        <f t="shared" ref="BX189:BX196" si="213">SUM(BY189:CA189)</f>
        <v>0</v>
      </c>
      <c r="BY189" s="395">
        <v>0</v>
      </c>
      <c r="BZ189" s="395">
        <v>0</v>
      </c>
      <c r="CA189" s="395">
        <v>0</v>
      </c>
      <c r="CB189" s="396">
        <f t="shared" ref="CB189:CB196" si="214">SUM(CC189:CE189)</f>
        <v>2</v>
      </c>
      <c r="CC189" s="395">
        <v>2</v>
      </c>
      <c r="CD189" s="395">
        <v>0</v>
      </c>
      <c r="CE189" s="395">
        <v>0</v>
      </c>
    </row>
    <row r="190" spans="1:83" ht="12.75" x14ac:dyDescent="0.2">
      <c r="A190" s="89">
        <v>10008</v>
      </c>
      <c r="B190" s="252" t="s">
        <v>13</v>
      </c>
      <c r="C190" s="398">
        <f t="shared" si="198"/>
        <v>69</v>
      </c>
      <c r="D190" s="397">
        <f t="shared" si="199"/>
        <v>0</v>
      </c>
      <c r="E190" s="395">
        <v>0</v>
      </c>
      <c r="F190" s="395">
        <v>0</v>
      </c>
      <c r="G190" s="397">
        <f t="shared" si="200"/>
        <v>5</v>
      </c>
      <c r="H190" s="395">
        <v>0</v>
      </c>
      <c r="I190" s="395">
        <v>5</v>
      </c>
      <c r="J190" s="396">
        <f t="shared" si="201"/>
        <v>4</v>
      </c>
      <c r="K190" s="395">
        <v>0</v>
      </c>
      <c r="L190" s="395">
        <v>1</v>
      </c>
      <c r="M190" s="395">
        <v>3</v>
      </c>
      <c r="N190" s="395">
        <v>0</v>
      </c>
      <c r="O190" s="396">
        <f t="shared" si="202"/>
        <v>4</v>
      </c>
      <c r="P190" s="395">
        <v>0</v>
      </c>
      <c r="Q190" s="395">
        <v>4</v>
      </c>
      <c r="R190" s="395">
        <v>0</v>
      </c>
      <c r="S190" s="395">
        <v>0</v>
      </c>
      <c r="T190" s="396">
        <f t="shared" si="203"/>
        <v>1</v>
      </c>
      <c r="U190" s="395">
        <v>0</v>
      </c>
      <c r="V190" s="395">
        <v>1</v>
      </c>
      <c r="W190" s="395">
        <v>0</v>
      </c>
      <c r="X190" s="395">
        <v>0</v>
      </c>
      <c r="Y190" s="396">
        <f t="shared" si="204"/>
        <v>4</v>
      </c>
      <c r="Z190" s="401">
        <v>0</v>
      </c>
      <c r="AA190" s="401">
        <v>0</v>
      </c>
      <c r="AB190" s="401">
        <v>1</v>
      </c>
      <c r="AC190" s="401">
        <v>2</v>
      </c>
      <c r="AD190" s="401">
        <v>1</v>
      </c>
      <c r="AE190" s="396">
        <f t="shared" si="205"/>
        <v>31</v>
      </c>
      <c r="AF190" s="395">
        <v>0</v>
      </c>
      <c r="AG190" s="395">
        <v>0</v>
      </c>
      <c r="AH190" s="395">
        <v>3</v>
      </c>
      <c r="AI190" s="395">
        <v>8</v>
      </c>
      <c r="AJ190" s="395">
        <v>4</v>
      </c>
      <c r="AK190" s="395">
        <v>6</v>
      </c>
      <c r="AL190" s="395">
        <v>0</v>
      </c>
      <c r="AM190" s="395">
        <v>5</v>
      </c>
      <c r="AN190" s="395">
        <v>1</v>
      </c>
      <c r="AO190" s="395">
        <v>0</v>
      </c>
      <c r="AP190" s="395">
        <v>0</v>
      </c>
      <c r="AQ190" s="395">
        <v>1</v>
      </c>
      <c r="AR190" s="395">
        <v>3</v>
      </c>
      <c r="AS190" s="396">
        <f t="shared" si="206"/>
        <v>2</v>
      </c>
      <c r="AT190" s="395">
        <v>0</v>
      </c>
      <c r="AU190" s="395">
        <v>2</v>
      </c>
      <c r="AV190" s="395">
        <v>0</v>
      </c>
      <c r="AW190" s="396">
        <f t="shared" si="207"/>
        <v>6</v>
      </c>
      <c r="AX190" s="395">
        <v>0</v>
      </c>
      <c r="AY190" s="395">
        <v>1</v>
      </c>
      <c r="AZ190" s="395">
        <v>0</v>
      </c>
      <c r="BA190" s="395">
        <v>3</v>
      </c>
      <c r="BB190" s="395">
        <v>2</v>
      </c>
      <c r="BC190" s="396">
        <f t="shared" si="208"/>
        <v>2</v>
      </c>
      <c r="BD190" s="395">
        <v>0</v>
      </c>
      <c r="BE190" s="395">
        <v>2</v>
      </c>
      <c r="BF190" s="396">
        <f t="shared" si="209"/>
        <v>4</v>
      </c>
      <c r="BG190" s="395">
        <v>0</v>
      </c>
      <c r="BH190" s="395">
        <v>1</v>
      </c>
      <c r="BI190" s="395">
        <v>2</v>
      </c>
      <c r="BJ190" s="395">
        <v>1</v>
      </c>
      <c r="BK190" s="396">
        <f t="shared" si="210"/>
        <v>0</v>
      </c>
      <c r="BL190" s="395">
        <v>0</v>
      </c>
      <c r="BM190" s="395">
        <v>0</v>
      </c>
      <c r="BN190" s="395">
        <v>0</v>
      </c>
      <c r="BO190" s="396">
        <f t="shared" si="211"/>
        <v>2</v>
      </c>
      <c r="BP190" s="395">
        <v>0</v>
      </c>
      <c r="BQ190" s="395">
        <v>2</v>
      </c>
      <c r="BR190" s="395">
        <v>0</v>
      </c>
      <c r="BS190" s="396">
        <f t="shared" si="212"/>
        <v>4</v>
      </c>
      <c r="BT190" s="395">
        <v>0</v>
      </c>
      <c r="BU190" s="395">
        <v>1</v>
      </c>
      <c r="BV190" s="395">
        <v>0</v>
      </c>
      <c r="BW190" s="395">
        <v>3</v>
      </c>
      <c r="BX190" s="396">
        <f t="shared" si="213"/>
        <v>0</v>
      </c>
      <c r="BY190" s="395">
        <v>0</v>
      </c>
      <c r="BZ190" s="395">
        <v>0</v>
      </c>
      <c r="CA190" s="395">
        <v>0</v>
      </c>
      <c r="CB190" s="396">
        <f t="shared" si="214"/>
        <v>0</v>
      </c>
      <c r="CC190" s="395">
        <v>0</v>
      </c>
      <c r="CD190" s="395">
        <v>0</v>
      </c>
      <c r="CE190" s="395">
        <v>0</v>
      </c>
    </row>
    <row r="191" spans="1:83" ht="12.75" x14ac:dyDescent="0.2">
      <c r="A191" s="89">
        <v>10009</v>
      </c>
      <c r="B191" s="252" t="s">
        <v>14</v>
      </c>
      <c r="C191" s="398">
        <f t="shared" si="198"/>
        <v>66</v>
      </c>
      <c r="D191" s="397">
        <f t="shared" si="199"/>
        <v>0</v>
      </c>
      <c r="E191" s="395">
        <v>0</v>
      </c>
      <c r="F191" s="395">
        <v>0</v>
      </c>
      <c r="G191" s="397">
        <f t="shared" si="200"/>
        <v>0</v>
      </c>
      <c r="H191" s="395">
        <v>0</v>
      </c>
      <c r="I191" s="395">
        <v>0</v>
      </c>
      <c r="J191" s="396">
        <f t="shared" si="201"/>
        <v>2</v>
      </c>
      <c r="K191" s="395">
        <v>0</v>
      </c>
      <c r="L191" s="395">
        <v>1</v>
      </c>
      <c r="M191" s="395">
        <v>0</v>
      </c>
      <c r="N191" s="395">
        <v>1</v>
      </c>
      <c r="O191" s="396">
        <f t="shared" si="202"/>
        <v>0</v>
      </c>
      <c r="P191" s="395">
        <v>0</v>
      </c>
      <c r="Q191" s="395">
        <v>0</v>
      </c>
      <c r="R191" s="395">
        <v>0</v>
      </c>
      <c r="S191" s="395">
        <v>0</v>
      </c>
      <c r="T191" s="396">
        <f t="shared" si="203"/>
        <v>7</v>
      </c>
      <c r="U191" s="395">
        <v>0</v>
      </c>
      <c r="V191" s="395">
        <v>6</v>
      </c>
      <c r="W191" s="395">
        <v>1</v>
      </c>
      <c r="X191" s="395">
        <v>0</v>
      </c>
      <c r="Y191" s="396">
        <f t="shared" si="204"/>
        <v>1</v>
      </c>
      <c r="Z191" s="401">
        <v>0</v>
      </c>
      <c r="AA191" s="401">
        <v>0</v>
      </c>
      <c r="AB191" s="401">
        <v>1</v>
      </c>
      <c r="AC191" s="401">
        <v>0</v>
      </c>
      <c r="AD191" s="401">
        <v>0</v>
      </c>
      <c r="AE191" s="396">
        <f t="shared" si="205"/>
        <v>27</v>
      </c>
      <c r="AF191" s="395">
        <v>0</v>
      </c>
      <c r="AG191" s="395">
        <v>0</v>
      </c>
      <c r="AH191" s="395">
        <v>0</v>
      </c>
      <c r="AI191" s="395">
        <v>19</v>
      </c>
      <c r="AJ191" s="395">
        <v>0</v>
      </c>
      <c r="AK191" s="395">
        <v>3</v>
      </c>
      <c r="AL191" s="395">
        <v>0</v>
      </c>
      <c r="AM191" s="395">
        <v>0</v>
      </c>
      <c r="AN191" s="395">
        <v>0</v>
      </c>
      <c r="AO191" s="395">
        <v>0</v>
      </c>
      <c r="AP191" s="395">
        <v>0</v>
      </c>
      <c r="AQ191" s="395">
        <v>5</v>
      </c>
      <c r="AR191" s="395">
        <v>0</v>
      </c>
      <c r="AS191" s="396">
        <f t="shared" si="206"/>
        <v>2</v>
      </c>
      <c r="AT191" s="395">
        <v>0</v>
      </c>
      <c r="AU191" s="395">
        <v>1</v>
      </c>
      <c r="AV191" s="395">
        <v>1</v>
      </c>
      <c r="AW191" s="396">
        <f t="shared" si="207"/>
        <v>2</v>
      </c>
      <c r="AX191" s="395">
        <v>0</v>
      </c>
      <c r="AY191" s="395">
        <v>2</v>
      </c>
      <c r="AZ191" s="395">
        <v>0</v>
      </c>
      <c r="BA191" s="395">
        <v>0</v>
      </c>
      <c r="BB191" s="395">
        <v>0</v>
      </c>
      <c r="BC191" s="396">
        <f t="shared" si="208"/>
        <v>4</v>
      </c>
      <c r="BD191" s="395">
        <v>0</v>
      </c>
      <c r="BE191" s="395">
        <v>4</v>
      </c>
      <c r="BF191" s="396">
        <f t="shared" si="209"/>
        <v>12</v>
      </c>
      <c r="BG191" s="395">
        <v>0</v>
      </c>
      <c r="BH191" s="395">
        <v>10</v>
      </c>
      <c r="BI191" s="395">
        <v>1</v>
      </c>
      <c r="BJ191" s="395">
        <v>1</v>
      </c>
      <c r="BK191" s="396">
        <f t="shared" si="210"/>
        <v>1</v>
      </c>
      <c r="BL191" s="395">
        <v>0</v>
      </c>
      <c r="BM191" s="395">
        <v>1</v>
      </c>
      <c r="BN191" s="395">
        <v>0</v>
      </c>
      <c r="BO191" s="396">
        <f t="shared" si="211"/>
        <v>0</v>
      </c>
      <c r="BP191" s="395">
        <v>0</v>
      </c>
      <c r="BQ191" s="395">
        <v>0</v>
      </c>
      <c r="BR191" s="395">
        <v>0</v>
      </c>
      <c r="BS191" s="396">
        <f t="shared" si="212"/>
        <v>2</v>
      </c>
      <c r="BT191" s="395">
        <v>0</v>
      </c>
      <c r="BU191" s="395">
        <v>1</v>
      </c>
      <c r="BV191" s="395">
        <v>0</v>
      </c>
      <c r="BW191" s="395">
        <v>1</v>
      </c>
      <c r="BX191" s="396">
        <f t="shared" si="213"/>
        <v>6</v>
      </c>
      <c r="BY191" s="395">
        <v>0</v>
      </c>
      <c r="BZ191" s="395">
        <v>6</v>
      </c>
      <c r="CA191" s="395">
        <v>0</v>
      </c>
      <c r="CB191" s="396">
        <f t="shared" si="214"/>
        <v>0</v>
      </c>
      <c r="CC191" s="395">
        <v>0</v>
      </c>
      <c r="CD191" s="395">
        <v>0</v>
      </c>
      <c r="CE191" s="395">
        <v>0</v>
      </c>
    </row>
    <row r="192" spans="1:83" ht="12.75" x14ac:dyDescent="0.2">
      <c r="A192" s="89">
        <v>10010</v>
      </c>
      <c r="B192" s="252" t="s">
        <v>362</v>
      </c>
      <c r="C192" s="398">
        <f t="shared" si="198"/>
        <v>16</v>
      </c>
      <c r="D192" s="397">
        <f t="shared" si="199"/>
        <v>0</v>
      </c>
      <c r="E192" s="395">
        <v>0</v>
      </c>
      <c r="F192" s="395">
        <v>0</v>
      </c>
      <c r="G192" s="397">
        <f t="shared" si="200"/>
        <v>0</v>
      </c>
      <c r="H192" s="395">
        <v>0</v>
      </c>
      <c r="I192" s="395">
        <v>0</v>
      </c>
      <c r="J192" s="396">
        <f t="shared" si="201"/>
        <v>0</v>
      </c>
      <c r="K192" s="395">
        <v>0</v>
      </c>
      <c r="L192" s="395">
        <v>0</v>
      </c>
      <c r="M192" s="395">
        <v>0</v>
      </c>
      <c r="N192" s="395">
        <v>0</v>
      </c>
      <c r="O192" s="396">
        <f t="shared" si="202"/>
        <v>0</v>
      </c>
      <c r="P192" s="395">
        <v>0</v>
      </c>
      <c r="Q192" s="395">
        <v>0</v>
      </c>
      <c r="R192" s="395">
        <v>0</v>
      </c>
      <c r="S192" s="395">
        <v>0</v>
      </c>
      <c r="T192" s="396">
        <f t="shared" si="203"/>
        <v>0</v>
      </c>
      <c r="U192" s="395">
        <v>0</v>
      </c>
      <c r="V192" s="395">
        <v>0</v>
      </c>
      <c r="W192" s="395">
        <v>0</v>
      </c>
      <c r="X192" s="395">
        <v>0</v>
      </c>
      <c r="Y192" s="396">
        <f t="shared" si="204"/>
        <v>6</v>
      </c>
      <c r="Z192" s="401">
        <v>0</v>
      </c>
      <c r="AA192" s="401">
        <v>6</v>
      </c>
      <c r="AB192" s="401">
        <v>0</v>
      </c>
      <c r="AC192" s="401">
        <v>0</v>
      </c>
      <c r="AD192" s="401">
        <v>0</v>
      </c>
      <c r="AE192" s="396">
        <f t="shared" si="205"/>
        <v>10</v>
      </c>
      <c r="AF192" s="395">
        <v>0</v>
      </c>
      <c r="AG192" s="395">
        <v>0</v>
      </c>
      <c r="AH192" s="395">
        <v>0</v>
      </c>
      <c r="AI192" s="395">
        <v>0</v>
      </c>
      <c r="AJ192" s="395">
        <v>0</v>
      </c>
      <c r="AK192" s="395">
        <v>0</v>
      </c>
      <c r="AL192" s="395">
        <v>10</v>
      </c>
      <c r="AM192" s="395">
        <v>0</v>
      </c>
      <c r="AN192" s="395">
        <v>0</v>
      </c>
      <c r="AO192" s="395">
        <v>0</v>
      </c>
      <c r="AP192" s="395">
        <v>0</v>
      </c>
      <c r="AQ192" s="395">
        <v>0</v>
      </c>
      <c r="AR192" s="395">
        <v>0</v>
      </c>
      <c r="AS192" s="396">
        <f t="shared" si="206"/>
        <v>0</v>
      </c>
      <c r="AT192" s="395">
        <v>0</v>
      </c>
      <c r="AU192" s="395">
        <v>0</v>
      </c>
      <c r="AV192" s="395">
        <v>0</v>
      </c>
      <c r="AW192" s="396">
        <f t="shared" si="207"/>
        <v>0</v>
      </c>
      <c r="AX192" s="395">
        <v>0</v>
      </c>
      <c r="AY192" s="395">
        <v>0</v>
      </c>
      <c r="AZ192" s="395">
        <v>0</v>
      </c>
      <c r="BA192" s="395">
        <v>0</v>
      </c>
      <c r="BB192" s="395">
        <v>0</v>
      </c>
      <c r="BC192" s="396">
        <f t="shared" si="208"/>
        <v>0</v>
      </c>
      <c r="BD192" s="395">
        <v>0</v>
      </c>
      <c r="BE192" s="395">
        <v>0</v>
      </c>
      <c r="BF192" s="396">
        <f t="shared" si="209"/>
        <v>0</v>
      </c>
      <c r="BG192" s="395">
        <v>0</v>
      </c>
      <c r="BH192" s="395">
        <v>0</v>
      </c>
      <c r="BI192" s="395">
        <v>0</v>
      </c>
      <c r="BJ192" s="395">
        <v>0</v>
      </c>
      <c r="BK192" s="396">
        <f t="shared" si="210"/>
        <v>0</v>
      </c>
      <c r="BL192" s="395">
        <v>0</v>
      </c>
      <c r="BM192" s="395">
        <v>0</v>
      </c>
      <c r="BN192" s="395">
        <v>0</v>
      </c>
      <c r="BO192" s="396">
        <f t="shared" si="211"/>
        <v>0</v>
      </c>
      <c r="BP192" s="395">
        <v>0</v>
      </c>
      <c r="BQ192" s="395">
        <v>0</v>
      </c>
      <c r="BR192" s="395">
        <v>0</v>
      </c>
      <c r="BS192" s="396">
        <f t="shared" si="212"/>
        <v>0</v>
      </c>
      <c r="BT192" s="395">
        <v>0</v>
      </c>
      <c r="BU192" s="395">
        <v>0</v>
      </c>
      <c r="BV192" s="395">
        <v>0</v>
      </c>
      <c r="BW192" s="395">
        <v>0</v>
      </c>
      <c r="BX192" s="396">
        <f t="shared" si="213"/>
        <v>0</v>
      </c>
      <c r="BY192" s="395">
        <v>0</v>
      </c>
      <c r="BZ192" s="395">
        <v>0</v>
      </c>
      <c r="CA192" s="395">
        <v>0</v>
      </c>
      <c r="CB192" s="396">
        <f t="shared" si="214"/>
        <v>0</v>
      </c>
      <c r="CC192" s="395">
        <v>0</v>
      </c>
      <c r="CD192" s="395">
        <v>0</v>
      </c>
      <c r="CE192" s="395">
        <v>0</v>
      </c>
    </row>
    <row r="193" spans="1:83" ht="21" x14ac:dyDescent="0.2">
      <c r="A193" s="90">
        <v>10011</v>
      </c>
      <c r="B193" s="252" t="s">
        <v>15</v>
      </c>
      <c r="C193" s="398">
        <f t="shared" si="198"/>
        <v>41</v>
      </c>
      <c r="D193" s="397">
        <f t="shared" si="199"/>
        <v>1</v>
      </c>
      <c r="E193" s="395">
        <v>1</v>
      </c>
      <c r="F193" s="395">
        <v>0</v>
      </c>
      <c r="G193" s="397">
        <f t="shared" si="200"/>
        <v>0</v>
      </c>
      <c r="H193" s="395">
        <v>0</v>
      </c>
      <c r="I193" s="395">
        <v>0</v>
      </c>
      <c r="J193" s="396">
        <f t="shared" si="201"/>
        <v>0</v>
      </c>
      <c r="K193" s="395">
        <v>0</v>
      </c>
      <c r="L193" s="395">
        <v>0</v>
      </c>
      <c r="M193" s="395">
        <v>0</v>
      </c>
      <c r="N193" s="395">
        <v>0</v>
      </c>
      <c r="O193" s="396">
        <f t="shared" si="202"/>
        <v>1</v>
      </c>
      <c r="P193" s="395">
        <v>0</v>
      </c>
      <c r="Q193" s="395">
        <v>1</v>
      </c>
      <c r="R193" s="395">
        <v>0</v>
      </c>
      <c r="S193" s="395">
        <v>0</v>
      </c>
      <c r="T193" s="396">
        <f t="shared" si="203"/>
        <v>0</v>
      </c>
      <c r="U193" s="395">
        <v>0</v>
      </c>
      <c r="V193" s="395">
        <v>0</v>
      </c>
      <c r="W193" s="395">
        <v>0</v>
      </c>
      <c r="X193" s="395">
        <v>0</v>
      </c>
      <c r="Y193" s="396">
        <f t="shared" si="204"/>
        <v>8</v>
      </c>
      <c r="Z193" s="401">
        <v>0</v>
      </c>
      <c r="AA193" s="401">
        <v>3</v>
      </c>
      <c r="AB193" s="401">
        <v>0</v>
      </c>
      <c r="AC193" s="401">
        <v>2</v>
      </c>
      <c r="AD193" s="401">
        <v>3</v>
      </c>
      <c r="AE193" s="396">
        <f t="shared" si="205"/>
        <v>25</v>
      </c>
      <c r="AF193" s="395">
        <v>0</v>
      </c>
      <c r="AG193" s="395">
        <v>0</v>
      </c>
      <c r="AH193" s="395">
        <v>1</v>
      </c>
      <c r="AI193" s="395">
        <v>15</v>
      </c>
      <c r="AJ193" s="395">
        <v>1</v>
      </c>
      <c r="AK193" s="395">
        <v>1</v>
      </c>
      <c r="AL193" s="395">
        <v>1</v>
      </c>
      <c r="AM193" s="395">
        <v>5</v>
      </c>
      <c r="AN193" s="395">
        <v>0</v>
      </c>
      <c r="AO193" s="395">
        <v>0</v>
      </c>
      <c r="AP193" s="395">
        <v>0</v>
      </c>
      <c r="AQ193" s="395">
        <v>1</v>
      </c>
      <c r="AR193" s="395">
        <v>0</v>
      </c>
      <c r="AS193" s="396">
        <f t="shared" si="206"/>
        <v>0</v>
      </c>
      <c r="AT193" s="395">
        <v>0</v>
      </c>
      <c r="AU193" s="395">
        <v>0</v>
      </c>
      <c r="AV193" s="395">
        <v>0</v>
      </c>
      <c r="AW193" s="396">
        <f t="shared" si="207"/>
        <v>3</v>
      </c>
      <c r="AX193" s="395">
        <v>0</v>
      </c>
      <c r="AY193" s="395">
        <v>0</v>
      </c>
      <c r="AZ193" s="395">
        <v>2</v>
      </c>
      <c r="BA193" s="395">
        <v>1</v>
      </c>
      <c r="BB193" s="395">
        <v>0</v>
      </c>
      <c r="BC193" s="396">
        <f t="shared" si="208"/>
        <v>0</v>
      </c>
      <c r="BD193" s="395">
        <v>0</v>
      </c>
      <c r="BE193" s="395">
        <v>0</v>
      </c>
      <c r="BF193" s="396">
        <f t="shared" si="209"/>
        <v>1</v>
      </c>
      <c r="BG193" s="395">
        <v>0</v>
      </c>
      <c r="BH193" s="395">
        <v>1</v>
      </c>
      <c r="BI193" s="395">
        <v>0</v>
      </c>
      <c r="BJ193" s="395">
        <v>0</v>
      </c>
      <c r="BK193" s="396">
        <f t="shared" si="210"/>
        <v>2</v>
      </c>
      <c r="BL193" s="395">
        <v>0</v>
      </c>
      <c r="BM193" s="395">
        <v>1</v>
      </c>
      <c r="BN193" s="395">
        <v>1</v>
      </c>
      <c r="BO193" s="396">
        <f t="shared" si="211"/>
        <v>0</v>
      </c>
      <c r="BP193" s="395">
        <v>0</v>
      </c>
      <c r="BQ193" s="395">
        <v>0</v>
      </c>
      <c r="BR193" s="395">
        <v>0</v>
      </c>
      <c r="BS193" s="396">
        <f t="shared" si="212"/>
        <v>0</v>
      </c>
      <c r="BT193" s="395">
        <v>0</v>
      </c>
      <c r="BU193" s="395">
        <v>0</v>
      </c>
      <c r="BV193" s="395">
        <v>0</v>
      </c>
      <c r="BW193" s="395">
        <v>0</v>
      </c>
      <c r="BX193" s="396">
        <f t="shared" si="213"/>
        <v>0</v>
      </c>
      <c r="BY193" s="395">
        <v>0</v>
      </c>
      <c r="BZ193" s="395">
        <v>0</v>
      </c>
      <c r="CA193" s="395">
        <v>0</v>
      </c>
      <c r="CB193" s="396">
        <f t="shared" si="214"/>
        <v>0</v>
      </c>
      <c r="CC193" s="395">
        <v>0</v>
      </c>
      <c r="CD193" s="395">
        <v>0</v>
      </c>
      <c r="CE193" s="395">
        <v>0</v>
      </c>
    </row>
    <row r="194" spans="1:83" ht="12.75" x14ac:dyDescent="0.2">
      <c r="A194" s="90">
        <v>10012</v>
      </c>
      <c r="B194" s="252" t="s">
        <v>16</v>
      </c>
      <c r="C194" s="398">
        <f t="shared" si="198"/>
        <v>1</v>
      </c>
      <c r="D194" s="397">
        <f t="shared" si="199"/>
        <v>0</v>
      </c>
      <c r="E194" s="395">
        <v>0</v>
      </c>
      <c r="F194" s="395">
        <v>0</v>
      </c>
      <c r="G194" s="397">
        <f t="shared" si="200"/>
        <v>0</v>
      </c>
      <c r="H194" s="395">
        <v>0</v>
      </c>
      <c r="I194" s="395">
        <v>0</v>
      </c>
      <c r="J194" s="396">
        <f t="shared" si="201"/>
        <v>0</v>
      </c>
      <c r="K194" s="395">
        <v>0</v>
      </c>
      <c r="L194" s="395">
        <v>0</v>
      </c>
      <c r="M194" s="395">
        <v>0</v>
      </c>
      <c r="N194" s="395">
        <v>0</v>
      </c>
      <c r="O194" s="396">
        <f t="shared" si="202"/>
        <v>0</v>
      </c>
      <c r="P194" s="395">
        <v>0</v>
      </c>
      <c r="Q194" s="395">
        <v>0</v>
      </c>
      <c r="R194" s="395">
        <v>0</v>
      </c>
      <c r="S194" s="395">
        <v>0</v>
      </c>
      <c r="T194" s="396">
        <f t="shared" si="203"/>
        <v>1</v>
      </c>
      <c r="U194" s="395">
        <v>0</v>
      </c>
      <c r="V194" s="395">
        <v>0</v>
      </c>
      <c r="W194" s="395">
        <v>1</v>
      </c>
      <c r="X194" s="395">
        <v>0</v>
      </c>
      <c r="Y194" s="396">
        <f t="shared" si="204"/>
        <v>0</v>
      </c>
      <c r="Z194" s="401">
        <v>0</v>
      </c>
      <c r="AA194" s="401">
        <v>0</v>
      </c>
      <c r="AB194" s="401">
        <v>0</v>
      </c>
      <c r="AC194" s="401">
        <v>0</v>
      </c>
      <c r="AD194" s="401">
        <v>0</v>
      </c>
      <c r="AE194" s="396">
        <f t="shared" si="205"/>
        <v>0</v>
      </c>
      <c r="AF194" s="395">
        <v>0</v>
      </c>
      <c r="AG194" s="395">
        <v>0</v>
      </c>
      <c r="AH194" s="395">
        <v>0</v>
      </c>
      <c r="AI194" s="395">
        <v>0</v>
      </c>
      <c r="AJ194" s="395">
        <v>0</v>
      </c>
      <c r="AK194" s="395">
        <v>0</v>
      </c>
      <c r="AL194" s="395">
        <v>0</v>
      </c>
      <c r="AM194" s="395">
        <v>0</v>
      </c>
      <c r="AN194" s="395">
        <v>0</v>
      </c>
      <c r="AO194" s="395">
        <v>0</v>
      </c>
      <c r="AP194" s="395">
        <v>0</v>
      </c>
      <c r="AQ194" s="395">
        <v>0</v>
      </c>
      <c r="AR194" s="395">
        <v>0</v>
      </c>
      <c r="AS194" s="396">
        <f t="shared" si="206"/>
        <v>0</v>
      </c>
      <c r="AT194" s="395">
        <v>0</v>
      </c>
      <c r="AU194" s="395">
        <v>0</v>
      </c>
      <c r="AV194" s="395">
        <v>0</v>
      </c>
      <c r="AW194" s="396">
        <f t="shared" si="207"/>
        <v>0</v>
      </c>
      <c r="AX194" s="395">
        <v>0</v>
      </c>
      <c r="AY194" s="395">
        <v>0</v>
      </c>
      <c r="AZ194" s="395">
        <v>0</v>
      </c>
      <c r="BA194" s="395">
        <v>0</v>
      </c>
      <c r="BB194" s="395">
        <v>0</v>
      </c>
      <c r="BC194" s="396">
        <f t="shared" si="208"/>
        <v>0</v>
      </c>
      <c r="BD194" s="395">
        <v>0</v>
      </c>
      <c r="BE194" s="395">
        <v>0</v>
      </c>
      <c r="BF194" s="396">
        <f t="shared" si="209"/>
        <v>0</v>
      </c>
      <c r="BG194" s="395">
        <v>0</v>
      </c>
      <c r="BH194" s="395">
        <v>0</v>
      </c>
      <c r="BI194" s="395">
        <v>0</v>
      </c>
      <c r="BJ194" s="395">
        <v>0</v>
      </c>
      <c r="BK194" s="396">
        <f t="shared" si="210"/>
        <v>0</v>
      </c>
      <c r="BL194" s="395">
        <v>0</v>
      </c>
      <c r="BM194" s="395">
        <v>0</v>
      </c>
      <c r="BN194" s="395">
        <v>0</v>
      </c>
      <c r="BO194" s="396">
        <f t="shared" si="211"/>
        <v>0</v>
      </c>
      <c r="BP194" s="395">
        <v>0</v>
      </c>
      <c r="BQ194" s="395">
        <v>0</v>
      </c>
      <c r="BR194" s="395">
        <v>0</v>
      </c>
      <c r="BS194" s="396">
        <f t="shared" si="212"/>
        <v>0</v>
      </c>
      <c r="BT194" s="395">
        <v>0</v>
      </c>
      <c r="BU194" s="395">
        <v>0</v>
      </c>
      <c r="BV194" s="395">
        <v>0</v>
      </c>
      <c r="BW194" s="395">
        <v>0</v>
      </c>
      <c r="BX194" s="396">
        <f t="shared" si="213"/>
        <v>0</v>
      </c>
      <c r="BY194" s="395">
        <v>0</v>
      </c>
      <c r="BZ194" s="395">
        <v>0</v>
      </c>
      <c r="CA194" s="395">
        <v>0</v>
      </c>
      <c r="CB194" s="396">
        <f t="shared" si="214"/>
        <v>0</v>
      </c>
      <c r="CC194" s="395">
        <v>0</v>
      </c>
      <c r="CD194" s="395">
        <v>0</v>
      </c>
      <c r="CE194" s="395">
        <v>0</v>
      </c>
    </row>
    <row r="195" spans="1:83" ht="12.75" x14ac:dyDescent="0.2">
      <c r="A195" s="89">
        <v>10015</v>
      </c>
      <c r="B195" s="252" t="s">
        <v>389</v>
      </c>
      <c r="C195" s="398">
        <f t="shared" si="198"/>
        <v>1</v>
      </c>
      <c r="D195" s="397">
        <f t="shared" si="199"/>
        <v>0</v>
      </c>
      <c r="E195" s="395">
        <v>0</v>
      </c>
      <c r="F195" s="395">
        <v>0</v>
      </c>
      <c r="G195" s="397">
        <f t="shared" si="200"/>
        <v>0</v>
      </c>
      <c r="H195" s="395">
        <v>0</v>
      </c>
      <c r="I195" s="395">
        <v>0</v>
      </c>
      <c r="J195" s="396">
        <f t="shared" si="201"/>
        <v>0</v>
      </c>
      <c r="K195" s="395">
        <v>0</v>
      </c>
      <c r="L195" s="395">
        <v>0</v>
      </c>
      <c r="M195" s="395">
        <v>0</v>
      </c>
      <c r="N195" s="395">
        <v>0</v>
      </c>
      <c r="O195" s="396">
        <f t="shared" si="202"/>
        <v>0</v>
      </c>
      <c r="P195" s="395">
        <v>0</v>
      </c>
      <c r="Q195" s="395">
        <v>0</v>
      </c>
      <c r="R195" s="395">
        <v>0</v>
      </c>
      <c r="S195" s="395">
        <v>0</v>
      </c>
      <c r="T195" s="396">
        <f t="shared" si="203"/>
        <v>0</v>
      </c>
      <c r="U195" s="395">
        <v>0</v>
      </c>
      <c r="V195" s="395">
        <v>0</v>
      </c>
      <c r="W195" s="395">
        <v>0</v>
      </c>
      <c r="X195" s="395">
        <v>0</v>
      </c>
      <c r="Y195" s="396">
        <f t="shared" si="204"/>
        <v>0</v>
      </c>
      <c r="Z195" s="401">
        <v>0</v>
      </c>
      <c r="AA195" s="401">
        <v>0</v>
      </c>
      <c r="AB195" s="401">
        <v>0</v>
      </c>
      <c r="AC195" s="401">
        <v>0</v>
      </c>
      <c r="AD195" s="401">
        <v>0</v>
      </c>
      <c r="AE195" s="396">
        <f t="shared" si="205"/>
        <v>0</v>
      </c>
      <c r="AF195" s="395">
        <v>0</v>
      </c>
      <c r="AG195" s="395">
        <v>0</v>
      </c>
      <c r="AH195" s="395">
        <v>0</v>
      </c>
      <c r="AI195" s="395">
        <v>0</v>
      </c>
      <c r="AJ195" s="395">
        <v>0</v>
      </c>
      <c r="AK195" s="395">
        <v>0</v>
      </c>
      <c r="AL195" s="395">
        <v>0</v>
      </c>
      <c r="AM195" s="395">
        <v>0</v>
      </c>
      <c r="AN195" s="395">
        <v>0</v>
      </c>
      <c r="AO195" s="395">
        <v>0</v>
      </c>
      <c r="AP195" s="395">
        <v>0</v>
      </c>
      <c r="AQ195" s="395">
        <v>0</v>
      </c>
      <c r="AR195" s="395">
        <v>0</v>
      </c>
      <c r="AS195" s="396">
        <f t="shared" si="206"/>
        <v>0</v>
      </c>
      <c r="AT195" s="395">
        <v>0</v>
      </c>
      <c r="AU195" s="395">
        <v>0</v>
      </c>
      <c r="AV195" s="395">
        <v>0</v>
      </c>
      <c r="AW195" s="396">
        <f t="shared" si="207"/>
        <v>0</v>
      </c>
      <c r="AX195" s="395">
        <v>0</v>
      </c>
      <c r="AY195" s="395">
        <v>0</v>
      </c>
      <c r="AZ195" s="395">
        <v>0</v>
      </c>
      <c r="BA195" s="395">
        <v>0</v>
      </c>
      <c r="BB195" s="395">
        <v>0</v>
      </c>
      <c r="BC195" s="396">
        <f t="shared" si="208"/>
        <v>0</v>
      </c>
      <c r="BD195" s="395">
        <v>0</v>
      </c>
      <c r="BE195" s="395">
        <v>0</v>
      </c>
      <c r="BF195" s="396">
        <f t="shared" si="209"/>
        <v>0</v>
      </c>
      <c r="BG195" s="395">
        <v>0</v>
      </c>
      <c r="BH195" s="395">
        <v>0</v>
      </c>
      <c r="BI195" s="395">
        <v>0</v>
      </c>
      <c r="BJ195" s="395">
        <v>0</v>
      </c>
      <c r="BK195" s="396">
        <f t="shared" si="210"/>
        <v>1</v>
      </c>
      <c r="BL195" s="395">
        <v>0</v>
      </c>
      <c r="BM195" s="395">
        <v>1</v>
      </c>
      <c r="BN195" s="395">
        <v>0</v>
      </c>
      <c r="BO195" s="396">
        <f t="shared" si="211"/>
        <v>0</v>
      </c>
      <c r="BP195" s="395">
        <v>0</v>
      </c>
      <c r="BQ195" s="395">
        <v>0</v>
      </c>
      <c r="BR195" s="395">
        <v>0</v>
      </c>
      <c r="BS195" s="396">
        <f t="shared" si="212"/>
        <v>0</v>
      </c>
      <c r="BT195" s="395">
        <v>0</v>
      </c>
      <c r="BU195" s="395">
        <v>0</v>
      </c>
      <c r="BV195" s="395">
        <v>0</v>
      </c>
      <c r="BW195" s="395">
        <v>0</v>
      </c>
      <c r="BX195" s="396">
        <f t="shared" si="213"/>
        <v>0</v>
      </c>
      <c r="BY195" s="395">
        <v>0</v>
      </c>
      <c r="BZ195" s="395">
        <v>0</v>
      </c>
      <c r="CA195" s="395">
        <v>0</v>
      </c>
      <c r="CB195" s="396">
        <f t="shared" si="214"/>
        <v>0</v>
      </c>
      <c r="CC195" s="395">
        <v>0</v>
      </c>
      <c r="CD195" s="395">
        <v>0</v>
      </c>
      <c r="CE195" s="395">
        <v>0</v>
      </c>
    </row>
    <row r="196" spans="1:83" ht="12.75" x14ac:dyDescent="0.2">
      <c r="A196" s="89">
        <v>10099</v>
      </c>
      <c r="B196" s="252" t="s">
        <v>432</v>
      </c>
      <c r="C196" s="398">
        <f t="shared" si="198"/>
        <v>83</v>
      </c>
      <c r="D196" s="397">
        <f t="shared" si="199"/>
        <v>0</v>
      </c>
      <c r="E196" s="395">
        <v>0</v>
      </c>
      <c r="F196" s="395">
        <v>0</v>
      </c>
      <c r="G196" s="397">
        <f t="shared" si="200"/>
        <v>3</v>
      </c>
      <c r="H196" s="395">
        <v>1</v>
      </c>
      <c r="I196" s="395">
        <v>2</v>
      </c>
      <c r="J196" s="396">
        <f t="shared" si="201"/>
        <v>0</v>
      </c>
      <c r="K196" s="395">
        <v>0</v>
      </c>
      <c r="L196" s="395">
        <v>0</v>
      </c>
      <c r="M196" s="395">
        <v>0</v>
      </c>
      <c r="N196" s="395">
        <v>0</v>
      </c>
      <c r="O196" s="396">
        <f t="shared" si="202"/>
        <v>1</v>
      </c>
      <c r="P196" s="395">
        <v>0</v>
      </c>
      <c r="Q196" s="395">
        <v>1</v>
      </c>
      <c r="R196" s="395">
        <v>0</v>
      </c>
      <c r="S196" s="395">
        <v>0</v>
      </c>
      <c r="T196" s="396">
        <f t="shared" si="203"/>
        <v>3</v>
      </c>
      <c r="U196" s="395">
        <v>0</v>
      </c>
      <c r="V196" s="395">
        <v>1</v>
      </c>
      <c r="W196" s="395">
        <v>1</v>
      </c>
      <c r="X196" s="395">
        <v>1</v>
      </c>
      <c r="Y196" s="396">
        <f t="shared" si="204"/>
        <v>6</v>
      </c>
      <c r="Z196" s="401">
        <v>0</v>
      </c>
      <c r="AA196" s="401">
        <v>2</v>
      </c>
      <c r="AB196" s="401">
        <v>1</v>
      </c>
      <c r="AC196" s="401">
        <v>3</v>
      </c>
      <c r="AD196" s="401">
        <v>0</v>
      </c>
      <c r="AE196" s="396">
        <f t="shared" si="205"/>
        <v>48</v>
      </c>
      <c r="AF196" s="395">
        <v>0</v>
      </c>
      <c r="AG196" s="395">
        <v>0</v>
      </c>
      <c r="AH196" s="395">
        <v>11</v>
      </c>
      <c r="AI196" s="395">
        <v>4</v>
      </c>
      <c r="AJ196" s="395">
        <v>0</v>
      </c>
      <c r="AK196" s="395">
        <v>9</v>
      </c>
      <c r="AL196" s="395">
        <v>17</v>
      </c>
      <c r="AM196" s="395">
        <v>2</v>
      </c>
      <c r="AN196" s="395">
        <v>0</v>
      </c>
      <c r="AO196" s="395">
        <v>0</v>
      </c>
      <c r="AP196" s="395">
        <v>0</v>
      </c>
      <c r="AQ196" s="395">
        <v>4</v>
      </c>
      <c r="AR196" s="395">
        <v>1</v>
      </c>
      <c r="AS196" s="396">
        <f t="shared" si="206"/>
        <v>3</v>
      </c>
      <c r="AT196" s="395">
        <v>0</v>
      </c>
      <c r="AU196" s="395">
        <v>2</v>
      </c>
      <c r="AV196" s="395">
        <v>1</v>
      </c>
      <c r="AW196" s="396">
        <f t="shared" si="207"/>
        <v>4</v>
      </c>
      <c r="AX196" s="395">
        <v>0</v>
      </c>
      <c r="AY196" s="395">
        <v>1</v>
      </c>
      <c r="AZ196" s="395">
        <v>0</v>
      </c>
      <c r="BA196" s="395">
        <v>3</v>
      </c>
      <c r="BB196" s="395">
        <v>0</v>
      </c>
      <c r="BC196" s="396">
        <f t="shared" si="208"/>
        <v>1</v>
      </c>
      <c r="BD196" s="395">
        <v>0</v>
      </c>
      <c r="BE196" s="395">
        <v>1</v>
      </c>
      <c r="BF196" s="396">
        <f t="shared" si="209"/>
        <v>4</v>
      </c>
      <c r="BG196" s="395">
        <v>0</v>
      </c>
      <c r="BH196" s="395">
        <v>4</v>
      </c>
      <c r="BI196" s="395">
        <v>0</v>
      </c>
      <c r="BJ196" s="395">
        <v>0</v>
      </c>
      <c r="BK196" s="396">
        <f t="shared" si="210"/>
        <v>4</v>
      </c>
      <c r="BL196" s="395">
        <v>0</v>
      </c>
      <c r="BM196" s="395">
        <v>3</v>
      </c>
      <c r="BN196" s="395">
        <v>1</v>
      </c>
      <c r="BO196" s="396">
        <f t="shared" si="211"/>
        <v>2</v>
      </c>
      <c r="BP196" s="395">
        <v>0</v>
      </c>
      <c r="BQ196" s="395">
        <v>2</v>
      </c>
      <c r="BR196" s="395">
        <v>0</v>
      </c>
      <c r="BS196" s="396">
        <f t="shared" si="212"/>
        <v>4</v>
      </c>
      <c r="BT196" s="395">
        <v>0</v>
      </c>
      <c r="BU196" s="395">
        <v>2</v>
      </c>
      <c r="BV196" s="395">
        <v>0</v>
      </c>
      <c r="BW196" s="395">
        <v>2</v>
      </c>
      <c r="BX196" s="396">
        <f t="shared" si="213"/>
        <v>0</v>
      </c>
      <c r="BY196" s="395">
        <v>0</v>
      </c>
      <c r="BZ196" s="395">
        <v>0</v>
      </c>
      <c r="CA196" s="395">
        <v>0</v>
      </c>
      <c r="CB196" s="396">
        <f t="shared" si="214"/>
        <v>0</v>
      </c>
      <c r="CC196" s="395">
        <v>0</v>
      </c>
      <c r="CD196" s="395">
        <v>0</v>
      </c>
      <c r="CE196" s="395">
        <v>0</v>
      </c>
    </row>
    <row r="197" spans="1:83" ht="21" x14ac:dyDescent="0.2">
      <c r="A197" s="88"/>
      <c r="B197" s="251" t="s">
        <v>309</v>
      </c>
      <c r="C197" s="398">
        <f t="shared" ref="C197:AH197" si="215">SUM(C198:C201)</f>
        <v>166</v>
      </c>
      <c r="D197" s="397">
        <f t="shared" si="215"/>
        <v>4</v>
      </c>
      <c r="E197" s="397">
        <f t="shared" si="215"/>
        <v>2</v>
      </c>
      <c r="F197" s="397">
        <f t="shared" si="215"/>
        <v>2</v>
      </c>
      <c r="G197" s="397">
        <f t="shared" si="215"/>
        <v>1</v>
      </c>
      <c r="H197" s="397">
        <f t="shared" si="215"/>
        <v>0</v>
      </c>
      <c r="I197" s="397">
        <f t="shared" si="215"/>
        <v>1</v>
      </c>
      <c r="J197" s="397">
        <f t="shared" si="215"/>
        <v>9</v>
      </c>
      <c r="K197" s="397">
        <f t="shared" si="215"/>
        <v>1</v>
      </c>
      <c r="L197" s="397">
        <f t="shared" si="215"/>
        <v>1</v>
      </c>
      <c r="M197" s="397">
        <f t="shared" si="215"/>
        <v>0</v>
      </c>
      <c r="N197" s="397">
        <f t="shared" si="215"/>
        <v>7</v>
      </c>
      <c r="O197" s="397">
        <f t="shared" si="215"/>
        <v>2</v>
      </c>
      <c r="P197" s="397">
        <f t="shared" si="215"/>
        <v>0</v>
      </c>
      <c r="Q197" s="397">
        <f t="shared" si="215"/>
        <v>0</v>
      </c>
      <c r="R197" s="397">
        <f t="shared" si="215"/>
        <v>1</v>
      </c>
      <c r="S197" s="397">
        <f t="shared" si="215"/>
        <v>1</v>
      </c>
      <c r="T197" s="397">
        <f t="shared" si="215"/>
        <v>8</v>
      </c>
      <c r="U197" s="397">
        <f t="shared" si="215"/>
        <v>0</v>
      </c>
      <c r="V197" s="397">
        <f t="shared" si="215"/>
        <v>8</v>
      </c>
      <c r="W197" s="397">
        <f t="shared" si="215"/>
        <v>0</v>
      </c>
      <c r="X197" s="397">
        <f t="shared" si="215"/>
        <v>0</v>
      </c>
      <c r="Y197" s="397">
        <f t="shared" si="215"/>
        <v>14</v>
      </c>
      <c r="Z197" s="398">
        <f t="shared" si="215"/>
        <v>0</v>
      </c>
      <c r="AA197" s="398">
        <f t="shared" si="215"/>
        <v>4</v>
      </c>
      <c r="AB197" s="398">
        <f t="shared" si="215"/>
        <v>0</v>
      </c>
      <c r="AC197" s="398">
        <f t="shared" si="215"/>
        <v>5</v>
      </c>
      <c r="AD197" s="398">
        <f t="shared" si="215"/>
        <v>5</v>
      </c>
      <c r="AE197" s="397">
        <f t="shared" si="215"/>
        <v>80</v>
      </c>
      <c r="AF197" s="397">
        <f t="shared" si="215"/>
        <v>0</v>
      </c>
      <c r="AG197" s="397">
        <f t="shared" si="215"/>
        <v>0</v>
      </c>
      <c r="AH197" s="397">
        <f t="shared" si="215"/>
        <v>17</v>
      </c>
      <c r="AI197" s="397">
        <f t="shared" ref="AI197:BN197" si="216">SUM(AI198:AI201)</f>
        <v>25</v>
      </c>
      <c r="AJ197" s="397">
        <f t="shared" si="216"/>
        <v>14</v>
      </c>
      <c r="AK197" s="397">
        <f t="shared" si="216"/>
        <v>7</v>
      </c>
      <c r="AL197" s="397">
        <f t="shared" si="216"/>
        <v>0</v>
      </c>
      <c r="AM197" s="397">
        <f t="shared" si="216"/>
        <v>9</v>
      </c>
      <c r="AN197" s="397">
        <f t="shared" si="216"/>
        <v>2</v>
      </c>
      <c r="AO197" s="397">
        <f t="shared" si="216"/>
        <v>0</v>
      </c>
      <c r="AP197" s="397">
        <f t="shared" si="216"/>
        <v>0</v>
      </c>
      <c r="AQ197" s="397">
        <f t="shared" si="216"/>
        <v>6</v>
      </c>
      <c r="AR197" s="397">
        <f t="shared" si="216"/>
        <v>0</v>
      </c>
      <c r="AS197" s="397">
        <f t="shared" si="216"/>
        <v>3</v>
      </c>
      <c r="AT197" s="397">
        <f t="shared" si="216"/>
        <v>0</v>
      </c>
      <c r="AU197" s="397">
        <f t="shared" si="216"/>
        <v>1</v>
      </c>
      <c r="AV197" s="397">
        <f t="shared" si="216"/>
        <v>2</v>
      </c>
      <c r="AW197" s="397">
        <f t="shared" si="216"/>
        <v>12</v>
      </c>
      <c r="AX197" s="397">
        <f t="shared" si="216"/>
        <v>0</v>
      </c>
      <c r="AY197" s="397">
        <f t="shared" si="216"/>
        <v>4</v>
      </c>
      <c r="AZ197" s="397">
        <f t="shared" si="216"/>
        <v>2</v>
      </c>
      <c r="BA197" s="397">
        <f t="shared" si="216"/>
        <v>6</v>
      </c>
      <c r="BB197" s="397">
        <f t="shared" si="216"/>
        <v>0</v>
      </c>
      <c r="BC197" s="397">
        <f t="shared" si="216"/>
        <v>6</v>
      </c>
      <c r="BD197" s="397">
        <f t="shared" si="216"/>
        <v>0</v>
      </c>
      <c r="BE197" s="397">
        <f t="shared" si="216"/>
        <v>6</v>
      </c>
      <c r="BF197" s="397">
        <f t="shared" si="216"/>
        <v>8</v>
      </c>
      <c r="BG197" s="397">
        <f t="shared" si="216"/>
        <v>0</v>
      </c>
      <c r="BH197" s="397">
        <f t="shared" si="216"/>
        <v>5</v>
      </c>
      <c r="BI197" s="397">
        <f t="shared" si="216"/>
        <v>2</v>
      </c>
      <c r="BJ197" s="397">
        <f t="shared" si="216"/>
        <v>1</v>
      </c>
      <c r="BK197" s="397">
        <f t="shared" si="216"/>
        <v>5</v>
      </c>
      <c r="BL197" s="397">
        <f t="shared" si="216"/>
        <v>0</v>
      </c>
      <c r="BM197" s="397">
        <f t="shared" si="216"/>
        <v>3</v>
      </c>
      <c r="BN197" s="397">
        <f t="shared" si="216"/>
        <v>2</v>
      </c>
      <c r="BO197" s="397">
        <f t="shared" ref="BO197:CE197" si="217">SUM(BO198:BO201)</f>
        <v>4</v>
      </c>
      <c r="BP197" s="397">
        <f t="shared" si="217"/>
        <v>0</v>
      </c>
      <c r="BQ197" s="397">
        <f t="shared" si="217"/>
        <v>3</v>
      </c>
      <c r="BR197" s="397">
        <f t="shared" si="217"/>
        <v>1</v>
      </c>
      <c r="BS197" s="397">
        <f t="shared" si="217"/>
        <v>7</v>
      </c>
      <c r="BT197" s="397">
        <f t="shared" si="217"/>
        <v>0</v>
      </c>
      <c r="BU197" s="397">
        <f t="shared" si="217"/>
        <v>4</v>
      </c>
      <c r="BV197" s="397">
        <f t="shared" si="217"/>
        <v>1</v>
      </c>
      <c r="BW197" s="397">
        <f t="shared" si="217"/>
        <v>2</v>
      </c>
      <c r="BX197" s="397">
        <f t="shared" si="217"/>
        <v>1</v>
      </c>
      <c r="BY197" s="397">
        <f t="shared" si="217"/>
        <v>0</v>
      </c>
      <c r="BZ197" s="397">
        <f t="shared" si="217"/>
        <v>1</v>
      </c>
      <c r="CA197" s="397">
        <f t="shared" si="217"/>
        <v>0</v>
      </c>
      <c r="CB197" s="397">
        <f t="shared" si="217"/>
        <v>2</v>
      </c>
      <c r="CC197" s="397">
        <f t="shared" si="217"/>
        <v>0</v>
      </c>
      <c r="CD197" s="397">
        <f t="shared" si="217"/>
        <v>2</v>
      </c>
      <c r="CE197" s="397">
        <f t="shared" si="217"/>
        <v>0</v>
      </c>
    </row>
    <row r="198" spans="1:83" ht="21" x14ac:dyDescent="0.2">
      <c r="A198" s="89">
        <v>11001</v>
      </c>
      <c r="B198" s="252" t="s">
        <v>271</v>
      </c>
      <c r="C198" s="398">
        <f>SUM(D198,G198,J198,O198,T198,Y198,AE198,AS198,AW198,BC198,BF198,BK198,BO198,BS198,BX198,CB198)</f>
        <v>133</v>
      </c>
      <c r="D198" s="397">
        <f>SUM(E198:F198)</f>
        <v>4</v>
      </c>
      <c r="E198" s="395">
        <v>2</v>
      </c>
      <c r="F198" s="395">
        <v>2</v>
      </c>
      <c r="G198" s="397">
        <f>SUM(H198:I198)</f>
        <v>1</v>
      </c>
      <c r="H198" s="395">
        <v>0</v>
      </c>
      <c r="I198" s="395">
        <v>1</v>
      </c>
      <c r="J198" s="396">
        <f>SUM(K198:N198)</f>
        <v>7</v>
      </c>
      <c r="K198" s="395">
        <v>1</v>
      </c>
      <c r="L198" s="395">
        <v>1</v>
      </c>
      <c r="M198" s="395">
        <v>0</v>
      </c>
      <c r="N198" s="395">
        <v>5</v>
      </c>
      <c r="O198" s="396">
        <f>SUM(P198,Q198,R198,S198)</f>
        <v>2</v>
      </c>
      <c r="P198" s="395">
        <v>0</v>
      </c>
      <c r="Q198" s="395">
        <v>0</v>
      </c>
      <c r="R198" s="395">
        <v>1</v>
      </c>
      <c r="S198" s="395">
        <v>1</v>
      </c>
      <c r="T198" s="396">
        <f>SUM(U198,V198,W198,X198)</f>
        <v>8</v>
      </c>
      <c r="U198" s="395">
        <v>0</v>
      </c>
      <c r="V198" s="395">
        <v>8</v>
      </c>
      <c r="W198" s="395">
        <v>0</v>
      </c>
      <c r="X198" s="395">
        <v>0</v>
      </c>
      <c r="Y198" s="396">
        <f>SUM(Z198,AA198,AB198,AC198,AD198)</f>
        <v>12</v>
      </c>
      <c r="Z198" s="401">
        <v>0</v>
      </c>
      <c r="AA198" s="401">
        <v>4</v>
      </c>
      <c r="AB198" s="401">
        <v>0</v>
      </c>
      <c r="AC198" s="401">
        <v>4</v>
      </c>
      <c r="AD198" s="401">
        <v>4</v>
      </c>
      <c r="AE198" s="396">
        <f>SUM(AF198,AG198,AH198,AI198,AJ198,AK198,AL198,AM198,AN198,AO198,AP198,AQ198,AR198)</f>
        <v>62</v>
      </c>
      <c r="AF198" s="395">
        <v>0</v>
      </c>
      <c r="AG198" s="395">
        <v>0</v>
      </c>
      <c r="AH198" s="395">
        <v>16</v>
      </c>
      <c r="AI198" s="395">
        <v>16</v>
      </c>
      <c r="AJ198" s="395">
        <v>12</v>
      </c>
      <c r="AK198" s="395">
        <v>6</v>
      </c>
      <c r="AL198" s="395">
        <v>0</v>
      </c>
      <c r="AM198" s="395">
        <v>4</v>
      </c>
      <c r="AN198" s="395">
        <v>2</v>
      </c>
      <c r="AO198" s="395">
        <v>0</v>
      </c>
      <c r="AP198" s="395">
        <v>0</v>
      </c>
      <c r="AQ198" s="395">
        <v>6</v>
      </c>
      <c r="AR198" s="395">
        <v>0</v>
      </c>
      <c r="AS198" s="396">
        <f>SUM(AT198:AV198)</f>
        <v>2</v>
      </c>
      <c r="AT198" s="395">
        <v>0</v>
      </c>
      <c r="AU198" s="395">
        <v>1</v>
      </c>
      <c r="AV198" s="395">
        <v>1</v>
      </c>
      <c r="AW198" s="396">
        <f>SUM(AX198:BB198)</f>
        <v>9</v>
      </c>
      <c r="AX198" s="395">
        <v>0</v>
      </c>
      <c r="AY198" s="395">
        <v>2</v>
      </c>
      <c r="AZ198" s="395">
        <v>2</v>
      </c>
      <c r="BA198" s="395">
        <v>5</v>
      </c>
      <c r="BB198" s="395">
        <v>0</v>
      </c>
      <c r="BC198" s="396">
        <f>SUM(BD198:BE198)</f>
        <v>6</v>
      </c>
      <c r="BD198" s="395">
        <v>0</v>
      </c>
      <c r="BE198" s="395">
        <v>6</v>
      </c>
      <c r="BF198" s="396">
        <f>SUM(BG198:BJ198)</f>
        <v>5</v>
      </c>
      <c r="BG198" s="395">
        <v>0</v>
      </c>
      <c r="BH198" s="395">
        <v>2</v>
      </c>
      <c r="BI198" s="395">
        <v>2</v>
      </c>
      <c r="BJ198" s="395">
        <v>1</v>
      </c>
      <c r="BK198" s="396">
        <f>SUM(BL198:BN198)</f>
        <v>4</v>
      </c>
      <c r="BL198" s="395">
        <v>0</v>
      </c>
      <c r="BM198" s="395">
        <v>2</v>
      </c>
      <c r="BN198" s="395">
        <v>2</v>
      </c>
      <c r="BO198" s="396">
        <f>SUM(BP198:BR198)</f>
        <v>3</v>
      </c>
      <c r="BP198" s="395">
        <v>0</v>
      </c>
      <c r="BQ198" s="395">
        <v>2</v>
      </c>
      <c r="BR198" s="395">
        <v>1</v>
      </c>
      <c r="BS198" s="396">
        <f>SUM(BT198:BW198)</f>
        <v>5</v>
      </c>
      <c r="BT198" s="395">
        <v>0</v>
      </c>
      <c r="BU198" s="395">
        <v>3</v>
      </c>
      <c r="BV198" s="395">
        <v>1</v>
      </c>
      <c r="BW198" s="395">
        <v>1</v>
      </c>
      <c r="BX198" s="396">
        <f>SUM(BY198:CA198)</f>
        <v>1</v>
      </c>
      <c r="BY198" s="395">
        <v>0</v>
      </c>
      <c r="BZ198" s="395">
        <v>1</v>
      </c>
      <c r="CA198" s="395">
        <v>0</v>
      </c>
      <c r="CB198" s="396">
        <f>SUM(CC198:CE198)</f>
        <v>2</v>
      </c>
      <c r="CC198" s="395">
        <v>0</v>
      </c>
      <c r="CD198" s="395">
        <v>2</v>
      </c>
      <c r="CE198" s="395">
        <v>0</v>
      </c>
    </row>
    <row r="199" spans="1:83" ht="21" x14ac:dyDescent="0.2">
      <c r="A199" s="89">
        <v>11004</v>
      </c>
      <c r="B199" s="252" t="s">
        <v>275</v>
      </c>
      <c r="C199" s="398">
        <f>SUM(D199,G199,J199,O199,T199,Y199,AE199,AS199,AW199,BC199,BF199,BK199,BO199,BS199,BX199,CB199)</f>
        <v>24</v>
      </c>
      <c r="D199" s="397">
        <f>SUM(E199:F199)</f>
        <v>0</v>
      </c>
      <c r="E199" s="395">
        <v>0</v>
      </c>
      <c r="F199" s="395">
        <v>0</v>
      </c>
      <c r="G199" s="397">
        <f>SUM(H199:I199)</f>
        <v>0</v>
      </c>
      <c r="H199" s="395">
        <v>0</v>
      </c>
      <c r="I199" s="395">
        <v>0</v>
      </c>
      <c r="J199" s="396">
        <f>SUM(K199:N199)</f>
        <v>2</v>
      </c>
      <c r="K199" s="395">
        <v>0</v>
      </c>
      <c r="L199" s="395">
        <v>0</v>
      </c>
      <c r="M199" s="395">
        <v>0</v>
      </c>
      <c r="N199" s="395">
        <v>2</v>
      </c>
      <c r="O199" s="396">
        <f>SUM(P199,Q199,R199,S199)</f>
        <v>0</v>
      </c>
      <c r="P199" s="395">
        <v>0</v>
      </c>
      <c r="Q199" s="395">
        <v>0</v>
      </c>
      <c r="R199" s="395">
        <v>0</v>
      </c>
      <c r="S199" s="395">
        <v>0</v>
      </c>
      <c r="T199" s="396">
        <f>SUM(U199,V199,W199,X199)</f>
        <v>0</v>
      </c>
      <c r="U199" s="395">
        <v>0</v>
      </c>
      <c r="V199" s="395">
        <v>0</v>
      </c>
      <c r="W199" s="395">
        <v>0</v>
      </c>
      <c r="X199" s="395">
        <v>0</v>
      </c>
      <c r="Y199" s="396">
        <f>SUM(Z199,AA199,AB199,AC199,AD199)</f>
        <v>2</v>
      </c>
      <c r="Z199" s="401">
        <v>0</v>
      </c>
      <c r="AA199" s="401">
        <v>0</v>
      </c>
      <c r="AB199" s="401">
        <v>0</v>
      </c>
      <c r="AC199" s="401">
        <v>1</v>
      </c>
      <c r="AD199" s="401">
        <v>1</v>
      </c>
      <c r="AE199" s="396">
        <f>SUM(AF199,AG199,AH199,AI199,AJ199,AK199,AL199,AM199,AN199,AO199,AP199,AQ199,AR199)</f>
        <v>13</v>
      </c>
      <c r="AF199" s="395">
        <v>0</v>
      </c>
      <c r="AG199" s="395">
        <v>0</v>
      </c>
      <c r="AH199" s="395">
        <v>0</v>
      </c>
      <c r="AI199" s="395">
        <v>9</v>
      </c>
      <c r="AJ199" s="395">
        <v>2</v>
      </c>
      <c r="AK199" s="395">
        <v>1</v>
      </c>
      <c r="AL199" s="395">
        <v>0</v>
      </c>
      <c r="AM199" s="395">
        <v>1</v>
      </c>
      <c r="AN199" s="395">
        <v>0</v>
      </c>
      <c r="AO199" s="395">
        <v>0</v>
      </c>
      <c r="AP199" s="395">
        <v>0</v>
      </c>
      <c r="AQ199" s="395">
        <v>0</v>
      </c>
      <c r="AR199" s="395">
        <v>0</v>
      </c>
      <c r="AS199" s="396">
        <f>SUM(AT199:AV199)</f>
        <v>1</v>
      </c>
      <c r="AT199" s="395">
        <v>0</v>
      </c>
      <c r="AU199" s="395">
        <v>0</v>
      </c>
      <c r="AV199" s="395">
        <v>1</v>
      </c>
      <c r="AW199" s="396">
        <f>SUM(AX199:BB199)</f>
        <v>2</v>
      </c>
      <c r="AX199" s="395">
        <v>0</v>
      </c>
      <c r="AY199" s="395">
        <v>2</v>
      </c>
      <c r="AZ199" s="395">
        <v>0</v>
      </c>
      <c r="BA199" s="395">
        <v>0</v>
      </c>
      <c r="BB199" s="395">
        <v>0</v>
      </c>
      <c r="BC199" s="396">
        <f>SUM(BD199:BE199)</f>
        <v>0</v>
      </c>
      <c r="BD199" s="395">
        <v>0</v>
      </c>
      <c r="BE199" s="395">
        <v>0</v>
      </c>
      <c r="BF199" s="396">
        <f>SUM(BG199:BJ199)</f>
        <v>2</v>
      </c>
      <c r="BG199" s="395">
        <v>0</v>
      </c>
      <c r="BH199" s="395">
        <v>2</v>
      </c>
      <c r="BI199" s="395">
        <v>0</v>
      </c>
      <c r="BJ199" s="395">
        <v>0</v>
      </c>
      <c r="BK199" s="396">
        <f>SUM(BL199:BN199)</f>
        <v>0</v>
      </c>
      <c r="BL199" s="395">
        <v>0</v>
      </c>
      <c r="BM199" s="395">
        <v>0</v>
      </c>
      <c r="BN199" s="395">
        <v>0</v>
      </c>
      <c r="BO199" s="396">
        <f>SUM(BP199:BR199)</f>
        <v>1</v>
      </c>
      <c r="BP199" s="395">
        <v>0</v>
      </c>
      <c r="BQ199" s="395">
        <v>1</v>
      </c>
      <c r="BR199" s="395">
        <v>0</v>
      </c>
      <c r="BS199" s="396">
        <f>SUM(BT199:BW199)</f>
        <v>1</v>
      </c>
      <c r="BT199" s="395">
        <v>0</v>
      </c>
      <c r="BU199" s="395">
        <v>0</v>
      </c>
      <c r="BV199" s="395">
        <v>0</v>
      </c>
      <c r="BW199" s="395">
        <v>1</v>
      </c>
      <c r="BX199" s="396">
        <f>SUM(BY199:CA199)</f>
        <v>0</v>
      </c>
      <c r="BY199" s="395">
        <v>0</v>
      </c>
      <c r="BZ199" s="395">
        <v>0</v>
      </c>
      <c r="CA199" s="395">
        <v>0</v>
      </c>
      <c r="CB199" s="396">
        <f>SUM(CC199:CE199)</f>
        <v>0</v>
      </c>
      <c r="CC199" s="395">
        <v>0</v>
      </c>
      <c r="CD199" s="395">
        <v>0</v>
      </c>
      <c r="CE199" s="395">
        <v>0</v>
      </c>
    </row>
    <row r="200" spans="1:83" ht="21" x14ac:dyDescent="0.2">
      <c r="A200" s="89">
        <v>11005</v>
      </c>
      <c r="B200" s="252" t="s">
        <v>67</v>
      </c>
      <c r="C200" s="398">
        <f>SUM(D200,G200,J200,O200,T200,Y200,AE200,AS200,AW200,BC200,BF200,BK200,BO200,BS200,BX200,CB200)</f>
        <v>4</v>
      </c>
      <c r="D200" s="397">
        <f>SUM(E200:F200)</f>
        <v>0</v>
      </c>
      <c r="E200" s="395">
        <v>0</v>
      </c>
      <c r="F200" s="395">
        <v>0</v>
      </c>
      <c r="G200" s="397">
        <f>SUM(H200:I200)</f>
        <v>0</v>
      </c>
      <c r="H200" s="395">
        <v>0</v>
      </c>
      <c r="I200" s="395">
        <v>0</v>
      </c>
      <c r="J200" s="396">
        <f>SUM(K200:N200)</f>
        <v>0</v>
      </c>
      <c r="K200" s="395">
        <v>0</v>
      </c>
      <c r="L200" s="395">
        <v>0</v>
      </c>
      <c r="M200" s="395">
        <v>0</v>
      </c>
      <c r="N200" s="395">
        <v>0</v>
      </c>
      <c r="O200" s="396">
        <f>SUM(P200,Q200,R200,S200)</f>
        <v>0</v>
      </c>
      <c r="P200" s="395">
        <v>0</v>
      </c>
      <c r="Q200" s="395">
        <v>0</v>
      </c>
      <c r="R200" s="395">
        <v>0</v>
      </c>
      <c r="S200" s="395">
        <v>0</v>
      </c>
      <c r="T200" s="396">
        <f>SUM(U200,V200,W200,X200)</f>
        <v>0</v>
      </c>
      <c r="U200" s="395">
        <v>0</v>
      </c>
      <c r="V200" s="395">
        <v>0</v>
      </c>
      <c r="W200" s="395">
        <v>0</v>
      </c>
      <c r="X200" s="395">
        <v>0</v>
      </c>
      <c r="Y200" s="396">
        <f>SUM(Z200,AA200,AB200,AC200,AD200)</f>
        <v>0</v>
      </c>
      <c r="Z200" s="401">
        <v>0</v>
      </c>
      <c r="AA200" s="401">
        <v>0</v>
      </c>
      <c r="AB200" s="401">
        <v>0</v>
      </c>
      <c r="AC200" s="401">
        <v>0</v>
      </c>
      <c r="AD200" s="401">
        <v>0</v>
      </c>
      <c r="AE200" s="396">
        <f>SUM(AF200,AG200,AH200,AI200,AJ200,AK200,AL200,AM200,AN200,AO200,AP200,AQ200,AR200)</f>
        <v>4</v>
      </c>
      <c r="AF200" s="395">
        <v>0</v>
      </c>
      <c r="AG200" s="395">
        <v>0</v>
      </c>
      <c r="AH200" s="395">
        <v>1</v>
      </c>
      <c r="AI200" s="395">
        <v>0</v>
      </c>
      <c r="AJ200" s="395">
        <v>0</v>
      </c>
      <c r="AK200" s="395">
        <v>0</v>
      </c>
      <c r="AL200" s="395">
        <v>0</v>
      </c>
      <c r="AM200" s="395">
        <v>3</v>
      </c>
      <c r="AN200" s="395">
        <v>0</v>
      </c>
      <c r="AO200" s="395">
        <v>0</v>
      </c>
      <c r="AP200" s="395">
        <v>0</v>
      </c>
      <c r="AQ200" s="395">
        <v>0</v>
      </c>
      <c r="AR200" s="395">
        <v>0</v>
      </c>
      <c r="AS200" s="396">
        <f>SUM(AT200:AV200)</f>
        <v>0</v>
      </c>
      <c r="AT200" s="395">
        <v>0</v>
      </c>
      <c r="AU200" s="395">
        <v>0</v>
      </c>
      <c r="AV200" s="395">
        <v>0</v>
      </c>
      <c r="AW200" s="396">
        <f>SUM(AX200:BB200)</f>
        <v>0</v>
      </c>
      <c r="AX200" s="395">
        <v>0</v>
      </c>
      <c r="AY200" s="395">
        <v>0</v>
      </c>
      <c r="AZ200" s="395">
        <v>0</v>
      </c>
      <c r="BA200" s="395">
        <v>0</v>
      </c>
      <c r="BB200" s="395">
        <v>0</v>
      </c>
      <c r="BC200" s="396">
        <f>SUM(BD200:BE200)</f>
        <v>0</v>
      </c>
      <c r="BD200" s="395">
        <v>0</v>
      </c>
      <c r="BE200" s="395">
        <v>0</v>
      </c>
      <c r="BF200" s="396">
        <f>SUM(BG200:BJ200)</f>
        <v>0</v>
      </c>
      <c r="BG200" s="395">
        <v>0</v>
      </c>
      <c r="BH200" s="395">
        <v>0</v>
      </c>
      <c r="BI200" s="395">
        <v>0</v>
      </c>
      <c r="BJ200" s="395">
        <v>0</v>
      </c>
      <c r="BK200" s="396">
        <f>SUM(BL200:BN200)</f>
        <v>0</v>
      </c>
      <c r="BL200" s="395">
        <v>0</v>
      </c>
      <c r="BM200" s="395">
        <v>0</v>
      </c>
      <c r="BN200" s="395">
        <v>0</v>
      </c>
      <c r="BO200" s="396">
        <f>SUM(BP200:BR200)</f>
        <v>0</v>
      </c>
      <c r="BP200" s="395">
        <v>0</v>
      </c>
      <c r="BQ200" s="395">
        <v>0</v>
      </c>
      <c r="BR200" s="395">
        <v>0</v>
      </c>
      <c r="BS200" s="396">
        <f>SUM(BT200:BW200)</f>
        <v>0</v>
      </c>
      <c r="BT200" s="395">
        <v>0</v>
      </c>
      <c r="BU200" s="395">
        <v>0</v>
      </c>
      <c r="BV200" s="395">
        <v>0</v>
      </c>
      <c r="BW200" s="395">
        <v>0</v>
      </c>
      <c r="BX200" s="396">
        <f>SUM(BY200:CA200)</f>
        <v>0</v>
      </c>
      <c r="BY200" s="395">
        <v>0</v>
      </c>
      <c r="BZ200" s="395">
        <v>0</v>
      </c>
      <c r="CA200" s="395">
        <v>0</v>
      </c>
      <c r="CB200" s="396">
        <f>SUM(CC200:CE200)</f>
        <v>0</v>
      </c>
      <c r="CC200" s="395">
        <v>0</v>
      </c>
      <c r="CD200" s="395">
        <v>0</v>
      </c>
      <c r="CE200" s="395">
        <v>0</v>
      </c>
    </row>
    <row r="201" spans="1:83" ht="12.75" x14ac:dyDescent="0.2">
      <c r="A201" s="89">
        <v>11099</v>
      </c>
      <c r="B201" s="252" t="s">
        <v>459</v>
      </c>
      <c r="C201" s="398">
        <f>SUM(D201,G201,J201,O201,T201,Y201,AE201,AS201,AW201,BC201,BF201,BK201,BO201,BS201,BX201,CB201)</f>
        <v>5</v>
      </c>
      <c r="D201" s="397">
        <f>SUM(E201:F201)</f>
        <v>0</v>
      </c>
      <c r="E201" s="395">
        <v>0</v>
      </c>
      <c r="F201" s="395">
        <v>0</v>
      </c>
      <c r="G201" s="397">
        <f>SUM(H201:I201)</f>
        <v>0</v>
      </c>
      <c r="H201" s="395">
        <v>0</v>
      </c>
      <c r="I201" s="395">
        <v>0</v>
      </c>
      <c r="J201" s="396">
        <f>SUM(K201:N201)</f>
        <v>0</v>
      </c>
      <c r="K201" s="395">
        <v>0</v>
      </c>
      <c r="L201" s="395">
        <v>0</v>
      </c>
      <c r="M201" s="395">
        <v>0</v>
      </c>
      <c r="N201" s="395">
        <v>0</v>
      </c>
      <c r="O201" s="396">
        <f>SUM(P201,Q201,R201,S201)</f>
        <v>0</v>
      </c>
      <c r="P201" s="395">
        <v>0</v>
      </c>
      <c r="Q201" s="395">
        <v>0</v>
      </c>
      <c r="R201" s="395">
        <v>0</v>
      </c>
      <c r="S201" s="395">
        <v>0</v>
      </c>
      <c r="T201" s="396">
        <f>SUM(U201,V201,W201,X201)</f>
        <v>0</v>
      </c>
      <c r="U201" s="395">
        <v>0</v>
      </c>
      <c r="V201" s="395">
        <v>0</v>
      </c>
      <c r="W201" s="395">
        <v>0</v>
      </c>
      <c r="X201" s="395">
        <v>0</v>
      </c>
      <c r="Y201" s="396">
        <f>SUM(Z201,AA201,AB201,AC201,AD201)</f>
        <v>0</v>
      </c>
      <c r="Z201" s="401">
        <v>0</v>
      </c>
      <c r="AA201" s="401">
        <v>0</v>
      </c>
      <c r="AB201" s="401">
        <v>0</v>
      </c>
      <c r="AC201" s="401">
        <v>0</v>
      </c>
      <c r="AD201" s="401">
        <v>0</v>
      </c>
      <c r="AE201" s="396">
        <f>SUM(AF201,AG201,AH201,AI201,AJ201,AK201,AL201,AM201,AN201,AO201,AP201,AQ201,AR201)</f>
        <v>1</v>
      </c>
      <c r="AF201" s="395">
        <v>0</v>
      </c>
      <c r="AG201" s="395">
        <v>0</v>
      </c>
      <c r="AH201" s="395">
        <v>0</v>
      </c>
      <c r="AI201" s="395">
        <v>0</v>
      </c>
      <c r="AJ201" s="395">
        <v>0</v>
      </c>
      <c r="AK201" s="395">
        <v>0</v>
      </c>
      <c r="AL201" s="395">
        <v>0</v>
      </c>
      <c r="AM201" s="395">
        <v>1</v>
      </c>
      <c r="AN201" s="395">
        <v>0</v>
      </c>
      <c r="AO201" s="395">
        <v>0</v>
      </c>
      <c r="AP201" s="395">
        <v>0</v>
      </c>
      <c r="AQ201" s="395">
        <v>0</v>
      </c>
      <c r="AR201" s="395">
        <v>0</v>
      </c>
      <c r="AS201" s="396">
        <f>SUM(AT201:AV201)</f>
        <v>0</v>
      </c>
      <c r="AT201" s="395">
        <v>0</v>
      </c>
      <c r="AU201" s="395">
        <v>0</v>
      </c>
      <c r="AV201" s="395">
        <v>0</v>
      </c>
      <c r="AW201" s="396">
        <f>SUM(AX201:BB201)</f>
        <v>1</v>
      </c>
      <c r="AX201" s="395">
        <v>0</v>
      </c>
      <c r="AY201" s="395">
        <v>0</v>
      </c>
      <c r="AZ201" s="395">
        <v>0</v>
      </c>
      <c r="BA201" s="395">
        <v>1</v>
      </c>
      <c r="BB201" s="395">
        <v>0</v>
      </c>
      <c r="BC201" s="396">
        <f>SUM(BD201:BE201)</f>
        <v>0</v>
      </c>
      <c r="BD201" s="395">
        <v>0</v>
      </c>
      <c r="BE201" s="395">
        <v>0</v>
      </c>
      <c r="BF201" s="396">
        <f>SUM(BG201:BJ201)</f>
        <v>1</v>
      </c>
      <c r="BG201" s="395">
        <v>0</v>
      </c>
      <c r="BH201" s="395">
        <v>1</v>
      </c>
      <c r="BI201" s="395">
        <v>0</v>
      </c>
      <c r="BJ201" s="395">
        <v>0</v>
      </c>
      <c r="BK201" s="396">
        <f>SUM(BL201:BN201)</f>
        <v>1</v>
      </c>
      <c r="BL201" s="395">
        <v>0</v>
      </c>
      <c r="BM201" s="395">
        <v>1</v>
      </c>
      <c r="BN201" s="395">
        <v>0</v>
      </c>
      <c r="BO201" s="396">
        <f>SUM(BP201:BR201)</f>
        <v>0</v>
      </c>
      <c r="BP201" s="395">
        <v>0</v>
      </c>
      <c r="BQ201" s="395">
        <v>0</v>
      </c>
      <c r="BR201" s="395">
        <v>0</v>
      </c>
      <c r="BS201" s="396">
        <f>SUM(BT201:BW201)</f>
        <v>1</v>
      </c>
      <c r="BT201" s="395">
        <v>0</v>
      </c>
      <c r="BU201" s="395">
        <v>1</v>
      </c>
      <c r="BV201" s="395">
        <v>0</v>
      </c>
      <c r="BW201" s="395">
        <v>0</v>
      </c>
      <c r="BX201" s="396">
        <f>SUM(BY201:CA201)</f>
        <v>0</v>
      </c>
      <c r="BY201" s="395">
        <v>0</v>
      </c>
      <c r="BZ201" s="395">
        <v>0</v>
      </c>
      <c r="CA201" s="395">
        <v>0</v>
      </c>
      <c r="CB201" s="396">
        <f>SUM(CC201:CE201)</f>
        <v>0</v>
      </c>
      <c r="CC201" s="395">
        <v>0</v>
      </c>
      <c r="CD201" s="395">
        <v>0</v>
      </c>
      <c r="CE201" s="395">
        <v>0</v>
      </c>
    </row>
    <row r="202" spans="1:83" ht="12.75" x14ac:dyDescent="0.2">
      <c r="A202" s="88"/>
      <c r="B202" s="251" t="s">
        <v>310</v>
      </c>
      <c r="C202" s="398">
        <f t="shared" ref="C202:AH202" si="218">SUM(C203:C204)</f>
        <v>6</v>
      </c>
      <c r="D202" s="397">
        <f t="shared" si="218"/>
        <v>0</v>
      </c>
      <c r="E202" s="397">
        <f t="shared" si="218"/>
        <v>0</v>
      </c>
      <c r="F202" s="397">
        <f t="shared" si="218"/>
        <v>0</v>
      </c>
      <c r="G202" s="397">
        <f t="shared" si="218"/>
        <v>1</v>
      </c>
      <c r="H202" s="397">
        <f t="shared" si="218"/>
        <v>1</v>
      </c>
      <c r="I202" s="397">
        <f t="shared" si="218"/>
        <v>0</v>
      </c>
      <c r="J202" s="397">
        <f t="shared" si="218"/>
        <v>0</v>
      </c>
      <c r="K202" s="397">
        <f t="shared" si="218"/>
        <v>0</v>
      </c>
      <c r="L202" s="397">
        <f t="shared" si="218"/>
        <v>0</v>
      </c>
      <c r="M202" s="397">
        <f t="shared" si="218"/>
        <v>0</v>
      </c>
      <c r="N202" s="397">
        <f t="shared" si="218"/>
        <v>0</v>
      </c>
      <c r="O202" s="397">
        <f t="shared" si="218"/>
        <v>1</v>
      </c>
      <c r="P202" s="397">
        <f t="shared" si="218"/>
        <v>0</v>
      </c>
      <c r="Q202" s="397">
        <f t="shared" si="218"/>
        <v>0</v>
      </c>
      <c r="R202" s="397">
        <f t="shared" si="218"/>
        <v>0</v>
      </c>
      <c r="S202" s="397">
        <f t="shared" si="218"/>
        <v>1</v>
      </c>
      <c r="T202" s="397">
        <f t="shared" si="218"/>
        <v>0</v>
      </c>
      <c r="U202" s="397">
        <f t="shared" si="218"/>
        <v>0</v>
      </c>
      <c r="V202" s="397">
        <f t="shared" si="218"/>
        <v>0</v>
      </c>
      <c r="W202" s="397">
        <f t="shared" si="218"/>
        <v>0</v>
      </c>
      <c r="X202" s="397">
        <f t="shared" si="218"/>
        <v>0</v>
      </c>
      <c r="Y202" s="397">
        <f t="shared" si="218"/>
        <v>0</v>
      </c>
      <c r="Z202" s="398">
        <f t="shared" si="218"/>
        <v>0</v>
      </c>
      <c r="AA202" s="398">
        <f t="shared" si="218"/>
        <v>0</v>
      </c>
      <c r="AB202" s="398">
        <f t="shared" si="218"/>
        <v>0</v>
      </c>
      <c r="AC202" s="398">
        <f t="shared" si="218"/>
        <v>0</v>
      </c>
      <c r="AD202" s="398">
        <f t="shared" si="218"/>
        <v>0</v>
      </c>
      <c r="AE202" s="397">
        <f t="shared" si="218"/>
        <v>2</v>
      </c>
      <c r="AF202" s="397">
        <f t="shared" si="218"/>
        <v>0</v>
      </c>
      <c r="AG202" s="397">
        <f t="shared" si="218"/>
        <v>0</v>
      </c>
      <c r="AH202" s="397">
        <f t="shared" si="218"/>
        <v>0</v>
      </c>
      <c r="AI202" s="397">
        <f t="shared" ref="AI202:BN202" si="219">SUM(AI203:AI204)</f>
        <v>0</v>
      </c>
      <c r="AJ202" s="397">
        <f t="shared" si="219"/>
        <v>0</v>
      </c>
      <c r="AK202" s="397">
        <f t="shared" si="219"/>
        <v>2</v>
      </c>
      <c r="AL202" s="397">
        <f t="shared" si="219"/>
        <v>0</v>
      </c>
      <c r="AM202" s="397">
        <f t="shared" si="219"/>
        <v>0</v>
      </c>
      <c r="AN202" s="397">
        <f t="shared" si="219"/>
        <v>0</v>
      </c>
      <c r="AO202" s="397">
        <f t="shared" si="219"/>
        <v>0</v>
      </c>
      <c r="AP202" s="397">
        <f t="shared" si="219"/>
        <v>0</v>
      </c>
      <c r="AQ202" s="397">
        <f t="shared" si="219"/>
        <v>0</v>
      </c>
      <c r="AR202" s="397">
        <f t="shared" si="219"/>
        <v>0</v>
      </c>
      <c r="AS202" s="397">
        <f t="shared" si="219"/>
        <v>0</v>
      </c>
      <c r="AT202" s="397">
        <f t="shared" si="219"/>
        <v>0</v>
      </c>
      <c r="AU202" s="397">
        <f t="shared" si="219"/>
        <v>0</v>
      </c>
      <c r="AV202" s="397">
        <f t="shared" si="219"/>
        <v>0</v>
      </c>
      <c r="AW202" s="397">
        <f t="shared" si="219"/>
        <v>2</v>
      </c>
      <c r="AX202" s="397">
        <f t="shared" si="219"/>
        <v>0</v>
      </c>
      <c r="AY202" s="397">
        <f t="shared" si="219"/>
        <v>2</v>
      </c>
      <c r="AZ202" s="397">
        <f t="shared" si="219"/>
        <v>0</v>
      </c>
      <c r="BA202" s="397">
        <f t="shared" si="219"/>
        <v>0</v>
      </c>
      <c r="BB202" s="397">
        <f t="shared" si="219"/>
        <v>0</v>
      </c>
      <c r="BC202" s="397">
        <f t="shared" si="219"/>
        <v>0</v>
      </c>
      <c r="BD202" s="397">
        <f t="shared" si="219"/>
        <v>0</v>
      </c>
      <c r="BE202" s="397">
        <f t="shared" si="219"/>
        <v>0</v>
      </c>
      <c r="BF202" s="397">
        <f t="shared" si="219"/>
        <v>0</v>
      </c>
      <c r="BG202" s="397">
        <f t="shared" si="219"/>
        <v>0</v>
      </c>
      <c r="BH202" s="397">
        <f t="shared" si="219"/>
        <v>0</v>
      </c>
      <c r="BI202" s="397">
        <f t="shared" si="219"/>
        <v>0</v>
      </c>
      <c r="BJ202" s="397">
        <f t="shared" si="219"/>
        <v>0</v>
      </c>
      <c r="BK202" s="397">
        <f t="shared" si="219"/>
        <v>0</v>
      </c>
      <c r="BL202" s="397">
        <f t="shared" si="219"/>
        <v>0</v>
      </c>
      <c r="BM202" s="397">
        <f t="shared" si="219"/>
        <v>0</v>
      </c>
      <c r="BN202" s="397">
        <f t="shared" si="219"/>
        <v>0</v>
      </c>
      <c r="BO202" s="397">
        <f t="shared" ref="BO202:CE202" si="220">SUM(BO203:BO204)</f>
        <v>0</v>
      </c>
      <c r="BP202" s="397">
        <f t="shared" si="220"/>
        <v>0</v>
      </c>
      <c r="BQ202" s="397">
        <f t="shared" si="220"/>
        <v>0</v>
      </c>
      <c r="BR202" s="397">
        <f t="shared" si="220"/>
        <v>0</v>
      </c>
      <c r="BS202" s="397">
        <f t="shared" si="220"/>
        <v>0</v>
      </c>
      <c r="BT202" s="397">
        <f t="shared" si="220"/>
        <v>0</v>
      </c>
      <c r="BU202" s="397">
        <f t="shared" si="220"/>
        <v>0</v>
      </c>
      <c r="BV202" s="397">
        <f t="shared" si="220"/>
        <v>0</v>
      </c>
      <c r="BW202" s="397">
        <f t="shared" si="220"/>
        <v>0</v>
      </c>
      <c r="BX202" s="397">
        <f t="shared" si="220"/>
        <v>0</v>
      </c>
      <c r="BY202" s="397">
        <f t="shared" si="220"/>
        <v>0</v>
      </c>
      <c r="BZ202" s="397">
        <f t="shared" si="220"/>
        <v>0</v>
      </c>
      <c r="CA202" s="397">
        <f t="shared" si="220"/>
        <v>0</v>
      </c>
      <c r="CB202" s="397">
        <f t="shared" si="220"/>
        <v>0</v>
      </c>
      <c r="CC202" s="397">
        <f t="shared" si="220"/>
        <v>0</v>
      </c>
      <c r="CD202" s="397">
        <f t="shared" si="220"/>
        <v>0</v>
      </c>
      <c r="CE202" s="397">
        <f t="shared" si="220"/>
        <v>0</v>
      </c>
    </row>
    <row r="203" spans="1:83" ht="21" x14ac:dyDescent="0.2">
      <c r="A203" s="89">
        <v>11102</v>
      </c>
      <c r="B203" s="252" t="s">
        <v>478</v>
      </c>
      <c r="C203" s="398">
        <f>SUM(D203,G203,J203,O203,T203,Y203,AE203,AS203,AW203,BC203,BF203,BK203,BO203,BS203,BX203,CB203)</f>
        <v>5</v>
      </c>
      <c r="D203" s="397">
        <f>SUM(E203:F203)</f>
        <v>0</v>
      </c>
      <c r="E203" s="395">
        <v>0</v>
      </c>
      <c r="F203" s="395">
        <v>0</v>
      </c>
      <c r="G203" s="397">
        <f>SUM(H203:I203)</f>
        <v>0</v>
      </c>
      <c r="H203" s="395">
        <v>0</v>
      </c>
      <c r="I203" s="395">
        <v>0</v>
      </c>
      <c r="J203" s="396">
        <f>SUM(K203:N203)</f>
        <v>0</v>
      </c>
      <c r="K203" s="395">
        <v>0</v>
      </c>
      <c r="L203" s="395">
        <v>0</v>
      </c>
      <c r="M203" s="395">
        <v>0</v>
      </c>
      <c r="N203" s="395">
        <v>0</v>
      </c>
      <c r="O203" s="396">
        <f>SUM(P203,Q203,R203,S203)</f>
        <v>1</v>
      </c>
      <c r="P203" s="395">
        <v>0</v>
      </c>
      <c r="Q203" s="395">
        <v>0</v>
      </c>
      <c r="R203" s="395">
        <v>0</v>
      </c>
      <c r="S203" s="395">
        <v>1</v>
      </c>
      <c r="T203" s="396">
        <f>SUM(U203,V203,W203,X203)</f>
        <v>0</v>
      </c>
      <c r="U203" s="395">
        <v>0</v>
      </c>
      <c r="V203" s="395">
        <v>0</v>
      </c>
      <c r="W203" s="395">
        <v>0</v>
      </c>
      <c r="X203" s="395">
        <v>0</v>
      </c>
      <c r="Y203" s="396">
        <f>SUM(Z203,AA203,AB203,AC203,AD203)</f>
        <v>0</v>
      </c>
      <c r="Z203" s="401">
        <v>0</v>
      </c>
      <c r="AA203" s="401">
        <v>0</v>
      </c>
      <c r="AB203" s="401">
        <v>0</v>
      </c>
      <c r="AC203" s="401">
        <v>0</v>
      </c>
      <c r="AD203" s="401">
        <v>0</v>
      </c>
      <c r="AE203" s="396">
        <f>SUM(AF203,AG203,AH203,AI203,AJ203,AK203,AL203,AM203,AN203,AO203,AP203,AQ203,AR203)</f>
        <v>2</v>
      </c>
      <c r="AF203" s="395">
        <v>0</v>
      </c>
      <c r="AG203" s="395">
        <v>0</v>
      </c>
      <c r="AH203" s="395">
        <v>0</v>
      </c>
      <c r="AI203" s="395">
        <v>0</v>
      </c>
      <c r="AJ203" s="395">
        <v>0</v>
      </c>
      <c r="AK203" s="395">
        <v>2</v>
      </c>
      <c r="AL203" s="395">
        <v>0</v>
      </c>
      <c r="AM203" s="395">
        <v>0</v>
      </c>
      <c r="AN203" s="395">
        <v>0</v>
      </c>
      <c r="AO203" s="395">
        <v>0</v>
      </c>
      <c r="AP203" s="395">
        <v>0</v>
      </c>
      <c r="AQ203" s="395">
        <v>0</v>
      </c>
      <c r="AR203" s="395">
        <v>0</v>
      </c>
      <c r="AS203" s="396">
        <f>SUM(AT203:AV203)</f>
        <v>0</v>
      </c>
      <c r="AT203" s="395">
        <v>0</v>
      </c>
      <c r="AU203" s="395">
        <v>0</v>
      </c>
      <c r="AV203" s="395">
        <v>0</v>
      </c>
      <c r="AW203" s="396">
        <f>SUM(AX203:BB203)</f>
        <v>2</v>
      </c>
      <c r="AX203" s="395">
        <v>0</v>
      </c>
      <c r="AY203" s="395">
        <v>2</v>
      </c>
      <c r="AZ203" s="395">
        <v>0</v>
      </c>
      <c r="BA203" s="395">
        <v>0</v>
      </c>
      <c r="BB203" s="395">
        <v>0</v>
      </c>
      <c r="BC203" s="396">
        <f>SUM(BD203:BE203)</f>
        <v>0</v>
      </c>
      <c r="BD203" s="395">
        <v>0</v>
      </c>
      <c r="BE203" s="395">
        <v>0</v>
      </c>
      <c r="BF203" s="396">
        <f>SUM(BG203:BJ203)</f>
        <v>0</v>
      </c>
      <c r="BG203" s="395">
        <v>0</v>
      </c>
      <c r="BH203" s="395">
        <v>0</v>
      </c>
      <c r="BI203" s="395">
        <v>0</v>
      </c>
      <c r="BJ203" s="395">
        <v>0</v>
      </c>
      <c r="BK203" s="396">
        <f>SUM(BL203:BN203)</f>
        <v>0</v>
      </c>
      <c r="BL203" s="395">
        <v>0</v>
      </c>
      <c r="BM203" s="395">
        <v>0</v>
      </c>
      <c r="BN203" s="395">
        <v>0</v>
      </c>
      <c r="BO203" s="396">
        <f>SUM(BP203:BR203)</f>
        <v>0</v>
      </c>
      <c r="BP203" s="395">
        <v>0</v>
      </c>
      <c r="BQ203" s="395">
        <v>0</v>
      </c>
      <c r="BR203" s="395">
        <v>0</v>
      </c>
      <c r="BS203" s="396">
        <f>SUM(BT203:BW203)</f>
        <v>0</v>
      </c>
      <c r="BT203" s="395">
        <v>0</v>
      </c>
      <c r="BU203" s="395">
        <v>0</v>
      </c>
      <c r="BV203" s="395">
        <v>0</v>
      </c>
      <c r="BW203" s="395">
        <v>0</v>
      </c>
      <c r="BX203" s="396">
        <f>SUM(BY203:CA203)</f>
        <v>0</v>
      </c>
      <c r="BY203" s="395">
        <v>0</v>
      </c>
      <c r="BZ203" s="395">
        <v>0</v>
      </c>
      <c r="CA203" s="395">
        <v>0</v>
      </c>
      <c r="CB203" s="396">
        <f>SUM(CC203:CE203)</f>
        <v>0</v>
      </c>
      <c r="CC203" s="395">
        <v>0</v>
      </c>
      <c r="CD203" s="395">
        <v>0</v>
      </c>
      <c r="CE203" s="395">
        <v>0</v>
      </c>
    </row>
    <row r="204" spans="1:83" ht="21" x14ac:dyDescent="0.2">
      <c r="A204" s="89">
        <v>11103</v>
      </c>
      <c r="B204" s="252" t="s">
        <v>477</v>
      </c>
      <c r="C204" s="398">
        <f>SUM(D204,G204,J204,O204,T204,Y204,AE204,AS204,AW204,BC204,BF204,BK204,BO204,BS204,BX204,CB204)</f>
        <v>1</v>
      </c>
      <c r="D204" s="397">
        <f>SUM(E204:F204)</f>
        <v>0</v>
      </c>
      <c r="E204" s="395">
        <v>0</v>
      </c>
      <c r="F204" s="395">
        <v>0</v>
      </c>
      <c r="G204" s="397">
        <f>SUM(H204:I204)</f>
        <v>1</v>
      </c>
      <c r="H204" s="395">
        <v>1</v>
      </c>
      <c r="I204" s="395">
        <v>0</v>
      </c>
      <c r="J204" s="396">
        <f>SUM(K204:N204)</f>
        <v>0</v>
      </c>
      <c r="K204" s="395">
        <v>0</v>
      </c>
      <c r="L204" s="395">
        <v>0</v>
      </c>
      <c r="M204" s="395">
        <v>0</v>
      </c>
      <c r="N204" s="395">
        <v>0</v>
      </c>
      <c r="O204" s="396">
        <f>SUM(P204,Q204,R204,S204)</f>
        <v>0</v>
      </c>
      <c r="P204" s="395">
        <v>0</v>
      </c>
      <c r="Q204" s="395">
        <v>0</v>
      </c>
      <c r="R204" s="395">
        <v>0</v>
      </c>
      <c r="S204" s="395">
        <v>0</v>
      </c>
      <c r="T204" s="396">
        <f>SUM(U204,V204,W204,X204)</f>
        <v>0</v>
      </c>
      <c r="U204" s="395">
        <v>0</v>
      </c>
      <c r="V204" s="395">
        <v>0</v>
      </c>
      <c r="W204" s="395">
        <v>0</v>
      </c>
      <c r="X204" s="395">
        <v>0</v>
      </c>
      <c r="Y204" s="396">
        <f>SUM(Z204,AA204,AB204,AC204,AD204)</f>
        <v>0</v>
      </c>
      <c r="Z204" s="401">
        <v>0</v>
      </c>
      <c r="AA204" s="401">
        <v>0</v>
      </c>
      <c r="AB204" s="401">
        <v>0</v>
      </c>
      <c r="AC204" s="401">
        <v>0</v>
      </c>
      <c r="AD204" s="401">
        <v>0</v>
      </c>
      <c r="AE204" s="396">
        <f>SUM(AF204,AG204,AH204,AI204,AJ204,AK204,AL204,AM204,AN204,AO204,AP204,AQ204,AR204)</f>
        <v>0</v>
      </c>
      <c r="AF204" s="395">
        <v>0</v>
      </c>
      <c r="AG204" s="395">
        <v>0</v>
      </c>
      <c r="AH204" s="395">
        <v>0</v>
      </c>
      <c r="AI204" s="395">
        <v>0</v>
      </c>
      <c r="AJ204" s="395">
        <v>0</v>
      </c>
      <c r="AK204" s="395">
        <v>0</v>
      </c>
      <c r="AL204" s="395">
        <v>0</v>
      </c>
      <c r="AM204" s="395">
        <v>0</v>
      </c>
      <c r="AN204" s="395">
        <v>0</v>
      </c>
      <c r="AO204" s="395">
        <v>0</v>
      </c>
      <c r="AP204" s="395">
        <v>0</v>
      </c>
      <c r="AQ204" s="395">
        <v>0</v>
      </c>
      <c r="AR204" s="395">
        <v>0</v>
      </c>
      <c r="AS204" s="396">
        <f>SUM(AT204:AV204)</f>
        <v>0</v>
      </c>
      <c r="AT204" s="395">
        <v>0</v>
      </c>
      <c r="AU204" s="395">
        <v>0</v>
      </c>
      <c r="AV204" s="395">
        <v>0</v>
      </c>
      <c r="AW204" s="396">
        <f>SUM(AX204:BB204)</f>
        <v>0</v>
      </c>
      <c r="AX204" s="395">
        <v>0</v>
      </c>
      <c r="AY204" s="395">
        <v>0</v>
      </c>
      <c r="AZ204" s="395">
        <v>0</v>
      </c>
      <c r="BA204" s="395">
        <v>0</v>
      </c>
      <c r="BB204" s="395">
        <v>0</v>
      </c>
      <c r="BC204" s="396">
        <f>SUM(BD204:BE204)</f>
        <v>0</v>
      </c>
      <c r="BD204" s="395">
        <v>0</v>
      </c>
      <c r="BE204" s="395">
        <v>0</v>
      </c>
      <c r="BF204" s="396">
        <f>SUM(BG204:BJ204)</f>
        <v>0</v>
      </c>
      <c r="BG204" s="395">
        <v>0</v>
      </c>
      <c r="BH204" s="395">
        <v>0</v>
      </c>
      <c r="BI204" s="395">
        <v>0</v>
      </c>
      <c r="BJ204" s="395">
        <v>0</v>
      </c>
      <c r="BK204" s="396">
        <f>SUM(BL204:BN204)</f>
        <v>0</v>
      </c>
      <c r="BL204" s="395">
        <v>0</v>
      </c>
      <c r="BM204" s="395">
        <v>0</v>
      </c>
      <c r="BN204" s="395">
        <v>0</v>
      </c>
      <c r="BO204" s="396">
        <f>SUM(BP204:BR204)</f>
        <v>0</v>
      </c>
      <c r="BP204" s="395">
        <v>0</v>
      </c>
      <c r="BQ204" s="395">
        <v>0</v>
      </c>
      <c r="BR204" s="395">
        <v>0</v>
      </c>
      <c r="BS204" s="396">
        <f>SUM(BT204:BW204)</f>
        <v>0</v>
      </c>
      <c r="BT204" s="395">
        <v>0</v>
      </c>
      <c r="BU204" s="395">
        <v>0</v>
      </c>
      <c r="BV204" s="395">
        <v>0</v>
      </c>
      <c r="BW204" s="395">
        <v>0</v>
      </c>
      <c r="BX204" s="396">
        <f>SUM(BY204:CA204)</f>
        <v>0</v>
      </c>
      <c r="BY204" s="395">
        <v>0</v>
      </c>
      <c r="BZ204" s="395">
        <v>0</v>
      </c>
      <c r="CA204" s="395">
        <v>0</v>
      </c>
      <c r="CB204" s="396">
        <f>SUM(CC204:CE204)</f>
        <v>0</v>
      </c>
      <c r="CC204" s="395">
        <v>0</v>
      </c>
      <c r="CD204" s="395">
        <v>0</v>
      </c>
      <c r="CE204" s="395">
        <v>0</v>
      </c>
    </row>
    <row r="205" spans="1:83" ht="12.75" x14ac:dyDescent="0.2">
      <c r="A205" s="88"/>
      <c r="B205" s="251" t="s">
        <v>19</v>
      </c>
      <c r="C205" s="398">
        <f t="shared" ref="C205:AH205" si="221">SUM(C206:C228)</f>
        <v>3359</v>
      </c>
      <c r="D205" s="397">
        <f t="shared" si="221"/>
        <v>379</v>
      </c>
      <c r="E205" s="397">
        <f t="shared" si="221"/>
        <v>183</v>
      </c>
      <c r="F205" s="397">
        <f t="shared" si="221"/>
        <v>196</v>
      </c>
      <c r="G205" s="397">
        <f t="shared" si="221"/>
        <v>139</v>
      </c>
      <c r="H205" s="397">
        <f t="shared" si="221"/>
        <v>55</v>
      </c>
      <c r="I205" s="397">
        <f t="shared" si="221"/>
        <v>84</v>
      </c>
      <c r="J205" s="397">
        <f t="shared" si="221"/>
        <v>240</v>
      </c>
      <c r="K205" s="397">
        <f t="shared" si="221"/>
        <v>0</v>
      </c>
      <c r="L205" s="397">
        <f t="shared" si="221"/>
        <v>84</v>
      </c>
      <c r="M205" s="397">
        <f t="shared" si="221"/>
        <v>35</v>
      </c>
      <c r="N205" s="397">
        <f t="shared" si="221"/>
        <v>121</v>
      </c>
      <c r="O205" s="397">
        <f t="shared" si="221"/>
        <v>157</v>
      </c>
      <c r="P205" s="397">
        <f t="shared" si="221"/>
        <v>0</v>
      </c>
      <c r="Q205" s="397">
        <f t="shared" si="221"/>
        <v>74</v>
      </c>
      <c r="R205" s="397">
        <f t="shared" si="221"/>
        <v>18</v>
      </c>
      <c r="S205" s="397">
        <f t="shared" si="221"/>
        <v>65</v>
      </c>
      <c r="T205" s="397">
        <f t="shared" si="221"/>
        <v>122</v>
      </c>
      <c r="U205" s="397">
        <f t="shared" si="221"/>
        <v>0</v>
      </c>
      <c r="V205" s="397">
        <f t="shared" si="221"/>
        <v>84</v>
      </c>
      <c r="W205" s="397">
        <f t="shared" si="221"/>
        <v>13</v>
      </c>
      <c r="X205" s="397">
        <f t="shared" si="221"/>
        <v>25</v>
      </c>
      <c r="Y205" s="397">
        <f t="shared" si="221"/>
        <v>205</v>
      </c>
      <c r="Z205" s="398">
        <f t="shared" si="221"/>
        <v>0</v>
      </c>
      <c r="AA205" s="398">
        <f t="shared" si="221"/>
        <v>20</v>
      </c>
      <c r="AB205" s="398">
        <f t="shared" si="221"/>
        <v>33</v>
      </c>
      <c r="AC205" s="398">
        <f t="shared" si="221"/>
        <v>89</v>
      </c>
      <c r="AD205" s="398">
        <f t="shared" si="221"/>
        <v>63</v>
      </c>
      <c r="AE205" s="397">
        <f t="shared" si="221"/>
        <v>705</v>
      </c>
      <c r="AF205" s="397">
        <f t="shared" si="221"/>
        <v>0</v>
      </c>
      <c r="AG205" s="397">
        <f t="shared" si="221"/>
        <v>0</v>
      </c>
      <c r="AH205" s="397">
        <f t="shared" si="221"/>
        <v>107</v>
      </c>
      <c r="AI205" s="397">
        <f t="shared" ref="AI205:BN205" si="222">SUM(AI206:AI228)</f>
        <v>144</v>
      </c>
      <c r="AJ205" s="397">
        <f t="shared" si="222"/>
        <v>141</v>
      </c>
      <c r="AK205" s="397">
        <f t="shared" si="222"/>
        <v>137</v>
      </c>
      <c r="AL205" s="397">
        <f t="shared" si="222"/>
        <v>2</v>
      </c>
      <c r="AM205" s="397">
        <f t="shared" si="222"/>
        <v>149</v>
      </c>
      <c r="AN205" s="397">
        <f t="shared" si="222"/>
        <v>5</v>
      </c>
      <c r="AO205" s="397">
        <f t="shared" si="222"/>
        <v>7</v>
      </c>
      <c r="AP205" s="397">
        <f t="shared" si="222"/>
        <v>3</v>
      </c>
      <c r="AQ205" s="397">
        <f t="shared" si="222"/>
        <v>9</v>
      </c>
      <c r="AR205" s="397">
        <f t="shared" si="222"/>
        <v>1</v>
      </c>
      <c r="AS205" s="397">
        <f t="shared" si="222"/>
        <v>84</v>
      </c>
      <c r="AT205" s="397">
        <f t="shared" si="222"/>
        <v>0</v>
      </c>
      <c r="AU205" s="397">
        <f t="shared" si="222"/>
        <v>31</v>
      </c>
      <c r="AV205" s="397">
        <f t="shared" si="222"/>
        <v>53</v>
      </c>
      <c r="AW205" s="397">
        <f t="shared" si="222"/>
        <v>204</v>
      </c>
      <c r="AX205" s="397">
        <f t="shared" si="222"/>
        <v>1</v>
      </c>
      <c r="AY205" s="397">
        <f t="shared" si="222"/>
        <v>43</v>
      </c>
      <c r="AZ205" s="397">
        <f t="shared" si="222"/>
        <v>22</v>
      </c>
      <c r="BA205" s="397">
        <f t="shared" si="222"/>
        <v>121</v>
      </c>
      <c r="BB205" s="397">
        <f t="shared" si="222"/>
        <v>17</v>
      </c>
      <c r="BC205" s="397">
        <f t="shared" si="222"/>
        <v>280</v>
      </c>
      <c r="BD205" s="397">
        <f t="shared" si="222"/>
        <v>0</v>
      </c>
      <c r="BE205" s="397">
        <f t="shared" si="222"/>
        <v>280</v>
      </c>
      <c r="BF205" s="397">
        <f t="shared" si="222"/>
        <v>301</v>
      </c>
      <c r="BG205" s="397">
        <f t="shared" si="222"/>
        <v>1</v>
      </c>
      <c r="BH205" s="397">
        <f t="shared" si="222"/>
        <v>156</v>
      </c>
      <c r="BI205" s="397">
        <f t="shared" si="222"/>
        <v>24</v>
      </c>
      <c r="BJ205" s="397">
        <f t="shared" si="222"/>
        <v>120</v>
      </c>
      <c r="BK205" s="397">
        <f t="shared" si="222"/>
        <v>103</v>
      </c>
      <c r="BL205" s="397">
        <f t="shared" si="222"/>
        <v>3</v>
      </c>
      <c r="BM205" s="397">
        <f t="shared" si="222"/>
        <v>62</v>
      </c>
      <c r="BN205" s="397">
        <f t="shared" si="222"/>
        <v>38</v>
      </c>
      <c r="BO205" s="397">
        <f t="shared" ref="BO205:CE205" si="223">SUM(BO206:BO228)</f>
        <v>145</v>
      </c>
      <c r="BP205" s="397">
        <f t="shared" si="223"/>
        <v>1</v>
      </c>
      <c r="BQ205" s="397">
        <f t="shared" si="223"/>
        <v>62</v>
      </c>
      <c r="BR205" s="397">
        <f t="shared" si="223"/>
        <v>82</v>
      </c>
      <c r="BS205" s="397">
        <f t="shared" si="223"/>
        <v>143</v>
      </c>
      <c r="BT205" s="397">
        <f t="shared" si="223"/>
        <v>1</v>
      </c>
      <c r="BU205" s="397">
        <f t="shared" si="223"/>
        <v>62</v>
      </c>
      <c r="BV205" s="397">
        <f t="shared" si="223"/>
        <v>14</v>
      </c>
      <c r="BW205" s="397">
        <f t="shared" si="223"/>
        <v>66</v>
      </c>
      <c r="BX205" s="397">
        <f t="shared" si="223"/>
        <v>72</v>
      </c>
      <c r="BY205" s="397">
        <f t="shared" si="223"/>
        <v>3</v>
      </c>
      <c r="BZ205" s="397">
        <f t="shared" si="223"/>
        <v>50</v>
      </c>
      <c r="CA205" s="397">
        <f t="shared" si="223"/>
        <v>19</v>
      </c>
      <c r="CB205" s="397">
        <f t="shared" si="223"/>
        <v>80</v>
      </c>
      <c r="CC205" s="397">
        <f t="shared" si="223"/>
        <v>6</v>
      </c>
      <c r="CD205" s="397">
        <f t="shared" si="223"/>
        <v>54</v>
      </c>
      <c r="CE205" s="397">
        <f t="shared" si="223"/>
        <v>20</v>
      </c>
    </row>
    <row r="206" spans="1:83" ht="12.75" x14ac:dyDescent="0.2">
      <c r="A206" s="89">
        <v>12071</v>
      </c>
      <c r="B206" s="252" t="s">
        <v>56</v>
      </c>
      <c r="C206" s="398">
        <f t="shared" ref="C206:C228" si="224">SUM(D206,G206,J206,O206,T206,Y206,AE206,AS206,AW206,BC206,BF206,BK206,BO206,BS206,BX206,CB206)</f>
        <v>1</v>
      </c>
      <c r="D206" s="397">
        <f t="shared" ref="D206:D228" si="225">SUM(E206:F206)</f>
        <v>0</v>
      </c>
      <c r="E206" s="395">
        <v>0</v>
      </c>
      <c r="F206" s="395">
        <v>0</v>
      </c>
      <c r="G206" s="397">
        <f t="shared" ref="G206:G228" si="226">SUM(H206:I206)</f>
        <v>0</v>
      </c>
      <c r="H206" s="395">
        <v>0</v>
      </c>
      <c r="I206" s="395">
        <v>0</v>
      </c>
      <c r="J206" s="396">
        <f t="shared" ref="J206:J228" si="227">SUM(K206:N206)</f>
        <v>0</v>
      </c>
      <c r="K206" s="395">
        <v>0</v>
      </c>
      <c r="L206" s="395">
        <v>0</v>
      </c>
      <c r="M206" s="395">
        <v>0</v>
      </c>
      <c r="N206" s="395">
        <v>0</v>
      </c>
      <c r="O206" s="396">
        <f t="shared" ref="O206:O228" si="228">SUM(P206,Q206,R206,S206)</f>
        <v>0</v>
      </c>
      <c r="P206" s="395">
        <v>0</v>
      </c>
      <c r="Q206" s="395">
        <v>0</v>
      </c>
      <c r="R206" s="395">
        <v>0</v>
      </c>
      <c r="S206" s="395">
        <v>0</v>
      </c>
      <c r="T206" s="396">
        <f t="shared" ref="T206:T228" si="229">SUM(U206,V206,W206,X206)</f>
        <v>0</v>
      </c>
      <c r="U206" s="395">
        <v>0</v>
      </c>
      <c r="V206" s="395">
        <v>0</v>
      </c>
      <c r="W206" s="395">
        <v>0</v>
      </c>
      <c r="X206" s="395">
        <v>0</v>
      </c>
      <c r="Y206" s="396">
        <f t="shared" ref="Y206:Y228" si="230">SUM(Z206,AA206,AB206,AC206,AD206)</f>
        <v>0</v>
      </c>
      <c r="Z206" s="401">
        <v>0</v>
      </c>
      <c r="AA206" s="401">
        <v>0</v>
      </c>
      <c r="AB206" s="401">
        <v>0</v>
      </c>
      <c r="AC206" s="401">
        <v>0</v>
      </c>
      <c r="AD206" s="401">
        <v>0</v>
      </c>
      <c r="AE206" s="396">
        <f t="shared" ref="AE206:AE228" si="231">SUM(AF206,AG206,AH206,AI206,AJ206,AK206,AL206,AM206,AN206,AO206,AP206,AQ206,AR206)</f>
        <v>1</v>
      </c>
      <c r="AF206" s="395">
        <v>0</v>
      </c>
      <c r="AG206" s="395">
        <v>0</v>
      </c>
      <c r="AH206" s="395">
        <v>0</v>
      </c>
      <c r="AI206" s="395">
        <v>1</v>
      </c>
      <c r="AJ206" s="395">
        <v>0</v>
      </c>
      <c r="AK206" s="395">
        <v>0</v>
      </c>
      <c r="AL206" s="395">
        <v>0</v>
      </c>
      <c r="AM206" s="395">
        <v>0</v>
      </c>
      <c r="AN206" s="395">
        <v>0</v>
      </c>
      <c r="AO206" s="395">
        <v>0</v>
      </c>
      <c r="AP206" s="395">
        <v>0</v>
      </c>
      <c r="AQ206" s="395">
        <v>0</v>
      </c>
      <c r="AR206" s="395">
        <v>0</v>
      </c>
      <c r="AS206" s="396">
        <f t="shared" ref="AS206:AS228" si="232">SUM(AT206:AV206)</f>
        <v>0</v>
      </c>
      <c r="AT206" s="395">
        <v>0</v>
      </c>
      <c r="AU206" s="395">
        <v>0</v>
      </c>
      <c r="AV206" s="395">
        <v>0</v>
      </c>
      <c r="AW206" s="396">
        <f t="shared" ref="AW206:AW228" si="233">SUM(AX206:BB206)</f>
        <v>0</v>
      </c>
      <c r="AX206" s="395">
        <v>0</v>
      </c>
      <c r="AY206" s="395">
        <v>0</v>
      </c>
      <c r="AZ206" s="395">
        <v>0</v>
      </c>
      <c r="BA206" s="395">
        <v>0</v>
      </c>
      <c r="BB206" s="395">
        <v>0</v>
      </c>
      <c r="BC206" s="396">
        <f t="shared" ref="BC206:BC228" si="234">SUM(BD206:BE206)</f>
        <v>0</v>
      </c>
      <c r="BD206" s="395">
        <v>0</v>
      </c>
      <c r="BE206" s="395">
        <v>0</v>
      </c>
      <c r="BF206" s="396">
        <f t="shared" ref="BF206:BF228" si="235">SUM(BG206:BJ206)</f>
        <v>0</v>
      </c>
      <c r="BG206" s="395">
        <v>0</v>
      </c>
      <c r="BH206" s="395">
        <v>0</v>
      </c>
      <c r="BI206" s="395">
        <v>0</v>
      </c>
      <c r="BJ206" s="395">
        <v>0</v>
      </c>
      <c r="BK206" s="396">
        <f t="shared" ref="BK206:BK228" si="236">SUM(BL206:BN206)</f>
        <v>0</v>
      </c>
      <c r="BL206" s="395">
        <v>0</v>
      </c>
      <c r="BM206" s="395">
        <v>0</v>
      </c>
      <c r="BN206" s="395">
        <v>0</v>
      </c>
      <c r="BO206" s="396">
        <f t="shared" ref="BO206:BO228" si="237">SUM(BP206:BR206)</f>
        <v>0</v>
      </c>
      <c r="BP206" s="395">
        <v>0</v>
      </c>
      <c r="BQ206" s="395">
        <v>0</v>
      </c>
      <c r="BR206" s="395">
        <v>0</v>
      </c>
      <c r="BS206" s="396">
        <f t="shared" ref="BS206:BS228" si="238">SUM(BT206:BW206)</f>
        <v>0</v>
      </c>
      <c r="BT206" s="395">
        <v>0</v>
      </c>
      <c r="BU206" s="395">
        <v>0</v>
      </c>
      <c r="BV206" s="395">
        <v>0</v>
      </c>
      <c r="BW206" s="395">
        <v>0</v>
      </c>
      <c r="BX206" s="396">
        <f t="shared" ref="BX206:BX228" si="239">SUM(BY206:CA206)</f>
        <v>0</v>
      </c>
      <c r="BY206" s="395">
        <v>0</v>
      </c>
      <c r="BZ206" s="395">
        <v>0</v>
      </c>
      <c r="CA206" s="395">
        <v>0</v>
      </c>
      <c r="CB206" s="396">
        <f t="shared" ref="CB206:CB228" si="240">SUM(CC206:CE206)</f>
        <v>0</v>
      </c>
      <c r="CC206" s="395">
        <v>0</v>
      </c>
      <c r="CD206" s="395">
        <v>0</v>
      </c>
      <c r="CE206" s="395">
        <v>0</v>
      </c>
    </row>
    <row r="207" spans="1:83" ht="21" x14ac:dyDescent="0.2">
      <c r="A207" s="89">
        <v>12072</v>
      </c>
      <c r="B207" s="252" t="s">
        <v>433</v>
      </c>
      <c r="C207" s="398">
        <f t="shared" si="224"/>
        <v>71</v>
      </c>
      <c r="D207" s="397">
        <f t="shared" si="225"/>
        <v>12</v>
      </c>
      <c r="E207" s="395">
        <v>5</v>
      </c>
      <c r="F207" s="395">
        <v>7</v>
      </c>
      <c r="G207" s="397">
        <f t="shared" si="226"/>
        <v>2</v>
      </c>
      <c r="H207" s="395">
        <v>1</v>
      </c>
      <c r="I207" s="395">
        <v>1</v>
      </c>
      <c r="J207" s="396">
        <f t="shared" si="227"/>
        <v>3</v>
      </c>
      <c r="K207" s="395">
        <v>0</v>
      </c>
      <c r="L207" s="395">
        <v>1</v>
      </c>
      <c r="M207" s="395">
        <v>1</v>
      </c>
      <c r="N207" s="395">
        <v>1</v>
      </c>
      <c r="O207" s="396">
        <f t="shared" si="228"/>
        <v>2</v>
      </c>
      <c r="P207" s="395">
        <v>0</v>
      </c>
      <c r="Q207" s="395">
        <v>2</v>
      </c>
      <c r="R207" s="395">
        <v>0</v>
      </c>
      <c r="S207" s="395">
        <v>0</v>
      </c>
      <c r="T207" s="396">
        <f t="shared" si="229"/>
        <v>1</v>
      </c>
      <c r="U207" s="395">
        <v>0</v>
      </c>
      <c r="V207" s="395">
        <v>1</v>
      </c>
      <c r="W207" s="395">
        <v>0</v>
      </c>
      <c r="X207" s="395">
        <v>0</v>
      </c>
      <c r="Y207" s="396">
        <f t="shared" si="230"/>
        <v>7</v>
      </c>
      <c r="Z207" s="401">
        <v>0</v>
      </c>
      <c r="AA207" s="401">
        <v>0</v>
      </c>
      <c r="AB207" s="401">
        <v>6</v>
      </c>
      <c r="AC207" s="401">
        <v>0</v>
      </c>
      <c r="AD207" s="401">
        <v>1</v>
      </c>
      <c r="AE207" s="396">
        <f t="shared" si="231"/>
        <v>18</v>
      </c>
      <c r="AF207" s="395">
        <v>0</v>
      </c>
      <c r="AG207" s="395">
        <v>0</v>
      </c>
      <c r="AH207" s="395">
        <v>3</v>
      </c>
      <c r="AI207" s="395">
        <v>4</v>
      </c>
      <c r="AJ207" s="395">
        <v>5</v>
      </c>
      <c r="AK207" s="395">
        <v>3</v>
      </c>
      <c r="AL207" s="395">
        <v>0</v>
      </c>
      <c r="AM207" s="395">
        <v>1</v>
      </c>
      <c r="AN207" s="395">
        <v>0</v>
      </c>
      <c r="AO207" s="395">
        <v>1</v>
      </c>
      <c r="AP207" s="395">
        <v>0</v>
      </c>
      <c r="AQ207" s="395">
        <v>1</v>
      </c>
      <c r="AR207" s="395">
        <v>0</v>
      </c>
      <c r="AS207" s="396">
        <f t="shared" si="232"/>
        <v>3</v>
      </c>
      <c r="AT207" s="395">
        <v>0</v>
      </c>
      <c r="AU207" s="395">
        <v>1</v>
      </c>
      <c r="AV207" s="395">
        <v>2</v>
      </c>
      <c r="AW207" s="396">
        <f t="shared" si="233"/>
        <v>5</v>
      </c>
      <c r="AX207" s="395">
        <v>0</v>
      </c>
      <c r="AY207" s="395">
        <v>2</v>
      </c>
      <c r="AZ207" s="395">
        <v>1</v>
      </c>
      <c r="BA207" s="395">
        <v>2</v>
      </c>
      <c r="BB207" s="395">
        <v>0</v>
      </c>
      <c r="BC207" s="396">
        <f t="shared" si="234"/>
        <v>1</v>
      </c>
      <c r="BD207" s="395">
        <v>0</v>
      </c>
      <c r="BE207" s="395">
        <v>1</v>
      </c>
      <c r="BF207" s="396">
        <f t="shared" si="235"/>
        <v>3</v>
      </c>
      <c r="BG207" s="395">
        <v>0</v>
      </c>
      <c r="BH207" s="395">
        <v>1</v>
      </c>
      <c r="BI207" s="395">
        <v>0</v>
      </c>
      <c r="BJ207" s="395">
        <v>2</v>
      </c>
      <c r="BK207" s="396">
        <f t="shared" si="236"/>
        <v>5</v>
      </c>
      <c r="BL207" s="395">
        <v>0</v>
      </c>
      <c r="BM207" s="395">
        <v>4</v>
      </c>
      <c r="BN207" s="395">
        <v>1</v>
      </c>
      <c r="BO207" s="396">
        <f t="shared" si="237"/>
        <v>2</v>
      </c>
      <c r="BP207" s="395">
        <v>0</v>
      </c>
      <c r="BQ207" s="395">
        <v>2</v>
      </c>
      <c r="BR207" s="395">
        <v>0</v>
      </c>
      <c r="BS207" s="396">
        <f t="shared" si="238"/>
        <v>4</v>
      </c>
      <c r="BT207" s="395">
        <v>0</v>
      </c>
      <c r="BU207" s="395">
        <v>0</v>
      </c>
      <c r="BV207" s="395">
        <v>1</v>
      </c>
      <c r="BW207" s="395">
        <v>3</v>
      </c>
      <c r="BX207" s="396">
        <f t="shared" si="239"/>
        <v>3</v>
      </c>
      <c r="BY207" s="395">
        <v>0</v>
      </c>
      <c r="BZ207" s="395">
        <v>3</v>
      </c>
      <c r="CA207" s="395">
        <v>0</v>
      </c>
      <c r="CB207" s="396">
        <f t="shared" si="240"/>
        <v>0</v>
      </c>
      <c r="CC207" s="395">
        <v>0</v>
      </c>
      <c r="CD207" s="395">
        <v>0</v>
      </c>
      <c r="CE207" s="395">
        <v>0</v>
      </c>
    </row>
    <row r="208" spans="1:83" ht="12.75" x14ac:dyDescent="0.2">
      <c r="A208" s="89">
        <v>12073</v>
      </c>
      <c r="B208" s="252" t="s">
        <v>245</v>
      </c>
      <c r="C208" s="398">
        <f t="shared" si="224"/>
        <v>12</v>
      </c>
      <c r="D208" s="397">
        <f t="shared" si="225"/>
        <v>0</v>
      </c>
      <c r="E208" s="395">
        <v>0</v>
      </c>
      <c r="F208" s="395">
        <v>0</v>
      </c>
      <c r="G208" s="397">
        <f t="shared" si="226"/>
        <v>0</v>
      </c>
      <c r="H208" s="395">
        <v>0</v>
      </c>
      <c r="I208" s="395">
        <v>0</v>
      </c>
      <c r="J208" s="396">
        <f t="shared" si="227"/>
        <v>1</v>
      </c>
      <c r="K208" s="395">
        <v>0</v>
      </c>
      <c r="L208" s="395">
        <v>1</v>
      </c>
      <c r="M208" s="395">
        <v>0</v>
      </c>
      <c r="N208" s="395">
        <v>0</v>
      </c>
      <c r="O208" s="396">
        <f t="shared" si="228"/>
        <v>0</v>
      </c>
      <c r="P208" s="395">
        <v>0</v>
      </c>
      <c r="Q208" s="395">
        <v>0</v>
      </c>
      <c r="R208" s="395">
        <v>0</v>
      </c>
      <c r="S208" s="395">
        <v>0</v>
      </c>
      <c r="T208" s="396">
        <f t="shared" si="229"/>
        <v>0</v>
      </c>
      <c r="U208" s="395">
        <v>0</v>
      </c>
      <c r="V208" s="395">
        <v>0</v>
      </c>
      <c r="W208" s="395">
        <v>0</v>
      </c>
      <c r="X208" s="395">
        <v>0</v>
      </c>
      <c r="Y208" s="396">
        <f t="shared" si="230"/>
        <v>3</v>
      </c>
      <c r="Z208" s="401">
        <v>0</v>
      </c>
      <c r="AA208" s="401">
        <v>1</v>
      </c>
      <c r="AB208" s="401">
        <v>1</v>
      </c>
      <c r="AC208" s="401">
        <v>0</v>
      </c>
      <c r="AD208" s="401">
        <v>1</v>
      </c>
      <c r="AE208" s="396">
        <f t="shared" si="231"/>
        <v>5</v>
      </c>
      <c r="AF208" s="395">
        <v>0</v>
      </c>
      <c r="AG208" s="395">
        <v>0</v>
      </c>
      <c r="AH208" s="395">
        <v>0</v>
      </c>
      <c r="AI208" s="395">
        <v>3</v>
      </c>
      <c r="AJ208" s="395">
        <v>0</v>
      </c>
      <c r="AK208" s="395">
        <v>0</v>
      </c>
      <c r="AL208" s="395">
        <v>0</v>
      </c>
      <c r="AM208" s="395">
        <v>2</v>
      </c>
      <c r="AN208" s="395">
        <v>0</v>
      </c>
      <c r="AO208" s="395">
        <v>0</v>
      </c>
      <c r="AP208" s="395">
        <v>0</v>
      </c>
      <c r="AQ208" s="395">
        <v>0</v>
      </c>
      <c r="AR208" s="395">
        <v>0</v>
      </c>
      <c r="AS208" s="396">
        <f t="shared" si="232"/>
        <v>0</v>
      </c>
      <c r="AT208" s="395">
        <v>0</v>
      </c>
      <c r="AU208" s="395">
        <v>0</v>
      </c>
      <c r="AV208" s="395">
        <v>0</v>
      </c>
      <c r="AW208" s="396">
        <f t="shared" si="233"/>
        <v>0</v>
      </c>
      <c r="AX208" s="395">
        <v>0</v>
      </c>
      <c r="AY208" s="395">
        <v>0</v>
      </c>
      <c r="AZ208" s="395">
        <v>0</v>
      </c>
      <c r="BA208" s="395">
        <v>0</v>
      </c>
      <c r="BB208" s="395">
        <v>0</v>
      </c>
      <c r="BC208" s="396">
        <f t="shared" si="234"/>
        <v>0</v>
      </c>
      <c r="BD208" s="395">
        <v>0</v>
      </c>
      <c r="BE208" s="395">
        <v>0</v>
      </c>
      <c r="BF208" s="396">
        <f t="shared" si="235"/>
        <v>1</v>
      </c>
      <c r="BG208" s="395">
        <v>0</v>
      </c>
      <c r="BH208" s="395">
        <v>1</v>
      </c>
      <c r="BI208" s="395">
        <v>0</v>
      </c>
      <c r="BJ208" s="395">
        <v>0</v>
      </c>
      <c r="BK208" s="396">
        <f t="shared" si="236"/>
        <v>0</v>
      </c>
      <c r="BL208" s="395">
        <v>0</v>
      </c>
      <c r="BM208" s="395">
        <v>0</v>
      </c>
      <c r="BN208" s="395">
        <v>0</v>
      </c>
      <c r="BO208" s="396">
        <f t="shared" si="237"/>
        <v>0</v>
      </c>
      <c r="BP208" s="395">
        <v>0</v>
      </c>
      <c r="BQ208" s="395">
        <v>0</v>
      </c>
      <c r="BR208" s="395">
        <v>0</v>
      </c>
      <c r="BS208" s="396">
        <f t="shared" si="238"/>
        <v>1</v>
      </c>
      <c r="BT208" s="395">
        <v>0</v>
      </c>
      <c r="BU208" s="395">
        <v>0</v>
      </c>
      <c r="BV208" s="395">
        <v>0</v>
      </c>
      <c r="BW208" s="395">
        <v>1</v>
      </c>
      <c r="BX208" s="396">
        <f t="shared" si="239"/>
        <v>0</v>
      </c>
      <c r="BY208" s="395">
        <v>0</v>
      </c>
      <c r="BZ208" s="395">
        <v>0</v>
      </c>
      <c r="CA208" s="395">
        <v>0</v>
      </c>
      <c r="CB208" s="396">
        <f t="shared" si="240"/>
        <v>1</v>
      </c>
      <c r="CC208" s="395">
        <v>0</v>
      </c>
      <c r="CD208" s="395">
        <v>1</v>
      </c>
      <c r="CE208" s="395">
        <v>0</v>
      </c>
    </row>
    <row r="209" spans="1:83" ht="12.75" x14ac:dyDescent="0.2">
      <c r="A209" s="89">
        <v>12074</v>
      </c>
      <c r="B209" s="252" t="s">
        <v>154</v>
      </c>
      <c r="C209" s="398">
        <f t="shared" si="224"/>
        <v>332</v>
      </c>
      <c r="D209" s="397">
        <f t="shared" si="225"/>
        <v>29</v>
      </c>
      <c r="E209" s="395">
        <v>19</v>
      </c>
      <c r="F209" s="395">
        <v>10</v>
      </c>
      <c r="G209" s="397">
        <f t="shared" si="226"/>
        <v>28</v>
      </c>
      <c r="H209" s="395">
        <v>13</v>
      </c>
      <c r="I209" s="395">
        <v>15</v>
      </c>
      <c r="J209" s="396">
        <f t="shared" si="227"/>
        <v>19</v>
      </c>
      <c r="K209" s="395">
        <v>0</v>
      </c>
      <c r="L209" s="395">
        <v>8</v>
      </c>
      <c r="M209" s="395">
        <v>1</v>
      </c>
      <c r="N209" s="395">
        <v>10</v>
      </c>
      <c r="O209" s="396">
        <f t="shared" si="228"/>
        <v>22</v>
      </c>
      <c r="P209" s="395">
        <v>0</v>
      </c>
      <c r="Q209" s="395">
        <v>9</v>
      </c>
      <c r="R209" s="395">
        <v>0</v>
      </c>
      <c r="S209" s="395">
        <v>13</v>
      </c>
      <c r="T209" s="396">
        <f t="shared" si="229"/>
        <v>8</v>
      </c>
      <c r="U209" s="395">
        <v>0</v>
      </c>
      <c r="V209" s="395">
        <v>6</v>
      </c>
      <c r="W209" s="395">
        <v>1</v>
      </c>
      <c r="X209" s="395">
        <v>1</v>
      </c>
      <c r="Y209" s="396">
        <f t="shared" si="230"/>
        <v>33</v>
      </c>
      <c r="Z209" s="401">
        <v>0</v>
      </c>
      <c r="AA209" s="401">
        <v>2</v>
      </c>
      <c r="AB209" s="401">
        <v>2</v>
      </c>
      <c r="AC209" s="401">
        <v>10</v>
      </c>
      <c r="AD209" s="401">
        <v>19</v>
      </c>
      <c r="AE209" s="396">
        <f t="shared" si="231"/>
        <v>75</v>
      </c>
      <c r="AF209" s="395">
        <v>0</v>
      </c>
      <c r="AG209" s="395">
        <v>0</v>
      </c>
      <c r="AH209" s="395">
        <v>14</v>
      </c>
      <c r="AI209" s="395">
        <v>18</v>
      </c>
      <c r="AJ209" s="395">
        <v>9</v>
      </c>
      <c r="AK209" s="395">
        <v>25</v>
      </c>
      <c r="AL209" s="395">
        <v>0</v>
      </c>
      <c r="AM209" s="395">
        <v>6</v>
      </c>
      <c r="AN209" s="395">
        <v>1</v>
      </c>
      <c r="AO209" s="395">
        <v>1</v>
      </c>
      <c r="AP209" s="395">
        <v>1</v>
      </c>
      <c r="AQ209" s="395">
        <v>0</v>
      </c>
      <c r="AR209" s="395">
        <v>0</v>
      </c>
      <c r="AS209" s="396">
        <f t="shared" si="232"/>
        <v>9</v>
      </c>
      <c r="AT209" s="395">
        <v>0</v>
      </c>
      <c r="AU209" s="395">
        <v>4</v>
      </c>
      <c r="AV209" s="395">
        <v>5</v>
      </c>
      <c r="AW209" s="396">
        <f t="shared" si="233"/>
        <v>7</v>
      </c>
      <c r="AX209" s="395">
        <v>0</v>
      </c>
      <c r="AY209" s="395">
        <v>1</v>
      </c>
      <c r="AZ209" s="395">
        <v>0</v>
      </c>
      <c r="BA209" s="395">
        <v>6</v>
      </c>
      <c r="BB209" s="395">
        <v>0</v>
      </c>
      <c r="BC209" s="396">
        <f t="shared" si="234"/>
        <v>11</v>
      </c>
      <c r="BD209" s="395">
        <v>0</v>
      </c>
      <c r="BE209" s="395">
        <v>11</v>
      </c>
      <c r="BF209" s="396">
        <f t="shared" si="235"/>
        <v>42</v>
      </c>
      <c r="BG209" s="395">
        <v>0</v>
      </c>
      <c r="BH209" s="395">
        <v>24</v>
      </c>
      <c r="BI209" s="395">
        <v>3</v>
      </c>
      <c r="BJ209" s="395">
        <v>15</v>
      </c>
      <c r="BK209" s="396">
        <f t="shared" si="236"/>
        <v>7</v>
      </c>
      <c r="BL209" s="395">
        <v>0</v>
      </c>
      <c r="BM209" s="395">
        <v>5</v>
      </c>
      <c r="BN209" s="395">
        <v>2</v>
      </c>
      <c r="BO209" s="396">
        <f t="shared" si="237"/>
        <v>23</v>
      </c>
      <c r="BP209" s="395">
        <v>0</v>
      </c>
      <c r="BQ209" s="395">
        <v>6</v>
      </c>
      <c r="BR209" s="395">
        <v>17</v>
      </c>
      <c r="BS209" s="396">
        <f t="shared" si="238"/>
        <v>13</v>
      </c>
      <c r="BT209" s="395">
        <v>0</v>
      </c>
      <c r="BU209" s="395">
        <v>10</v>
      </c>
      <c r="BV209" s="395">
        <v>0</v>
      </c>
      <c r="BW209" s="395">
        <v>3</v>
      </c>
      <c r="BX209" s="396">
        <f t="shared" si="239"/>
        <v>3</v>
      </c>
      <c r="BY209" s="395">
        <v>0</v>
      </c>
      <c r="BZ209" s="395">
        <v>3</v>
      </c>
      <c r="CA209" s="395">
        <v>0</v>
      </c>
      <c r="CB209" s="396">
        <f t="shared" si="240"/>
        <v>3</v>
      </c>
      <c r="CC209" s="395">
        <v>1</v>
      </c>
      <c r="CD209" s="395">
        <v>1</v>
      </c>
      <c r="CE209" s="395">
        <v>1</v>
      </c>
    </row>
    <row r="210" spans="1:83" ht="12.75" x14ac:dyDescent="0.2">
      <c r="A210" s="89">
        <v>12077</v>
      </c>
      <c r="B210" s="252" t="s">
        <v>51</v>
      </c>
      <c r="C210" s="398">
        <f t="shared" si="224"/>
        <v>19</v>
      </c>
      <c r="D210" s="397">
        <f t="shared" si="225"/>
        <v>1</v>
      </c>
      <c r="E210" s="395">
        <v>0</v>
      </c>
      <c r="F210" s="395">
        <v>1</v>
      </c>
      <c r="G210" s="397">
        <f t="shared" si="226"/>
        <v>2</v>
      </c>
      <c r="H210" s="395">
        <v>1</v>
      </c>
      <c r="I210" s="395">
        <v>1</v>
      </c>
      <c r="J210" s="396">
        <f t="shared" si="227"/>
        <v>1</v>
      </c>
      <c r="K210" s="395">
        <v>0</v>
      </c>
      <c r="L210" s="395">
        <v>0</v>
      </c>
      <c r="M210" s="395">
        <v>0</v>
      </c>
      <c r="N210" s="395">
        <v>1</v>
      </c>
      <c r="O210" s="396">
        <f t="shared" si="228"/>
        <v>0</v>
      </c>
      <c r="P210" s="395">
        <v>0</v>
      </c>
      <c r="Q210" s="395">
        <v>0</v>
      </c>
      <c r="R210" s="395">
        <v>0</v>
      </c>
      <c r="S210" s="395">
        <v>0</v>
      </c>
      <c r="T210" s="396">
        <f t="shared" si="229"/>
        <v>0</v>
      </c>
      <c r="U210" s="395">
        <v>0</v>
      </c>
      <c r="V210" s="395">
        <v>0</v>
      </c>
      <c r="W210" s="395">
        <v>0</v>
      </c>
      <c r="X210" s="395">
        <v>0</v>
      </c>
      <c r="Y210" s="396">
        <f t="shared" si="230"/>
        <v>1</v>
      </c>
      <c r="Z210" s="401">
        <v>0</v>
      </c>
      <c r="AA210" s="401">
        <v>0</v>
      </c>
      <c r="AB210" s="401">
        <v>0</v>
      </c>
      <c r="AC210" s="401">
        <v>0</v>
      </c>
      <c r="AD210" s="401">
        <v>1</v>
      </c>
      <c r="AE210" s="396">
        <f t="shared" si="231"/>
        <v>4</v>
      </c>
      <c r="AF210" s="395">
        <v>0</v>
      </c>
      <c r="AG210" s="395">
        <v>0</v>
      </c>
      <c r="AH210" s="395">
        <v>0</v>
      </c>
      <c r="AI210" s="395">
        <v>0</v>
      </c>
      <c r="AJ210" s="395">
        <v>3</v>
      </c>
      <c r="AK210" s="395">
        <v>1</v>
      </c>
      <c r="AL210" s="395">
        <v>0</v>
      </c>
      <c r="AM210" s="395">
        <v>0</v>
      </c>
      <c r="AN210" s="395">
        <v>0</v>
      </c>
      <c r="AO210" s="395">
        <v>0</v>
      </c>
      <c r="AP210" s="395">
        <v>0</v>
      </c>
      <c r="AQ210" s="395">
        <v>0</v>
      </c>
      <c r="AR210" s="395">
        <v>0</v>
      </c>
      <c r="AS210" s="396">
        <f t="shared" si="232"/>
        <v>0</v>
      </c>
      <c r="AT210" s="395">
        <v>0</v>
      </c>
      <c r="AU210" s="395">
        <v>0</v>
      </c>
      <c r="AV210" s="395">
        <v>0</v>
      </c>
      <c r="AW210" s="396">
        <f t="shared" si="233"/>
        <v>1</v>
      </c>
      <c r="AX210" s="395">
        <v>0</v>
      </c>
      <c r="AY210" s="395">
        <v>0</v>
      </c>
      <c r="AZ210" s="395">
        <v>0</v>
      </c>
      <c r="BA210" s="395">
        <v>1</v>
      </c>
      <c r="BB210" s="395">
        <v>0</v>
      </c>
      <c r="BC210" s="396">
        <f t="shared" si="234"/>
        <v>0</v>
      </c>
      <c r="BD210" s="395">
        <v>0</v>
      </c>
      <c r="BE210" s="395">
        <v>0</v>
      </c>
      <c r="BF210" s="396">
        <f t="shared" si="235"/>
        <v>1</v>
      </c>
      <c r="BG210" s="395">
        <v>0</v>
      </c>
      <c r="BH210" s="395">
        <v>1</v>
      </c>
      <c r="BI210" s="395">
        <v>0</v>
      </c>
      <c r="BJ210" s="395">
        <v>0</v>
      </c>
      <c r="BK210" s="396">
        <f t="shared" si="236"/>
        <v>0</v>
      </c>
      <c r="BL210" s="395">
        <v>0</v>
      </c>
      <c r="BM210" s="395">
        <v>0</v>
      </c>
      <c r="BN210" s="395">
        <v>0</v>
      </c>
      <c r="BO210" s="396">
        <f t="shared" si="237"/>
        <v>2</v>
      </c>
      <c r="BP210" s="395">
        <v>0</v>
      </c>
      <c r="BQ210" s="395">
        <v>2</v>
      </c>
      <c r="BR210" s="395">
        <v>0</v>
      </c>
      <c r="BS210" s="396">
        <f t="shared" si="238"/>
        <v>3</v>
      </c>
      <c r="BT210" s="395">
        <v>0</v>
      </c>
      <c r="BU210" s="395">
        <v>1</v>
      </c>
      <c r="BV210" s="395">
        <v>0</v>
      </c>
      <c r="BW210" s="395">
        <v>2</v>
      </c>
      <c r="BX210" s="396">
        <f t="shared" si="239"/>
        <v>0</v>
      </c>
      <c r="BY210" s="395">
        <v>0</v>
      </c>
      <c r="BZ210" s="395">
        <v>0</v>
      </c>
      <c r="CA210" s="395">
        <v>0</v>
      </c>
      <c r="CB210" s="396">
        <f t="shared" si="240"/>
        <v>3</v>
      </c>
      <c r="CC210" s="395">
        <v>0</v>
      </c>
      <c r="CD210" s="395">
        <v>3</v>
      </c>
      <c r="CE210" s="395">
        <v>0</v>
      </c>
    </row>
    <row r="211" spans="1:83" ht="21" x14ac:dyDescent="0.2">
      <c r="A211" s="89">
        <v>12078</v>
      </c>
      <c r="B211" s="252" t="s">
        <v>192</v>
      </c>
      <c r="C211" s="398">
        <f t="shared" si="224"/>
        <v>240</v>
      </c>
      <c r="D211" s="397">
        <f t="shared" si="225"/>
        <v>43</v>
      </c>
      <c r="E211" s="395">
        <v>20</v>
      </c>
      <c r="F211" s="395">
        <v>23</v>
      </c>
      <c r="G211" s="397">
        <f t="shared" si="226"/>
        <v>8</v>
      </c>
      <c r="H211" s="395">
        <v>6</v>
      </c>
      <c r="I211" s="395">
        <v>2</v>
      </c>
      <c r="J211" s="396">
        <f t="shared" si="227"/>
        <v>12</v>
      </c>
      <c r="K211" s="395">
        <v>0</v>
      </c>
      <c r="L211" s="395">
        <v>4</v>
      </c>
      <c r="M211" s="395">
        <v>0</v>
      </c>
      <c r="N211" s="395">
        <v>8</v>
      </c>
      <c r="O211" s="396">
        <f t="shared" si="228"/>
        <v>23</v>
      </c>
      <c r="P211" s="395">
        <v>0</v>
      </c>
      <c r="Q211" s="395">
        <v>12</v>
      </c>
      <c r="R211" s="395">
        <v>3</v>
      </c>
      <c r="S211" s="395">
        <v>8</v>
      </c>
      <c r="T211" s="396">
        <f t="shared" si="229"/>
        <v>4</v>
      </c>
      <c r="U211" s="395">
        <v>0</v>
      </c>
      <c r="V211" s="395">
        <v>2</v>
      </c>
      <c r="W211" s="395">
        <v>2</v>
      </c>
      <c r="X211" s="395">
        <v>0</v>
      </c>
      <c r="Y211" s="396">
        <f t="shared" si="230"/>
        <v>20</v>
      </c>
      <c r="Z211" s="401">
        <v>0</v>
      </c>
      <c r="AA211" s="401">
        <v>3</v>
      </c>
      <c r="AB211" s="401">
        <v>0</v>
      </c>
      <c r="AC211" s="401">
        <v>5</v>
      </c>
      <c r="AD211" s="401">
        <v>12</v>
      </c>
      <c r="AE211" s="396">
        <f t="shared" si="231"/>
        <v>67</v>
      </c>
      <c r="AF211" s="395">
        <v>0</v>
      </c>
      <c r="AG211" s="395">
        <v>0</v>
      </c>
      <c r="AH211" s="395">
        <v>12</v>
      </c>
      <c r="AI211" s="395">
        <v>9</v>
      </c>
      <c r="AJ211" s="395">
        <v>11</v>
      </c>
      <c r="AK211" s="395">
        <v>5</v>
      </c>
      <c r="AL211" s="395">
        <v>1</v>
      </c>
      <c r="AM211" s="395">
        <v>25</v>
      </c>
      <c r="AN211" s="395">
        <v>0</v>
      </c>
      <c r="AO211" s="395">
        <v>2</v>
      </c>
      <c r="AP211" s="395">
        <v>0</v>
      </c>
      <c r="AQ211" s="395">
        <v>2</v>
      </c>
      <c r="AR211" s="395">
        <v>0</v>
      </c>
      <c r="AS211" s="396">
        <f t="shared" si="232"/>
        <v>3</v>
      </c>
      <c r="AT211" s="395">
        <v>0</v>
      </c>
      <c r="AU211" s="395">
        <v>1</v>
      </c>
      <c r="AV211" s="395">
        <v>2</v>
      </c>
      <c r="AW211" s="396">
        <f t="shared" si="233"/>
        <v>8</v>
      </c>
      <c r="AX211" s="395">
        <v>0</v>
      </c>
      <c r="AY211" s="395">
        <v>2</v>
      </c>
      <c r="AZ211" s="395">
        <v>2</v>
      </c>
      <c r="BA211" s="395">
        <v>3</v>
      </c>
      <c r="BB211" s="395">
        <v>1</v>
      </c>
      <c r="BC211" s="396">
        <f t="shared" si="234"/>
        <v>4</v>
      </c>
      <c r="BD211" s="395">
        <v>0</v>
      </c>
      <c r="BE211" s="395">
        <v>4</v>
      </c>
      <c r="BF211" s="396">
        <f t="shared" si="235"/>
        <v>14</v>
      </c>
      <c r="BG211" s="395">
        <v>0</v>
      </c>
      <c r="BH211" s="395">
        <v>1</v>
      </c>
      <c r="BI211" s="395">
        <v>2</v>
      </c>
      <c r="BJ211" s="395">
        <v>11</v>
      </c>
      <c r="BK211" s="396">
        <f t="shared" si="236"/>
        <v>5</v>
      </c>
      <c r="BL211" s="395">
        <v>1</v>
      </c>
      <c r="BM211" s="395">
        <v>3</v>
      </c>
      <c r="BN211" s="395">
        <v>1</v>
      </c>
      <c r="BO211" s="396">
        <f t="shared" si="237"/>
        <v>9</v>
      </c>
      <c r="BP211" s="395">
        <v>0</v>
      </c>
      <c r="BQ211" s="395">
        <v>7</v>
      </c>
      <c r="BR211" s="395">
        <v>2</v>
      </c>
      <c r="BS211" s="396">
        <f t="shared" si="238"/>
        <v>10</v>
      </c>
      <c r="BT211" s="395">
        <v>0</v>
      </c>
      <c r="BU211" s="395">
        <v>3</v>
      </c>
      <c r="BV211" s="395">
        <v>2</v>
      </c>
      <c r="BW211" s="395">
        <v>5</v>
      </c>
      <c r="BX211" s="396">
        <f t="shared" si="239"/>
        <v>7</v>
      </c>
      <c r="BY211" s="395">
        <v>2</v>
      </c>
      <c r="BZ211" s="395">
        <v>2</v>
      </c>
      <c r="CA211" s="395">
        <v>3</v>
      </c>
      <c r="CB211" s="396">
        <f t="shared" si="240"/>
        <v>3</v>
      </c>
      <c r="CC211" s="395">
        <v>1</v>
      </c>
      <c r="CD211" s="395">
        <v>1</v>
      </c>
      <c r="CE211" s="395">
        <v>1</v>
      </c>
    </row>
    <row r="212" spans="1:83" ht="21" x14ac:dyDescent="0.2">
      <c r="A212" s="89">
        <v>12079</v>
      </c>
      <c r="B212" s="252" t="s">
        <v>61</v>
      </c>
      <c r="C212" s="398">
        <f t="shared" si="224"/>
        <v>4</v>
      </c>
      <c r="D212" s="397">
        <f t="shared" si="225"/>
        <v>0</v>
      </c>
      <c r="E212" s="395">
        <v>0</v>
      </c>
      <c r="F212" s="395">
        <v>0</v>
      </c>
      <c r="G212" s="397">
        <f t="shared" si="226"/>
        <v>1</v>
      </c>
      <c r="H212" s="395">
        <v>0</v>
      </c>
      <c r="I212" s="395">
        <v>1</v>
      </c>
      <c r="J212" s="396">
        <f t="shared" si="227"/>
        <v>0</v>
      </c>
      <c r="K212" s="395">
        <v>0</v>
      </c>
      <c r="L212" s="395">
        <v>0</v>
      </c>
      <c r="M212" s="395">
        <v>0</v>
      </c>
      <c r="N212" s="395">
        <v>0</v>
      </c>
      <c r="O212" s="396">
        <f t="shared" si="228"/>
        <v>0</v>
      </c>
      <c r="P212" s="395">
        <v>0</v>
      </c>
      <c r="Q212" s="395">
        <v>0</v>
      </c>
      <c r="R212" s="395">
        <v>0</v>
      </c>
      <c r="S212" s="395">
        <v>0</v>
      </c>
      <c r="T212" s="396">
        <f t="shared" si="229"/>
        <v>0</v>
      </c>
      <c r="U212" s="395">
        <v>0</v>
      </c>
      <c r="V212" s="395">
        <v>0</v>
      </c>
      <c r="W212" s="395">
        <v>0</v>
      </c>
      <c r="X212" s="395">
        <v>0</v>
      </c>
      <c r="Y212" s="396">
        <f t="shared" si="230"/>
        <v>0</v>
      </c>
      <c r="Z212" s="401">
        <v>0</v>
      </c>
      <c r="AA212" s="401">
        <v>0</v>
      </c>
      <c r="AB212" s="401">
        <v>0</v>
      </c>
      <c r="AC212" s="401">
        <v>0</v>
      </c>
      <c r="AD212" s="401">
        <v>0</v>
      </c>
      <c r="AE212" s="396">
        <f t="shared" si="231"/>
        <v>2</v>
      </c>
      <c r="AF212" s="395">
        <v>0</v>
      </c>
      <c r="AG212" s="395">
        <v>0</v>
      </c>
      <c r="AH212" s="395">
        <v>1</v>
      </c>
      <c r="AI212" s="395">
        <v>0</v>
      </c>
      <c r="AJ212" s="395">
        <v>0</v>
      </c>
      <c r="AK212" s="395">
        <v>1</v>
      </c>
      <c r="AL212" s="395">
        <v>0</v>
      </c>
      <c r="AM212" s="395">
        <v>0</v>
      </c>
      <c r="AN212" s="395">
        <v>0</v>
      </c>
      <c r="AO212" s="395">
        <v>0</v>
      </c>
      <c r="AP212" s="395">
        <v>0</v>
      </c>
      <c r="AQ212" s="395">
        <v>0</v>
      </c>
      <c r="AR212" s="395">
        <v>0</v>
      </c>
      <c r="AS212" s="396">
        <f t="shared" si="232"/>
        <v>0</v>
      </c>
      <c r="AT212" s="395">
        <v>0</v>
      </c>
      <c r="AU212" s="395">
        <v>0</v>
      </c>
      <c r="AV212" s="395">
        <v>0</v>
      </c>
      <c r="AW212" s="396">
        <f t="shared" si="233"/>
        <v>1</v>
      </c>
      <c r="AX212" s="395">
        <v>0</v>
      </c>
      <c r="AY212" s="395">
        <v>0</v>
      </c>
      <c r="AZ212" s="395">
        <v>0</v>
      </c>
      <c r="BA212" s="395">
        <v>1</v>
      </c>
      <c r="BB212" s="395">
        <v>0</v>
      </c>
      <c r="BC212" s="396">
        <f t="shared" si="234"/>
        <v>0</v>
      </c>
      <c r="BD212" s="395">
        <v>0</v>
      </c>
      <c r="BE212" s="395">
        <v>0</v>
      </c>
      <c r="BF212" s="396">
        <f t="shared" si="235"/>
        <v>0</v>
      </c>
      <c r="BG212" s="395">
        <v>0</v>
      </c>
      <c r="BH212" s="395">
        <v>0</v>
      </c>
      <c r="BI212" s="395">
        <v>0</v>
      </c>
      <c r="BJ212" s="395">
        <v>0</v>
      </c>
      <c r="BK212" s="396">
        <f t="shared" si="236"/>
        <v>0</v>
      </c>
      <c r="BL212" s="395">
        <v>0</v>
      </c>
      <c r="BM212" s="395">
        <v>0</v>
      </c>
      <c r="BN212" s="395">
        <v>0</v>
      </c>
      <c r="BO212" s="396">
        <f t="shared" si="237"/>
        <v>0</v>
      </c>
      <c r="BP212" s="395">
        <v>0</v>
      </c>
      <c r="BQ212" s="395">
        <v>0</v>
      </c>
      <c r="BR212" s="395">
        <v>0</v>
      </c>
      <c r="BS212" s="396">
        <f t="shared" si="238"/>
        <v>0</v>
      </c>
      <c r="BT212" s="395">
        <v>0</v>
      </c>
      <c r="BU212" s="395">
        <v>0</v>
      </c>
      <c r="BV212" s="395">
        <v>0</v>
      </c>
      <c r="BW212" s="395">
        <v>0</v>
      </c>
      <c r="BX212" s="396">
        <f t="shared" si="239"/>
        <v>0</v>
      </c>
      <c r="BY212" s="395">
        <v>0</v>
      </c>
      <c r="BZ212" s="395">
        <v>0</v>
      </c>
      <c r="CA212" s="395">
        <v>0</v>
      </c>
      <c r="CB212" s="396">
        <f t="shared" si="240"/>
        <v>0</v>
      </c>
      <c r="CC212" s="395">
        <v>0</v>
      </c>
      <c r="CD212" s="395">
        <v>0</v>
      </c>
      <c r="CE212" s="395">
        <v>0</v>
      </c>
    </row>
    <row r="213" spans="1:83" ht="21" x14ac:dyDescent="0.2">
      <c r="A213" s="89">
        <v>12080</v>
      </c>
      <c r="B213" s="252" t="s">
        <v>62</v>
      </c>
      <c r="C213" s="398">
        <f t="shared" si="224"/>
        <v>9</v>
      </c>
      <c r="D213" s="397">
        <f t="shared" si="225"/>
        <v>0</v>
      </c>
      <c r="E213" s="395">
        <v>0</v>
      </c>
      <c r="F213" s="395">
        <v>0</v>
      </c>
      <c r="G213" s="397">
        <f t="shared" si="226"/>
        <v>0</v>
      </c>
      <c r="H213" s="395">
        <v>0</v>
      </c>
      <c r="I213" s="395">
        <v>0</v>
      </c>
      <c r="J213" s="396">
        <f t="shared" si="227"/>
        <v>0</v>
      </c>
      <c r="K213" s="395">
        <v>0</v>
      </c>
      <c r="L213" s="395">
        <v>0</v>
      </c>
      <c r="M213" s="395">
        <v>0</v>
      </c>
      <c r="N213" s="395">
        <v>0</v>
      </c>
      <c r="O213" s="396">
        <f t="shared" si="228"/>
        <v>0</v>
      </c>
      <c r="P213" s="395">
        <v>0</v>
      </c>
      <c r="Q213" s="395">
        <v>0</v>
      </c>
      <c r="R213" s="395">
        <v>0</v>
      </c>
      <c r="S213" s="395">
        <v>0</v>
      </c>
      <c r="T213" s="396">
        <f t="shared" si="229"/>
        <v>1</v>
      </c>
      <c r="U213" s="395">
        <v>0</v>
      </c>
      <c r="V213" s="395">
        <v>1</v>
      </c>
      <c r="W213" s="395">
        <v>0</v>
      </c>
      <c r="X213" s="395">
        <v>0</v>
      </c>
      <c r="Y213" s="396">
        <f t="shared" si="230"/>
        <v>0</v>
      </c>
      <c r="Z213" s="401">
        <v>0</v>
      </c>
      <c r="AA213" s="401">
        <v>0</v>
      </c>
      <c r="AB213" s="401">
        <v>0</v>
      </c>
      <c r="AC213" s="401">
        <v>0</v>
      </c>
      <c r="AD213" s="401">
        <v>0</v>
      </c>
      <c r="AE213" s="396">
        <f t="shared" si="231"/>
        <v>5</v>
      </c>
      <c r="AF213" s="395">
        <v>0</v>
      </c>
      <c r="AG213" s="395">
        <v>0</v>
      </c>
      <c r="AH213" s="395">
        <v>2</v>
      </c>
      <c r="AI213" s="395">
        <v>1</v>
      </c>
      <c r="AJ213" s="395">
        <v>1</v>
      </c>
      <c r="AK213" s="395">
        <v>0</v>
      </c>
      <c r="AL213" s="395">
        <v>0</v>
      </c>
      <c r="AM213" s="395">
        <v>1</v>
      </c>
      <c r="AN213" s="395">
        <v>0</v>
      </c>
      <c r="AO213" s="395">
        <v>0</v>
      </c>
      <c r="AP213" s="395">
        <v>0</v>
      </c>
      <c r="AQ213" s="395">
        <v>0</v>
      </c>
      <c r="AR213" s="395">
        <v>0</v>
      </c>
      <c r="AS213" s="396">
        <f t="shared" si="232"/>
        <v>1</v>
      </c>
      <c r="AT213" s="395">
        <v>0</v>
      </c>
      <c r="AU213" s="395">
        <v>1</v>
      </c>
      <c r="AV213" s="395">
        <v>0</v>
      </c>
      <c r="AW213" s="396">
        <f t="shared" si="233"/>
        <v>0</v>
      </c>
      <c r="AX213" s="395">
        <v>0</v>
      </c>
      <c r="AY213" s="395">
        <v>0</v>
      </c>
      <c r="AZ213" s="395">
        <v>0</v>
      </c>
      <c r="BA213" s="395">
        <v>0</v>
      </c>
      <c r="BB213" s="395">
        <v>0</v>
      </c>
      <c r="BC213" s="396">
        <f t="shared" si="234"/>
        <v>0</v>
      </c>
      <c r="BD213" s="395">
        <v>0</v>
      </c>
      <c r="BE213" s="395">
        <v>0</v>
      </c>
      <c r="BF213" s="396">
        <f t="shared" si="235"/>
        <v>0</v>
      </c>
      <c r="BG213" s="395">
        <v>0</v>
      </c>
      <c r="BH213" s="395">
        <v>0</v>
      </c>
      <c r="BI213" s="395">
        <v>0</v>
      </c>
      <c r="BJ213" s="395">
        <v>0</v>
      </c>
      <c r="BK213" s="396">
        <f t="shared" si="236"/>
        <v>1</v>
      </c>
      <c r="BL213" s="395">
        <v>0</v>
      </c>
      <c r="BM213" s="395">
        <v>0</v>
      </c>
      <c r="BN213" s="395">
        <v>1</v>
      </c>
      <c r="BO213" s="396">
        <f t="shared" si="237"/>
        <v>0</v>
      </c>
      <c r="BP213" s="395">
        <v>0</v>
      </c>
      <c r="BQ213" s="395">
        <v>0</v>
      </c>
      <c r="BR213" s="395">
        <v>0</v>
      </c>
      <c r="BS213" s="396">
        <f t="shared" si="238"/>
        <v>0</v>
      </c>
      <c r="BT213" s="395">
        <v>0</v>
      </c>
      <c r="BU213" s="395">
        <v>0</v>
      </c>
      <c r="BV213" s="395">
        <v>0</v>
      </c>
      <c r="BW213" s="395">
        <v>0</v>
      </c>
      <c r="BX213" s="396">
        <f t="shared" si="239"/>
        <v>0</v>
      </c>
      <c r="BY213" s="395">
        <v>0</v>
      </c>
      <c r="BZ213" s="395">
        <v>0</v>
      </c>
      <c r="CA213" s="395">
        <v>0</v>
      </c>
      <c r="CB213" s="396">
        <f t="shared" si="240"/>
        <v>1</v>
      </c>
      <c r="CC213" s="395">
        <v>0</v>
      </c>
      <c r="CD213" s="395">
        <v>1</v>
      </c>
      <c r="CE213" s="395">
        <v>0</v>
      </c>
    </row>
    <row r="214" spans="1:83" ht="21" x14ac:dyDescent="0.2">
      <c r="A214" s="90">
        <v>12184</v>
      </c>
      <c r="B214" s="252" t="s">
        <v>20</v>
      </c>
      <c r="C214" s="398">
        <f t="shared" si="224"/>
        <v>2</v>
      </c>
      <c r="D214" s="397">
        <f t="shared" si="225"/>
        <v>0</v>
      </c>
      <c r="E214" s="395">
        <v>0</v>
      </c>
      <c r="F214" s="395">
        <v>0</v>
      </c>
      <c r="G214" s="397">
        <f t="shared" si="226"/>
        <v>0</v>
      </c>
      <c r="H214" s="395">
        <v>0</v>
      </c>
      <c r="I214" s="395">
        <v>0</v>
      </c>
      <c r="J214" s="396">
        <f t="shared" si="227"/>
        <v>0</v>
      </c>
      <c r="K214" s="395">
        <v>0</v>
      </c>
      <c r="L214" s="395">
        <v>0</v>
      </c>
      <c r="M214" s="395">
        <v>0</v>
      </c>
      <c r="N214" s="395">
        <v>0</v>
      </c>
      <c r="O214" s="396">
        <f t="shared" si="228"/>
        <v>0</v>
      </c>
      <c r="P214" s="395">
        <v>0</v>
      </c>
      <c r="Q214" s="395">
        <v>0</v>
      </c>
      <c r="R214" s="395">
        <v>0</v>
      </c>
      <c r="S214" s="395">
        <v>0</v>
      </c>
      <c r="T214" s="396">
        <f t="shared" si="229"/>
        <v>0</v>
      </c>
      <c r="U214" s="395">
        <v>0</v>
      </c>
      <c r="V214" s="395">
        <v>0</v>
      </c>
      <c r="W214" s="395">
        <v>0</v>
      </c>
      <c r="X214" s="395">
        <v>0</v>
      </c>
      <c r="Y214" s="396">
        <f t="shared" si="230"/>
        <v>0</v>
      </c>
      <c r="Z214" s="401">
        <v>0</v>
      </c>
      <c r="AA214" s="401">
        <v>0</v>
      </c>
      <c r="AB214" s="401">
        <v>0</v>
      </c>
      <c r="AC214" s="401">
        <v>0</v>
      </c>
      <c r="AD214" s="401">
        <v>0</v>
      </c>
      <c r="AE214" s="396">
        <f t="shared" si="231"/>
        <v>0</v>
      </c>
      <c r="AF214" s="395">
        <v>0</v>
      </c>
      <c r="AG214" s="395">
        <v>0</v>
      </c>
      <c r="AH214" s="395">
        <v>0</v>
      </c>
      <c r="AI214" s="395">
        <v>0</v>
      </c>
      <c r="AJ214" s="395">
        <v>0</v>
      </c>
      <c r="AK214" s="395">
        <v>0</v>
      </c>
      <c r="AL214" s="395">
        <v>0</v>
      </c>
      <c r="AM214" s="395">
        <v>0</v>
      </c>
      <c r="AN214" s="395">
        <v>0</v>
      </c>
      <c r="AO214" s="395">
        <v>0</v>
      </c>
      <c r="AP214" s="395">
        <v>0</v>
      </c>
      <c r="AQ214" s="395">
        <v>0</v>
      </c>
      <c r="AR214" s="395">
        <v>0</v>
      </c>
      <c r="AS214" s="396">
        <f t="shared" si="232"/>
        <v>0</v>
      </c>
      <c r="AT214" s="395">
        <v>0</v>
      </c>
      <c r="AU214" s="395">
        <v>0</v>
      </c>
      <c r="AV214" s="395">
        <v>0</v>
      </c>
      <c r="AW214" s="396">
        <f t="shared" si="233"/>
        <v>0</v>
      </c>
      <c r="AX214" s="395">
        <v>0</v>
      </c>
      <c r="AY214" s="395">
        <v>0</v>
      </c>
      <c r="AZ214" s="395">
        <v>0</v>
      </c>
      <c r="BA214" s="395">
        <v>0</v>
      </c>
      <c r="BB214" s="395">
        <v>0</v>
      </c>
      <c r="BC214" s="396">
        <f t="shared" si="234"/>
        <v>1</v>
      </c>
      <c r="BD214" s="395">
        <v>0</v>
      </c>
      <c r="BE214" s="395">
        <v>1</v>
      </c>
      <c r="BF214" s="396">
        <f t="shared" si="235"/>
        <v>1</v>
      </c>
      <c r="BG214" s="395">
        <v>0</v>
      </c>
      <c r="BH214" s="395">
        <v>0</v>
      </c>
      <c r="BI214" s="395">
        <v>0</v>
      </c>
      <c r="BJ214" s="395">
        <v>1</v>
      </c>
      <c r="BK214" s="396">
        <f t="shared" si="236"/>
        <v>0</v>
      </c>
      <c r="BL214" s="395">
        <v>0</v>
      </c>
      <c r="BM214" s="395">
        <v>0</v>
      </c>
      <c r="BN214" s="395">
        <v>0</v>
      </c>
      <c r="BO214" s="396">
        <f t="shared" si="237"/>
        <v>0</v>
      </c>
      <c r="BP214" s="395">
        <v>0</v>
      </c>
      <c r="BQ214" s="395">
        <v>0</v>
      </c>
      <c r="BR214" s="395">
        <v>0</v>
      </c>
      <c r="BS214" s="396">
        <f t="shared" si="238"/>
        <v>0</v>
      </c>
      <c r="BT214" s="395">
        <v>0</v>
      </c>
      <c r="BU214" s="395">
        <v>0</v>
      </c>
      <c r="BV214" s="395">
        <v>0</v>
      </c>
      <c r="BW214" s="395">
        <v>0</v>
      </c>
      <c r="BX214" s="396">
        <f t="shared" si="239"/>
        <v>0</v>
      </c>
      <c r="BY214" s="395">
        <v>0</v>
      </c>
      <c r="BZ214" s="395">
        <v>0</v>
      </c>
      <c r="CA214" s="395">
        <v>0</v>
      </c>
      <c r="CB214" s="396">
        <f t="shared" si="240"/>
        <v>0</v>
      </c>
      <c r="CC214" s="395">
        <v>0</v>
      </c>
      <c r="CD214" s="395">
        <v>0</v>
      </c>
      <c r="CE214" s="395">
        <v>0</v>
      </c>
    </row>
    <row r="215" spans="1:83" ht="12.75" x14ac:dyDescent="0.2">
      <c r="A215" s="91">
        <v>12185</v>
      </c>
      <c r="B215" s="363" t="s">
        <v>390</v>
      </c>
      <c r="C215" s="398">
        <f t="shared" si="224"/>
        <v>3</v>
      </c>
      <c r="D215" s="397">
        <f t="shared" si="225"/>
        <v>0</v>
      </c>
      <c r="E215" s="395">
        <v>0</v>
      </c>
      <c r="F215" s="395">
        <v>0</v>
      </c>
      <c r="G215" s="397">
        <f t="shared" si="226"/>
        <v>1</v>
      </c>
      <c r="H215" s="395">
        <v>0</v>
      </c>
      <c r="I215" s="395">
        <v>1</v>
      </c>
      <c r="J215" s="396">
        <f t="shared" si="227"/>
        <v>0</v>
      </c>
      <c r="K215" s="395">
        <v>0</v>
      </c>
      <c r="L215" s="395">
        <v>0</v>
      </c>
      <c r="M215" s="395">
        <v>0</v>
      </c>
      <c r="N215" s="395">
        <v>0</v>
      </c>
      <c r="O215" s="396">
        <f t="shared" si="228"/>
        <v>1</v>
      </c>
      <c r="P215" s="395">
        <v>0</v>
      </c>
      <c r="Q215" s="395">
        <v>0</v>
      </c>
      <c r="R215" s="395">
        <v>0</v>
      </c>
      <c r="S215" s="395">
        <v>1</v>
      </c>
      <c r="T215" s="396">
        <f t="shared" si="229"/>
        <v>0</v>
      </c>
      <c r="U215" s="395">
        <v>0</v>
      </c>
      <c r="V215" s="395">
        <v>0</v>
      </c>
      <c r="W215" s="395">
        <v>0</v>
      </c>
      <c r="X215" s="395">
        <v>0</v>
      </c>
      <c r="Y215" s="396">
        <f t="shared" si="230"/>
        <v>1</v>
      </c>
      <c r="Z215" s="401">
        <v>0</v>
      </c>
      <c r="AA215" s="401">
        <v>0</v>
      </c>
      <c r="AB215" s="401">
        <v>0</v>
      </c>
      <c r="AC215" s="401">
        <v>1</v>
      </c>
      <c r="AD215" s="401">
        <v>0</v>
      </c>
      <c r="AE215" s="396">
        <f t="shared" si="231"/>
        <v>0</v>
      </c>
      <c r="AF215" s="395">
        <v>0</v>
      </c>
      <c r="AG215" s="395">
        <v>0</v>
      </c>
      <c r="AH215" s="395">
        <v>0</v>
      </c>
      <c r="AI215" s="395">
        <v>0</v>
      </c>
      <c r="AJ215" s="395">
        <v>0</v>
      </c>
      <c r="AK215" s="395">
        <v>0</v>
      </c>
      <c r="AL215" s="395">
        <v>0</v>
      </c>
      <c r="AM215" s="395">
        <v>0</v>
      </c>
      <c r="AN215" s="395">
        <v>0</v>
      </c>
      <c r="AO215" s="395">
        <v>0</v>
      </c>
      <c r="AP215" s="395">
        <v>0</v>
      </c>
      <c r="AQ215" s="395">
        <v>0</v>
      </c>
      <c r="AR215" s="395">
        <v>0</v>
      </c>
      <c r="AS215" s="396">
        <f t="shared" si="232"/>
        <v>0</v>
      </c>
      <c r="AT215" s="395">
        <v>0</v>
      </c>
      <c r="AU215" s="395">
        <v>0</v>
      </c>
      <c r="AV215" s="395">
        <v>0</v>
      </c>
      <c r="AW215" s="396">
        <f t="shared" si="233"/>
        <v>0</v>
      </c>
      <c r="AX215" s="395">
        <v>0</v>
      </c>
      <c r="AY215" s="395">
        <v>0</v>
      </c>
      <c r="AZ215" s="395">
        <v>0</v>
      </c>
      <c r="BA215" s="395">
        <v>0</v>
      </c>
      <c r="BB215" s="395">
        <v>0</v>
      </c>
      <c r="BC215" s="396">
        <f t="shared" si="234"/>
        <v>0</v>
      </c>
      <c r="BD215" s="395">
        <v>0</v>
      </c>
      <c r="BE215" s="395">
        <v>0</v>
      </c>
      <c r="BF215" s="396">
        <f t="shared" si="235"/>
        <v>0</v>
      </c>
      <c r="BG215" s="395">
        <v>0</v>
      </c>
      <c r="BH215" s="395">
        <v>0</v>
      </c>
      <c r="BI215" s="395">
        <v>0</v>
      </c>
      <c r="BJ215" s="395">
        <v>0</v>
      </c>
      <c r="BK215" s="396">
        <f t="shared" si="236"/>
        <v>0</v>
      </c>
      <c r="BL215" s="395">
        <v>0</v>
      </c>
      <c r="BM215" s="395">
        <v>0</v>
      </c>
      <c r="BN215" s="395">
        <v>0</v>
      </c>
      <c r="BO215" s="396">
        <f t="shared" si="237"/>
        <v>0</v>
      </c>
      <c r="BP215" s="395">
        <v>0</v>
      </c>
      <c r="BQ215" s="395">
        <v>0</v>
      </c>
      <c r="BR215" s="395">
        <v>0</v>
      </c>
      <c r="BS215" s="396">
        <f t="shared" si="238"/>
        <v>0</v>
      </c>
      <c r="BT215" s="395">
        <v>0</v>
      </c>
      <c r="BU215" s="395">
        <v>0</v>
      </c>
      <c r="BV215" s="395">
        <v>0</v>
      </c>
      <c r="BW215" s="395">
        <v>0</v>
      </c>
      <c r="BX215" s="396">
        <f t="shared" si="239"/>
        <v>0</v>
      </c>
      <c r="BY215" s="395">
        <v>0</v>
      </c>
      <c r="BZ215" s="395">
        <v>0</v>
      </c>
      <c r="CA215" s="395">
        <v>0</v>
      </c>
      <c r="CB215" s="396">
        <f t="shared" si="240"/>
        <v>0</v>
      </c>
      <c r="CC215" s="395">
        <v>0</v>
      </c>
      <c r="CD215" s="395">
        <v>0</v>
      </c>
      <c r="CE215" s="395">
        <v>0</v>
      </c>
    </row>
    <row r="216" spans="1:83" ht="12.75" x14ac:dyDescent="0.2">
      <c r="A216" s="94">
        <v>14004</v>
      </c>
      <c r="B216" s="252" t="s">
        <v>21</v>
      </c>
      <c r="C216" s="398">
        <f t="shared" si="224"/>
        <v>128</v>
      </c>
      <c r="D216" s="397">
        <f t="shared" si="225"/>
        <v>40</v>
      </c>
      <c r="E216" s="395">
        <v>13</v>
      </c>
      <c r="F216" s="395">
        <v>27</v>
      </c>
      <c r="G216" s="397">
        <f t="shared" si="226"/>
        <v>9</v>
      </c>
      <c r="H216" s="395">
        <v>3</v>
      </c>
      <c r="I216" s="395">
        <v>6</v>
      </c>
      <c r="J216" s="396">
        <f t="shared" si="227"/>
        <v>2</v>
      </c>
      <c r="K216" s="395">
        <v>0</v>
      </c>
      <c r="L216" s="395">
        <v>1</v>
      </c>
      <c r="M216" s="395">
        <v>0</v>
      </c>
      <c r="N216" s="395">
        <v>1</v>
      </c>
      <c r="O216" s="396">
        <f t="shared" si="228"/>
        <v>3</v>
      </c>
      <c r="P216" s="395">
        <v>0</v>
      </c>
      <c r="Q216" s="395">
        <v>2</v>
      </c>
      <c r="R216" s="395">
        <v>1</v>
      </c>
      <c r="S216" s="395">
        <v>0</v>
      </c>
      <c r="T216" s="396">
        <f t="shared" si="229"/>
        <v>3</v>
      </c>
      <c r="U216" s="395">
        <v>0</v>
      </c>
      <c r="V216" s="395">
        <v>2</v>
      </c>
      <c r="W216" s="395">
        <v>1</v>
      </c>
      <c r="X216" s="395">
        <v>0</v>
      </c>
      <c r="Y216" s="396">
        <f t="shared" si="230"/>
        <v>2</v>
      </c>
      <c r="Z216" s="401">
        <v>0</v>
      </c>
      <c r="AA216" s="401">
        <v>0</v>
      </c>
      <c r="AB216" s="401">
        <v>1</v>
      </c>
      <c r="AC216" s="401">
        <v>0</v>
      </c>
      <c r="AD216" s="401">
        <v>1</v>
      </c>
      <c r="AE216" s="396">
        <f t="shared" si="231"/>
        <v>11</v>
      </c>
      <c r="AF216" s="395">
        <v>0</v>
      </c>
      <c r="AG216" s="395">
        <v>0</v>
      </c>
      <c r="AH216" s="395">
        <v>1</v>
      </c>
      <c r="AI216" s="395">
        <v>1</v>
      </c>
      <c r="AJ216" s="395">
        <v>4</v>
      </c>
      <c r="AK216" s="395">
        <v>2</v>
      </c>
      <c r="AL216" s="395">
        <v>0</v>
      </c>
      <c r="AM216" s="395">
        <v>2</v>
      </c>
      <c r="AN216" s="395">
        <v>1</v>
      </c>
      <c r="AO216" s="395">
        <v>0</v>
      </c>
      <c r="AP216" s="395">
        <v>0</v>
      </c>
      <c r="AQ216" s="395">
        <v>0</v>
      </c>
      <c r="AR216" s="395">
        <v>0</v>
      </c>
      <c r="AS216" s="396">
        <f t="shared" si="232"/>
        <v>4</v>
      </c>
      <c r="AT216" s="395">
        <v>0</v>
      </c>
      <c r="AU216" s="395">
        <v>0</v>
      </c>
      <c r="AV216" s="395">
        <v>4</v>
      </c>
      <c r="AW216" s="396">
        <f t="shared" si="233"/>
        <v>8</v>
      </c>
      <c r="AX216" s="395">
        <v>0</v>
      </c>
      <c r="AY216" s="395">
        <v>0</v>
      </c>
      <c r="AZ216" s="395">
        <v>3</v>
      </c>
      <c r="BA216" s="395">
        <v>4</v>
      </c>
      <c r="BB216" s="395">
        <v>1</v>
      </c>
      <c r="BC216" s="396">
        <f t="shared" si="234"/>
        <v>1</v>
      </c>
      <c r="BD216" s="395">
        <v>0</v>
      </c>
      <c r="BE216" s="395">
        <v>1</v>
      </c>
      <c r="BF216" s="396">
        <f t="shared" si="235"/>
        <v>16</v>
      </c>
      <c r="BG216" s="395">
        <v>0</v>
      </c>
      <c r="BH216" s="395">
        <v>7</v>
      </c>
      <c r="BI216" s="395">
        <v>0</v>
      </c>
      <c r="BJ216" s="395">
        <v>9</v>
      </c>
      <c r="BK216" s="396">
        <f t="shared" si="236"/>
        <v>9</v>
      </c>
      <c r="BL216" s="395">
        <v>0</v>
      </c>
      <c r="BM216" s="395">
        <v>8</v>
      </c>
      <c r="BN216" s="395">
        <v>1</v>
      </c>
      <c r="BO216" s="396">
        <f t="shared" si="237"/>
        <v>4</v>
      </c>
      <c r="BP216" s="395">
        <v>0</v>
      </c>
      <c r="BQ216" s="395">
        <v>4</v>
      </c>
      <c r="BR216" s="395">
        <v>0</v>
      </c>
      <c r="BS216" s="396">
        <f t="shared" si="238"/>
        <v>5</v>
      </c>
      <c r="BT216" s="395">
        <v>0</v>
      </c>
      <c r="BU216" s="395">
        <v>4</v>
      </c>
      <c r="BV216" s="395">
        <v>1</v>
      </c>
      <c r="BW216" s="395">
        <v>0</v>
      </c>
      <c r="BX216" s="396">
        <f t="shared" si="239"/>
        <v>8</v>
      </c>
      <c r="BY216" s="395">
        <v>0</v>
      </c>
      <c r="BZ216" s="395">
        <v>7</v>
      </c>
      <c r="CA216" s="395">
        <v>1</v>
      </c>
      <c r="CB216" s="396">
        <f t="shared" si="240"/>
        <v>3</v>
      </c>
      <c r="CC216" s="395">
        <v>0</v>
      </c>
      <c r="CD216" s="395">
        <v>1</v>
      </c>
      <c r="CE216" s="395">
        <v>2</v>
      </c>
    </row>
    <row r="217" spans="1:83" ht="12.75" x14ac:dyDescent="0.2">
      <c r="A217" s="90">
        <v>14005</v>
      </c>
      <c r="B217" s="252" t="s">
        <v>22</v>
      </c>
      <c r="C217" s="398">
        <f t="shared" si="224"/>
        <v>27</v>
      </c>
      <c r="D217" s="397">
        <f t="shared" si="225"/>
        <v>0</v>
      </c>
      <c r="E217" s="395">
        <v>0</v>
      </c>
      <c r="F217" s="395">
        <v>0</v>
      </c>
      <c r="G217" s="397">
        <f t="shared" si="226"/>
        <v>0</v>
      </c>
      <c r="H217" s="395">
        <v>0</v>
      </c>
      <c r="I217" s="395">
        <v>0</v>
      </c>
      <c r="J217" s="396">
        <f t="shared" si="227"/>
        <v>0</v>
      </c>
      <c r="K217" s="395">
        <v>0</v>
      </c>
      <c r="L217" s="395">
        <v>0</v>
      </c>
      <c r="M217" s="395">
        <v>0</v>
      </c>
      <c r="N217" s="395">
        <v>0</v>
      </c>
      <c r="O217" s="396">
        <f t="shared" si="228"/>
        <v>1</v>
      </c>
      <c r="P217" s="395">
        <v>0</v>
      </c>
      <c r="Q217" s="395">
        <v>0</v>
      </c>
      <c r="R217" s="395">
        <v>1</v>
      </c>
      <c r="S217" s="395">
        <v>0</v>
      </c>
      <c r="T217" s="396">
        <f t="shared" si="229"/>
        <v>2</v>
      </c>
      <c r="U217" s="395">
        <v>0</v>
      </c>
      <c r="V217" s="395">
        <v>1</v>
      </c>
      <c r="W217" s="395">
        <v>0</v>
      </c>
      <c r="X217" s="395">
        <v>1</v>
      </c>
      <c r="Y217" s="396">
        <f t="shared" si="230"/>
        <v>4</v>
      </c>
      <c r="Z217" s="401">
        <v>0</v>
      </c>
      <c r="AA217" s="401">
        <v>1</v>
      </c>
      <c r="AB217" s="401">
        <v>0</v>
      </c>
      <c r="AC217" s="401">
        <v>1</v>
      </c>
      <c r="AD217" s="401">
        <v>2</v>
      </c>
      <c r="AE217" s="396">
        <f t="shared" si="231"/>
        <v>5</v>
      </c>
      <c r="AF217" s="395">
        <v>0</v>
      </c>
      <c r="AG217" s="395">
        <v>0</v>
      </c>
      <c r="AH217" s="395">
        <v>1</v>
      </c>
      <c r="AI217" s="395">
        <v>1</v>
      </c>
      <c r="AJ217" s="395">
        <v>2</v>
      </c>
      <c r="AK217" s="395">
        <v>0</v>
      </c>
      <c r="AL217" s="395">
        <v>0</v>
      </c>
      <c r="AM217" s="395">
        <v>1</v>
      </c>
      <c r="AN217" s="395">
        <v>0</v>
      </c>
      <c r="AO217" s="395">
        <v>0</v>
      </c>
      <c r="AP217" s="395">
        <v>0</v>
      </c>
      <c r="AQ217" s="395">
        <v>0</v>
      </c>
      <c r="AR217" s="395">
        <v>0</v>
      </c>
      <c r="AS217" s="396">
        <f t="shared" si="232"/>
        <v>2</v>
      </c>
      <c r="AT217" s="395">
        <v>0</v>
      </c>
      <c r="AU217" s="395">
        <v>0</v>
      </c>
      <c r="AV217" s="395">
        <v>2</v>
      </c>
      <c r="AW217" s="396">
        <f t="shared" si="233"/>
        <v>2</v>
      </c>
      <c r="AX217" s="395">
        <v>0</v>
      </c>
      <c r="AY217" s="395">
        <v>0</v>
      </c>
      <c r="AZ217" s="395">
        <v>0</v>
      </c>
      <c r="BA217" s="395">
        <v>0</v>
      </c>
      <c r="BB217" s="395">
        <v>2</v>
      </c>
      <c r="BC217" s="396">
        <f t="shared" si="234"/>
        <v>0</v>
      </c>
      <c r="BD217" s="395">
        <v>0</v>
      </c>
      <c r="BE217" s="395">
        <v>0</v>
      </c>
      <c r="BF217" s="396">
        <f t="shared" si="235"/>
        <v>3</v>
      </c>
      <c r="BG217" s="395">
        <v>0</v>
      </c>
      <c r="BH217" s="395">
        <v>1</v>
      </c>
      <c r="BI217" s="395">
        <v>1</v>
      </c>
      <c r="BJ217" s="395">
        <v>1</v>
      </c>
      <c r="BK217" s="396">
        <f t="shared" si="236"/>
        <v>1</v>
      </c>
      <c r="BL217" s="395">
        <v>0</v>
      </c>
      <c r="BM217" s="395">
        <v>0</v>
      </c>
      <c r="BN217" s="395">
        <v>1</v>
      </c>
      <c r="BO217" s="396">
        <f t="shared" si="237"/>
        <v>1</v>
      </c>
      <c r="BP217" s="395">
        <v>0</v>
      </c>
      <c r="BQ217" s="395">
        <v>1</v>
      </c>
      <c r="BR217" s="395">
        <v>0</v>
      </c>
      <c r="BS217" s="396">
        <f t="shared" si="238"/>
        <v>3</v>
      </c>
      <c r="BT217" s="395">
        <v>0</v>
      </c>
      <c r="BU217" s="395">
        <v>2</v>
      </c>
      <c r="BV217" s="395">
        <v>0</v>
      </c>
      <c r="BW217" s="395">
        <v>1</v>
      </c>
      <c r="BX217" s="396">
        <f t="shared" si="239"/>
        <v>1</v>
      </c>
      <c r="BY217" s="395">
        <v>0</v>
      </c>
      <c r="BZ217" s="395">
        <v>1</v>
      </c>
      <c r="CA217" s="395">
        <v>0</v>
      </c>
      <c r="CB217" s="396">
        <f t="shared" si="240"/>
        <v>2</v>
      </c>
      <c r="CC217" s="395">
        <v>1</v>
      </c>
      <c r="CD217" s="395">
        <v>0</v>
      </c>
      <c r="CE217" s="395">
        <v>1</v>
      </c>
    </row>
    <row r="218" spans="1:83" ht="12.75" x14ac:dyDescent="0.2">
      <c r="A218" s="90">
        <v>14006</v>
      </c>
      <c r="B218" s="252" t="s">
        <v>23</v>
      </c>
      <c r="C218" s="398">
        <f t="shared" si="224"/>
        <v>16</v>
      </c>
      <c r="D218" s="397">
        <f t="shared" si="225"/>
        <v>3</v>
      </c>
      <c r="E218" s="395">
        <v>1</v>
      </c>
      <c r="F218" s="395">
        <v>2</v>
      </c>
      <c r="G218" s="397">
        <f t="shared" si="226"/>
        <v>0</v>
      </c>
      <c r="H218" s="395">
        <v>0</v>
      </c>
      <c r="I218" s="395">
        <v>0</v>
      </c>
      <c r="J218" s="396">
        <f t="shared" si="227"/>
        <v>2</v>
      </c>
      <c r="K218" s="395">
        <v>0</v>
      </c>
      <c r="L218" s="395">
        <v>1</v>
      </c>
      <c r="M218" s="395">
        <v>0</v>
      </c>
      <c r="N218" s="395">
        <v>1</v>
      </c>
      <c r="O218" s="396">
        <f t="shared" si="228"/>
        <v>1</v>
      </c>
      <c r="P218" s="395">
        <v>0</v>
      </c>
      <c r="Q218" s="395">
        <v>1</v>
      </c>
      <c r="R218" s="395">
        <v>0</v>
      </c>
      <c r="S218" s="395">
        <v>0</v>
      </c>
      <c r="T218" s="396">
        <f t="shared" si="229"/>
        <v>2</v>
      </c>
      <c r="U218" s="395">
        <v>0</v>
      </c>
      <c r="V218" s="395">
        <v>2</v>
      </c>
      <c r="W218" s="395">
        <v>0</v>
      </c>
      <c r="X218" s="395">
        <v>0</v>
      </c>
      <c r="Y218" s="396">
        <f t="shared" si="230"/>
        <v>1</v>
      </c>
      <c r="Z218" s="401">
        <v>0</v>
      </c>
      <c r="AA218" s="401">
        <v>0</v>
      </c>
      <c r="AB218" s="401">
        <v>0</v>
      </c>
      <c r="AC218" s="401">
        <v>0</v>
      </c>
      <c r="AD218" s="401">
        <v>1</v>
      </c>
      <c r="AE218" s="396">
        <f t="shared" si="231"/>
        <v>3</v>
      </c>
      <c r="AF218" s="395">
        <v>0</v>
      </c>
      <c r="AG218" s="395">
        <v>0</v>
      </c>
      <c r="AH218" s="395">
        <v>0</v>
      </c>
      <c r="AI218" s="395">
        <v>0</v>
      </c>
      <c r="AJ218" s="395">
        <v>0</v>
      </c>
      <c r="AK218" s="395">
        <v>0</v>
      </c>
      <c r="AL218" s="395">
        <v>0</v>
      </c>
      <c r="AM218" s="395">
        <v>3</v>
      </c>
      <c r="AN218" s="395">
        <v>0</v>
      </c>
      <c r="AO218" s="395">
        <v>0</v>
      </c>
      <c r="AP218" s="395">
        <v>0</v>
      </c>
      <c r="AQ218" s="395">
        <v>0</v>
      </c>
      <c r="AR218" s="395">
        <v>0</v>
      </c>
      <c r="AS218" s="396">
        <f t="shared" si="232"/>
        <v>2</v>
      </c>
      <c r="AT218" s="395">
        <v>0</v>
      </c>
      <c r="AU218" s="395">
        <v>2</v>
      </c>
      <c r="AV218" s="395">
        <v>0</v>
      </c>
      <c r="AW218" s="396">
        <f t="shared" si="233"/>
        <v>0</v>
      </c>
      <c r="AX218" s="395">
        <v>0</v>
      </c>
      <c r="AY218" s="395">
        <v>0</v>
      </c>
      <c r="AZ218" s="395">
        <v>0</v>
      </c>
      <c r="BA218" s="395">
        <v>0</v>
      </c>
      <c r="BB218" s="395">
        <v>0</v>
      </c>
      <c r="BC218" s="396">
        <f t="shared" si="234"/>
        <v>0</v>
      </c>
      <c r="BD218" s="395">
        <v>0</v>
      </c>
      <c r="BE218" s="395">
        <v>0</v>
      </c>
      <c r="BF218" s="396">
        <f t="shared" si="235"/>
        <v>0</v>
      </c>
      <c r="BG218" s="395">
        <v>0</v>
      </c>
      <c r="BH218" s="395">
        <v>0</v>
      </c>
      <c r="BI218" s="395">
        <v>0</v>
      </c>
      <c r="BJ218" s="395">
        <v>0</v>
      </c>
      <c r="BK218" s="396">
        <f t="shared" si="236"/>
        <v>1</v>
      </c>
      <c r="BL218" s="395">
        <v>0</v>
      </c>
      <c r="BM218" s="395">
        <v>1</v>
      </c>
      <c r="BN218" s="395">
        <v>0</v>
      </c>
      <c r="BO218" s="396">
        <f t="shared" si="237"/>
        <v>0</v>
      </c>
      <c r="BP218" s="395">
        <v>0</v>
      </c>
      <c r="BQ218" s="395">
        <v>0</v>
      </c>
      <c r="BR218" s="395">
        <v>0</v>
      </c>
      <c r="BS218" s="396">
        <f t="shared" si="238"/>
        <v>0</v>
      </c>
      <c r="BT218" s="395">
        <v>0</v>
      </c>
      <c r="BU218" s="395">
        <v>0</v>
      </c>
      <c r="BV218" s="395">
        <v>0</v>
      </c>
      <c r="BW218" s="395">
        <v>0</v>
      </c>
      <c r="BX218" s="396">
        <f t="shared" si="239"/>
        <v>1</v>
      </c>
      <c r="BY218" s="395">
        <v>0</v>
      </c>
      <c r="BZ218" s="395">
        <v>1</v>
      </c>
      <c r="CA218" s="395">
        <v>0</v>
      </c>
      <c r="CB218" s="396">
        <f t="shared" si="240"/>
        <v>0</v>
      </c>
      <c r="CC218" s="395">
        <v>0</v>
      </c>
      <c r="CD218" s="395">
        <v>0</v>
      </c>
      <c r="CE218" s="395">
        <v>0</v>
      </c>
    </row>
    <row r="219" spans="1:83" ht="21" x14ac:dyDescent="0.2">
      <c r="A219" s="90">
        <v>14007</v>
      </c>
      <c r="B219" s="252" t="s">
        <v>24</v>
      </c>
      <c r="C219" s="398">
        <f t="shared" si="224"/>
        <v>11</v>
      </c>
      <c r="D219" s="397">
        <f t="shared" si="225"/>
        <v>2</v>
      </c>
      <c r="E219" s="395">
        <v>2</v>
      </c>
      <c r="F219" s="395">
        <v>0</v>
      </c>
      <c r="G219" s="397">
        <f t="shared" si="226"/>
        <v>0</v>
      </c>
      <c r="H219" s="395">
        <v>0</v>
      </c>
      <c r="I219" s="395">
        <v>0</v>
      </c>
      <c r="J219" s="396">
        <f t="shared" si="227"/>
        <v>0</v>
      </c>
      <c r="K219" s="395">
        <v>0</v>
      </c>
      <c r="L219" s="395">
        <v>0</v>
      </c>
      <c r="M219" s="395">
        <v>0</v>
      </c>
      <c r="N219" s="395">
        <v>0</v>
      </c>
      <c r="O219" s="396">
        <f t="shared" si="228"/>
        <v>1</v>
      </c>
      <c r="P219" s="395">
        <v>0</v>
      </c>
      <c r="Q219" s="395">
        <v>1</v>
      </c>
      <c r="R219" s="395">
        <v>0</v>
      </c>
      <c r="S219" s="395">
        <v>0</v>
      </c>
      <c r="T219" s="396">
        <f t="shared" si="229"/>
        <v>0</v>
      </c>
      <c r="U219" s="395">
        <v>0</v>
      </c>
      <c r="V219" s="395">
        <v>0</v>
      </c>
      <c r="W219" s="395">
        <v>0</v>
      </c>
      <c r="X219" s="395">
        <v>0</v>
      </c>
      <c r="Y219" s="396">
        <f t="shared" si="230"/>
        <v>2</v>
      </c>
      <c r="Z219" s="401">
        <v>0</v>
      </c>
      <c r="AA219" s="401">
        <v>0</v>
      </c>
      <c r="AB219" s="401">
        <v>0</v>
      </c>
      <c r="AC219" s="401">
        <v>2</v>
      </c>
      <c r="AD219" s="401">
        <v>0</v>
      </c>
      <c r="AE219" s="396">
        <f t="shared" si="231"/>
        <v>2</v>
      </c>
      <c r="AF219" s="395">
        <v>0</v>
      </c>
      <c r="AG219" s="395">
        <v>0</v>
      </c>
      <c r="AH219" s="395">
        <v>0</v>
      </c>
      <c r="AI219" s="395">
        <v>1</v>
      </c>
      <c r="AJ219" s="395">
        <v>0</v>
      </c>
      <c r="AK219" s="395">
        <v>1</v>
      </c>
      <c r="AL219" s="395">
        <v>0</v>
      </c>
      <c r="AM219" s="395">
        <v>0</v>
      </c>
      <c r="AN219" s="395">
        <v>0</v>
      </c>
      <c r="AO219" s="395">
        <v>0</v>
      </c>
      <c r="AP219" s="395">
        <v>0</v>
      </c>
      <c r="AQ219" s="395">
        <v>0</v>
      </c>
      <c r="AR219" s="395">
        <v>0</v>
      </c>
      <c r="AS219" s="396">
        <f t="shared" si="232"/>
        <v>1</v>
      </c>
      <c r="AT219" s="395">
        <v>0</v>
      </c>
      <c r="AU219" s="395">
        <v>0</v>
      </c>
      <c r="AV219" s="395">
        <v>1</v>
      </c>
      <c r="AW219" s="396">
        <f t="shared" si="233"/>
        <v>0</v>
      </c>
      <c r="AX219" s="395">
        <v>0</v>
      </c>
      <c r="AY219" s="395">
        <v>0</v>
      </c>
      <c r="AZ219" s="395">
        <v>0</v>
      </c>
      <c r="BA219" s="395">
        <v>0</v>
      </c>
      <c r="BB219" s="395">
        <v>0</v>
      </c>
      <c r="BC219" s="396">
        <f t="shared" si="234"/>
        <v>0</v>
      </c>
      <c r="BD219" s="395">
        <v>0</v>
      </c>
      <c r="BE219" s="395">
        <v>0</v>
      </c>
      <c r="BF219" s="396">
        <f t="shared" si="235"/>
        <v>0</v>
      </c>
      <c r="BG219" s="395">
        <v>0</v>
      </c>
      <c r="BH219" s="395">
        <v>0</v>
      </c>
      <c r="BI219" s="395">
        <v>0</v>
      </c>
      <c r="BJ219" s="395">
        <v>0</v>
      </c>
      <c r="BK219" s="396">
        <f t="shared" si="236"/>
        <v>0</v>
      </c>
      <c r="BL219" s="395">
        <v>0</v>
      </c>
      <c r="BM219" s="395">
        <v>0</v>
      </c>
      <c r="BN219" s="395">
        <v>0</v>
      </c>
      <c r="BO219" s="396">
        <f t="shared" si="237"/>
        <v>0</v>
      </c>
      <c r="BP219" s="395">
        <v>0</v>
      </c>
      <c r="BQ219" s="395">
        <v>0</v>
      </c>
      <c r="BR219" s="395">
        <v>0</v>
      </c>
      <c r="BS219" s="396">
        <f t="shared" si="238"/>
        <v>3</v>
      </c>
      <c r="BT219" s="395">
        <v>0</v>
      </c>
      <c r="BU219" s="395">
        <v>2</v>
      </c>
      <c r="BV219" s="395">
        <v>0</v>
      </c>
      <c r="BW219" s="395">
        <v>1</v>
      </c>
      <c r="BX219" s="396">
        <f t="shared" si="239"/>
        <v>0</v>
      </c>
      <c r="BY219" s="395">
        <v>0</v>
      </c>
      <c r="BZ219" s="395">
        <v>0</v>
      </c>
      <c r="CA219" s="395">
        <v>0</v>
      </c>
      <c r="CB219" s="396">
        <f t="shared" si="240"/>
        <v>0</v>
      </c>
      <c r="CC219" s="395">
        <v>0</v>
      </c>
      <c r="CD219" s="395">
        <v>0</v>
      </c>
      <c r="CE219" s="395">
        <v>0</v>
      </c>
    </row>
    <row r="220" spans="1:83" ht="21" x14ac:dyDescent="0.2">
      <c r="A220" s="91">
        <v>14008</v>
      </c>
      <c r="B220" s="363" t="s">
        <v>391</v>
      </c>
      <c r="C220" s="398">
        <f t="shared" si="224"/>
        <v>23</v>
      </c>
      <c r="D220" s="397">
        <f t="shared" si="225"/>
        <v>2</v>
      </c>
      <c r="E220" s="395">
        <v>1</v>
      </c>
      <c r="F220" s="395">
        <v>1</v>
      </c>
      <c r="G220" s="397">
        <f t="shared" si="226"/>
        <v>2</v>
      </c>
      <c r="H220" s="395">
        <v>1</v>
      </c>
      <c r="I220" s="395">
        <v>1</v>
      </c>
      <c r="J220" s="396">
        <f t="shared" si="227"/>
        <v>3</v>
      </c>
      <c r="K220" s="395">
        <v>0</v>
      </c>
      <c r="L220" s="395">
        <v>0</v>
      </c>
      <c r="M220" s="395">
        <v>0</v>
      </c>
      <c r="N220" s="395">
        <v>3</v>
      </c>
      <c r="O220" s="396">
        <f t="shared" si="228"/>
        <v>1</v>
      </c>
      <c r="P220" s="395">
        <v>0</v>
      </c>
      <c r="Q220" s="395">
        <v>1</v>
      </c>
      <c r="R220" s="395">
        <v>0</v>
      </c>
      <c r="S220" s="395">
        <v>0</v>
      </c>
      <c r="T220" s="396">
        <f t="shared" si="229"/>
        <v>1</v>
      </c>
      <c r="U220" s="395">
        <v>0</v>
      </c>
      <c r="V220" s="395">
        <v>1</v>
      </c>
      <c r="W220" s="395">
        <v>0</v>
      </c>
      <c r="X220" s="395">
        <v>0</v>
      </c>
      <c r="Y220" s="396">
        <f t="shared" si="230"/>
        <v>0</v>
      </c>
      <c r="Z220" s="401">
        <v>0</v>
      </c>
      <c r="AA220" s="401">
        <v>0</v>
      </c>
      <c r="AB220" s="401">
        <v>0</v>
      </c>
      <c r="AC220" s="401">
        <v>0</v>
      </c>
      <c r="AD220" s="401">
        <v>0</v>
      </c>
      <c r="AE220" s="396">
        <f t="shared" si="231"/>
        <v>6</v>
      </c>
      <c r="AF220" s="395">
        <v>0</v>
      </c>
      <c r="AG220" s="395">
        <v>0</v>
      </c>
      <c r="AH220" s="395">
        <v>0</v>
      </c>
      <c r="AI220" s="395">
        <v>1</v>
      </c>
      <c r="AJ220" s="395">
        <v>2</v>
      </c>
      <c r="AK220" s="395">
        <v>1</v>
      </c>
      <c r="AL220" s="395">
        <v>0</v>
      </c>
      <c r="AM220" s="395">
        <v>2</v>
      </c>
      <c r="AN220" s="395">
        <v>0</v>
      </c>
      <c r="AO220" s="395">
        <v>0</v>
      </c>
      <c r="AP220" s="395">
        <v>0</v>
      </c>
      <c r="AQ220" s="395">
        <v>0</v>
      </c>
      <c r="AR220" s="395">
        <v>0</v>
      </c>
      <c r="AS220" s="396">
        <f t="shared" si="232"/>
        <v>0</v>
      </c>
      <c r="AT220" s="395">
        <v>0</v>
      </c>
      <c r="AU220" s="395">
        <v>0</v>
      </c>
      <c r="AV220" s="395">
        <v>0</v>
      </c>
      <c r="AW220" s="396">
        <f t="shared" si="233"/>
        <v>0</v>
      </c>
      <c r="AX220" s="395">
        <v>0</v>
      </c>
      <c r="AY220" s="395">
        <v>0</v>
      </c>
      <c r="AZ220" s="395">
        <v>0</v>
      </c>
      <c r="BA220" s="395">
        <v>0</v>
      </c>
      <c r="BB220" s="395">
        <v>0</v>
      </c>
      <c r="BC220" s="396">
        <f t="shared" si="234"/>
        <v>1</v>
      </c>
      <c r="BD220" s="395">
        <v>0</v>
      </c>
      <c r="BE220" s="395">
        <v>1</v>
      </c>
      <c r="BF220" s="396">
        <f t="shared" si="235"/>
        <v>1</v>
      </c>
      <c r="BG220" s="395">
        <v>0</v>
      </c>
      <c r="BH220" s="395">
        <v>0</v>
      </c>
      <c r="BI220" s="395">
        <v>0</v>
      </c>
      <c r="BJ220" s="395">
        <v>1</v>
      </c>
      <c r="BK220" s="396">
        <f t="shared" si="236"/>
        <v>1</v>
      </c>
      <c r="BL220" s="395">
        <v>0</v>
      </c>
      <c r="BM220" s="395">
        <v>1</v>
      </c>
      <c r="BN220" s="395">
        <v>0</v>
      </c>
      <c r="BO220" s="396">
        <f t="shared" si="237"/>
        <v>0</v>
      </c>
      <c r="BP220" s="395">
        <v>0</v>
      </c>
      <c r="BQ220" s="395">
        <v>0</v>
      </c>
      <c r="BR220" s="395">
        <v>0</v>
      </c>
      <c r="BS220" s="396">
        <f t="shared" si="238"/>
        <v>3</v>
      </c>
      <c r="BT220" s="395">
        <v>0</v>
      </c>
      <c r="BU220" s="395">
        <v>1</v>
      </c>
      <c r="BV220" s="395">
        <v>0</v>
      </c>
      <c r="BW220" s="395">
        <v>2</v>
      </c>
      <c r="BX220" s="396">
        <f t="shared" si="239"/>
        <v>0</v>
      </c>
      <c r="BY220" s="395">
        <v>0</v>
      </c>
      <c r="BZ220" s="395">
        <v>0</v>
      </c>
      <c r="CA220" s="395">
        <v>0</v>
      </c>
      <c r="CB220" s="396">
        <f t="shared" si="240"/>
        <v>2</v>
      </c>
      <c r="CC220" s="395">
        <v>0</v>
      </c>
      <c r="CD220" s="395">
        <v>2</v>
      </c>
      <c r="CE220" s="395">
        <v>0</v>
      </c>
    </row>
    <row r="221" spans="1:83" ht="21" x14ac:dyDescent="0.2">
      <c r="A221" s="90">
        <v>14009</v>
      </c>
      <c r="B221" s="252" t="s">
        <v>25</v>
      </c>
      <c r="C221" s="398">
        <f t="shared" si="224"/>
        <v>18</v>
      </c>
      <c r="D221" s="397">
        <f t="shared" si="225"/>
        <v>0</v>
      </c>
      <c r="E221" s="395">
        <v>0</v>
      </c>
      <c r="F221" s="395">
        <v>0</v>
      </c>
      <c r="G221" s="397">
        <f t="shared" si="226"/>
        <v>0</v>
      </c>
      <c r="H221" s="395">
        <v>0</v>
      </c>
      <c r="I221" s="395">
        <v>0</v>
      </c>
      <c r="J221" s="396">
        <f t="shared" si="227"/>
        <v>1</v>
      </c>
      <c r="K221" s="395">
        <v>0</v>
      </c>
      <c r="L221" s="395">
        <v>1</v>
      </c>
      <c r="M221" s="395">
        <v>0</v>
      </c>
      <c r="N221" s="395">
        <v>0</v>
      </c>
      <c r="O221" s="396">
        <f t="shared" si="228"/>
        <v>0</v>
      </c>
      <c r="P221" s="395">
        <v>0</v>
      </c>
      <c r="Q221" s="395">
        <v>0</v>
      </c>
      <c r="R221" s="395">
        <v>0</v>
      </c>
      <c r="S221" s="395">
        <v>0</v>
      </c>
      <c r="T221" s="396">
        <f t="shared" si="229"/>
        <v>0</v>
      </c>
      <c r="U221" s="395">
        <v>0</v>
      </c>
      <c r="V221" s="395">
        <v>0</v>
      </c>
      <c r="W221" s="395">
        <v>0</v>
      </c>
      <c r="X221" s="395">
        <v>0</v>
      </c>
      <c r="Y221" s="396">
        <f t="shared" si="230"/>
        <v>2</v>
      </c>
      <c r="Z221" s="401">
        <v>0</v>
      </c>
      <c r="AA221" s="401">
        <v>0</v>
      </c>
      <c r="AB221" s="401">
        <v>0</v>
      </c>
      <c r="AC221" s="401">
        <v>0</v>
      </c>
      <c r="AD221" s="401">
        <v>2</v>
      </c>
      <c r="AE221" s="396">
        <f t="shared" si="231"/>
        <v>11</v>
      </c>
      <c r="AF221" s="395">
        <v>0</v>
      </c>
      <c r="AG221" s="395">
        <v>0</v>
      </c>
      <c r="AH221" s="395">
        <v>1</v>
      </c>
      <c r="AI221" s="395">
        <v>2</v>
      </c>
      <c r="AJ221" s="395">
        <v>2</v>
      </c>
      <c r="AK221" s="395">
        <v>3</v>
      </c>
      <c r="AL221" s="395">
        <v>0</v>
      </c>
      <c r="AM221" s="395">
        <v>1</v>
      </c>
      <c r="AN221" s="395">
        <v>0</v>
      </c>
      <c r="AO221" s="395">
        <v>1</v>
      </c>
      <c r="AP221" s="395">
        <v>0</v>
      </c>
      <c r="AQ221" s="395">
        <v>1</v>
      </c>
      <c r="AR221" s="395">
        <v>0</v>
      </c>
      <c r="AS221" s="396">
        <f t="shared" si="232"/>
        <v>0</v>
      </c>
      <c r="AT221" s="395">
        <v>0</v>
      </c>
      <c r="AU221" s="395">
        <v>0</v>
      </c>
      <c r="AV221" s="395">
        <v>0</v>
      </c>
      <c r="AW221" s="396">
        <f t="shared" si="233"/>
        <v>1</v>
      </c>
      <c r="AX221" s="395">
        <v>0</v>
      </c>
      <c r="AY221" s="395">
        <v>0</v>
      </c>
      <c r="AZ221" s="395">
        <v>0</v>
      </c>
      <c r="BA221" s="395">
        <v>0</v>
      </c>
      <c r="BB221" s="395">
        <v>1</v>
      </c>
      <c r="BC221" s="396">
        <f t="shared" si="234"/>
        <v>0</v>
      </c>
      <c r="BD221" s="395">
        <v>0</v>
      </c>
      <c r="BE221" s="395">
        <v>0</v>
      </c>
      <c r="BF221" s="396">
        <f t="shared" si="235"/>
        <v>1</v>
      </c>
      <c r="BG221" s="395">
        <v>0</v>
      </c>
      <c r="BH221" s="395">
        <v>0</v>
      </c>
      <c r="BI221" s="395">
        <v>0</v>
      </c>
      <c r="BJ221" s="395">
        <v>1</v>
      </c>
      <c r="BK221" s="396">
        <f t="shared" si="236"/>
        <v>0</v>
      </c>
      <c r="BL221" s="395">
        <v>0</v>
      </c>
      <c r="BM221" s="395">
        <v>0</v>
      </c>
      <c r="BN221" s="395">
        <v>0</v>
      </c>
      <c r="BO221" s="396">
        <f t="shared" si="237"/>
        <v>1</v>
      </c>
      <c r="BP221" s="395">
        <v>0</v>
      </c>
      <c r="BQ221" s="395">
        <v>1</v>
      </c>
      <c r="BR221" s="395">
        <v>0</v>
      </c>
      <c r="BS221" s="396">
        <f t="shared" si="238"/>
        <v>1</v>
      </c>
      <c r="BT221" s="395">
        <v>0</v>
      </c>
      <c r="BU221" s="395">
        <v>0</v>
      </c>
      <c r="BV221" s="395">
        <v>1</v>
      </c>
      <c r="BW221" s="395">
        <v>0</v>
      </c>
      <c r="BX221" s="396">
        <f t="shared" si="239"/>
        <v>0</v>
      </c>
      <c r="BY221" s="395">
        <v>0</v>
      </c>
      <c r="BZ221" s="395">
        <v>0</v>
      </c>
      <c r="CA221" s="395">
        <v>0</v>
      </c>
      <c r="CB221" s="396">
        <f t="shared" si="240"/>
        <v>0</v>
      </c>
      <c r="CC221" s="395">
        <v>0</v>
      </c>
      <c r="CD221" s="395">
        <v>0</v>
      </c>
      <c r="CE221" s="395">
        <v>0</v>
      </c>
    </row>
    <row r="222" spans="1:83" ht="12.75" x14ac:dyDescent="0.2">
      <c r="A222" s="90">
        <v>14020</v>
      </c>
      <c r="B222" s="252" t="s">
        <v>434</v>
      </c>
      <c r="C222" s="398">
        <f t="shared" si="224"/>
        <v>7</v>
      </c>
      <c r="D222" s="397">
        <f t="shared" si="225"/>
        <v>0</v>
      </c>
      <c r="E222" s="395">
        <v>0</v>
      </c>
      <c r="F222" s="395">
        <v>0</v>
      </c>
      <c r="G222" s="397">
        <f t="shared" si="226"/>
        <v>1</v>
      </c>
      <c r="H222" s="395">
        <v>0</v>
      </c>
      <c r="I222" s="395">
        <v>1</v>
      </c>
      <c r="J222" s="396">
        <f t="shared" si="227"/>
        <v>0</v>
      </c>
      <c r="K222" s="395">
        <v>0</v>
      </c>
      <c r="L222" s="395">
        <v>0</v>
      </c>
      <c r="M222" s="395">
        <v>0</v>
      </c>
      <c r="N222" s="395">
        <v>0</v>
      </c>
      <c r="O222" s="396">
        <f t="shared" si="228"/>
        <v>0</v>
      </c>
      <c r="P222" s="395">
        <v>0</v>
      </c>
      <c r="Q222" s="395">
        <v>0</v>
      </c>
      <c r="R222" s="395">
        <v>0</v>
      </c>
      <c r="S222" s="395">
        <v>0</v>
      </c>
      <c r="T222" s="396">
        <f t="shared" si="229"/>
        <v>0</v>
      </c>
      <c r="U222" s="395">
        <v>0</v>
      </c>
      <c r="V222" s="395">
        <v>0</v>
      </c>
      <c r="W222" s="395">
        <v>0</v>
      </c>
      <c r="X222" s="395">
        <v>0</v>
      </c>
      <c r="Y222" s="396">
        <f t="shared" si="230"/>
        <v>0</v>
      </c>
      <c r="Z222" s="401">
        <v>0</v>
      </c>
      <c r="AA222" s="401">
        <v>0</v>
      </c>
      <c r="AB222" s="401">
        <v>0</v>
      </c>
      <c r="AC222" s="401">
        <v>0</v>
      </c>
      <c r="AD222" s="401">
        <v>0</v>
      </c>
      <c r="AE222" s="396">
        <f t="shared" si="231"/>
        <v>5</v>
      </c>
      <c r="AF222" s="395">
        <v>0</v>
      </c>
      <c r="AG222" s="395">
        <v>0</v>
      </c>
      <c r="AH222" s="395">
        <v>0</v>
      </c>
      <c r="AI222" s="395">
        <v>2</v>
      </c>
      <c r="AJ222" s="395">
        <v>0</v>
      </c>
      <c r="AK222" s="395">
        <v>1</v>
      </c>
      <c r="AL222" s="395">
        <v>0</v>
      </c>
      <c r="AM222" s="395">
        <v>2</v>
      </c>
      <c r="AN222" s="395">
        <v>0</v>
      </c>
      <c r="AO222" s="395">
        <v>0</v>
      </c>
      <c r="AP222" s="395">
        <v>0</v>
      </c>
      <c r="AQ222" s="395">
        <v>0</v>
      </c>
      <c r="AR222" s="395">
        <v>0</v>
      </c>
      <c r="AS222" s="396">
        <f t="shared" si="232"/>
        <v>0</v>
      </c>
      <c r="AT222" s="395">
        <v>0</v>
      </c>
      <c r="AU222" s="395">
        <v>0</v>
      </c>
      <c r="AV222" s="395">
        <v>0</v>
      </c>
      <c r="AW222" s="396">
        <f t="shared" si="233"/>
        <v>0</v>
      </c>
      <c r="AX222" s="395">
        <v>0</v>
      </c>
      <c r="AY222" s="395">
        <v>0</v>
      </c>
      <c r="AZ222" s="395">
        <v>0</v>
      </c>
      <c r="BA222" s="395">
        <v>0</v>
      </c>
      <c r="BB222" s="395">
        <v>0</v>
      </c>
      <c r="BC222" s="396">
        <f t="shared" si="234"/>
        <v>1</v>
      </c>
      <c r="BD222" s="395">
        <v>0</v>
      </c>
      <c r="BE222" s="395">
        <v>1</v>
      </c>
      <c r="BF222" s="396">
        <f t="shared" si="235"/>
        <v>0</v>
      </c>
      <c r="BG222" s="395">
        <v>0</v>
      </c>
      <c r="BH222" s="395">
        <v>0</v>
      </c>
      <c r="BI222" s="395">
        <v>0</v>
      </c>
      <c r="BJ222" s="395">
        <v>0</v>
      </c>
      <c r="BK222" s="396">
        <f t="shared" si="236"/>
        <v>0</v>
      </c>
      <c r="BL222" s="395">
        <v>0</v>
      </c>
      <c r="BM222" s="395">
        <v>0</v>
      </c>
      <c r="BN222" s="395">
        <v>0</v>
      </c>
      <c r="BO222" s="396">
        <f t="shared" si="237"/>
        <v>0</v>
      </c>
      <c r="BP222" s="395">
        <v>0</v>
      </c>
      <c r="BQ222" s="395">
        <v>0</v>
      </c>
      <c r="BR222" s="395">
        <v>0</v>
      </c>
      <c r="BS222" s="396">
        <f t="shared" si="238"/>
        <v>0</v>
      </c>
      <c r="BT222" s="395">
        <v>0</v>
      </c>
      <c r="BU222" s="395">
        <v>0</v>
      </c>
      <c r="BV222" s="395">
        <v>0</v>
      </c>
      <c r="BW222" s="395">
        <v>0</v>
      </c>
      <c r="BX222" s="396">
        <f t="shared" si="239"/>
        <v>0</v>
      </c>
      <c r="BY222" s="395">
        <v>0</v>
      </c>
      <c r="BZ222" s="395">
        <v>0</v>
      </c>
      <c r="CA222" s="395">
        <v>0</v>
      </c>
      <c r="CB222" s="396">
        <f t="shared" si="240"/>
        <v>0</v>
      </c>
      <c r="CC222" s="395">
        <v>0</v>
      </c>
      <c r="CD222" s="395">
        <v>0</v>
      </c>
      <c r="CE222" s="395">
        <v>0</v>
      </c>
    </row>
    <row r="223" spans="1:83" ht="12.75" x14ac:dyDescent="0.2">
      <c r="A223" s="90">
        <v>14021</v>
      </c>
      <c r="B223" s="252" t="s">
        <v>451</v>
      </c>
      <c r="C223" s="398">
        <f t="shared" si="224"/>
        <v>3</v>
      </c>
      <c r="D223" s="397">
        <f t="shared" si="225"/>
        <v>0</v>
      </c>
      <c r="E223" s="395">
        <v>0</v>
      </c>
      <c r="F223" s="395">
        <v>0</v>
      </c>
      <c r="G223" s="397">
        <f t="shared" si="226"/>
        <v>0</v>
      </c>
      <c r="H223" s="395">
        <v>0</v>
      </c>
      <c r="I223" s="395">
        <v>0</v>
      </c>
      <c r="J223" s="396">
        <f t="shared" si="227"/>
        <v>0</v>
      </c>
      <c r="K223" s="395">
        <v>0</v>
      </c>
      <c r="L223" s="395">
        <v>0</v>
      </c>
      <c r="M223" s="395">
        <v>0</v>
      </c>
      <c r="N223" s="395">
        <v>0</v>
      </c>
      <c r="O223" s="396">
        <f t="shared" si="228"/>
        <v>1</v>
      </c>
      <c r="P223" s="395">
        <v>0</v>
      </c>
      <c r="Q223" s="395">
        <v>0</v>
      </c>
      <c r="R223" s="395">
        <v>0</v>
      </c>
      <c r="S223" s="395">
        <v>1</v>
      </c>
      <c r="T223" s="396">
        <f t="shared" si="229"/>
        <v>0</v>
      </c>
      <c r="U223" s="395">
        <v>0</v>
      </c>
      <c r="V223" s="395">
        <v>0</v>
      </c>
      <c r="W223" s="395">
        <v>0</v>
      </c>
      <c r="X223" s="395">
        <v>0</v>
      </c>
      <c r="Y223" s="396">
        <f t="shared" si="230"/>
        <v>0</v>
      </c>
      <c r="Z223" s="401">
        <v>0</v>
      </c>
      <c r="AA223" s="401">
        <v>0</v>
      </c>
      <c r="AB223" s="401">
        <v>0</v>
      </c>
      <c r="AC223" s="401">
        <v>0</v>
      </c>
      <c r="AD223" s="401">
        <v>0</v>
      </c>
      <c r="AE223" s="396">
        <f t="shared" si="231"/>
        <v>1</v>
      </c>
      <c r="AF223" s="395">
        <v>0</v>
      </c>
      <c r="AG223" s="395">
        <v>0</v>
      </c>
      <c r="AH223" s="395">
        <v>1</v>
      </c>
      <c r="AI223" s="395">
        <v>0</v>
      </c>
      <c r="AJ223" s="395">
        <v>0</v>
      </c>
      <c r="AK223" s="395">
        <v>0</v>
      </c>
      <c r="AL223" s="395">
        <v>0</v>
      </c>
      <c r="AM223" s="395">
        <v>0</v>
      </c>
      <c r="AN223" s="395">
        <v>0</v>
      </c>
      <c r="AO223" s="395">
        <v>0</v>
      </c>
      <c r="AP223" s="395">
        <v>0</v>
      </c>
      <c r="AQ223" s="395">
        <v>0</v>
      </c>
      <c r="AR223" s="395">
        <v>0</v>
      </c>
      <c r="AS223" s="396">
        <f t="shared" si="232"/>
        <v>0</v>
      </c>
      <c r="AT223" s="395">
        <v>0</v>
      </c>
      <c r="AU223" s="395">
        <v>0</v>
      </c>
      <c r="AV223" s="395">
        <v>0</v>
      </c>
      <c r="AW223" s="396">
        <f t="shared" si="233"/>
        <v>0</v>
      </c>
      <c r="AX223" s="395">
        <v>0</v>
      </c>
      <c r="AY223" s="395">
        <v>0</v>
      </c>
      <c r="AZ223" s="395">
        <v>0</v>
      </c>
      <c r="BA223" s="395">
        <v>0</v>
      </c>
      <c r="BB223" s="395">
        <v>0</v>
      </c>
      <c r="BC223" s="396">
        <f t="shared" si="234"/>
        <v>0</v>
      </c>
      <c r="BD223" s="395">
        <v>0</v>
      </c>
      <c r="BE223" s="395">
        <v>0</v>
      </c>
      <c r="BF223" s="396">
        <f t="shared" si="235"/>
        <v>0</v>
      </c>
      <c r="BG223" s="395">
        <v>0</v>
      </c>
      <c r="BH223" s="395">
        <v>0</v>
      </c>
      <c r="BI223" s="395">
        <v>0</v>
      </c>
      <c r="BJ223" s="395">
        <v>0</v>
      </c>
      <c r="BK223" s="396">
        <f t="shared" si="236"/>
        <v>0</v>
      </c>
      <c r="BL223" s="395">
        <v>0</v>
      </c>
      <c r="BM223" s="395">
        <v>0</v>
      </c>
      <c r="BN223" s="395">
        <v>0</v>
      </c>
      <c r="BO223" s="396">
        <f t="shared" si="237"/>
        <v>0</v>
      </c>
      <c r="BP223" s="395">
        <v>0</v>
      </c>
      <c r="BQ223" s="395">
        <v>0</v>
      </c>
      <c r="BR223" s="395">
        <v>0</v>
      </c>
      <c r="BS223" s="396">
        <f t="shared" si="238"/>
        <v>0</v>
      </c>
      <c r="BT223" s="395">
        <v>0</v>
      </c>
      <c r="BU223" s="395">
        <v>0</v>
      </c>
      <c r="BV223" s="395">
        <v>0</v>
      </c>
      <c r="BW223" s="395">
        <v>0</v>
      </c>
      <c r="BX223" s="396">
        <f t="shared" si="239"/>
        <v>0</v>
      </c>
      <c r="BY223" s="395">
        <v>0</v>
      </c>
      <c r="BZ223" s="395">
        <v>0</v>
      </c>
      <c r="CA223" s="395">
        <v>0</v>
      </c>
      <c r="CB223" s="396">
        <f t="shared" si="240"/>
        <v>1</v>
      </c>
      <c r="CC223" s="395">
        <v>0</v>
      </c>
      <c r="CD223" s="395">
        <v>1</v>
      </c>
      <c r="CE223" s="395">
        <v>0</v>
      </c>
    </row>
    <row r="224" spans="1:83" ht="12.75" x14ac:dyDescent="0.2">
      <c r="A224" s="90">
        <v>14022</v>
      </c>
      <c r="B224" s="252" t="s">
        <v>484</v>
      </c>
      <c r="C224" s="398">
        <f t="shared" si="224"/>
        <v>5</v>
      </c>
      <c r="D224" s="397">
        <f t="shared" si="225"/>
        <v>0</v>
      </c>
      <c r="E224" s="395">
        <v>0</v>
      </c>
      <c r="F224" s="395">
        <v>0</v>
      </c>
      <c r="G224" s="397">
        <f t="shared" si="226"/>
        <v>0</v>
      </c>
      <c r="H224" s="395">
        <v>0</v>
      </c>
      <c r="I224" s="395">
        <v>0</v>
      </c>
      <c r="J224" s="396">
        <f t="shared" si="227"/>
        <v>0</v>
      </c>
      <c r="K224" s="395">
        <v>0</v>
      </c>
      <c r="L224" s="395">
        <v>0</v>
      </c>
      <c r="M224" s="395">
        <v>0</v>
      </c>
      <c r="N224" s="395">
        <v>0</v>
      </c>
      <c r="O224" s="396">
        <f t="shared" si="228"/>
        <v>0</v>
      </c>
      <c r="P224" s="395">
        <v>0</v>
      </c>
      <c r="Q224" s="395">
        <v>0</v>
      </c>
      <c r="R224" s="395">
        <v>0</v>
      </c>
      <c r="S224" s="395">
        <v>0</v>
      </c>
      <c r="T224" s="396">
        <f t="shared" si="229"/>
        <v>0</v>
      </c>
      <c r="U224" s="395">
        <v>0</v>
      </c>
      <c r="V224" s="395">
        <v>0</v>
      </c>
      <c r="W224" s="395">
        <v>0</v>
      </c>
      <c r="X224" s="395">
        <v>0</v>
      </c>
      <c r="Y224" s="396">
        <f t="shared" si="230"/>
        <v>0</v>
      </c>
      <c r="Z224" s="401">
        <v>0</v>
      </c>
      <c r="AA224" s="401">
        <v>0</v>
      </c>
      <c r="AB224" s="401">
        <v>0</v>
      </c>
      <c r="AC224" s="401">
        <v>0</v>
      </c>
      <c r="AD224" s="401">
        <v>0</v>
      </c>
      <c r="AE224" s="396">
        <f t="shared" si="231"/>
        <v>5</v>
      </c>
      <c r="AF224" s="395">
        <v>0</v>
      </c>
      <c r="AG224" s="395">
        <v>0</v>
      </c>
      <c r="AH224" s="395">
        <v>4</v>
      </c>
      <c r="AI224" s="395">
        <v>0</v>
      </c>
      <c r="AJ224" s="395">
        <v>1</v>
      </c>
      <c r="AK224" s="395">
        <v>0</v>
      </c>
      <c r="AL224" s="395">
        <v>0</v>
      </c>
      <c r="AM224" s="395">
        <v>0</v>
      </c>
      <c r="AN224" s="395">
        <v>0</v>
      </c>
      <c r="AO224" s="395">
        <v>0</v>
      </c>
      <c r="AP224" s="395">
        <v>0</v>
      </c>
      <c r="AQ224" s="395">
        <v>0</v>
      </c>
      <c r="AR224" s="395">
        <v>0</v>
      </c>
      <c r="AS224" s="396">
        <f t="shared" si="232"/>
        <v>0</v>
      </c>
      <c r="AT224" s="395">
        <v>0</v>
      </c>
      <c r="AU224" s="395">
        <v>0</v>
      </c>
      <c r="AV224" s="395">
        <v>0</v>
      </c>
      <c r="AW224" s="396">
        <f t="shared" si="233"/>
        <v>0</v>
      </c>
      <c r="AX224" s="395">
        <v>0</v>
      </c>
      <c r="AY224" s="395">
        <v>0</v>
      </c>
      <c r="AZ224" s="395">
        <v>0</v>
      </c>
      <c r="BA224" s="395">
        <v>0</v>
      </c>
      <c r="BB224" s="395">
        <v>0</v>
      </c>
      <c r="BC224" s="396">
        <f t="shared" si="234"/>
        <v>0</v>
      </c>
      <c r="BD224" s="395">
        <v>0</v>
      </c>
      <c r="BE224" s="395">
        <v>0</v>
      </c>
      <c r="BF224" s="396">
        <f t="shared" si="235"/>
        <v>0</v>
      </c>
      <c r="BG224" s="395">
        <v>0</v>
      </c>
      <c r="BH224" s="395">
        <v>0</v>
      </c>
      <c r="BI224" s="395">
        <v>0</v>
      </c>
      <c r="BJ224" s="395">
        <v>0</v>
      </c>
      <c r="BK224" s="396">
        <f t="shared" si="236"/>
        <v>0</v>
      </c>
      <c r="BL224" s="395">
        <v>0</v>
      </c>
      <c r="BM224" s="395">
        <v>0</v>
      </c>
      <c r="BN224" s="395">
        <v>0</v>
      </c>
      <c r="BO224" s="396">
        <f t="shared" si="237"/>
        <v>0</v>
      </c>
      <c r="BP224" s="395">
        <v>0</v>
      </c>
      <c r="BQ224" s="395">
        <v>0</v>
      </c>
      <c r="BR224" s="395">
        <v>0</v>
      </c>
      <c r="BS224" s="396">
        <f t="shared" si="238"/>
        <v>0</v>
      </c>
      <c r="BT224" s="395">
        <v>0</v>
      </c>
      <c r="BU224" s="395">
        <v>0</v>
      </c>
      <c r="BV224" s="395">
        <v>0</v>
      </c>
      <c r="BW224" s="395">
        <v>0</v>
      </c>
      <c r="BX224" s="396">
        <f t="shared" si="239"/>
        <v>0</v>
      </c>
      <c r="BY224" s="395">
        <v>0</v>
      </c>
      <c r="BZ224" s="395">
        <v>0</v>
      </c>
      <c r="CA224" s="395">
        <v>0</v>
      </c>
      <c r="CB224" s="396">
        <f t="shared" si="240"/>
        <v>0</v>
      </c>
      <c r="CC224" s="395">
        <v>0</v>
      </c>
      <c r="CD224" s="395">
        <v>0</v>
      </c>
      <c r="CE224" s="395">
        <v>0</v>
      </c>
    </row>
    <row r="225" spans="1:83" ht="12.75" x14ac:dyDescent="0.2">
      <c r="A225" s="90">
        <v>14052</v>
      </c>
      <c r="B225" s="252" t="s">
        <v>182</v>
      </c>
      <c r="C225" s="398">
        <f t="shared" si="224"/>
        <v>1525</v>
      </c>
      <c r="D225" s="397">
        <f t="shared" si="225"/>
        <v>226</v>
      </c>
      <c r="E225" s="395">
        <v>112</v>
      </c>
      <c r="F225" s="395">
        <v>114</v>
      </c>
      <c r="G225" s="397">
        <f t="shared" si="226"/>
        <v>53</v>
      </c>
      <c r="H225" s="395">
        <v>28</v>
      </c>
      <c r="I225" s="395">
        <v>25</v>
      </c>
      <c r="J225" s="396">
        <f t="shared" si="227"/>
        <v>144</v>
      </c>
      <c r="K225" s="395">
        <v>0</v>
      </c>
      <c r="L225" s="395">
        <v>57</v>
      </c>
      <c r="M225" s="395">
        <v>4</v>
      </c>
      <c r="N225" s="395">
        <v>83</v>
      </c>
      <c r="O225" s="396">
        <f t="shared" si="228"/>
        <v>67</v>
      </c>
      <c r="P225" s="395">
        <v>0</v>
      </c>
      <c r="Q225" s="395">
        <v>34</v>
      </c>
      <c r="R225" s="395">
        <v>9</v>
      </c>
      <c r="S225" s="395">
        <v>24</v>
      </c>
      <c r="T225" s="396">
        <f t="shared" si="229"/>
        <v>48</v>
      </c>
      <c r="U225" s="395">
        <v>0</v>
      </c>
      <c r="V225" s="395">
        <v>36</v>
      </c>
      <c r="W225" s="395">
        <v>8</v>
      </c>
      <c r="X225" s="395">
        <v>4</v>
      </c>
      <c r="Y225" s="396">
        <f t="shared" si="230"/>
        <v>72</v>
      </c>
      <c r="Z225" s="401">
        <v>0</v>
      </c>
      <c r="AA225" s="401">
        <v>12</v>
      </c>
      <c r="AB225" s="401">
        <v>9</v>
      </c>
      <c r="AC225" s="401">
        <v>32</v>
      </c>
      <c r="AD225" s="401">
        <v>19</v>
      </c>
      <c r="AE225" s="396">
        <f t="shared" si="231"/>
        <v>389</v>
      </c>
      <c r="AF225" s="395">
        <v>0</v>
      </c>
      <c r="AG225" s="395">
        <v>0</v>
      </c>
      <c r="AH225" s="395">
        <v>52</v>
      </c>
      <c r="AI225" s="395">
        <v>87</v>
      </c>
      <c r="AJ225" s="395">
        <v>79</v>
      </c>
      <c r="AK225" s="395">
        <v>67</v>
      </c>
      <c r="AL225" s="395">
        <v>1</v>
      </c>
      <c r="AM225" s="395">
        <v>94</v>
      </c>
      <c r="AN225" s="395">
        <v>3</v>
      </c>
      <c r="AO225" s="395">
        <v>2</v>
      </c>
      <c r="AP225" s="395">
        <v>2</v>
      </c>
      <c r="AQ225" s="395">
        <v>2</v>
      </c>
      <c r="AR225" s="395">
        <v>0</v>
      </c>
      <c r="AS225" s="396">
        <f t="shared" si="232"/>
        <v>50</v>
      </c>
      <c r="AT225" s="395">
        <v>0</v>
      </c>
      <c r="AU225" s="395">
        <v>20</v>
      </c>
      <c r="AV225" s="395">
        <v>30</v>
      </c>
      <c r="AW225" s="396">
        <f t="shared" si="233"/>
        <v>65</v>
      </c>
      <c r="AX225" s="395">
        <v>1</v>
      </c>
      <c r="AY225" s="395">
        <v>10</v>
      </c>
      <c r="AZ225" s="395">
        <v>14</v>
      </c>
      <c r="BA225" s="395">
        <v>30</v>
      </c>
      <c r="BB225" s="395">
        <v>10</v>
      </c>
      <c r="BC225" s="396">
        <f t="shared" si="234"/>
        <v>29</v>
      </c>
      <c r="BD225" s="395">
        <v>0</v>
      </c>
      <c r="BE225" s="395">
        <v>29</v>
      </c>
      <c r="BF225" s="396">
        <f t="shared" si="235"/>
        <v>124</v>
      </c>
      <c r="BG225" s="395">
        <v>1</v>
      </c>
      <c r="BH225" s="395">
        <v>43</v>
      </c>
      <c r="BI225" s="395">
        <v>16</v>
      </c>
      <c r="BJ225" s="395">
        <v>64</v>
      </c>
      <c r="BK225" s="396">
        <f t="shared" si="236"/>
        <v>40</v>
      </c>
      <c r="BL225" s="395">
        <v>2</v>
      </c>
      <c r="BM225" s="395">
        <v>34</v>
      </c>
      <c r="BN225" s="395">
        <v>4</v>
      </c>
      <c r="BO225" s="396">
        <f t="shared" si="237"/>
        <v>46</v>
      </c>
      <c r="BP225" s="395">
        <v>1</v>
      </c>
      <c r="BQ225" s="395">
        <v>36</v>
      </c>
      <c r="BR225" s="395">
        <v>9</v>
      </c>
      <c r="BS225" s="396">
        <f t="shared" si="238"/>
        <v>82</v>
      </c>
      <c r="BT225" s="395">
        <v>1</v>
      </c>
      <c r="BU225" s="395">
        <v>29</v>
      </c>
      <c r="BV225" s="395">
        <v>7</v>
      </c>
      <c r="BW225" s="395">
        <v>45</v>
      </c>
      <c r="BX225" s="396">
        <f t="shared" si="239"/>
        <v>37</v>
      </c>
      <c r="BY225" s="395">
        <v>1</v>
      </c>
      <c r="BZ225" s="395">
        <v>25</v>
      </c>
      <c r="CA225" s="395">
        <v>11</v>
      </c>
      <c r="CB225" s="396">
        <f t="shared" si="240"/>
        <v>53</v>
      </c>
      <c r="CC225" s="395">
        <v>3</v>
      </c>
      <c r="CD225" s="395">
        <v>41</v>
      </c>
      <c r="CE225" s="395">
        <v>9</v>
      </c>
    </row>
    <row r="226" spans="1:83" ht="21" x14ac:dyDescent="0.2">
      <c r="A226" s="90">
        <v>14056</v>
      </c>
      <c r="B226" s="252" t="s">
        <v>193</v>
      </c>
      <c r="C226" s="398">
        <f t="shared" si="224"/>
        <v>3</v>
      </c>
      <c r="D226" s="397">
        <f t="shared" si="225"/>
        <v>1</v>
      </c>
      <c r="E226" s="395">
        <v>0</v>
      </c>
      <c r="F226" s="395">
        <v>1</v>
      </c>
      <c r="G226" s="397">
        <f t="shared" si="226"/>
        <v>0</v>
      </c>
      <c r="H226" s="395">
        <v>0</v>
      </c>
      <c r="I226" s="395">
        <v>0</v>
      </c>
      <c r="J226" s="396">
        <f t="shared" si="227"/>
        <v>0</v>
      </c>
      <c r="K226" s="395">
        <v>0</v>
      </c>
      <c r="L226" s="395">
        <v>0</v>
      </c>
      <c r="M226" s="395">
        <v>0</v>
      </c>
      <c r="N226" s="395">
        <v>0</v>
      </c>
      <c r="O226" s="396">
        <f t="shared" si="228"/>
        <v>0</v>
      </c>
      <c r="P226" s="395">
        <v>0</v>
      </c>
      <c r="Q226" s="395">
        <v>0</v>
      </c>
      <c r="R226" s="395">
        <v>0</v>
      </c>
      <c r="S226" s="395">
        <v>0</v>
      </c>
      <c r="T226" s="396">
        <f t="shared" si="229"/>
        <v>1</v>
      </c>
      <c r="U226" s="395">
        <v>0</v>
      </c>
      <c r="V226" s="395">
        <v>0</v>
      </c>
      <c r="W226" s="395">
        <v>0</v>
      </c>
      <c r="X226" s="395">
        <v>1</v>
      </c>
      <c r="Y226" s="396">
        <f t="shared" si="230"/>
        <v>0</v>
      </c>
      <c r="Z226" s="401">
        <v>0</v>
      </c>
      <c r="AA226" s="401">
        <v>0</v>
      </c>
      <c r="AB226" s="401">
        <v>0</v>
      </c>
      <c r="AC226" s="401">
        <v>0</v>
      </c>
      <c r="AD226" s="401">
        <v>0</v>
      </c>
      <c r="AE226" s="396">
        <f t="shared" si="231"/>
        <v>1</v>
      </c>
      <c r="AF226" s="395">
        <v>0</v>
      </c>
      <c r="AG226" s="395">
        <v>0</v>
      </c>
      <c r="AH226" s="395">
        <v>0</v>
      </c>
      <c r="AI226" s="395">
        <v>0</v>
      </c>
      <c r="AJ226" s="395">
        <v>1</v>
      </c>
      <c r="AK226" s="395">
        <v>0</v>
      </c>
      <c r="AL226" s="395">
        <v>0</v>
      </c>
      <c r="AM226" s="395">
        <v>0</v>
      </c>
      <c r="AN226" s="395">
        <v>0</v>
      </c>
      <c r="AO226" s="395">
        <v>0</v>
      </c>
      <c r="AP226" s="395">
        <v>0</v>
      </c>
      <c r="AQ226" s="395">
        <v>0</v>
      </c>
      <c r="AR226" s="395">
        <v>0</v>
      </c>
      <c r="AS226" s="396">
        <f t="shared" si="232"/>
        <v>0</v>
      </c>
      <c r="AT226" s="395">
        <v>0</v>
      </c>
      <c r="AU226" s="395">
        <v>0</v>
      </c>
      <c r="AV226" s="395">
        <v>0</v>
      </c>
      <c r="AW226" s="396">
        <f t="shared" si="233"/>
        <v>0</v>
      </c>
      <c r="AX226" s="395">
        <v>0</v>
      </c>
      <c r="AY226" s="395">
        <v>0</v>
      </c>
      <c r="AZ226" s="395">
        <v>0</v>
      </c>
      <c r="BA226" s="395">
        <v>0</v>
      </c>
      <c r="BB226" s="395">
        <v>0</v>
      </c>
      <c r="BC226" s="396">
        <f t="shared" si="234"/>
        <v>0</v>
      </c>
      <c r="BD226" s="395">
        <v>0</v>
      </c>
      <c r="BE226" s="395">
        <v>0</v>
      </c>
      <c r="BF226" s="396">
        <f t="shared" si="235"/>
        <v>0</v>
      </c>
      <c r="BG226" s="395">
        <v>0</v>
      </c>
      <c r="BH226" s="395">
        <v>0</v>
      </c>
      <c r="BI226" s="395">
        <v>0</v>
      </c>
      <c r="BJ226" s="395">
        <v>0</v>
      </c>
      <c r="BK226" s="396">
        <f t="shared" si="236"/>
        <v>0</v>
      </c>
      <c r="BL226" s="395">
        <v>0</v>
      </c>
      <c r="BM226" s="395">
        <v>0</v>
      </c>
      <c r="BN226" s="395">
        <v>0</v>
      </c>
      <c r="BO226" s="396">
        <f t="shared" si="237"/>
        <v>0</v>
      </c>
      <c r="BP226" s="395">
        <v>0</v>
      </c>
      <c r="BQ226" s="395">
        <v>0</v>
      </c>
      <c r="BR226" s="395">
        <v>0</v>
      </c>
      <c r="BS226" s="396">
        <f t="shared" si="238"/>
        <v>0</v>
      </c>
      <c r="BT226" s="395">
        <v>0</v>
      </c>
      <c r="BU226" s="395">
        <v>0</v>
      </c>
      <c r="BV226" s="395">
        <v>0</v>
      </c>
      <c r="BW226" s="395">
        <v>0</v>
      </c>
      <c r="BX226" s="396">
        <f t="shared" si="239"/>
        <v>0</v>
      </c>
      <c r="BY226" s="395">
        <v>0</v>
      </c>
      <c r="BZ226" s="395">
        <v>0</v>
      </c>
      <c r="CA226" s="395">
        <v>0</v>
      </c>
      <c r="CB226" s="396">
        <f t="shared" si="240"/>
        <v>0</v>
      </c>
      <c r="CC226" s="395">
        <v>0</v>
      </c>
      <c r="CD226" s="395">
        <v>0</v>
      </c>
      <c r="CE226" s="395">
        <v>0</v>
      </c>
    </row>
    <row r="227" spans="1:83" ht="21" x14ac:dyDescent="0.2">
      <c r="A227" s="94">
        <v>14057</v>
      </c>
      <c r="B227" s="252" t="s">
        <v>26</v>
      </c>
      <c r="C227" s="398">
        <f t="shared" si="224"/>
        <v>81</v>
      </c>
      <c r="D227" s="397">
        <f t="shared" si="225"/>
        <v>14</v>
      </c>
      <c r="E227" s="395">
        <v>6</v>
      </c>
      <c r="F227" s="395">
        <v>8</v>
      </c>
      <c r="G227" s="397">
        <f t="shared" si="226"/>
        <v>1</v>
      </c>
      <c r="H227" s="395">
        <v>1</v>
      </c>
      <c r="I227" s="395">
        <v>0</v>
      </c>
      <c r="J227" s="396">
        <f t="shared" si="227"/>
        <v>4</v>
      </c>
      <c r="K227" s="395">
        <v>0</v>
      </c>
      <c r="L227" s="395">
        <v>3</v>
      </c>
      <c r="M227" s="395">
        <v>1</v>
      </c>
      <c r="N227" s="395">
        <v>0</v>
      </c>
      <c r="O227" s="396">
        <f t="shared" si="228"/>
        <v>8</v>
      </c>
      <c r="P227" s="395">
        <v>0</v>
      </c>
      <c r="Q227" s="395">
        <v>3</v>
      </c>
      <c r="R227" s="395">
        <v>3</v>
      </c>
      <c r="S227" s="395">
        <v>2</v>
      </c>
      <c r="T227" s="396">
        <f t="shared" si="229"/>
        <v>2</v>
      </c>
      <c r="U227" s="395">
        <v>0</v>
      </c>
      <c r="V227" s="395">
        <v>2</v>
      </c>
      <c r="W227" s="395">
        <v>0</v>
      </c>
      <c r="X227" s="395">
        <v>0</v>
      </c>
      <c r="Y227" s="396">
        <f t="shared" si="230"/>
        <v>1</v>
      </c>
      <c r="Z227" s="401">
        <v>0</v>
      </c>
      <c r="AA227" s="401">
        <v>0</v>
      </c>
      <c r="AB227" s="401">
        <v>0</v>
      </c>
      <c r="AC227" s="401">
        <v>1</v>
      </c>
      <c r="AD227" s="401">
        <v>0</v>
      </c>
      <c r="AE227" s="396">
        <f t="shared" si="231"/>
        <v>9</v>
      </c>
      <c r="AF227" s="395">
        <v>0</v>
      </c>
      <c r="AG227" s="395">
        <v>0</v>
      </c>
      <c r="AH227" s="395">
        <v>0</v>
      </c>
      <c r="AI227" s="395">
        <v>2</v>
      </c>
      <c r="AJ227" s="395">
        <v>3</v>
      </c>
      <c r="AK227" s="395">
        <v>1</v>
      </c>
      <c r="AL227" s="395">
        <v>0</v>
      </c>
      <c r="AM227" s="395">
        <v>3</v>
      </c>
      <c r="AN227" s="395">
        <v>0</v>
      </c>
      <c r="AO227" s="395">
        <v>0</v>
      </c>
      <c r="AP227" s="395">
        <v>0</v>
      </c>
      <c r="AQ227" s="395">
        <v>0</v>
      </c>
      <c r="AR227" s="395">
        <v>0</v>
      </c>
      <c r="AS227" s="396">
        <f t="shared" si="232"/>
        <v>1</v>
      </c>
      <c r="AT227" s="395">
        <v>0</v>
      </c>
      <c r="AU227" s="395">
        <v>0</v>
      </c>
      <c r="AV227" s="395">
        <v>1</v>
      </c>
      <c r="AW227" s="396">
        <f t="shared" si="233"/>
        <v>5</v>
      </c>
      <c r="AX227" s="395">
        <v>0</v>
      </c>
      <c r="AY227" s="395">
        <v>0</v>
      </c>
      <c r="AZ227" s="395">
        <v>2</v>
      </c>
      <c r="BA227" s="395">
        <v>2</v>
      </c>
      <c r="BB227" s="395">
        <v>1</v>
      </c>
      <c r="BC227" s="396">
        <f t="shared" si="234"/>
        <v>3</v>
      </c>
      <c r="BD227" s="395">
        <v>0</v>
      </c>
      <c r="BE227" s="395">
        <v>3</v>
      </c>
      <c r="BF227" s="396">
        <f t="shared" si="235"/>
        <v>4</v>
      </c>
      <c r="BG227" s="395">
        <v>0</v>
      </c>
      <c r="BH227" s="395">
        <v>1</v>
      </c>
      <c r="BI227" s="395">
        <v>1</v>
      </c>
      <c r="BJ227" s="395">
        <v>2</v>
      </c>
      <c r="BK227" s="396">
        <f t="shared" si="236"/>
        <v>2</v>
      </c>
      <c r="BL227" s="395">
        <v>0</v>
      </c>
      <c r="BM227" s="395">
        <v>2</v>
      </c>
      <c r="BN227" s="395">
        <v>0</v>
      </c>
      <c r="BO227" s="396">
        <f t="shared" si="237"/>
        <v>5</v>
      </c>
      <c r="BP227" s="395">
        <v>0</v>
      </c>
      <c r="BQ227" s="395">
        <v>2</v>
      </c>
      <c r="BR227" s="395">
        <v>3</v>
      </c>
      <c r="BS227" s="396">
        <f t="shared" si="238"/>
        <v>10</v>
      </c>
      <c r="BT227" s="395">
        <v>0</v>
      </c>
      <c r="BU227" s="395">
        <v>5</v>
      </c>
      <c r="BV227" s="395">
        <v>2</v>
      </c>
      <c r="BW227" s="395">
        <v>3</v>
      </c>
      <c r="BX227" s="396">
        <f t="shared" si="239"/>
        <v>10</v>
      </c>
      <c r="BY227" s="395">
        <v>0</v>
      </c>
      <c r="BZ227" s="395">
        <v>7</v>
      </c>
      <c r="CA227" s="395">
        <v>3</v>
      </c>
      <c r="CB227" s="396">
        <f t="shared" si="240"/>
        <v>2</v>
      </c>
      <c r="CC227" s="395">
        <v>0</v>
      </c>
      <c r="CD227" s="395">
        <v>1</v>
      </c>
      <c r="CE227" s="395">
        <v>1</v>
      </c>
    </row>
    <row r="228" spans="1:83" ht="12.75" x14ac:dyDescent="0.2">
      <c r="A228" s="90">
        <v>14060</v>
      </c>
      <c r="B228" s="252" t="s">
        <v>435</v>
      </c>
      <c r="C228" s="398">
        <f t="shared" si="224"/>
        <v>819</v>
      </c>
      <c r="D228" s="397">
        <f t="shared" si="225"/>
        <v>6</v>
      </c>
      <c r="E228" s="395">
        <v>4</v>
      </c>
      <c r="F228" s="395">
        <v>2</v>
      </c>
      <c r="G228" s="397">
        <f t="shared" si="226"/>
        <v>31</v>
      </c>
      <c r="H228" s="395">
        <v>1</v>
      </c>
      <c r="I228" s="395">
        <v>30</v>
      </c>
      <c r="J228" s="396">
        <f t="shared" si="227"/>
        <v>48</v>
      </c>
      <c r="K228" s="395">
        <v>0</v>
      </c>
      <c r="L228" s="395">
        <v>7</v>
      </c>
      <c r="M228" s="395">
        <v>28</v>
      </c>
      <c r="N228" s="395">
        <v>13</v>
      </c>
      <c r="O228" s="396">
        <f t="shared" si="228"/>
        <v>26</v>
      </c>
      <c r="P228" s="395">
        <v>0</v>
      </c>
      <c r="Q228" s="395">
        <v>9</v>
      </c>
      <c r="R228" s="395">
        <v>1</v>
      </c>
      <c r="S228" s="395">
        <v>16</v>
      </c>
      <c r="T228" s="396">
        <f t="shared" si="229"/>
        <v>49</v>
      </c>
      <c r="U228" s="395">
        <v>0</v>
      </c>
      <c r="V228" s="395">
        <v>30</v>
      </c>
      <c r="W228" s="395">
        <v>1</v>
      </c>
      <c r="X228" s="395">
        <v>18</v>
      </c>
      <c r="Y228" s="396">
        <f t="shared" si="230"/>
        <v>56</v>
      </c>
      <c r="Z228" s="401">
        <v>0</v>
      </c>
      <c r="AA228" s="401">
        <v>1</v>
      </c>
      <c r="AB228" s="401">
        <v>14</v>
      </c>
      <c r="AC228" s="401">
        <v>37</v>
      </c>
      <c r="AD228" s="401">
        <v>4</v>
      </c>
      <c r="AE228" s="396">
        <f t="shared" si="231"/>
        <v>80</v>
      </c>
      <c r="AF228" s="395">
        <v>0</v>
      </c>
      <c r="AG228" s="395">
        <v>0</v>
      </c>
      <c r="AH228" s="395">
        <v>15</v>
      </c>
      <c r="AI228" s="395">
        <v>11</v>
      </c>
      <c r="AJ228" s="395">
        <v>18</v>
      </c>
      <c r="AK228" s="395">
        <v>26</v>
      </c>
      <c r="AL228" s="395">
        <v>0</v>
      </c>
      <c r="AM228" s="395">
        <v>6</v>
      </c>
      <c r="AN228" s="395">
        <v>0</v>
      </c>
      <c r="AO228" s="395">
        <v>0</v>
      </c>
      <c r="AP228" s="395">
        <v>0</v>
      </c>
      <c r="AQ228" s="395">
        <v>3</v>
      </c>
      <c r="AR228" s="395">
        <v>1</v>
      </c>
      <c r="AS228" s="396">
        <f t="shared" si="232"/>
        <v>8</v>
      </c>
      <c r="AT228" s="395">
        <v>0</v>
      </c>
      <c r="AU228" s="395">
        <v>2</v>
      </c>
      <c r="AV228" s="395">
        <v>6</v>
      </c>
      <c r="AW228" s="396">
        <f t="shared" si="233"/>
        <v>101</v>
      </c>
      <c r="AX228" s="395">
        <v>0</v>
      </c>
      <c r="AY228" s="395">
        <v>28</v>
      </c>
      <c r="AZ228" s="395">
        <v>0</v>
      </c>
      <c r="BA228" s="395">
        <v>72</v>
      </c>
      <c r="BB228" s="395">
        <v>1</v>
      </c>
      <c r="BC228" s="396">
        <f t="shared" si="234"/>
        <v>228</v>
      </c>
      <c r="BD228" s="395">
        <v>0</v>
      </c>
      <c r="BE228" s="395">
        <v>228</v>
      </c>
      <c r="BF228" s="396">
        <f t="shared" si="235"/>
        <v>90</v>
      </c>
      <c r="BG228" s="395">
        <v>0</v>
      </c>
      <c r="BH228" s="395">
        <v>76</v>
      </c>
      <c r="BI228" s="395">
        <v>1</v>
      </c>
      <c r="BJ228" s="395">
        <v>13</v>
      </c>
      <c r="BK228" s="396">
        <f t="shared" si="236"/>
        <v>31</v>
      </c>
      <c r="BL228" s="395">
        <v>0</v>
      </c>
      <c r="BM228" s="395">
        <v>4</v>
      </c>
      <c r="BN228" s="395">
        <v>27</v>
      </c>
      <c r="BO228" s="396">
        <f t="shared" si="237"/>
        <v>52</v>
      </c>
      <c r="BP228" s="395">
        <v>0</v>
      </c>
      <c r="BQ228" s="395">
        <v>1</v>
      </c>
      <c r="BR228" s="395">
        <v>51</v>
      </c>
      <c r="BS228" s="396">
        <f t="shared" si="238"/>
        <v>5</v>
      </c>
      <c r="BT228" s="395">
        <v>0</v>
      </c>
      <c r="BU228" s="395">
        <v>5</v>
      </c>
      <c r="BV228" s="395">
        <v>0</v>
      </c>
      <c r="BW228" s="395">
        <v>0</v>
      </c>
      <c r="BX228" s="396">
        <f t="shared" si="239"/>
        <v>2</v>
      </c>
      <c r="BY228" s="395">
        <v>0</v>
      </c>
      <c r="BZ228" s="395">
        <v>1</v>
      </c>
      <c r="CA228" s="395">
        <v>1</v>
      </c>
      <c r="CB228" s="396">
        <f t="shared" si="240"/>
        <v>6</v>
      </c>
      <c r="CC228" s="395">
        <v>0</v>
      </c>
      <c r="CD228" s="395">
        <v>1</v>
      </c>
      <c r="CE228" s="395">
        <v>5</v>
      </c>
    </row>
    <row r="229" spans="1:83" ht="12.75" x14ac:dyDescent="0.2">
      <c r="A229" s="89"/>
      <c r="B229" s="251" t="s">
        <v>153</v>
      </c>
      <c r="C229" s="398">
        <f t="shared" ref="C229:AH229" si="241">SUM(C230:C271)</f>
        <v>5825</v>
      </c>
      <c r="D229" s="397">
        <f t="shared" si="241"/>
        <v>220</v>
      </c>
      <c r="E229" s="397">
        <f t="shared" si="241"/>
        <v>104</v>
      </c>
      <c r="F229" s="397">
        <f t="shared" si="241"/>
        <v>116</v>
      </c>
      <c r="G229" s="397">
        <f t="shared" si="241"/>
        <v>246</v>
      </c>
      <c r="H229" s="397">
        <f t="shared" si="241"/>
        <v>26</v>
      </c>
      <c r="I229" s="397">
        <f t="shared" si="241"/>
        <v>220</v>
      </c>
      <c r="J229" s="397">
        <f t="shared" si="241"/>
        <v>460</v>
      </c>
      <c r="K229" s="397">
        <f t="shared" si="241"/>
        <v>3</v>
      </c>
      <c r="L229" s="397">
        <f t="shared" si="241"/>
        <v>399</v>
      </c>
      <c r="M229" s="397">
        <f t="shared" si="241"/>
        <v>26</v>
      </c>
      <c r="N229" s="397">
        <f t="shared" si="241"/>
        <v>32</v>
      </c>
      <c r="O229" s="397">
        <f t="shared" si="241"/>
        <v>107</v>
      </c>
      <c r="P229" s="397">
        <f t="shared" si="241"/>
        <v>0</v>
      </c>
      <c r="Q229" s="397">
        <f t="shared" si="241"/>
        <v>81</v>
      </c>
      <c r="R229" s="397">
        <f t="shared" si="241"/>
        <v>5</v>
      </c>
      <c r="S229" s="397">
        <f t="shared" si="241"/>
        <v>21</v>
      </c>
      <c r="T229" s="397">
        <f t="shared" si="241"/>
        <v>55</v>
      </c>
      <c r="U229" s="397">
        <f t="shared" si="241"/>
        <v>0</v>
      </c>
      <c r="V229" s="397">
        <f t="shared" si="241"/>
        <v>39</v>
      </c>
      <c r="W229" s="397">
        <f t="shared" si="241"/>
        <v>6</v>
      </c>
      <c r="X229" s="397">
        <f t="shared" si="241"/>
        <v>10</v>
      </c>
      <c r="Y229" s="397">
        <f t="shared" si="241"/>
        <v>627</v>
      </c>
      <c r="Z229" s="398">
        <f t="shared" si="241"/>
        <v>0</v>
      </c>
      <c r="AA229" s="398">
        <f t="shared" si="241"/>
        <v>172</v>
      </c>
      <c r="AB229" s="398">
        <f t="shared" si="241"/>
        <v>20</v>
      </c>
      <c r="AC229" s="398">
        <f t="shared" si="241"/>
        <v>225</v>
      </c>
      <c r="AD229" s="398">
        <f t="shared" si="241"/>
        <v>210</v>
      </c>
      <c r="AE229" s="397">
        <f t="shared" si="241"/>
        <v>2052</v>
      </c>
      <c r="AF229" s="397">
        <f t="shared" si="241"/>
        <v>0</v>
      </c>
      <c r="AG229" s="397">
        <f t="shared" si="241"/>
        <v>0</v>
      </c>
      <c r="AH229" s="397">
        <f t="shared" si="241"/>
        <v>490</v>
      </c>
      <c r="AI229" s="397">
        <f t="shared" ref="AI229:BN229" si="242">SUM(AI230:AI271)</f>
        <v>202</v>
      </c>
      <c r="AJ229" s="397">
        <f t="shared" si="242"/>
        <v>620</v>
      </c>
      <c r="AK229" s="397">
        <f t="shared" si="242"/>
        <v>305</v>
      </c>
      <c r="AL229" s="397">
        <f t="shared" si="242"/>
        <v>25</v>
      </c>
      <c r="AM229" s="397">
        <f t="shared" si="242"/>
        <v>264</v>
      </c>
      <c r="AN229" s="397">
        <f t="shared" si="242"/>
        <v>11</v>
      </c>
      <c r="AO229" s="397">
        <f t="shared" si="242"/>
        <v>78</v>
      </c>
      <c r="AP229" s="397">
        <f t="shared" si="242"/>
        <v>2</v>
      </c>
      <c r="AQ229" s="397">
        <f t="shared" si="242"/>
        <v>53</v>
      </c>
      <c r="AR229" s="397">
        <f t="shared" si="242"/>
        <v>2</v>
      </c>
      <c r="AS229" s="397">
        <f t="shared" si="242"/>
        <v>283</v>
      </c>
      <c r="AT229" s="397">
        <f t="shared" si="242"/>
        <v>0</v>
      </c>
      <c r="AU229" s="397">
        <f t="shared" si="242"/>
        <v>252</v>
      </c>
      <c r="AV229" s="397">
        <f t="shared" si="242"/>
        <v>31</v>
      </c>
      <c r="AW229" s="397">
        <f t="shared" si="242"/>
        <v>361</v>
      </c>
      <c r="AX229" s="397">
        <f t="shared" si="242"/>
        <v>0</v>
      </c>
      <c r="AY229" s="397">
        <f t="shared" si="242"/>
        <v>42</v>
      </c>
      <c r="AZ229" s="397">
        <f t="shared" si="242"/>
        <v>261</v>
      </c>
      <c r="BA229" s="397">
        <f t="shared" si="242"/>
        <v>48</v>
      </c>
      <c r="BB229" s="397">
        <f t="shared" si="242"/>
        <v>10</v>
      </c>
      <c r="BC229" s="397">
        <f t="shared" si="242"/>
        <v>460</v>
      </c>
      <c r="BD229" s="397">
        <f t="shared" si="242"/>
        <v>1</v>
      </c>
      <c r="BE229" s="397">
        <f t="shared" si="242"/>
        <v>459</v>
      </c>
      <c r="BF229" s="397">
        <f t="shared" si="242"/>
        <v>152</v>
      </c>
      <c r="BG229" s="397">
        <f t="shared" si="242"/>
        <v>1</v>
      </c>
      <c r="BH229" s="397">
        <f t="shared" si="242"/>
        <v>93</v>
      </c>
      <c r="BI229" s="397">
        <f t="shared" si="242"/>
        <v>9</v>
      </c>
      <c r="BJ229" s="397">
        <f t="shared" si="242"/>
        <v>49</v>
      </c>
      <c r="BK229" s="397">
        <f t="shared" si="242"/>
        <v>325</v>
      </c>
      <c r="BL229" s="397">
        <f t="shared" si="242"/>
        <v>9</v>
      </c>
      <c r="BM229" s="397">
        <f t="shared" si="242"/>
        <v>304</v>
      </c>
      <c r="BN229" s="397">
        <f t="shared" si="242"/>
        <v>12</v>
      </c>
      <c r="BO229" s="397">
        <f t="shared" ref="BO229:CE229" si="243">SUM(BO230:BO271)</f>
        <v>69</v>
      </c>
      <c r="BP229" s="397">
        <f t="shared" si="243"/>
        <v>2</v>
      </c>
      <c r="BQ229" s="397">
        <f t="shared" si="243"/>
        <v>50</v>
      </c>
      <c r="BR229" s="397">
        <f t="shared" si="243"/>
        <v>17</v>
      </c>
      <c r="BS229" s="397">
        <f t="shared" si="243"/>
        <v>307</v>
      </c>
      <c r="BT229" s="397">
        <f t="shared" si="243"/>
        <v>0</v>
      </c>
      <c r="BU229" s="397">
        <f t="shared" si="243"/>
        <v>60</v>
      </c>
      <c r="BV229" s="397">
        <f t="shared" si="243"/>
        <v>3</v>
      </c>
      <c r="BW229" s="397">
        <f t="shared" si="243"/>
        <v>244</v>
      </c>
      <c r="BX229" s="397">
        <f t="shared" si="243"/>
        <v>55</v>
      </c>
      <c r="BY229" s="397">
        <f t="shared" si="243"/>
        <v>13</v>
      </c>
      <c r="BZ229" s="397">
        <f t="shared" si="243"/>
        <v>29</v>
      </c>
      <c r="CA229" s="397">
        <f t="shared" si="243"/>
        <v>13</v>
      </c>
      <c r="CB229" s="397">
        <f t="shared" si="243"/>
        <v>46</v>
      </c>
      <c r="CC229" s="397">
        <f t="shared" si="243"/>
        <v>4</v>
      </c>
      <c r="CD229" s="397">
        <f t="shared" si="243"/>
        <v>21</v>
      </c>
      <c r="CE229" s="397">
        <f t="shared" si="243"/>
        <v>21</v>
      </c>
    </row>
    <row r="230" spans="1:83" ht="12.75" x14ac:dyDescent="0.2">
      <c r="A230" s="90">
        <v>12010</v>
      </c>
      <c r="B230" s="252" t="s">
        <v>436</v>
      </c>
      <c r="C230" s="398">
        <f t="shared" ref="C230:C271" si="244">SUM(D230,G230,J230,O230,T230,Y230,AE230,AS230,AW230,BC230,BF230,BK230,BO230,BS230,BX230,CB230)</f>
        <v>11</v>
      </c>
      <c r="D230" s="397">
        <f t="shared" ref="D230:D271" si="245">SUM(E230:F230)</f>
        <v>0</v>
      </c>
      <c r="E230" s="395">
        <v>0</v>
      </c>
      <c r="F230" s="395">
        <v>0</v>
      </c>
      <c r="G230" s="397">
        <f t="shared" ref="G230:G271" si="246">SUM(H230:I230)</f>
        <v>0</v>
      </c>
      <c r="H230" s="395">
        <v>0</v>
      </c>
      <c r="I230" s="395">
        <v>0</v>
      </c>
      <c r="J230" s="396">
        <f t="shared" ref="J230:J271" si="247">SUM(K230:N230)</f>
        <v>0</v>
      </c>
      <c r="K230" s="395">
        <v>0</v>
      </c>
      <c r="L230" s="395">
        <v>0</v>
      </c>
      <c r="M230" s="395">
        <v>0</v>
      </c>
      <c r="N230" s="395">
        <v>0</v>
      </c>
      <c r="O230" s="396">
        <f t="shared" ref="O230:O271" si="248">SUM(P230,Q230,R230,S230)</f>
        <v>0</v>
      </c>
      <c r="P230" s="395">
        <v>0</v>
      </c>
      <c r="Q230" s="395">
        <v>0</v>
      </c>
      <c r="R230" s="395">
        <v>0</v>
      </c>
      <c r="S230" s="395">
        <v>0</v>
      </c>
      <c r="T230" s="396">
        <f t="shared" ref="T230:T271" si="249">SUM(U230,V230,W230,X230)</f>
        <v>0</v>
      </c>
      <c r="U230" s="395">
        <v>0</v>
      </c>
      <c r="V230" s="395">
        <v>0</v>
      </c>
      <c r="W230" s="395">
        <v>0</v>
      </c>
      <c r="X230" s="395">
        <v>0</v>
      </c>
      <c r="Y230" s="396">
        <f t="shared" ref="Y230:Y271" si="250">SUM(Z230,AA230,AB230,AC230,AD230)</f>
        <v>0</v>
      </c>
      <c r="Z230" s="401">
        <v>0</v>
      </c>
      <c r="AA230" s="401">
        <v>0</v>
      </c>
      <c r="AB230" s="401">
        <v>0</v>
      </c>
      <c r="AC230" s="401">
        <v>0</v>
      </c>
      <c r="AD230" s="401">
        <v>0</v>
      </c>
      <c r="AE230" s="396">
        <f t="shared" ref="AE230:AE271" si="251">SUM(AF230,AG230,AH230,AI230,AJ230,AK230,AL230,AM230,AN230,AO230,AP230,AQ230,AR230)</f>
        <v>1</v>
      </c>
      <c r="AF230" s="395">
        <v>0</v>
      </c>
      <c r="AG230" s="395">
        <v>0</v>
      </c>
      <c r="AH230" s="395">
        <v>0</v>
      </c>
      <c r="AI230" s="395">
        <v>0</v>
      </c>
      <c r="AJ230" s="395">
        <v>0</v>
      </c>
      <c r="AK230" s="395">
        <v>1</v>
      </c>
      <c r="AL230" s="395">
        <v>0</v>
      </c>
      <c r="AM230" s="395">
        <v>0</v>
      </c>
      <c r="AN230" s="395">
        <v>0</v>
      </c>
      <c r="AO230" s="395">
        <v>0</v>
      </c>
      <c r="AP230" s="395">
        <v>0</v>
      </c>
      <c r="AQ230" s="395">
        <v>0</v>
      </c>
      <c r="AR230" s="395">
        <v>0</v>
      </c>
      <c r="AS230" s="396">
        <f t="shared" ref="AS230:AS271" si="252">SUM(AT230:AV230)</f>
        <v>5</v>
      </c>
      <c r="AT230" s="395">
        <v>0</v>
      </c>
      <c r="AU230" s="395">
        <v>0</v>
      </c>
      <c r="AV230" s="395">
        <v>5</v>
      </c>
      <c r="AW230" s="396">
        <f t="shared" ref="AW230:AW271" si="253">SUM(AX230:BB230)</f>
        <v>0</v>
      </c>
      <c r="AX230" s="395">
        <v>0</v>
      </c>
      <c r="AY230" s="395">
        <v>0</v>
      </c>
      <c r="AZ230" s="395">
        <v>0</v>
      </c>
      <c r="BA230" s="395">
        <v>0</v>
      </c>
      <c r="BB230" s="395">
        <v>0</v>
      </c>
      <c r="BC230" s="396">
        <f t="shared" ref="BC230:BC271" si="254">SUM(BD230:BE230)</f>
        <v>0</v>
      </c>
      <c r="BD230" s="395">
        <v>0</v>
      </c>
      <c r="BE230" s="395">
        <v>0</v>
      </c>
      <c r="BF230" s="396">
        <f t="shared" ref="BF230:BF271" si="255">SUM(BG230:BJ230)</f>
        <v>0</v>
      </c>
      <c r="BG230" s="395">
        <v>0</v>
      </c>
      <c r="BH230" s="395">
        <v>0</v>
      </c>
      <c r="BI230" s="395">
        <v>0</v>
      </c>
      <c r="BJ230" s="395">
        <v>0</v>
      </c>
      <c r="BK230" s="396">
        <f t="shared" ref="BK230:BK271" si="256">SUM(BL230:BN230)</f>
        <v>0</v>
      </c>
      <c r="BL230" s="395">
        <v>0</v>
      </c>
      <c r="BM230" s="395">
        <v>0</v>
      </c>
      <c r="BN230" s="395">
        <v>0</v>
      </c>
      <c r="BO230" s="396">
        <f t="shared" ref="BO230:BO271" si="257">SUM(BP230:BR230)</f>
        <v>1</v>
      </c>
      <c r="BP230" s="395">
        <v>0</v>
      </c>
      <c r="BQ230" s="395">
        <v>0</v>
      </c>
      <c r="BR230" s="395">
        <v>1</v>
      </c>
      <c r="BS230" s="396">
        <f t="shared" ref="BS230:BS271" si="258">SUM(BT230:BW230)</f>
        <v>1</v>
      </c>
      <c r="BT230" s="395">
        <v>0</v>
      </c>
      <c r="BU230" s="395">
        <v>0</v>
      </c>
      <c r="BV230" s="395">
        <v>0</v>
      </c>
      <c r="BW230" s="395">
        <v>1</v>
      </c>
      <c r="BX230" s="396">
        <f t="shared" ref="BX230:BX271" si="259">SUM(BY230:CA230)</f>
        <v>0</v>
      </c>
      <c r="BY230" s="395">
        <v>0</v>
      </c>
      <c r="BZ230" s="395">
        <v>0</v>
      </c>
      <c r="CA230" s="395">
        <v>0</v>
      </c>
      <c r="CB230" s="396">
        <f t="shared" ref="CB230:CB271" si="260">SUM(CC230:CE230)</f>
        <v>3</v>
      </c>
      <c r="CC230" s="395">
        <v>0</v>
      </c>
      <c r="CD230" s="395">
        <v>3</v>
      </c>
      <c r="CE230" s="395">
        <v>0</v>
      </c>
    </row>
    <row r="231" spans="1:83" ht="21" x14ac:dyDescent="0.2">
      <c r="A231" s="90">
        <v>12021</v>
      </c>
      <c r="B231" s="252" t="s">
        <v>452</v>
      </c>
      <c r="C231" s="398">
        <f t="shared" si="244"/>
        <v>1</v>
      </c>
      <c r="D231" s="397">
        <f t="shared" si="245"/>
        <v>0</v>
      </c>
      <c r="E231" s="395">
        <v>0</v>
      </c>
      <c r="F231" s="395">
        <v>0</v>
      </c>
      <c r="G231" s="397">
        <f t="shared" si="246"/>
        <v>0</v>
      </c>
      <c r="H231" s="395">
        <v>0</v>
      </c>
      <c r="I231" s="395">
        <v>0</v>
      </c>
      <c r="J231" s="396">
        <f t="shared" si="247"/>
        <v>0</v>
      </c>
      <c r="K231" s="395">
        <v>0</v>
      </c>
      <c r="L231" s="395">
        <v>0</v>
      </c>
      <c r="M231" s="395">
        <v>0</v>
      </c>
      <c r="N231" s="395">
        <v>0</v>
      </c>
      <c r="O231" s="396">
        <f t="shared" si="248"/>
        <v>0</v>
      </c>
      <c r="P231" s="395">
        <v>0</v>
      </c>
      <c r="Q231" s="395">
        <v>0</v>
      </c>
      <c r="R231" s="395">
        <v>0</v>
      </c>
      <c r="S231" s="395">
        <v>0</v>
      </c>
      <c r="T231" s="396">
        <f t="shared" si="249"/>
        <v>0</v>
      </c>
      <c r="U231" s="395">
        <v>0</v>
      </c>
      <c r="V231" s="395">
        <v>0</v>
      </c>
      <c r="W231" s="395">
        <v>0</v>
      </c>
      <c r="X231" s="395">
        <v>0</v>
      </c>
      <c r="Y231" s="396">
        <f t="shared" si="250"/>
        <v>1</v>
      </c>
      <c r="Z231" s="401">
        <v>0</v>
      </c>
      <c r="AA231" s="401">
        <v>1</v>
      </c>
      <c r="AB231" s="401">
        <v>0</v>
      </c>
      <c r="AC231" s="401">
        <v>0</v>
      </c>
      <c r="AD231" s="401">
        <v>0</v>
      </c>
      <c r="AE231" s="396">
        <f t="shared" si="251"/>
        <v>0</v>
      </c>
      <c r="AF231" s="395">
        <v>0</v>
      </c>
      <c r="AG231" s="395">
        <v>0</v>
      </c>
      <c r="AH231" s="395">
        <v>0</v>
      </c>
      <c r="AI231" s="395">
        <v>0</v>
      </c>
      <c r="AJ231" s="395">
        <v>0</v>
      </c>
      <c r="AK231" s="395">
        <v>0</v>
      </c>
      <c r="AL231" s="395">
        <v>0</v>
      </c>
      <c r="AM231" s="395">
        <v>0</v>
      </c>
      <c r="AN231" s="395">
        <v>0</v>
      </c>
      <c r="AO231" s="395">
        <v>0</v>
      </c>
      <c r="AP231" s="395">
        <v>0</v>
      </c>
      <c r="AQ231" s="395">
        <v>0</v>
      </c>
      <c r="AR231" s="395">
        <v>0</v>
      </c>
      <c r="AS231" s="396">
        <f t="shared" si="252"/>
        <v>0</v>
      </c>
      <c r="AT231" s="395">
        <v>0</v>
      </c>
      <c r="AU231" s="395">
        <v>0</v>
      </c>
      <c r="AV231" s="395">
        <v>0</v>
      </c>
      <c r="AW231" s="396">
        <f t="shared" si="253"/>
        <v>0</v>
      </c>
      <c r="AX231" s="395">
        <v>0</v>
      </c>
      <c r="AY231" s="395">
        <v>0</v>
      </c>
      <c r="AZ231" s="395">
        <v>0</v>
      </c>
      <c r="BA231" s="395">
        <v>0</v>
      </c>
      <c r="BB231" s="395">
        <v>0</v>
      </c>
      <c r="BC231" s="396">
        <f t="shared" si="254"/>
        <v>0</v>
      </c>
      <c r="BD231" s="395">
        <v>0</v>
      </c>
      <c r="BE231" s="395">
        <v>0</v>
      </c>
      <c r="BF231" s="396">
        <f t="shared" si="255"/>
        <v>0</v>
      </c>
      <c r="BG231" s="395">
        <v>0</v>
      </c>
      <c r="BH231" s="395">
        <v>0</v>
      </c>
      <c r="BI231" s="395">
        <v>0</v>
      </c>
      <c r="BJ231" s="395">
        <v>0</v>
      </c>
      <c r="BK231" s="396">
        <f t="shared" si="256"/>
        <v>0</v>
      </c>
      <c r="BL231" s="395">
        <v>0</v>
      </c>
      <c r="BM231" s="395">
        <v>0</v>
      </c>
      <c r="BN231" s="395">
        <v>0</v>
      </c>
      <c r="BO231" s="396">
        <f t="shared" si="257"/>
        <v>0</v>
      </c>
      <c r="BP231" s="395">
        <v>0</v>
      </c>
      <c r="BQ231" s="395">
        <v>0</v>
      </c>
      <c r="BR231" s="395">
        <v>0</v>
      </c>
      <c r="BS231" s="396">
        <f t="shared" si="258"/>
        <v>0</v>
      </c>
      <c r="BT231" s="395">
        <v>0</v>
      </c>
      <c r="BU231" s="395">
        <v>0</v>
      </c>
      <c r="BV231" s="395">
        <v>0</v>
      </c>
      <c r="BW231" s="395">
        <v>0</v>
      </c>
      <c r="BX231" s="396">
        <f t="shared" si="259"/>
        <v>0</v>
      </c>
      <c r="BY231" s="395">
        <v>0</v>
      </c>
      <c r="BZ231" s="395">
        <v>0</v>
      </c>
      <c r="CA231" s="395">
        <v>0</v>
      </c>
      <c r="CB231" s="396">
        <f t="shared" si="260"/>
        <v>0</v>
      </c>
      <c r="CC231" s="395">
        <v>0</v>
      </c>
      <c r="CD231" s="395">
        <v>0</v>
      </c>
      <c r="CE231" s="395">
        <v>0</v>
      </c>
    </row>
    <row r="232" spans="1:83" ht="12.75" x14ac:dyDescent="0.2">
      <c r="A232" s="90">
        <v>12022</v>
      </c>
      <c r="B232" s="252" t="s">
        <v>437</v>
      </c>
      <c r="C232" s="398">
        <f t="shared" si="244"/>
        <v>65</v>
      </c>
      <c r="D232" s="397">
        <f t="shared" si="245"/>
        <v>17</v>
      </c>
      <c r="E232" s="395">
        <v>7</v>
      </c>
      <c r="F232" s="395">
        <v>10</v>
      </c>
      <c r="G232" s="397">
        <f t="shared" si="246"/>
        <v>0</v>
      </c>
      <c r="H232" s="395">
        <v>0</v>
      </c>
      <c r="I232" s="395">
        <v>0</v>
      </c>
      <c r="J232" s="396">
        <f t="shared" si="247"/>
        <v>15</v>
      </c>
      <c r="K232" s="395">
        <v>0</v>
      </c>
      <c r="L232" s="395">
        <v>3</v>
      </c>
      <c r="M232" s="395">
        <v>12</v>
      </c>
      <c r="N232" s="395">
        <v>0</v>
      </c>
      <c r="O232" s="396">
        <f t="shared" si="248"/>
        <v>0</v>
      </c>
      <c r="P232" s="395">
        <v>0</v>
      </c>
      <c r="Q232" s="395">
        <v>0</v>
      </c>
      <c r="R232" s="395">
        <v>0</v>
      </c>
      <c r="S232" s="395">
        <v>0</v>
      </c>
      <c r="T232" s="396">
        <f t="shared" si="249"/>
        <v>3</v>
      </c>
      <c r="U232" s="395">
        <v>0</v>
      </c>
      <c r="V232" s="395">
        <v>3</v>
      </c>
      <c r="W232" s="395">
        <v>0</v>
      </c>
      <c r="X232" s="395">
        <v>0</v>
      </c>
      <c r="Y232" s="396">
        <f t="shared" si="250"/>
        <v>9</v>
      </c>
      <c r="Z232" s="401">
        <v>0</v>
      </c>
      <c r="AA232" s="401">
        <v>7</v>
      </c>
      <c r="AB232" s="401">
        <v>1</v>
      </c>
      <c r="AC232" s="401">
        <v>1</v>
      </c>
      <c r="AD232" s="401">
        <v>0</v>
      </c>
      <c r="AE232" s="396">
        <f t="shared" si="251"/>
        <v>0</v>
      </c>
      <c r="AF232" s="395">
        <v>0</v>
      </c>
      <c r="AG232" s="395">
        <v>0</v>
      </c>
      <c r="AH232" s="395">
        <v>0</v>
      </c>
      <c r="AI232" s="395">
        <v>0</v>
      </c>
      <c r="AJ232" s="395">
        <v>0</v>
      </c>
      <c r="AK232" s="395">
        <v>0</v>
      </c>
      <c r="AL232" s="395">
        <v>0</v>
      </c>
      <c r="AM232" s="395">
        <v>0</v>
      </c>
      <c r="AN232" s="395">
        <v>0</v>
      </c>
      <c r="AO232" s="395">
        <v>0</v>
      </c>
      <c r="AP232" s="395">
        <v>0</v>
      </c>
      <c r="AQ232" s="395">
        <v>0</v>
      </c>
      <c r="AR232" s="395">
        <v>0</v>
      </c>
      <c r="AS232" s="396">
        <f t="shared" si="252"/>
        <v>2</v>
      </c>
      <c r="AT232" s="395">
        <v>0</v>
      </c>
      <c r="AU232" s="395">
        <v>0</v>
      </c>
      <c r="AV232" s="395">
        <v>2</v>
      </c>
      <c r="AW232" s="396">
        <f t="shared" si="253"/>
        <v>2</v>
      </c>
      <c r="AX232" s="395">
        <v>0</v>
      </c>
      <c r="AY232" s="395">
        <v>0</v>
      </c>
      <c r="AZ232" s="395">
        <v>0</v>
      </c>
      <c r="BA232" s="395">
        <v>0</v>
      </c>
      <c r="BB232" s="395">
        <v>2</v>
      </c>
      <c r="BC232" s="396">
        <f t="shared" si="254"/>
        <v>0</v>
      </c>
      <c r="BD232" s="395">
        <v>0</v>
      </c>
      <c r="BE232" s="395">
        <v>0</v>
      </c>
      <c r="BF232" s="396">
        <f t="shared" si="255"/>
        <v>3</v>
      </c>
      <c r="BG232" s="395">
        <v>0</v>
      </c>
      <c r="BH232" s="395">
        <v>1</v>
      </c>
      <c r="BI232" s="395">
        <v>2</v>
      </c>
      <c r="BJ232" s="395">
        <v>0</v>
      </c>
      <c r="BK232" s="396">
        <f t="shared" si="256"/>
        <v>0</v>
      </c>
      <c r="BL232" s="395">
        <v>0</v>
      </c>
      <c r="BM232" s="395">
        <v>0</v>
      </c>
      <c r="BN232" s="395">
        <v>0</v>
      </c>
      <c r="BO232" s="396">
        <f t="shared" si="257"/>
        <v>6</v>
      </c>
      <c r="BP232" s="395">
        <v>0</v>
      </c>
      <c r="BQ232" s="395">
        <v>6</v>
      </c>
      <c r="BR232" s="395">
        <v>0</v>
      </c>
      <c r="BS232" s="396">
        <f t="shared" si="258"/>
        <v>1</v>
      </c>
      <c r="BT232" s="395">
        <v>0</v>
      </c>
      <c r="BU232" s="395">
        <v>0</v>
      </c>
      <c r="BV232" s="395">
        <v>1</v>
      </c>
      <c r="BW232" s="395">
        <v>0</v>
      </c>
      <c r="BX232" s="396">
        <f t="shared" si="259"/>
        <v>1</v>
      </c>
      <c r="BY232" s="395">
        <v>0</v>
      </c>
      <c r="BZ232" s="395">
        <v>0</v>
      </c>
      <c r="CA232" s="395">
        <v>1</v>
      </c>
      <c r="CB232" s="396">
        <f t="shared" si="260"/>
        <v>6</v>
      </c>
      <c r="CC232" s="395">
        <v>2</v>
      </c>
      <c r="CD232" s="395">
        <v>4</v>
      </c>
      <c r="CE232" s="395">
        <v>0</v>
      </c>
    </row>
    <row r="233" spans="1:83" ht="12.75" x14ac:dyDescent="0.2">
      <c r="A233" s="90">
        <v>12031</v>
      </c>
      <c r="B233" s="252" t="s">
        <v>311</v>
      </c>
      <c r="C233" s="398">
        <f t="shared" si="244"/>
        <v>22</v>
      </c>
      <c r="D233" s="397">
        <f t="shared" si="245"/>
        <v>1</v>
      </c>
      <c r="E233" s="395">
        <v>1</v>
      </c>
      <c r="F233" s="395">
        <v>0</v>
      </c>
      <c r="G233" s="397">
        <f t="shared" si="246"/>
        <v>0</v>
      </c>
      <c r="H233" s="395">
        <v>0</v>
      </c>
      <c r="I233" s="395">
        <v>0</v>
      </c>
      <c r="J233" s="396">
        <f t="shared" si="247"/>
        <v>1</v>
      </c>
      <c r="K233" s="395">
        <v>0</v>
      </c>
      <c r="L233" s="395">
        <v>1</v>
      </c>
      <c r="M233" s="395">
        <v>0</v>
      </c>
      <c r="N233" s="395">
        <v>0</v>
      </c>
      <c r="O233" s="396">
        <f t="shared" si="248"/>
        <v>6</v>
      </c>
      <c r="P233" s="395">
        <v>0</v>
      </c>
      <c r="Q233" s="395">
        <v>6</v>
      </c>
      <c r="R233" s="395">
        <v>0</v>
      </c>
      <c r="S233" s="395">
        <v>0</v>
      </c>
      <c r="T233" s="396">
        <f t="shared" si="249"/>
        <v>0</v>
      </c>
      <c r="U233" s="395">
        <v>0</v>
      </c>
      <c r="V233" s="395">
        <v>0</v>
      </c>
      <c r="W233" s="395">
        <v>0</v>
      </c>
      <c r="X233" s="395">
        <v>0</v>
      </c>
      <c r="Y233" s="396">
        <f t="shared" si="250"/>
        <v>1</v>
      </c>
      <c r="Z233" s="401">
        <v>0</v>
      </c>
      <c r="AA233" s="401">
        <v>1</v>
      </c>
      <c r="AB233" s="401">
        <v>0</v>
      </c>
      <c r="AC233" s="401">
        <v>0</v>
      </c>
      <c r="AD233" s="401">
        <v>0</v>
      </c>
      <c r="AE233" s="396">
        <f t="shared" si="251"/>
        <v>8</v>
      </c>
      <c r="AF233" s="395">
        <v>0</v>
      </c>
      <c r="AG233" s="395">
        <v>0</v>
      </c>
      <c r="AH233" s="395">
        <v>0</v>
      </c>
      <c r="AI233" s="395">
        <v>0</v>
      </c>
      <c r="AJ233" s="395">
        <v>0</v>
      </c>
      <c r="AK233" s="395">
        <v>0</v>
      </c>
      <c r="AL233" s="395">
        <v>2</v>
      </c>
      <c r="AM233" s="395">
        <v>5</v>
      </c>
      <c r="AN233" s="395">
        <v>0</v>
      </c>
      <c r="AO233" s="395">
        <v>1</v>
      </c>
      <c r="AP233" s="395">
        <v>0</v>
      </c>
      <c r="AQ233" s="395">
        <v>0</v>
      </c>
      <c r="AR233" s="395">
        <v>0</v>
      </c>
      <c r="AS233" s="396">
        <f t="shared" si="252"/>
        <v>0</v>
      </c>
      <c r="AT233" s="395">
        <v>0</v>
      </c>
      <c r="AU233" s="395">
        <v>0</v>
      </c>
      <c r="AV233" s="395">
        <v>0</v>
      </c>
      <c r="AW233" s="396">
        <f t="shared" si="253"/>
        <v>0</v>
      </c>
      <c r="AX233" s="395">
        <v>0</v>
      </c>
      <c r="AY233" s="395">
        <v>0</v>
      </c>
      <c r="AZ233" s="395">
        <v>0</v>
      </c>
      <c r="BA233" s="395">
        <v>0</v>
      </c>
      <c r="BB233" s="395">
        <v>0</v>
      </c>
      <c r="BC233" s="396">
        <f t="shared" si="254"/>
        <v>3</v>
      </c>
      <c r="BD233" s="395">
        <v>0</v>
      </c>
      <c r="BE233" s="395">
        <v>3</v>
      </c>
      <c r="BF233" s="396">
        <f t="shared" si="255"/>
        <v>1</v>
      </c>
      <c r="BG233" s="395">
        <v>1</v>
      </c>
      <c r="BH233" s="395">
        <v>0</v>
      </c>
      <c r="BI233" s="395">
        <v>0</v>
      </c>
      <c r="BJ233" s="395">
        <v>0</v>
      </c>
      <c r="BK233" s="396">
        <f t="shared" si="256"/>
        <v>0</v>
      </c>
      <c r="BL233" s="395">
        <v>0</v>
      </c>
      <c r="BM233" s="395">
        <v>0</v>
      </c>
      <c r="BN233" s="395">
        <v>0</v>
      </c>
      <c r="BO233" s="396">
        <f t="shared" si="257"/>
        <v>1</v>
      </c>
      <c r="BP233" s="395">
        <v>0</v>
      </c>
      <c r="BQ233" s="395">
        <v>1</v>
      </c>
      <c r="BR233" s="395">
        <v>0</v>
      </c>
      <c r="BS233" s="396">
        <f t="shared" si="258"/>
        <v>0</v>
      </c>
      <c r="BT233" s="395">
        <v>0</v>
      </c>
      <c r="BU233" s="395">
        <v>0</v>
      </c>
      <c r="BV233" s="395">
        <v>0</v>
      </c>
      <c r="BW233" s="395">
        <v>0</v>
      </c>
      <c r="BX233" s="396">
        <f t="shared" si="259"/>
        <v>0</v>
      </c>
      <c r="BY233" s="395">
        <v>0</v>
      </c>
      <c r="BZ233" s="395">
        <v>0</v>
      </c>
      <c r="CA233" s="395">
        <v>0</v>
      </c>
      <c r="CB233" s="396">
        <f t="shared" si="260"/>
        <v>0</v>
      </c>
      <c r="CC233" s="395">
        <v>0</v>
      </c>
      <c r="CD233" s="395">
        <v>0</v>
      </c>
      <c r="CE233" s="395">
        <v>0</v>
      </c>
    </row>
    <row r="234" spans="1:83" ht="12.75" x14ac:dyDescent="0.2">
      <c r="A234" s="90">
        <v>12032</v>
      </c>
      <c r="B234" s="252" t="s">
        <v>348</v>
      </c>
      <c r="C234" s="398">
        <f t="shared" si="244"/>
        <v>1</v>
      </c>
      <c r="D234" s="397">
        <f t="shared" si="245"/>
        <v>0</v>
      </c>
      <c r="E234" s="395">
        <v>0</v>
      </c>
      <c r="F234" s="395">
        <v>0</v>
      </c>
      <c r="G234" s="397">
        <f t="shared" si="246"/>
        <v>0</v>
      </c>
      <c r="H234" s="395">
        <v>0</v>
      </c>
      <c r="I234" s="395">
        <v>0</v>
      </c>
      <c r="J234" s="396">
        <f t="shared" si="247"/>
        <v>0</v>
      </c>
      <c r="K234" s="395">
        <v>0</v>
      </c>
      <c r="L234" s="395">
        <v>0</v>
      </c>
      <c r="M234" s="395">
        <v>0</v>
      </c>
      <c r="N234" s="395">
        <v>0</v>
      </c>
      <c r="O234" s="396">
        <f t="shared" si="248"/>
        <v>0</v>
      </c>
      <c r="P234" s="395">
        <v>0</v>
      </c>
      <c r="Q234" s="395">
        <v>0</v>
      </c>
      <c r="R234" s="395">
        <v>0</v>
      </c>
      <c r="S234" s="395">
        <v>0</v>
      </c>
      <c r="T234" s="396">
        <f t="shared" si="249"/>
        <v>0</v>
      </c>
      <c r="U234" s="395">
        <v>0</v>
      </c>
      <c r="V234" s="395">
        <v>0</v>
      </c>
      <c r="W234" s="395">
        <v>0</v>
      </c>
      <c r="X234" s="395">
        <v>0</v>
      </c>
      <c r="Y234" s="396">
        <f t="shared" si="250"/>
        <v>0</v>
      </c>
      <c r="Z234" s="401">
        <v>0</v>
      </c>
      <c r="AA234" s="401">
        <v>0</v>
      </c>
      <c r="AB234" s="401">
        <v>0</v>
      </c>
      <c r="AC234" s="401">
        <v>0</v>
      </c>
      <c r="AD234" s="401">
        <v>0</v>
      </c>
      <c r="AE234" s="396">
        <f t="shared" si="251"/>
        <v>1</v>
      </c>
      <c r="AF234" s="395">
        <v>0</v>
      </c>
      <c r="AG234" s="395">
        <v>0</v>
      </c>
      <c r="AH234" s="395">
        <v>0</v>
      </c>
      <c r="AI234" s="395">
        <v>0</v>
      </c>
      <c r="AJ234" s="395">
        <v>0</v>
      </c>
      <c r="AK234" s="395">
        <v>1</v>
      </c>
      <c r="AL234" s="395">
        <v>0</v>
      </c>
      <c r="AM234" s="395">
        <v>0</v>
      </c>
      <c r="AN234" s="395">
        <v>0</v>
      </c>
      <c r="AO234" s="395">
        <v>0</v>
      </c>
      <c r="AP234" s="395">
        <v>0</v>
      </c>
      <c r="AQ234" s="395">
        <v>0</v>
      </c>
      <c r="AR234" s="395">
        <v>0</v>
      </c>
      <c r="AS234" s="396">
        <f t="shared" si="252"/>
        <v>0</v>
      </c>
      <c r="AT234" s="395">
        <v>0</v>
      </c>
      <c r="AU234" s="395">
        <v>0</v>
      </c>
      <c r="AV234" s="395">
        <v>0</v>
      </c>
      <c r="AW234" s="396">
        <f t="shared" si="253"/>
        <v>0</v>
      </c>
      <c r="AX234" s="395">
        <v>0</v>
      </c>
      <c r="AY234" s="395">
        <v>0</v>
      </c>
      <c r="AZ234" s="395">
        <v>0</v>
      </c>
      <c r="BA234" s="395">
        <v>0</v>
      </c>
      <c r="BB234" s="395">
        <v>0</v>
      </c>
      <c r="BC234" s="396">
        <f t="shared" si="254"/>
        <v>0</v>
      </c>
      <c r="BD234" s="395">
        <v>0</v>
      </c>
      <c r="BE234" s="395">
        <v>0</v>
      </c>
      <c r="BF234" s="396">
        <f t="shared" si="255"/>
        <v>0</v>
      </c>
      <c r="BG234" s="395">
        <v>0</v>
      </c>
      <c r="BH234" s="395">
        <v>0</v>
      </c>
      <c r="BI234" s="395">
        <v>0</v>
      </c>
      <c r="BJ234" s="395">
        <v>0</v>
      </c>
      <c r="BK234" s="396">
        <f t="shared" si="256"/>
        <v>0</v>
      </c>
      <c r="BL234" s="395">
        <v>0</v>
      </c>
      <c r="BM234" s="395">
        <v>0</v>
      </c>
      <c r="BN234" s="395">
        <v>0</v>
      </c>
      <c r="BO234" s="396">
        <f t="shared" si="257"/>
        <v>0</v>
      </c>
      <c r="BP234" s="395">
        <v>0</v>
      </c>
      <c r="BQ234" s="395">
        <v>0</v>
      </c>
      <c r="BR234" s="395">
        <v>0</v>
      </c>
      <c r="BS234" s="396">
        <f t="shared" si="258"/>
        <v>0</v>
      </c>
      <c r="BT234" s="395">
        <v>0</v>
      </c>
      <c r="BU234" s="395">
        <v>0</v>
      </c>
      <c r="BV234" s="395">
        <v>0</v>
      </c>
      <c r="BW234" s="395">
        <v>0</v>
      </c>
      <c r="BX234" s="396">
        <f t="shared" si="259"/>
        <v>0</v>
      </c>
      <c r="BY234" s="395">
        <v>0</v>
      </c>
      <c r="BZ234" s="395">
        <v>0</v>
      </c>
      <c r="CA234" s="395">
        <v>0</v>
      </c>
      <c r="CB234" s="396">
        <f t="shared" si="260"/>
        <v>0</v>
      </c>
      <c r="CC234" s="395">
        <v>0</v>
      </c>
      <c r="CD234" s="395">
        <v>0</v>
      </c>
      <c r="CE234" s="395">
        <v>0</v>
      </c>
    </row>
    <row r="235" spans="1:83" ht="12.75" x14ac:dyDescent="0.2">
      <c r="A235" s="90">
        <v>12051</v>
      </c>
      <c r="B235" s="252" t="s">
        <v>27</v>
      </c>
      <c r="C235" s="398">
        <f t="shared" si="244"/>
        <v>287</v>
      </c>
      <c r="D235" s="397">
        <f t="shared" si="245"/>
        <v>52</v>
      </c>
      <c r="E235" s="395">
        <v>27</v>
      </c>
      <c r="F235" s="395">
        <v>25</v>
      </c>
      <c r="G235" s="397">
        <f t="shared" si="246"/>
        <v>56</v>
      </c>
      <c r="H235" s="395">
        <v>14</v>
      </c>
      <c r="I235" s="395">
        <v>42</v>
      </c>
      <c r="J235" s="396">
        <f t="shared" si="247"/>
        <v>21</v>
      </c>
      <c r="K235" s="395">
        <v>0</v>
      </c>
      <c r="L235" s="395">
        <v>8</v>
      </c>
      <c r="M235" s="395">
        <v>2</v>
      </c>
      <c r="N235" s="395">
        <v>11</v>
      </c>
      <c r="O235" s="396">
        <f t="shared" si="248"/>
        <v>21</v>
      </c>
      <c r="P235" s="395">
        <v>0</v>
      </c>
      <c r="Q235" s="395">
        <v>20</v>
      </c>
      <c r="R235" s="395">
        <v>0</v>
      </c>
      <c r="S235" s="395">
        <v>1</v>
      </c>
      <c r="T235" s="396">
        <f t="shared" si="249"/>
        <v>2</v>
      </c>
      <c r="U235" s="395">
        <v>0</v>
      </c>
      <c r="V235" s="395">
        <v>2</v>
      </c>
      <c r="W235" s="395">
        <v>0</v>
      </c>
      <c r="X235" s="395">
        <v>0</v>
      </c>
      <c r="Y235" s="396">
        <f t="shared" si="250"/>
        <v>72</v>
      </c>
      <c r="Z235" s="401">
        <v>0</v>
      </c>
      <c r="AA235" s="401">
        <v>9</v>
      </c>
      <c r="AB235" s="401">
        <v>0</v>
      </c>
      <c r="AC235" s="401">
        <v>4</v>
      </c>
      <c r="AD235" s="401">
        <v>59</v>
      </c>
      <c r="AE235" s="396">
        <f t="shared" si="251"/>
        <v>30</v>
      </c>
      <c r="AF235" s="395">
        <v>0</v>
      </c>
      <c r="AG235" s="395">
        <v>0</v>
      </c>
      <c r="AH235" s="395">
        <v>10</v>
      </c>
      <c r="AI235" s="395">
        <v>1</v>
      </c>
      <c r="AJ235" s="395">
        <v>5</v>
      </c>
      <c r="AK235" s="395">
        <v>2</v>
      </c>
      <c r="AL235" s="395">
        <v>0</v>
      </c>
      <c r="AM235" s="395">
        <v>5</v>
      </c>
      <c r="AN235" s="395">
        <v>0</v>
      </c>
      <c r="AO235" s="395">
        <v>1</v>
      </c>
      <c r="AP235" s="395">
        <v>0</v>
      </c>
      <c r="AQ235" s="395">
        <v>6</v>
      </c>
      <c r="AR235" s="395">
        <v>0</v>
      </c>
      <c r="AS235" s="396">
        <f t="shared" si="252"/>
        <v>6</v>
      </c>
      <c r="AT235" s="395">
        <v>0</v>
      </c>
      <c r="AU235" s="395">
        <v>5</v>
      </c>
      <c r="AV235" s="395">
        <v>1</v>
      </c>
      <c r="AW235" s="396">
        <f t="shared" si="253"/>
        <v>8</v>
      </c>
      <c r="AX235" s="395">
        <v>0</v>
      </c>
      <c r="AY235" s="395">
        <v>5</v>
      </c>
      <c r="AZ235" s="395">
        <v>0</v>
      </c>
      <c r="BA235" s="395">
        <v>3</v>
      </c>
      <c r="BB235" s="395">
        <v>0</v>
      </c>
      <c r="BC235" s="396">
        <f t="shared" si="254"/>
        <v>1</v>
      </c>
      <c r="BD235" s="395">
        <v>0</v>
      </c>
      <c r="BE235" s="395">
        <v>1</v>
      </c>
      <c r="BF235" s="396">
        <f t="shared" si="255"/>
        <v>9</v>
      </c>
      <c r="BG235" s="395">
        <v>0</v>
      </c>
      <c r="BH235" s="395">
        <v>8</v>
      </c>
      <c r="BI235" s="395">
        <v>0</v>
      </c>
      <c r="BJ235" s="395">
        <v>1</v>
      </c>
      <c r="BK235" s="396">
        <f t="shared" si="256"/>
        <v>3</v>
      </c>
      <c r="BL235" s="395">
        <v>0</v>
      </c>
      <c r="BM235" s="395">
        <v>3</v>
      </c>
      <c r="BN235" s="395">
        <v>0</v>
      </c>
      <c r="BO235" s="396">
        <f t="shared" si="257"/>
        <v>1</v>
      </c>
      <c r="BP235" s="395">
        <v>0</v>
      </c>
      <c r="BQ235" s="395">
        <v>1</v>
      </c>
      <c r="BR235" s="395">
        <v>0</v>
      </c>
      <c r="BS235" s="396">
        <f t="shared" si="258"/>
        <v>2</v>
      </c>
      <c r="BT235" s="395">
        <v>0</v>
      </c>
      <c r="BU235" s="395">
        <v>0</v>
      </c>
      <c r="BV235" s="395">
        <v>1</v>
      </c>
      <c r="BW235" s="395">
        <v>1</v>
      </c>
      <c r="BX235" s="396">
        <f t="shared" si="259"/>
        <v>2</v>
      </c>
      <c r="BY235" s="395">
        <v>1</v>
      </c>
      <c r="BZ235" s="395">
        <v>1</v>
      </c>
      <c r="CA235" s="395">
        <v>0</v>
      </c>
      <c r="CB235" s="396">
        <f t="shared" si="260"/>
        <v>1</v>
      </c>
      <c r="CC235" s="395">
        <v>1</v>
      </c>
      <c r="CD235" s="395">
        <v>0</v>
      </c>
      <c r="CE235" s="395">
        <v>0</v>
      </c>
    </row>
    <row r="236" spans="1:83" ht="12.75" x14ac:dyDescent="0.2">
      <c r="A236" s="90">
        <v>12052</v>
      </c>
      <c r="B236" s="252" t="s">
        <v>28</v>
      </c>
      <c r="C236" s="398">
        <f t="shared" si="244"/>
        <v>88</v>
      </c>
      <c r="D236" s="397">
        <f t="shared" si="245"/>
        <v>20</v>
      </c>
      <c r="E236" s="395">
        <v>2</v>
      </c>
      <c r="F236" s="395">
        <v>18</v>
      </c>
      <c r="G236" s="397">
        <f t="shared" si="246"/>
        <v>10</v>
      </c>
      <c r="H236" s="395">
        <v>6</v>
      </c>
      <c r="I236" s="395">
        <v>4</v>
      </c>
      <c r="J236" s="396">
        <f t="shared" si="247"/>
        <v>1</v>
      </c>
      <c r="K236" s="395">
        <v>0</v>
      </c>
      <c r="L236" s="395">
        <v>0</v>
      </c>
      <c r="M236" s="395">
        <v>0</v>
      </c>
      <c r="N236" s="395">
        <v>1</v>
      </c>
      <c r="O236" s="396">
        <f t="shared" si="248"/>
        <v>3</v>
      </c>
      <c r="P236" s="395">
        <v>0</v>
      </c>
      <c r="Q236" s="395">
        <v>2</v>
      </c>
      <c r="R236" s="395">
        <v>0</v>
      </c>
      <c r="S236" s="395">
        <v>1</v>
      </c>
      <c r="T236" s="396">
        <f t="shared" si="249"/>
        <v>1</v>
      </c>
      <c r="U236" s="395">
        <v>0</v>
      </c>
      <c r="V236" s="395">
        <v>0</v>
      </c>
      <c r="W236" s="395">
        <v>0</v>
      </c>
      <c r="X236" s="395">
        <v>1</v>
      </c>
      <c r="Y236" s="396">
        <f t="shared" si="250"/>
        <v>29</v>
      </c>
      <c r="Z236" s="401">
        <v>0</v>
      </c>
      <c r="AA236" s="401">
        <v>16</v>
      </c>
      <c r="AB236" s="401">
        <v>3</v>
      </c>
      <c r="AC236" s="401">
        <v>0</v>
      </c>
      <c r="AD236" s="401">
        <v>10</v>
      </c>
      <c r="AE236" s="396">
        <f t="shared" si="251"/>
        <v>13</v>
      </c>
      <c r="AF236" s="395">
        <v>0</v>
      </c>
      <c r="AG236" s="395">
        <v>0</v>
      </c>
      <c r="AH236" s="395">
        <v>2</v>
      </c>
      <c r="AI236" s="395">
        <v>2</v>
      </c>
      <c r="AJ236" s="395">
        <v>0</v>
      </c>
      <c r="AK236" s="395">
        <v>1</v>
      </c>
      <c r="AL236" s="395">
        <v>0</v>
      </c>
      <c r="AM236" s="395">
        <v>6</v>
      </c>
      <c r="AN236" s="395">
        <v>0</v>
      </c>
      <c r="AO236" s="395">
        <v>1</v>
      </c>
      <c r="AP236" s="395">
        <v>0</v>
      </c>
      <c r="AQ236" s="395">
        <v>1</v>
      </c>
      <c r="AR236" s="395">
        <v>0</v>
      </c>
      <c r="AS236" s="396">
        <f t="shared" si="252"/>
        <v>5</v>
      </c>
      <c r="AT236" s="395">
        <v>0</v>
      </c>
      <c r="AU236" s="395">
        <v>2</v>
      </c>
      <c r="AV236" s="395">
        <v>3</v>
      </c>
      <c r="AW236" s="396">
        <f t="shared" si="253"/>
        <v>2</v>
      </c>
      <c r="AX236" s="395">
        <v>0</v>
      </c>
      <c r="AY236" s="395">
        <v>0</v>
      </c>
      <c r="AZ236" s="395">
        <v>0</v>
      </c>
      <c r="BA236" s="395">
        <v>2</v>
      </c>
      <c r="BB236" s="395">
        <v>0</v>
      </c>
      <c r="BC236" s="396">
        <f t="shared" si="254"/>
        <v>0</v>
      </c>
      <c r="BD236" s="395">
        <v>0</v>
      </c>
      <c r="BE236" s="395">
        <v>0</v>
      </c>
      <c r="BF236" s="396">
        <f t="shared" si="255"/>
        <v>1</v>
      </c>
      <c r="BG236" s="395">
        <v>0</v>
      </c>
      <c r="BH236" s="395">
        <v>1</v>
      </c>
      <c r="BI236" s="395">
        <v>0</v>
      </c>
      <c r="BJ236" s="395">
        <v>0</v>
      </c>
      <c r="BK236" s="396">
        <f t="shared" si="256"/>
        <v>1</v>
      </c>
      <c r="BL236" s="395">
        <v>1</v>
      </c>
      <c r="BM236" s="395">
        <v>0</v>
      </c>
      <c r="BN236" s="395">
        <v>0</v>
      </c>
      <c r="BO236" s="396">
        <f t="shared" si="257"/>
        <v>0</v>
      </c>
      <c r="BP236" s="395">
        <v>0</v>
      </c>
      <c r="BQ236" s="395">
        <v>0</v>
      </c>
      <c r="BR236" s="395">
        <v>0</v>
      </c>
      <c r="BS236" s="396">
        <f t="shared" si="258"/>
        <v>2</v>
      </c>
      <c r="BT236" s="395">
        <v>0</v>
      </c>
      <c r="BU236" s="395">
        <v>0</v>
      </c>
      <c r="BV236" s="395">
        <v>0</v>
      </c>
      <c r="BW236" s="395">
        <v>2</v>
      </c>
      <c r="BX236" s="396">
        <f t="shared" si="259"/>
        <v>0</v>
      </c>
      <c r="BY236" s="395">
        <v>0</v>
      </c>
      <c r="BZ236" s="395">
        <v>0</v>
      </c>
      <c r="CA236" s="395">
        <v>0</v>
      </c>
      <c r="CB236" s="396">
        <f t="shared" si="260"/>
        <v>0</v>
      </c>
      <c r="CC236" s="395">
        <v>0</v>
      </c>
      <c r="CD236" s="395">
        <v>0</v>
      </c>
      <c r="CE236" s="395">
        <v>0</v>
      </c>
    </row>
    <row r="237" spans="1:83" ht="12.75" x14ac:dyDescent="0.2">
      <c r="A237" s="90">
        <v>12053</v>
      </c>
      <c r="B237" s="252" t="s">
        <v>29</v>
      </c>
      <c r="C237" s="398">
        <f t="shared" si="244"/>
        <v>16</v>
      </c>
      <c r="D237" s="397">
        <f t="shared" si="245"/>
        <v>1</v>
      </c>
      <c r="E237" s="395">
        <v>1</v>
      </c>
      <c r="F237" s="395">
        <v>0</v>
      </c>
      <c r="G237" s="397">
        <f t="shared" si="246"/>
        <v>1</v>
      </c>
      <c r="H237" s="395">
        <v>0</v>
      </c>
      <c r="I237" s="395">
        <v>1</v>
      </c>
      <c r="J237" s="396">
        <f t="shared" si="247"/>
        <v>0</v>
      </c>
      <c r="K237" s="395">
        <v>0</v>
      </c>
      <c r="L237" s="395">
        <v>0</v>
      </c>
      <c r="M237" s="395">
        <v>0</v>
      </c>
      <c r="N237" s="395">
        <v>0</v>
      </c>
      <c r="O237" s="396">
        <f t="shared" si="248"/>
        <v>0</v>
      </c>
      <c r="P237" s="395">
        <v>0</v>
      </c>
      <c r="Q237" s="395">
        <v>0</v>
      </c>
      <c r="R237" s="395">
        <v>0</v>
      </c>
      <c r="S237" s="395">
        <v>0</v>
      </c>
      <c r="T237" s="396">
        <f t="shared" si="249"/>
        <v>0</v>
      </c>
      <c r="U237" s="395">
        <v>0</v>
      </c>
      <c r="V237" s="395">
        <v>0</v>
      </c>
      <c r="W237" s="395">
        <v>0</v>
      </c>
      <c r="X237" s="395">
        <v>0</v>
      </c>
      <c r="Y237" s="396">
        <f t="shared" si="250"/>
        <v>8</v>
      </c>
      <c r="Z237" s="401">
        <v>0</v>
      </c>
      <c r="AA237" s="401">
        <v>8</v>
      </c>
      <c r="AB237" s="401">
        <v>0</v>
      </c>
      <c r="AC237" s="401">
        <v>0</v>
      </c>
      <c r="AD237" s="401">
        <v>0</v>
      </c>
      <c r="AE237" s="396">
        <f t="shared" si="251"/>
        <v>0</v>
      </c>
      <c r="AF237" s="395">
        <v>0</v>
      </c>
      <c r="AG237" s="395">
        <v>0</v>
      </c>
      <c r="AH237" s="395">
        <v>0</v>
      </c>
      <c r="AI237" s="395">
        <v>0</v>
      </c>
      <c r="AJ237" s="395">
        <v>0</v>
      </c>
      <c r="AK237" s="395">
        <v>0</v>
      </c>
      <c r="AL237" s="395">
        <v>0</v>
      </c>
      <c r="AM237" s="395">
        <v>0</v>
      </c>
      <c r="AN237" s="395">
        <v>0</v>
      </c>
      <c r="AO237" s="395">
        <v>0</v>
      </c>
      <c r="AP237" s="395">
        <v>0</v>
      </c>
      <c r="AQ237" s="395">
        <v>0</v>
      </c>
      <c r="AR237" s="395">
        <v>0</v>
      </c>
      <c r="AS237" s="396">
        <f t="shared" si="252"/>
        <v>3</v>
      </c>
      <c r="AT237" s="395">
        <v>0</v>
      </c>
      <c r="AU237" s="395">
        <v>0</v>
      </c>
      <c r="AV237" s="395">
        <v>3</v>
      </c>
      <c r="AW237" s="396">
        <f t="shared" si="253"/>
        <v>0</v>
      </c>
      <c r="AX237" s="395">
        <v>0</v>
      </c>
      <c r="AY237" s="395">
        <v>0</v>
      </c>
      <c r="AZ237" s="395">
        <v>0</v>
      </c>
      <c r="BA237" s="395">
        <v>0</v>
      </c>
      <c r="BB237" s="395">
        <v>0</v>
      </c>
      <c r="BC237" s="396">
        <f t="shared" si="254"/>
        <v>0</v>
      </c>
      <c r="BD237" s="395">
        <v>0</v>
      </c>
      <c r="BE237" s="395">
        <v>0</v>
      </c>
      <c r="BF237" s="396">
        <f t="shared" si="255"/>
        <v>0</v>
      </c>
      <c r="BG237" s="395">
        <v>0</v>
      </c>
      <c r="BH237" s="395">
        <v>0</v>
      </c>
      <c r="BI237" s="395">
        <v>0</v>
      </c>
      <c r="BJ237" s="395">
        <v>0</v>
      </c>
      <c r="BK237" s="396">
        <f t="shared" si="256"/>
        <v>0</v>
      </c>
      <c r="BL237" s="395">
        <v>0</v>
      </c>
      <c r="BM237" s="395">
        <v>0</v>
      </c>
      <c r="BN237" s="395">
        <v>0</v>
      </c>
      <c r="BO237" s="396">
        <f t="shared" si="257"/>
        <v>1</v>
      </c>
      <c r="BP237" s="395">
        <v>0</v>
      </c>
      <c r="BQ237" s="395">
        <v>1</v>
      </c>
      <c r="BR237" s="395">
        <v>0</v>
      </c>
      <c r="BS237" s="396">
        <f t="shared" si="258"/>
        <v>2</v>
      </c>
      <c r="BT237" s="395">
        <v>0</v>
      </c>
      <c r="BU237" s="395">
        <v>1</v>
      </c>
      <c r="BV237" s="395">
        <v>0</v>
      </c>
      <c r="BW237" s="395">
        <v>1</v>
      </c>
      <c r="BX237" s="396">
        <f t="shared" si="259"/>
        <v>0</v>
      </c>
      <c r="BY237" s="395">
        <v>0</v>
      </c>
      <c r="BZ237" s="395">
        <v>0</v>
      </c>
      <c r="CA237" s="395">
        <v>0</v>
      </c>
      <c r="CB237" s="396">
        <f t="shared" si="260"/>
        <v>0</v>
      </c>
      <c r="CC237" s="395">
        <v>0</v>
      </c>
      <c r="CD237" s="395">
        <v>0</v>
      </c>
      <c r="CE237" s="395">
        <v>0</v>
      </c>
    </row>
    <row r="238" spans="1:83" ht="12.75" x14ac:dyDescent="0.2">
      <c r="A238" s="90">
        <v>12054</v>
      </c>
      <c r="B238" s="252" t="s">
        <v>30</v>
      </c>
      <c r="C238" s="398">
        <f t="shared" si="244"/>
        <v>13</v>
      </c>
      <c r="D238" s="397">
        <f t="shared" si="245"/>
        <v>8</v>
      </c>
      <c r="E238" s="395">
        <v>5</v>
      </c>
      <c r="F238" s="395">
        <v>3</v>
      </c>
      <c r="G238" s="397">
        <f t="shared" si="246"/>
        <v>1</v>
      </c>
      <c r="H238" s="395">
        <v>0</v>
      </c>
      <c r="I238" s="395">
        <v>1</v>
      </c>
      <c r="J238" s="396">
        <f t="shared" si="247"/>
        <v>0</v>
      </c>
      <c r="K238" s="395">
        <v>0</v>
      </c>
      <c r="L238" s="395">
        <v>0</v>
      </c>
      <c r="M238" s="395">
        <v>0</v>
      </c>
      <c r="N238" s="395">
        <v>0</v>
      </c>
      <c r="O238" s="396">
        <f t="shared" si="248"/>
        <v>1</v>
      </c>
      <c r="P238" s="395">
        <v>0</v>
      </c>
      <c r="Q238" s="395">
        <v>1</v>
      </c>
      <c r="R238" s="395">
        <v>0</v>
      </c>
      <c r="S238" s="395">
        <v>0</v>
      </c>
      <c r="T238" s="396">
        <f t="shared" si="249"/>
        <v>0</v>
      </c>
      <c r="U238" s="395">
        <v>0</v>
      </c>
      <c r="V238" s="395">
        <v>0</v>
      </c>
      <c r="W238" s="395">
        <v>0</v>
      </c>
      <c r="X238" s="395">
        <v>0</v>
      </c>
      <c r="Y238" s="396">
        <f t="shared" si="250"/>
        <v>0</v>
      </c>
      <c r="Z238" s="401">
        <v>0</v>
      </c>
      <c r="AA238" s="401">
        <v>0</v>
      </c>
      <c r="AB238" s="401">
        <v>0</v>
      </c>
      <c r="AC238" s="401">
        <v>0</v>
      </c>
      <c r="AD238" s="401">
        <v>0</v>
      </c>
      <c r="AE238" s="396">
        <f t="shared" si="251"/>
        <v>2</v>
      </c>
      <c r="AF238" s="395">
        <v>0</v>
      </c>
      <c r="AG238" s="395">
        <v>0</v>
      </c>
      <c r="AH238" s="395">
        <v>1</v>
      </c>
      <c r="AI238" s="395">
        <v>0</v>
      </c>
      <c r="AJ238" s="395">
        <v>0</v>
      </c>
      <c r="AK238" s="395">
        <v>1</v>
      </c>
      <c r="AL238" s="395">
        <v>0</v>
      </c>
      <c r="AM238" s="395">
        <v>0</v>
      </c>
      <c r="AN238" s="395">
        <v>0</v>
      </c>
      <c r="AO238" s="395">
        <v>0</v>
      </c>
      <c r="AP238" s="395">
        <v>0</v>
      </c>
      <c r="AQ238" s="395">
        <v>0</v>
      </c>
      <c r="AR238" s="395">
        <v>0</v>
      </c>
      <c r="AS238" s="396">
        <f t="shared" si="252"/>
        <v>0</v>
      </c>
      <c r="AT238" s="395">
        <v>0</v>
      </c>
      <c r="AU238" s="395">
        <v>0</v>
      </c>
      <c r="AV238" s="395">
        <v>0</v>
      </c>
      <c r="AW238" s="396">
        <f t="shared" si="253"/>
        <v>0</v>
      </c>
      <c r="AX238" s="395">
        <v>0</v>
      </c>
      <c r="AY238" s="395">
        <v>0</v>
      </c>
      <c r="AZ238" s="395">
        <v>0</v>
      </c>
      <c r="BA238" s="395">
        <v>0</v>
      </c>
      <c r="BB238" s="395">
        <v>0</v>
      </c>
      <c r="BC238" s="396">
        <f t="shared" si="254"/>
        <v>0</v>
      </c>
      <c r="BD238" s="395">
        <v>0</v>
      </c>
      <c r="BE238" s="395">
        <v>0</v>
      </c>
      <c r="BF238" s="396">
        <f t="shared" si="255"/>
        <v>0</v>
      </c>
      <c r="BG238" s="395">
        <v>0</v>
      </c>
      <c r="BH238" s="395">
        <v>0</v>
      </c>
      <c r="BI238" s="395">
        <v>0</v>
      </c>
      <c r="BJ238" s="395">
        <v>0</v>
      </c>
      <c r="BK238" s="396">
        <f t="shared" si="256"/>
        <v>0</v>
      </c>
      <c r="BL238" s="395">
        <v>0</v>
      </c>
      <c r="BM238" s="395">
        <v>0</v>
      </c>
      <c r="BN238" s="395">
        <v>0</v>
      </c>
      <c r="BO238" s="396">
        <f t="shared" si="257"/>
        <v>0</v>
      </c>
      <c r="BP238" s="395">
        <v>0</v>
      </c>
      <c r="BQ238" s="395">
        <v>0</v>
      </c>
      <c r="BR238" s="395">
        <v>0</v>
      </c>
      <c r="BS238" s="396">
        <f t="shared" si="258"/>
        <v>0</v>
      </c>
      <c r="BT238" s="395">
        <v>0</v>
      </c>
      <c r="BU238" s="395">
        <v>0</v>
      </c>
      <c r="BV238" s="395">
        <v>0</v>
      </c>
      <c r="BW238" s="395">
        <v>0</v>
      </c>
      <c r="BX238" s="396">
        <f t="shared" si="259"/>
        <v>0</v>
      </c>
      <c r="BY238" s="395">
        <v>0</v>
      </c>
      <c r="BZ238" s="395">
        <v>0</v>
      </c>
      <c r="CA238" s="395">
        <v>0</v>
      </c>
      <c r="CB238" s="396">
        <f t="shared" si="260"/>
        <v>1</v>
      </c>
      <c r="CC238" s="395">
        <v>0</v>
      </c>
      <c r="CD238" s="395">
        <v>1</v>
      </c>
      <c r="CE238" s="395">
        <v>0</v>
      </c>
    </row>
    <row r="239" spans="1:83" ht="12.75" x14ac:dyDescent="0.2">
      <c r="A239" s="91">
        <v>12055</v>
      </c>
      <c r="B239" s="363" t="s">
        <v>392</v>
      </c>
      <c r="C239" s="398">
        <f t="shared" si="244"/>
        <v>16</v>
      </c>
      <c r="D239" s="397">
        <f t="shared" si="245"/>
        <v>1</v>
      </c>
      <c r="E239" s="395">
        <v>0</v>
      </c>
      <c r="F239" s="395">
        <v>1</v>
      </c>
      <c r="G239" s="397">
        <f t="shared" si="246"/>
        <v>0</v>
      </c>
      <c r="H239" s="395">
        <v>0</v>
      </c>
      <c r="I239" s="395">
        <v>0</v>
      </c>
      <c r="J239" s="396">
        <f t="shared" si="247"/>
        <v>0</v>
      </c>
      <c r="K239" s="395">
        <v>0</v>
      </c>
      <c r="L239" s="395">
        <v>0</v>
      </c>
      <c r="M239" s="395">
        <v>0</v>
      </c>
      <c r="N239" s="395">
        <v>0</v>
      </c>
      <c r="O239" s="396">
        <f t="shared" si="248"/>
        <v>0</v>
      </c>
      <c r="P239" s="395">
        <v>0</v>
      </c>
      <c r="Q239" s="395">
        <v>0</v>
      </c>
      <c r="R239" s="395">
        <v>0</v>
      </c>
      <c r="S239" s="395">
        <v>0</v>
      </c>
      <c r="T239" s="396">
        <f t="shared" si="249"/>
        <v>0</v>
      </c>
      <c r="U239" s="395">
        <v>0</v>
      </c>
      <c r="V239" s="395">
        <v>0</v>
      </c>
      <c r="W239" s="395">
        <v>0</v>
      </c>
      <c r="X239" s="395">
        <v>0</v>
      </c>
      <c r="Y239" s="396">
        <f t="shared" si="250"/>
        <v>1</v>
      </c>
      <c r="Z239" s="401">
        <v>0</v>
      </c>
      <c r="AA239" s="401">
        <v>0</v>
      </c>
      <c r="AB239" s="401">
        <v>0</v>
      </c>
      <c r="AC239" s="401">
        <v>0</v>
      </c>
      <c r="AD239" s="401">
        <v>1</v>
      </c>
      <c r="AE239" s="396">
        <f t="shared" si="251"/>
        <v>11</v>
      </c>
      <c r="AF239" s="395">
        <v>0</v>
      </c>
      <c r="AG239" s="395">
        <v>0</v>
      </c>
      <c r="AH239" s="395">
        <v>0</v>
      </c>
      <c r="AI239" s="395">
        <v>0</v>
      </c>
      <c r="AJ239" s="395">
        <v>0</v>
      </c>
      <c r="AK239" s="395">
        <v>0</v>
      </c>
      <c r="AL239" s="395">
        <v>0</v>
      </c>
      <c r="AM239" s="395">
        <v>0</v>
      </c>
      <c r="AN239" s="395">
        <v>0</v>
      </c>
      <c r="AO239" s="395">
        <v>11</v>
      </c>
      <c r="AP239" s="395">
        <v>0</v>
      </c>
      <c r="AQ239" s="395">
        <v>0</v>
      </c>
      <c r="AR239" s="395">
        <v>0</v>
      </c>
      <c r="AS239" s="396">
        <f t="shared" si="252"/>
        <v>0</v>
      </c>
      <c r="AT239" s="395">
        <v>0</v>
      </c>
      <c r="AU239" s="395">
        <v>0</v>
      </c>
      <c r="AV239" s="395">
        <v>0</v>
      </c>
      <c r="AW239" s="396">
        <f t="shared" si="253"/>
        <v>0</v>
      </c>
      <c r="AX239" s="395">
        <v>0</v>
      </c>
      <c r="AY239" s="395">
        <v>0</v>
      </c>
      <c r="AZ239" s="395">
        <v>0</v>
      </c>
      <c r="BA239" s="395">
        <v>0</v>
      </c>
      <c r="BB239" s="395">
        <v>0</v>
      </c>
      <c r="BC239" s="396">
        <f t="shared" si="254"/>
        <v>0</v>
      </c>
      <c r="BD239" s="395">
        <v>0</v>
      </c>
      <c r="BE239" s="395">
        <v>0</v>
      </c>
      <c r="BF239" s="396">
        <f t="shared" si="255"/>
        <v>0</v>
      </c>
      <c r="BG239" s="395">
        <v>0</v>
      </c>
      <c r="BH239" s="395">
        <v>0</v>
      </c>
      <c r="BI239" s="395">
        <v>0</v>
      </c>
      <c r="BJ239" s="395">
        <v>0</v>
      </c>
      <c r="BK239" s="396">
        <f t="shared" si="256"/>
        <v>0</v>
      </c>
      <c r="BL239" s="395">
        <v>0</v>
      </c>
      <c r="BM239" s="395">
        <v>0</v>
      </c>
      <c r="BN239" s="395">
        <v>0</v>
      </c>
      <c r="BO239" s="396">
        <f t="shared" si="257"/>
        <v>0</v>
      </c>
      <c r="BP239" s="395">
        <v>0</v>
      </c>
      <c r="BQ239" s="395">
        <v>0</v>
      </c>
      <c r="BR239" s="395">
        <v>0</v>
      </c>
      <c r="BS239" s="396">
        <f t="shared" si="258"/>
        <v>0</v>
      </c>
      <c r="BT239" s="395">
        <v>0</v>
      </c>
      <c r="BU239" s="395">
        <v>0</v>
      </c>
      <c r="BV239" s="395">
        <v>0</v>
      </c>
      <c r="BW239" s="395">
        <v>0</v>
      </c>
      <c r="BX239" s="396">
        <f t="shared" si="259"/>
        <v>3</v>
      </c>
      <c r="BY239" s="395">
        <v>1</v>
      </c>
      <c r="BZ239" s="395">
        <v>0</v>
      </c>
      <c r="CA239" s="395">
        <v>2</v>
      </c>
      <c r="CB239" s="396">
        <f t="shared" si="260"/>
        <v>0</v>
      </c>
      <c r="CC239" s="395">
        <v>0</v>
      </c>
      <c r="CD239" s="395">
        <v>0</v>
      </c>
      <c r="CE239" s="395">
        <v>0</v>
      </c>
    </row>
    <row r="240" spans="1:83" ht="12.75" x14ac:dyDescent="0.2">
      <c r="A240" s="90">
        <v>12081</v>
      </c>
      <c r="B240" s="252" t="s">
        <v>365</v>
      </c>
      <c r="C240" s="398">
        <f t="shared" si="244"/>
        <v>92</v>
      </c>
      <c r="D240" s="397">
        <f t="shared" si="245"/>
        <v>9</v>
      </c>
      <c r="E240" s="395">
        <v>4</v>
      </c>
      <c r="F240" s="395">
        <v>5</v>
      </c>
      <c r="G240" s="397">
        <f t="shared" si="246"/>
        <v>2</v>
      </c>
      <c r="H240" s="395">
        <v>1</v>
      </c>
      <c r="I240" s="395">
        <v>1</v>
      </c>
      <c r="J240" s="396">
        <f t="shared" si="247"/>
        <v>3</v>
      </c>
      <c r="K240" s="395">
        <v>0</v>
      </c>
      <c r="L240" s="395">
        <v>0</v>
      </c>
      <c r="M240" s="395">
        <v>1</v>
      </c>
      <c r="N240" s="395">
        <v>2</v>
      </c>
      <c r="O240" s="396">
        <f t="shared" si="248"/>
        <v>9</v>
      </c>
      <c r="P240" s="395">
        <v>0</v>
      </c>
      <c r="Q240" s="395">
        <v>1</v>
      </c>
      <c r="R240" s="395">
        <v>1</v>
      </c>
      <c r="S240" s="395">
        <v>7</v>
      </c>
      <c r="T240" s="396">
        <f t="shared" si="249"/>
        <v>2</v>
      </c>
      <c r="U240" s="395">
        <v>0</v>
      </c>
      <c r="V240" s="395">
        <v>2</v>
      </c>
      <c r="W240" s="395">
        <v>0</v>
      </c>
      <c r="X240" s="395">
        <v>0</v>
      </c>
      <c r="Y240" s="396">
        <f t="shared" si="250"/>
        <v>7</v>
      </c>
      <c r="Z240" s="401">
        <v>0</v>
      </c>
      <c r="AA240" s="401">
        <v>1</v>
      </c>
      <c r="AB240" s="401">
        <v>2</v>
      </c>
      <c r="AC240" s="401">
        <v>1</v>
      </c>
      <c r="AD240" s="401">
        <v>3</v>
      </c>
      <c r="AE240" s="396">
        <f t="shared" si="251"/>
        <v>31</v>
      </c>
      <c r="AF240" s="395">
        <v>0</v>
      </c>
      <c r="AG240" s="395">
        <v>0</v>
      </c>
      <c r="AH240" s="395">
        <v>6</v>
      </c>
      <c r="AI240" s="395">
        <v>10</v>
      </c>
      <c r="AJ240" s="395">
        <v>4</v>
      </c>
      <c r="AK240" s="395">
        <v>3</v>
      </c>
      <c r="AL240" s="395">
        <v>0</v>
      </c>
      <c r="AM240" s="395">
        <v>4</v>
      </c>
      <c r="AN240" s="395">
        <v>1</v>
      </c>
      <c r="AO240" s="395">
        <v>0</v>
      </c>
      <c r="AP240" s="395">
        <v>0</v>
      </c>
      <c r="AQ240" s="395">
        <v>3</v>
      </c>
      <c r="AR240" s="395">
        <v>0</v>
      </c>
      <c r="AS240" s="396">
        <f t="shared" si="252"/>
        <v>2</v>
      </c>
      <c r="AT240" s="395">
        <v>0</v>
      </c>
      <c r="AU240" s="395">
        <v>2</v>
      </c>
      <c r="AV240" s="395">
        <v>0</v>
      </c>
      <c r="AW240" s="396">
        <f t="shared" si="253"/>
        <v>5</v>
      </c>
      <c r="AX240" s="395">
        <v>0</v>
      </c>
      <c r="AY240" s="395">
        <v>2</v>
      </c>
      <c r="AZ240" s="395">
        <v>1</v>
      </c>
      <c r="BA240" s="395">
        <v>2</v>
      </c>
      <c r="BB240" s="395">
        <v>0</v>
      </c>
      <c r="BC240" s="396">
        <f t="shared" si="254"/>
        <v>0</v>
      </c>
      <c r="BD240" s="395">
        <v>0</v>
      </c>
      <c r="BE240" s="395">
        <v>0</v>
      </c>
      <c r="BF240" s="396">
        <f t="shared" si="255"/>
        <v>8</v>
      </c>
      <c r="BG240" s="395">
        <v>0</v>
      </c>
      <c r="BH240" s="395">
        <v>4</v>
      </c>
      <c r="BI240" s="395">
        <v>3</v>
      </c>
      <c r="BJ240" s="395">
        <v>1</v>
      </c>
      <c r="BK240" s="396">
        <f t="shared" si="256"/>
        <v>7</v>
      </c>
      <c r="BL240" s="395">
        <v>0</v>
      </c>
      <c r="BM240" s="395">
        <v>4</v>
      </c>
      <c r="BN240" s="395">
        <v>3</v>
      </c>
      <c r="BO240" s="396">
        <f t="shared" si="257"/>
        <v>2</v>
      </c>
      <c r="BP240" s="395">
        <v>0</v>
      </c>
      <c r="BQ240" s="395">
        <v>1</v>
      </c>
      <c r="BR240" s="395">
        <v>1</v>
      </c>
      <c r="BS240" s="396">
        <f t="shared" si="258"/>
        <v>2</v>
      </c>
      <c r="BT240" s="395">
        <v>0</v>
      </c>
      <c r="BU240" s="395">
        <v>1</v>
      </c>
      <c r="BV240" s="395">
        <v>0</v>
      </c>
      <c r="BW240" s="395">
        <v>1</v>
      </c>
      <c r="BX240" s="396">
        <f t="shared" si="259"/>
        <v>3</v>
      </c>
      <c r="BY240" s="395">
        <v>0</v>
      </c>
      <c r="BZ240" s="395">
        <v>3</v>
      </c>
      <c r="CA240" s="395">
        <v>0</v>
      </c>
      <c r="CB240" s="396">
        <f t="shared" si="260"/>
        <v>0</v>
      </c>
      <c r="CC240" s="395">
        <v>0</v>
      </c>
      <c r="CD240" s="395">
        <v>0</v>
      </c>
      <c r="CE240" s="395">
        <v>0</v>
      </c>
    </row>
    <row r="241" spans="1:83" ht="12.75" x14ac:dyDescent="0.2">
      <c r="A241" s="90">
        <v>12082</v>
      </c>
      <c r="B241" s="252" t="s">
        <v>356</v>
      </c>
      <c r="C241" s="398">
        <f t="shared" si="244"/>
        <v>55</v>
      </c>
      <c r="D241" s="397">
        <f t="shared" si="245"/>
        <v>3</v>
      </c>
      <c r="E241" s="395">
        <v>1</v>
      </c>
      <c r="F241" s="395">
        <v>2</v>
      </c>
      <c r="G241" s="397">
        <f t="shared" si="246"/>
        <v>0</v>
      </c>
      <c r="H241" s="395">
        <v>0</v>
      </c>
      <c r="I241" s="395">
        <v>0</v>
      </c>
      <c r="J241" s="396">
        <f t="shared" si="247"/>
        <v>1</v>
      </c>
      <c r="K241" s="395">
        <v>0</v>
      </c>
      <c r="L241" s="395">
        <v>0</v>
      </c>
      <c r="M241" s="395">
        <v>0</v>
      </c>
      <c r="N241" s="395">
        <v>1</v>
      </c>
      <c r="O241" s="396">
        <f t="shared" si="248"/>
        <v>2</v>
      </c>
      <c r="P241" s="395">
        <v>0</v>
      </c>
      <c r="Q241" s="395">
        <v>2</v>
      </c>
      <c r="R241" s="395">
        <v>0</v>
      </c>
      <c r="S241" s="395">
        <v>0</v>
      </c>
      <c r="T241" s="396">
        <f t="shared" si="249"/>
        <v>1</v>
      </c>
      <c r="U241" s="395">
        <v>0</v>
      </c>
      <c r="V241" s="395">
        <v>1</v>
      </c>
      <c r="W241" s="395">
        <v>0</v>
      </c>
      <c r="X241" s="395">
        <v>0</v>
      </c>
      <c r="Y241" s="396">
        <f t="shared" si="250"/>
        <v>4</v>
      </c>
      <c r="Z241" s="401">
        <v>0</v>
      </c>
      <c r="AA241" s="401">
        <v>1</v>
      </c>
      <c r="AB241" s="401">
        <v>0</v>
      </c>
      <c r="AC241" s="401">
        <v>3</v>
      </c>
      <c r="AD241" s="401">
        <v>0</v>
      </c>
      <c r="AE241" s="396">
        <f t="shared" si="251"/>
        <v>27</v>
      </c>
      <c r="AF241" s="395">
        <v>0</v>
      </c>
      <c r="AG241" s="395">
        <v>0</v>
      </c>
      <c r="AH241" s="395">
        <v>3</v>
      </c>
      <c r="AI241" s="395">
        <v>6</v>
      </c>
      <c r="AJ241" s="395">
        <v>7</v>
      </c>
      <c r="AK241" s="395">
        <v>6</v>
      </c>
      <c r="AL241" s="395">
        <v>0</v>
      </c>
      <c r="AM241" s="395">
        <v>4</v>
      </c>
      <c r="AN241" s="395">
        <v>0</v>
      </c>
      <c r="AO241" s="395">
        <v>0</v>
      </c>
      <c r="AP241" s="395">
        <v>0</v>
      </c>
      <c r="AQ241" s="395">
        <v>1</v>
      </c>
      <c r="AR241" s="395">
        <v>0</v>
      </c>
      <c r="AS241" s="396">
        <f t="shared" si="252"/>
        <v>0</v>
      </c>
      <c r="AT241" s="395">
        <v>0</v>
      </c>
      <c r="AU241" s="395">
        <v>0</v>
      </c>
      <c r="AV241" s="395">
        <v>0</v>
      </c>
      <c r="AW241" s="396">
        <f t="shared" si="253"/>
        <v>1</v>
      </c>
      <c r="AX241" s="395">
        <v>0</v>
      </c>
      <c r="AY241" s="395">
        <v>0</v>
      </c>
      <c r="AZ241" s="395">
        <v>0</v>
      </c>
      <c r="BA241" s="395">
        <v>1</v>
      </c>
      <c r="BB241" s="395">
        <v>0</v>
      </c>
      <c r="BC241" s="396">
        <f t="shared" si="254"/>
        <v>3</v>
      </c>
      <c r="BD241" s="395">
        <v>0</v>
      </c>
      <c r="BE241" s="395">
        <v>3</v>
      </c>
      <c r="BF241" s="396">
        <f t="shared" si="255"/>
        <v>5</v>
      </c>
      <c r="BG241" s="395">
        <v>0</v>
      </c>
      <c r="BH241" s="395">
        <v>1</v>
      </c>
      <c r="BI241" s="395">
        <v>0</v>
      </c>
      <c r="BJ241" s="395">
        <v>4</v>
      </c>
      <c r="BK241" s="396">
        <f t="shared" si="256"/>
        <v>2</v>
      </c>
      <c r="BL241" s="395">
        <v>0</v>
      </c>
      <c r="BM241" s="395">
        <v>2</v>
      </c>
      <c r="BN241" s="395">
        <v>0</v>
      </c>
      <c r="BO241" s="396">
        <f t="shared" si="257"/>
        <v>1</v>
      </c>
      <c r="BP241" s="395">
        <v>0</v>
      </c>
      <c r="BQ241" s="395">
        <v>1</v>
      </c>
      <c r="BR241" s="395">
        <v>0</v>
      </c>
      <c r="BS241" s="396">
        <f t="shared" si="258"/>
        <v>3</v>
      </c>
      <c r="BT241" s="395">
        <v>0</v>
      </c>
      <c r="BU241" s="395">
        <v>0</v>
      </c>
      <c r="BV241" s="395">
        <v>0</v>
      </c>
      <c r="BW241" s="395">
        <v>3</v>
      </c>
      <c r="BX241" s="396">
        <f t="shared" si="259"/>
        <v>0</v>
      </c>
      <c r="BY241" s="395">
        <v>0</v>
      </c>
      <c r="BZ241" s="395">
        <v>0</v>
      </c>
      <c r="CA241" s="395">
        <v>0</v>
      </c>
      <c r="CB241" s="396">
        <f t="shared" si="260"/>
        <v>2</v>
      </c>
      <c r="CC241" s="395">
        <v>0</v>
      </c>
      <c r="CD241" s="395">
        <v>2</v>
      </c>
      <c r="CE241" s="395">
        <v>0</v>
      </c>
    </row>
    <row r="242" spans="1:83" ht="12.75" x14ac:dyDescent="0.2">
      <c r="A242" s="90">
        <v>12089</v>
      </c>
      <c r="B242" s="252" t="s">
        <v>476</v>
      </c>
      <c r="C242" s="398">
        <f t="shared" si="244"/>
        <v>54</v>
      </c>
      <c r="D242" s="397">
        <f t="shared" si="245"/>
        <v>9</v>
      </c>
      <c r="E242" s="395">
        <v>4</v>
      </c>
      <c r="F242" s="395">
        <v>5</v>
      </c>
      <c r="G242" s="397">
        <f t="shared" si="246"/>
        <v>0</v>
      </c>
      <c r="H242" s="395">
        <v>0</v>
      </c>
      <c r="I242" s="395">
        <v>0</v>
      </c>
      <c r="J242" s="396">
        <f t="shared" si="247"/>
        <v>4</v>
      </c>
      <c r="K242" s="395">
        <v>0</v>
      </c>
      <c r="L242" s="395">
        <v>2</v>
      </c>
      <c r="M242" s="395">
        <v>1</v>
      </c>
      <c r="N242" s="395">
        <v>1</v>
      </c>
      <c r="O242" s="396">
        <f t="shared" si="248"/>
        <v>0</v>
      </c>
      <c r="P242" s="395">
        <v>0</v>
      </c>
      <c r="Q242" s="395">
        <v>0</v>
      </c>
      <c r="R242" s="395">
        <v>0</v>
      </c>
      <c r="S242" s="395">
        <v>0</v>
      </c>
      <c r="T242" s="396">
        <f t="shared" si="249"/>
        <v>2</v>
      </c>
      <c r="U242" s="395">
        <v>0</v>
      </c>
      <c r="V242" s="395">
        <v>2</v>
      </c>
      <c r="W242" s="395">
        <v>0</v>
      </c>
      <c r="X242" s="395">
        <v>0</v>
      </c>
      <c r="Y242" s="396">
        <f t="shared" si="250"/>
        <v>4</v>
      </c>
      <c r="Z242" s="401">
        <v>0</v>
      </c>
      <c r="AA242" s="401">
        <v>0</v>
      </c>
      <c r="AB242" s="401">
        <v>2</v>
      </c>
      <c r="AC242" s="401">
        <v>1</v>
      </c>
      <c r="AD242" s="401">
        <v>1</v>
      </c>
      <c r="AE242" s="396">
        <f t="shared" si="251"/>
        <v>15</v>
      </c>
      <c r="AF242" s="395">
        <v>0</v>
      </c>
      <c r="AG242" s="395">
        <v>0</v>
      </c>
      <c r="AH242" s="395">
        <v>3</v>
      </c>
      <c r="AI242" s="395">
        <v>5</v>
      </c>
      <c r="AJ242" s="395">
        <v>0</v>
      </c>
      <c r="AK242" s="395">
        <v>5</v>
      </c>
      <c r="AL242" s="395">
        <v>0</v>
      </c>
      <c r="AM242" s="395">
        <v>1</v>
      </c>
      <c r="AN242" s="395">
        <v>1</v>
      </c>
      <c r="AO242" s="395">
        <v>0</v>
      </c>
      <c r="AP242" s="395">
        <v>0</v>
      </c>
      <c r="AQ242" s="395">
        <v>0</v>
      </c>
      <c r="AR242" s="395">
        <v>0</v>
      </c>
      <c r="AS242" s="396">
        <f t="shared" si="252"/>
        <v>1</v>
      </c>
      <c r="AT242" s="395">
        <v>0</v>
      </c>
      <c r="AU242" s="395">
        <v>1</v>
      </c>
      <c r="AV242" s="395">
        <v>0</v>
      </c>
      <c r="AW242" s="396">
        <f t="shared" si="253"/>
        <v>6</v>
      </c>
      <c r="AX242" s="395">
        <v>0</v>
      </c>
      <c r="AY242" s="395">
        <v>4</v>
      </c>
      <c r="AZ242" s="395">
        <v>0</v>
      </c>
      <c r="BA242" s="395">
        <v>2</v>
      </c>
      <c r="BB242" s="395">
        <v>0</v>
      </c>
      <c r="BC242" s="396">
        <f t="shared" si="254"/>
        <v>5</v>
      </c>
      <c r="BD242" s="395">
        <v>0</v>
      </c>
      <c r="BE242" s="395">
        <v>5</v>
      </c>
      <c r="BF242" s="396">
        <f t="shared" si="255"/>
        <v>4</v>
      </c>
      <c r="BG242" s="395">
        <v>0</v>
      </c>
      <c r="BH242" s="395">
        <v>3</v>
      </c>
      <c r="BI242" s="395">
        <v>1</v>
      </c>
      <c r="BJ242" s="395">
        <v>0</v>
      </c>
      <c r="BK242" s="396">
        <f t="shared" si="256"/>
        <v>1</v>
      </c>
      <c r="BL242" s="395">
        <v>0</v>
      </c>
      <c r="BM242" s="395">
        <v>1</v>
      </c>
      <c r="BN242" s="395">
        <v>0</v>
      </c>
      <c r="BO242" s="396">
        <f t="shared" si="257"/>
        <v>1</v>
      </c>
      <c r="BP242" s="395">
        <v>0</v>
      </c>
      <c r="BQ242" s="395">
        <v>1</v>
      </c>
      <c r="BR242" s="395">
        <v>0</v>
      </c>
      <c r="BS242" s="396">
        <f t="shared" si="258"/>
        <v>2</v>
      </c>
      <c r="BT242" s="395">
        <v>0</v>
      </c>
      <c r="BU242" s="395">
        <v>1</v>
      </c>
      <c r="BV242" s="395">
        <v>0</v>
      </c>
      <c r="BW242" s="395">
        <v>1</v>
      </c>
      <c r="BX242" s="396">
        <f t="shared" si="259"/>
        <v>0</v>
      </c>
      <c r="BY242" s="395">
        <v>0</v>
      </c>
      <c r="BZ242" s="395">
        <v>0</v>
      </c>
      <c r="CA242" s="395">
        <v>0</v>
      </c>
      <c r="CB242" s="396">
        <f t="shared" si="260"/>
        <v>0</v>
      </c>
      <c r="CC242" s="395">
        <v>0</v>
      </c>
      <c r="CD242" s="395">
        <v>0</v>
      </c>
      <c r="CE242" s="395">
        <v>0</v>
      </c>
    </row>
    <row r="243" spans="1:83" ht="21" x14ac:dyDescent="0.2">
      <c r="A243" s="90">
        <v>12121</v>
      </c>
      <c r="B243" s="252" t="s">
        <v>32</v>
      </c>
      <c r="C243" s="398">
        <f t="shared" si="244"/>
        <v>5</v>
      </c>
      <c r="D243" s="397">
        <f t="shared" si="245"/>
        <v>2</v>
      </c>
      <c r="E243" s="395">
        <v>2</v>
      </c>
      <c r="F243" s="395">
        <v>0</v>
      </c>
      <c r="G243" s="397">
        <f t="shared" si="246"/>
        <v>0</v>
      </c>
      <c r="H243" s="395">
        <v>0</v>
      </c>
      <c r="I243" s="395">
        <v>0</v>
      </c>
      <c r="J243" s="396">
        <f t="shared" si="247"/>
        <v>2</v>
      </c>
      <c r="K243" s="395">
        <v>0</v>
      </c>
      <c r="L243" s="395">
        <v>0</v>
      </c>
      <c r="M243" s="395">
        <v>0</v>
      </c>
      <c r="N243" s="395">
        <v>2</v>
      </c>
      <c r="O243" s="396">
        <f t="shared" si="248"/>
        <v>0</v>
      </c>
      <c r="P243" s="395">
        <v>0</v>
      </c>
      <c r="Q243" s="395">
        <v>0</v>
      </c>
      <c r="R243" s="395">
        <v>0</v>
      </c>
      <c r="S243" s="395">
        <v>0</v>
      </c>
      <c r="T243" s="396">
        <f t="shared" si="249"/>
        <v>0</v>
      </c>
      <c r="U243" s="395">
        <v>0</v>
      </c>
      <c r="V243" s="395">
        <v>0</v>
      </c>
      <c r="W243" s="395">
        <v>0</v>
      </c>
      <c r="X243" s="395">
        <v>0</v>
      </c>
      <c r="Y243" s="396">
        <f t="shared" si="250"/>
        <v>0</v>
      </c>
      <c r="Z243" s="401">
        <v>0</v>
      </c>
      <c r="AA243" s="401">
        <v>0</v>
      </c>
      <c r="AB243" s="401">
        <v>0</v>
      </c>
      <c r="AC243" s="401">
        <v>0</v>
      </c>
      <c r="AD243" s="401">
        <v>0</v>
      </c>
      <c r="AE243" s="396">
        <f t="shared" si="251"/>
        <v>1</v>
      </c>
      <c r="AF243" s="395">
        <v>0</v>
      </c>
      <c r="AG243" s="395">
        <v>0</v>
      </c>
      <c r="AH243" s="395">
        <v>0</v>
      </c>
      <c r="AI243" s="395">
        <v>0</v>
      </c>
      <c r="AJ243" s="395">
        <v>0</v>
      </c>
      <c r="AK243" s="395">
        <v>0</v>
      </c>
      <c r="AL243" s="395">
        <v>0</v>
      </c>
      <c r="AM243" s="395">
        <v>1</v>
      </c>
      <c r="AN243" s="395">
        <v>0</v>
      </c>
      <c r="AO243" s="395">
        <v>0</v>
      </c>
      <c r="AP243" s="395">
        <v>0</v>
      </c>
      <c r="AQ243" s="395">
        <v>0</v>
      </c>
      <c r="AR243" s="395">
        <v>0</v>
      </c>
      <c r="AS243" s="396">
        <f t="shared" si="252"/>
        <v>0</v>
      </c>
      <c r="AT243" s="395">
        <v>0</v>
      </c>
      <c r="AU243" s="395">
        <v>0</v>
      </c>
      <c r="AV243" s="395">
        <v>0</v>
      </c>
      <c r="AW243" s="396">
        <f t="shared" si="253"/>
        <v>0</v>
      </c>
      <c r="AX243" s="395">
        <v>0</v>
      </c>
      <c r="AY243" s="395">
        <v>0</v>
      </c>
      <c r="AZ243" s="395">
        <v>0</v>
      </c>
      <c r="BA243" s="395">
        <v>0</v>
      </c>
      <c r="BB243" s="395">
        <v>0</v>
      </c>
      <c r="BC243" s="396">
        <f t="shared" si="254"/>
        <v>0</v>
      </c>
      <c r="BD243" s="395">
        <v>0</v>
      </c>
      <c r="BE243" s="395">
        <v>0</v>
      </c>
      <c r="BF243" s="396">
        <f t="shared" si="255"/>
        <v>0</v>
      </c>
      <c r="BG243" s="395">
        <v>0</v>
      </c>
      <c r="BH243" s="395">
        <v>0</v>
      </c>
      <c r="BI243" s="395">
        <v>0</v>
      </c>
      <c r="BJ243" s="395">
        <v>0</v>
      </c>
      <c r="BK243" s="396">
        <f t="shared" si="256"/>
        <v>0</v>
      </c>
      <c r="BL243" s="395">
        <v>0</v>
      </c>
      <c r="BM243" s="395">
        <v>0</v>
      </c>
      <c r="BN243" s="395">
        <v>0</v>
      </c>
      <c r="BO243" s="396">
        <f t="shared" si="257"/>
        <v>0</v>
      </c>
      <c r="BP243" s="395">
        <v>0</v>
      </c>
      <c r="BQ243" s="395">
        <v>0</v>
      </c>
      <c r="BR243" s="395">
        <v>0</v>
      </c>
      <c r="BS243" s="396">
        <f t="shared" si="258"/>
        <v>0</v>
      </c>
      <c r="BT243" s="395">
        <v>0</v>
      </c>
      <c r="BU243" s="395">
        <v>0</v>
      </c>
      <c r="BV243" s="395">
        <v>0</v>
      </c>
      <c r="BW243" s="395">
        <v>0</v>
      </c>
      <c r="BX243" s="396">
        <f t="shared" si="259"/>
        <v>0</v>
      </c>
      <c r="BY243" s="395">
        <v>0</v>
      </c>
      <c r="BZ243" s="395">
        <v>0</v>
      </c>
      <c r="CA243" s="395">
        <v>0</v>
      </c>
      <c r="CB243" s="396">
        <f t="shared" si="260"/>
        <v>0</v>
      </c>
      <c r="CC243" s="395">
        <v>0</v>
      </c>
      <c r="CD243" s="395">
        <v>0</v>
      </c>
      <c r="CE243" s="395">
        <v>0</v>
      </c>
    </row>
    <row r="244" spans="1:83" ht="21" x14ac:dyDescent="0.2">
      <c r="A244" s="90">
        <v>12122</v>
      </c>
      <c r="B244" s="252" t="s">
        <v>244</v>
      </c>
      <c r="C244" s="398">
        <f t="shared" si="244"/>
        <v>23</v>
      </c>
      <c r="D244" s="397">
        <f t="shared" si="245"/>
        <v>1</v>
      </c>
      <c r="E244" s="395">
        <v>1</v>
      </c>
      <c r="F244" s="395">
        <v>0</v>
      </c>
      <c r="G244" s="397">
        <f t="shared" si="246"/>
        <v>0</v>
      </c>
      <c r="H244" s="395">
        <v>0</v>
      </c>
      <c r="I244" s="395">
        <v>0</v>
      </c>
      <c r="J244" s="396">
        <f t="shared" si="247"/>
        <v>6</v>
      </c>
      <c r="K244" s="395">
        <v>2</v>
      </c>
      <c r="L244" s="395">
        <v>0</v>
      </c>
      <c r="M244" s="395">
        <v>2</v>
      </c>
      <c r="N244" s="395">
        <v>2</v>
      </c>
      <c r="O244" s="396">
        <f t="shared" si="248"/>
        <v>0</v>
      </c>
      <c r="P244" s="395">
        <v>0</v>
      </c>
      <c r="Q244" s="395">
        <v>0</v>
      </c>
      <c r="R244" s="395">
        <v>0</v>
      </c>
      <c r="S244" s="395">
        <v>0</v>
      </c>
      <c r="T244" s="396">
        <f t="shared" si="249"/>
        <v>0</v>
      </c>
      <c r="U244" s="395">
        <v>0</v>
      </c>
      <c r="V244" s="395">
        <v>0</v>
      </c>
      <c r="W244" s="395">
        <v>0</v>
      </c>
      <c r="X244" s="395">
        <v>0</v>
      </c>
      <c r="Y244" s="396">
        <f t="shared" si="250"/>
        <v>0</v>
      </c>
      <c r="Z244" s="401">
        <v>0</v>
      </c>
      <c r="AA244" s="401">
        <v>0</v>
      </c>
      <c r="AB244" s="401">
        <v>0</v>
      </c>
      <c r="AC244" s="401">
        <v>0</v>
      </c>
      <c r="AD244" s="401">
        <v>0</v>
      </c>
      <c r="AE244" s="396">
        <f t="shared" si="251"/>
        <v>2</v>
      </c>
      <c r="AF244" s="395">
        <v>0</v>
      </c>
      <c r="AG244" s="395">
        <v>0</v>
      </c>
      <c r="AH244" s="395">
        <v>0</v>
      </c>
      <c r="AI244" s="395">
        <v>0</v>
      </c>
      <c r="AJ244" s="395">
        <v>0</v>
      </c>
      <c r="AK244" s="395">
        <v>0</v>
      </c>
      <c r="AL244" s="395">
        <v>0</v>
      </c>
      <c r="AM244" s="395">
        <v>2</v>
      </c>
      <c r="AN244" s="395">
        <v>0</v>
      </c>
      <c r="AO244" s="395">
        <v>0</v>
      </c>
      <c r="AP244" s="395">
        <v>0</v>
      </c>
      <c r="AQ244" s="395">
        <v>0</v>
      </c>
      <c r="AR244" s="395">
        <v>0</v>
      </c>
      <c r="AS244" s="396">
        <f t="shared" si="252"/>
        <v>0</v>
      </c>
      <c r="AT244" s="395">
        <v>0</v>
      </c>
      <c r="AU244" s="395">
        <v>0</v>
      </c>
      <c r="AV244" s="395">
        <v>0</v>
      </c>
      <c r="AW244" s="396">
        <f t="shared" si="253"/>
        <v>0</v>
      </c>
      <c r="AX244" s="395">
        <v>0</v>
      </c>
      <c r="AY244" s="395">
        <v>0</v>
      </c>
      <c r="AZ244" s="395">
        <v>0</v>
      </c>
      <c r="BA244" s="395">
        <v>0</v>
      </c>
      <c r="BB244" s="395">
        <v>0</v>
      </c>
      <c r="BC244" s="396">
        <f t="shared" si="254"/>
        <v>0</v>
      </c>
      <c r="BD244" s="395">
        <v>0</v>
      </c>
      <c r="BE244" s="395">
        <v>0</v>
      </c>
      <c r="BF244" s="396">
        <f t="shared" si="255"/>
        <v>2</v>
      </c>
      <c r="BG244" s="395">
        <v>0</v>
      </c>
      <c r="BH244" s="395">
        <v>2</v>
      </c>
      <c r="BI244" s="395">
        <v>0</v>
      </c>
      <c r="BJ244" s="395">
        <v>0</v>
      </c>
      <c r="BK244" s="396">
        <f t="shared" si="256"/>
        <v>1</v>
      </c>
      <c r="BL244" s="395">
        <v>1</v>
      </c>
      <c r="BM244" s="395">
        <v>0</v>
      </c>
      <c r="BN244" s="395">
        <v>0</v>
      </c>
      <c r="BO244" s="396">
        <f t="shared" si="257"/>
        <v>0</v>
      </c>
      <c r="BP244" s="395">
        <v>0</v>
      </c>
      <c r="BQ244" s="395">
        <v>0</v>
      </c>
      <c r="BR244" s="395">
        <v>0</v>
      </c>
      <c r="BS244" s="396">
        <f t="shared" si="258"/>
        <v>0</v>
      </c>
      <c r="BT244" s="395">
        <v>0</v>
      </c>
      <c r="BU244" s="395">
        <v>0</v>
      </c>
      <c r="BV244" s="395">
        <v>0</v>
      </c>
      <c r="BW244" s="395">
        <v>0</v>
      </c>
      <c r="BX244" s="396">
        <f t="shared" si="259"/>
        <v>10</v>
      </c>
      <c r="BY244" s="395">
        <v>10</v>
      </c>
      <c r="BZ244" s="395">
        <v>0</v>
      </c>
      <c r="CA244" s="395">
        <v>0</v>
      </c>
      <c r="CB244" s="396">
        <f t="shared" si="260"/>
        <v>1</v>
      </c>
      <c r="CC244" s="395">
        <v>1</v>
      </c>
      <c r="CD244" s="395">
        <v>0</v>
      </c>
      <c r="CE244" s="395">
        <v>0</v>
      </c>
    </row>
    <row r="245" spans="1:83" ht="12.75" x14ac:dyDescent="0.2">
      <c r="A245" s="90">
        <v>12123</v>
      </c>
      <c r="B245" s="252" t="s">
        <v>179</v>
      </c>
      <c r="C245" s="398">
        <f t="shared" si="244"/>
        <v>1</v>
      </c>
      <c r="D245" s="397">
        <f t="shared" si="245"/>
        <v>0</v>
      </c>
      <c r="E245" s="395">
        <v>0</v>
      </c>
      <c r="F245" s="395">
        <v>0</v>
      </c>
      <c r="G245" s="397">
        <f t="shared" si="246"/>
        <v>0</v>
      </c>
      <c r="H245" s="395">
        <v>0</v>
      </c>
      <c r="I245" s="395">
        <v>0</v>
      </c>
      <c r="J245" s="396">
        <f t="shared" si="247"/>
        <v>0</v>
      </c>
      <c r="K245" s="395">
        <v>0</v>
      </c>
      <c r="L245" s="395">
        <v>0</v>
      </c>
      <c r="M245" s="395">
        <v>0</v>
      </c>
      <c r="N245" s="395">
        <v>0</v>
      </c>
      <c r="O245" s="396">
        <f t="shared" si="248"/>
        <v>1</v>
      </c>
      <c r="P245" s="395">
        <v>0</v>
      </c>
      <c r="Q245" s="395">
        <v>1</v>
      </c>
      <c r="R245" s="395">
        <v>0</v>
      </c>
      <c r="S245" s="395">
        <v>0</v>
      </c>
      <c r="T245" s="396">
        <f t="shared" si="249"/>
        <v>0</v>
      </c>
      <c r="U245" s="395">
        <v>0</v>
      </c>
      <c r="V245" s="395">
        <v>0</v>
      </c>
      <c r="W245" s="395">
        <v>0</v>
      </c>
      <c r="X245" s="395">
        <v>0</v>
      </c>
      <c r="Y245" s="396">
        <f t="shared" si="250"/>
        <v>0</v>
      </c>
      <c r="Z245" s="401">
        <v>0</v>
      </c>
      <c r="AA245" s="401">
        <v>0</v>
      </c>
      <c r="AB245" s="401">
        <v>0</v>
      </c>
      <c r="AC245" s="401">
        <v>0</v>
      </c>
      <c r="AD245" s="401">
        <v>0</v>
      </c>
      <c r="AE245" s="396">
        <f t="shared" si="251"/>
        <v>0</v>
      </c>
      <c r="AF245" s="395">
        <v>0</v>
      </c>
      <c r="AG245" s="395">
        <v>0</v>
      </c>
      <c r="AH245" s="395">
        <v>0</v>
      </c>
      <c r="AI245" s="395">
        <v>0</v>
      </c>
      <c r="AJ245" s="395">
        <v>0</v>
      </c>
      <c r="AK245" s="395">
        <v>0</v>
      </c>
      <c r="AL245" s="395">
        <v>0</v>
      </c>
      <c r="AM245" s="395">
        <v>0</v>
      </c>
      <c r="AN245" s="395">
        <v>0</v>
      </c>
      <c r="AO245" s="395">
        <v>0</v>
      </c>
      <c r="AP245" s="395">
        <v>0</v>
      </c>
      <c r="AQ245" s="395">
        <v>0</v>
      </c>
      <c r="AR245" s="395">
        <v>0</v>
      </c>
      <c r="AS245" s="396">
        <f t="shared" si="252"/>
        <v>0</v>
      </c>
      <c r="AT245" s="395">
        <v>0</v>
      </c>
      <c r="AU245" s="395">
        <v>0</v>
      </c>
      <c r="AV245" s="395">
        <v>0</v>
      </c>
      <c r="AW245" s="396">
        <f t="shared" si="253"/>
        <v>0</v>
      </c>
      <c r="AX245" s="395">
        <v>0</v>
      </c>
      <c r="AY245" s="395">
        <v>0</v>
      </c>
      <c r="AZ245" s="395">
        <v>0</v>
      </c>
      <c r="BA245" s="395">
        <v>0</v>
      </c>
      <c r="BB245" s="395">
        <v>0</v>
      </c>
      <c r="BC245" s="396">
        <f t="shared" si="254"/>
        <v>0</v>
      </c>
      <c r="BD245" s="395">
        <v>0</v>
      </c>
      <c r="BE245" s="395">
        <v>0</v>
      </c>
      <c r="BF245" s="396">
        <f t="shared" si="255"/>
        <v>0</v>
      </c>
      <c r="BG245" s="395">
        <v>0</v>
      </c>
      <c r="BH245" s="395">
        <v>0</v>
      </c>
      <c r="BI245" s="395">
        <v>0</v>
      </c>
      <c r="BJ245" s="395">
        <v>0</v>
      </c>
      <c r="BK245" s="396">
        <f t="shared" si="256"/>
        <v>0</v>
      </c>
      <c r="BL245" s="395">
        <v>0</v>
      </c>
      <c r="BM245" s="395">
        <v>0</v>
      </c>
      <c r="BN245" s="395">
        <v>0</v>
      </c>
      <c r="BO245" s="396">
        <f t="shared" si="257"/>
        <v>0</v>
      </c>
      <c r="BP245" s="395">
        <v>0</v>
      </c>
      <c r="BQ245" s="395">
        <v>0</v>
      </c>
      <c r="BR245" s="395">
        <v>0</v>
      </c>
      <c r="BS245" s="396">
        <f t="shared" si="258"/>
        <v>0</v>
      </c>
      <c r="BT245" s="395">
        <v>0</v>
      </c>
      <c r="BU245" s="395">
        <v>0</v>
      </c>
      <c r="BV245" s="395">
        <v>0</v>
      </c>
      <c r="BW245" s="395">
        <v>0</v>
      </c>
      <c r="BX245" s="396">
        <f t="shared" si="259"/>
        <v>0</v>
      </c>
      <c r="BY245" s="395">
        <v>0</v>
      </c>
      <c r="BZ245" s="395">
        <v>0</v>
      </c>
      <c r="CA245" s="395">
        <v>0</v>
      </c>
      <c r="CB245" s="396">
        <f t="shared" si="260"/>
        <v>0</v>
      </c>
      <c r="CC245" s="395">
        <v>0</v>
      </c>
      <c r="CD245" s="395">
        <v>0</v>
      </c>
      <c r="CE245" s="395">
        <v>0</v>
      </c>
    </row>
    <row r="246" spans="1:83" ht="12.75" x14ac:dyDescent="0.2">
      <c r="A246" s="90">
        <v>12125</v>
      </c>
      <c r="B246" s="252" t="s">
        <v>33</v>
      </c>
      <c r="C246" s="398">
        <f t="shared" si="244"/>
        <v>1</v>
      </c>
      <c r="D246" s="397">
        <f t="shared" si="245"/>
        <v>0</v>
      </c>
      <c r="E246" s="395">
        <v>0</v>
      </c>
      <c r="F246" s="395">
        <v>0</v>
      </c>
      <c r="G246" s="397">
        <f t="shared" si="246"/>
        <v>0</v>
      </c>
      <c r="H246" s="395">
        <v>0</v>
      </c>
      <c r="I246" s="395">
        <v>0</v>
      </c>
      <c r="J246" s="396">
        <f t="shared" si="247"/>
        <v>0</v>
      </c>
      <c r="K246" s="395">
        <v>0</v>
      </c>
      <c r="L246" s="395">
        <v>0</v>
      </c>
      <c r="M246" s="395">
        <v>0</v>
      </c>
      <c r="N246" s="395">
        <v>0</v>
      </c>
      <c r="O246" s="396">
        <f t="shared" si="248"/>
        <v>0</v>
      </c>
      <c r="P246" s="395">
        <v>0</v>
      </c>
      <c r="Q246" s="395">
        <v>0</v>
      </c>
      <c r="R246" s="395">
        <v>0</v>
      </c>
      <c r="S246" s="395">
        <v>0</v>
      </c>
      <c r="T246" s="396">
        <f t="shared" si="249"/>
        <v>0</v>
      </c>
      <c r="U246" s="395">
        <v>0</v>
      </c>
      <c r="V246" s="395">
        <v>0</v>
      </c>
      <c r="W246" s="395">
        <v>0</v>
      </c>
      <c r="X246" s="395">
        <v>0</v>
      </c>
      <c r="Y246" s="396">
        <f t="shared" si="250"/>
        <v>0</v>
      </c>
      <c r="Z246" s="401">
        <v>0</v>
      </c>
      <c r="AA246" s="401">
        <v>0</v>
      </c>
      <c r="AB246" s="401">
        <v>0</v>
      </c>
      <c r="AC246" s="401">
        <v>0</v>
      </c>
      <c r="AD246" s="401">
        <v>0</v>
      </c>
      <c r="AE246" s="396">
        <f t="shared" si="251"/>
        <v>0</v>
      </c>
      <c r="AF246" s="395">
        <v>0</v>
      </c>
      <c r="AG246" s="395">
        <v>0</v>
      </c>
      <c r="AH246" s="395">
        <v>0</v>
      </c>
      <c r="AI246" s="395">
        <v>0</v>
      </c>
      <c r="AJ246" s="395">
        <v>0</v>
      </c>
      <c r="AK246" s="395">
        <v>0</v>
      </c>
      <c r="AL246" s="395">
        <v>0</v>
      </c>
      <c r="AM246" s="395">
        <v>0</v>
      </c>
      <c r="AN246" s="395">
        <v>0</v>
      </c>
      <c r="AO246" s="395">
        <v>0</v>
      </c>
      <c r="AP246" s="395">
        <v>0</v>
      </c>
      <c r="AQ246" s="395">
        <v>0</v>
      </c>
      <c r="AR246" s="395">
        <v>0</v>
      </c>
      <c r="AS246" s="396">
        <f t="shared" si="252"/>
        <v>0</v>
      </c>
      <c r="AT246" s="395">
        <v>0</v>
      </c>
      <c r="AU246" s="395">
        <v>0</v>
      </c>
      <c r="AV246" s="395">
        <v>0</v>
      </c>
      <c r="AW246" s="396">
        <f t="shared" si="253"/>
        <v>0</v>
      </c>
      <c r="AX246" s="395">
        <v>0</v>
      </c>
      <c r="AY246" s="395">
        <v>0</v>
      </c>
      <c r="AZ246" s="395">
        <v>0</v>
      </c>
      <c r="BA246" s="395">
        <v>0</v>
      </c>
      <c r="BB246" s="395">
        <v>0</v>
      </c>
      <c r="BC246" s="396">
        <f t="shared" si="254"/>
        <v>0</v>
      </c>
      <c r="BD246" s="395">
        <v>0</v>
      </c>
      <c r="BE246" s="395">
        <v>0</v>
      </c>
      <c r="BF246" s="396">
        <f t="shared" si="255"/>
        <v>1</v>
      </c>
      <c r="BG246" s="395">
        <v>0</v>
      </c>
      <c r="BH246" s="395">
        <v>1</v>
      </c>
      <c r="BI246" s="395">
        <v>0</v>
      </c>
      <c r="BJ246" s="395">
        <v>0</v>
      </c>
      <c r="BK246" s="396">
        <f t="shared" si="256"/>
        <v>0</v>
      </c>
      <c r="BL246" s="395">
        <v>0</v>
      </c>
      <c r="BM246" s="395">
        <v>0</v>
      </c>
      <c r="BN246" s="395">
        <v>0</v>
      </c>
      <c r="BO246" s="396">
        <f t="shared" si="257"/>
        <v>0</v>
      </c>
      <c r="BP246" s="395">
        <v>0</v>
      </c>
      <c r="BQ246" s="395">
        <v>0</v>
      </c>
      <c r="BR246" s="395">
        <v>0</v>
      </c>
      <c r="BS246" s="396">
        <f t="shared" si="258"/>
        <v>0</v>
      </c>
      <c r="BT246" s="395">
        <v>0</v>
      </c>
      <c r="BU246" s="395">
        <v>0</v>
      </c>
      <c r="BV246" s="395">
        <v>0</v>
      </c>
      <c r="BW246" s="395">
        <v>0</v>
      </c>
      <c r="BX246" s="396">
        <f t="shared" si="259"/>
        <v>0</v>
      </c>
      <c r="BY246" s="395">
        <v>0</v>
      </c>
      <c r="BZ246" s="395">
        <v>0</v>
      </c>
      <c r="CA246" s="395">
        <v>0</v>
      </c>
      <c r="CB246" s="396">
        <f t="shared" si="260"/>
        <v>0</v>
      </c>
      <c r="CC246" s="395">
        <v>0</v>
      </c>
      <c r="CD246" s="395">
        <v>0</v>
      </c>
      <c r="CE246" s="395">
        <v>0</v>
      </c>
    </row>
    <row r="247" spans="1:83" ht="12.75" x14ac:dyDescent="0.2">
      <c r="A247" s="91">
        <v>12131</v>
      </c>
      <c r="B247" s="363" t="s">
        <v>393</v>
      </c>
      <c r="C247" s="398">
        <f t="shared" si="244"/>
        <v>4</v>
      </c>
      <c r="D247" s="397">
        <f t="shared" si="245"/>
        <v>0</v>
      </c>
      <c r="E247" s="395">
        <v>0</v>
      </c>
      <c r="F247" s="395">
        <v>0</v>
      </c>
      <c r="G247" s="397">
        <f t="shared" si="246"/>
        <v>0</v>
      </c>
      <c r="H247" s="395">
        <v>0</v>
      </c>
      <c r="I247" s="395">
        <v>0</v>
      </c>
      <c r="J247" s="396">
        <f t="shared" si="247"/>
        <v>0</v>
      </c>
      <c r="K247" s="395">
        <v>0</v>
      </c>
      <c r="L247" s="395">
        <v>0</v>
      </c>
      <c r="M247" s="395">
        <v>0</v>
      </c>
      <c r="N247" s="395">
        <v>0</v>
      </c>
      <c r="O247" s="396">
        <f t="shared" si="248"/>
        <v>0</v>
      </c>
      <c r="P247" s="395">
        <v>0</v>
      </c>
      <c r="Q247" s="395">
        <v>0</v>
      </c>
      <c r="R247" s="395">
        <v>0</v>
      </c>
      <c r="S247" s="395">
        <v>0</v>
      </c>
      <c r="T247" s="396">
        <f t="shared" si="249"/>
        <v>0</v>
      </c>
      <c r="U247" s="395">
        <v>0</v>
      </c>
      <c r="V247" s="395">
        <v>0</v>
      </c>
      <c r="W247" s="395">
        <v>0</v>
      </c>
      <c r="X247" s="395">
        <v>0</v>
      </c>
      <c r="Y247" s="396">
        <f t="shared" si="250"/>
        <v>1</v>
      </c>
      <c r="Z247" s="401">
        <v>0</v>
      </c>
      <c r="AA247" s="401">
        <v>0</v>
      </c>
      <c r="AB247" s="401">
        <v>1</v>
      </c>
      <c r="AC247" s="401">
        <v>0</v>
      </c>
      <c r="AD247" s="401">
        <v>0</v>
      </c>
      <c r="AE247" s="396">
        <f t="shared" si="251"/>
        <v>2</v>
      </c>
      <c r="AF247" s="395">
        <v>0</v>
      </c>
      <c r="AG247" s="395">
        <v>0</v>
      </c>
      <c r="AH247" s="395">
        <v>0</v>
      </c>
      <c r="AI247" s="395">
        <v>0</v>
      </c>
      <c r="AJ247" s="395">
        <v>2</v>
      </c>
      <c r="AK247" s="395">
        <v>0</v>
      </c>
      <c r="AL247" s="395">
        <v>0</v>
      </c>
      <c r="AM247" s="395">
        <v>0</v>
      </c>
      <c r="AN247" s="395">
        <v>0</v>
      </c>
      <c r="AO247" s="395">
        <v>0</v>
      </c>
      <c r="AP247" s="395">
        <v>0</v>
      </c>
      <c r="AQ247" s="395">
        <v>0</v>
      </c>
      <c r="AR247" s="395">
        <v>0</v>
      </c>
      <c r="AS247" s="396">
        <f t="shared" si="252"/>
        <v>0</v>
      </c>
      <c r="AT247" s="395">
        <v>0</v>
      </c>
      <c r="AU247" s="395">
        <v>0</v>
      </c>
      <c r="AV247" s="395">
        <v>0</v>
      </c>
      <c r="AW247" s="396">
        <f t="shared" si="253"/>
        <v>0</v>
      </c>
      <c r="AX247" s="395">
        <v>0</v>
      </c>
      <c r="AY247" s="395">
        <v>0</v>
      </c>
      <c r="AZ247" s="395">
        <v>0</v>
      </c>
      <c r="BA247" s="395">
        <v>0</v>
      </c>
      <c r="BB247" s="395">
        <v>0</v>
      </c>
      <c r="BC247" s="396">
        <f t="shared" si="254"/>
        <v>0</v>
      </c>
      <c r="BD247" s="395">
        <v>0</v>
      </c>
      <c r="BE247" s="395">
        <v>0</v>
      </c>
      <c r="BF247" s="396">
        <f t="shared" si="255"/>
        <v>1</v>
      </c>
      <c r="BG247" s="395">
        <v>0</v>
      </c>
      <c r="BH247" s="395">
        <v>1</v>
      </c>
      <c r="BI247" s="395">
        <v>0</v>
      </c>
      <c r="BJ247" s="395">
        <v>0</v>
      </c>
      <c r="BK247" s="396">
        <f t="shared" si="256"/>
        <v>0</v>
      </c>
      <c r="BL247" s="395">
        <v>0</v>
      </c>
      <c r="BM247" s="395">
        <v>0</v>
      </c>
      <c r="BN247" s="395">
        <v>0</v>
      </c>
      <c r="BO247" s="396">
        <f t="shared" si="257"/>
        <v>0</v>
      </c>
      <c r="BP247" s="395">
        <v>0</v>
      </c>
      <c r="BQ247" s="395">
        <v>0</v>
      </c>
      <c r="BR247" s="395">
        <v>0</v>
      </c>
      <c r="BS247" s="396">
        <f t="shared" si="258"/>
        <v>0</v>
      </c>
      <c r="BT247" s="395">
        <v>0</v>
      </c>
      <c r="BU247" s="395">
        <v>0</v>
      </c>
      <c r="BV247" s="395">
        <v>0</v>
      </c>
      <c r="BW247" s="395">
        <v>0</v>
      </c>
      <c r="BX247" s="396">
        <f t="shared" si="259"/>
        <v>0</v>
      </c>
      <c r="BY247" s="395">
        <v>0</v>
      </c>
      <c r="BZ247" s="395">
        <v>0</v>
      </c>
      <c r="CA247" s="395">
        <v>0</v>
      </c>
      <c r="CB247" s="396">
        <f t="shared" si="260"/>
        <v>0</v>
      </c>
      <c r="CC247" s="395">
        <v>0</v>
      </c>
      <c r="CD247" s="395">
        <v>0</v>
      </c>
      <c r="CE247" s="395">
        <v>0</v>
      </c>
    </row>
    <row r="248" spans="1:83" ht="12.75" x14ac:dyDescent="0.2">
      <c r="A248" s="89">
        <v>12132</v>
      </c>
      <c r="B248" s="252" t="s">
        <v>439</v>
      </c>
      <c r="C248" s="398">
        <f t="shared" si="244"/>
        <v>13</v>
      </c>
      <c r="D248" s="397">
        <f t="shared" si="245"/>
        <v>0</v>
      </c>
      <c r="E248" s="395">
        <v>0</v>
      </c>
      <c r="F248" s="395">
        <v>0</v>
      </c>
      <c r="G248" s="397">
        <f t="shared" si="246"/>
        <v>0</v>
      </c>
      <c r="H248" s="395">
        <v>0</v>
      </c>
      <c r="I248" s="395">
        <v>0</v>
      </c>
      <c r="J248" s="396">
        <f t="shared" si="247"/>
        <v>0</v>
      </c>
      <c r="K248" s="395">
        <v>0</v>
      </c>
      <c r="L248" s="395">
        <v>0</v>
      </c>
      <c r="M248" s="395">
        <v>0</v>
      </c>
      <c r="N248" s="395">
        <v>0</v>
      </c>
      <c r="O248" s="396">
        <f t="shared" si="248"/>
        <v>0</v>
      </c>
      <c r="P248" s="395">
        <v>0</v>
      </c>
      <c r="Q248" s="395">
        <v>0</v>
      </c>
      <c r="R248" s="395">
        <v>0</v>
      </c>
      <c r="S248" s="395">
        <v>0</v>
      </c>
      <c r="T248" s="396">
        <f t="shared" si="249"/>
        <v>6</v>
      </c>
      <c r="U248" s="395">
        <v>0</v>
      </c>
      <c r="V248" s="395">
        <v>6</v>
      </c>
      <c r="W248" s="395">
        <v>0</v>
      </c>
      <c r="X248" s="395">
        <v>0</v>
      </c>
      <c r="Y248" s="396">
        <f t="shared" si="250"/>
        <v>1</v>
      </c>
      <c r="Z248" s="401">
        <v>0</v>
      </c>
      <c r="AA248" s="401">
        <v>0</v>
      </c>
      <c r="AB248" s="401">
        <v>0</v>
      </c>
      <c r="AC248" s="401">
        <v>1</v>
      </c>
      <c r="AD248" s="401">
        <v>0</v>
      </c>
      <c r="AE248" s="396">
        <f t="shared" si="251"/>
        <v>4</v>
      </c>
      <c r="AF248" s="395">
        <v>0</v>
      </c>
      <c r="AG248" s="395">
        <v>0</v>
      </c>
      <c r="AH248" s="395">
        <v>1</v>
      </c>
      <c r="AI248" s="395">
        <v>0</v>
      </c>
      <c r="AJ248" s="395">
        <v>1</v>
      </c>
      <c r="AK248" s="395">
        <v>2</v>
      </c>
      <c r="AL248" s="395">
        <v>0</v>
      </c>
      <c r="AM248" s="395">
        <v>0</v>
      </c>
      <c r="AN248" s="395">
        <v>0</v>
      </c>
      <c r="AO248" s="395">
        <v>0</v>
      </c>
      <c r="AP248" s="395">
        <v>0</v>
      </c>
      <c r="AQ248" s="395">
        <v>0</v>
      </c>
      <c r="AR248" s="395">
        <v>0</v>
      </c>
      <c r="AS248" s="396">
        <f t="shared" si="252"/>
        <v>0</v>
      </c>
      <c r="AT248" s="395">
        <v>0</v>
      </c>
      <c r="AU248" s="395">
        <v>0</v>
      </c>
      <c r="AV248" s="395">
        <v>0</v>
      </c>
      <c r="AW248" s="396">
        <f t="shared" si="253"/>
        <v>1</v>
      </c>
      <c r="AX248" s="395">
        <v>0</v>
      </c>
      <c r="AY248" s="395">
        <v>0</v>
      </c>
      <c r="AZ248" s="395">
        <v>0</v>
      </c>
      <c r="BA248" s="395">
        <v>0</v>
      </c>
      <c r="BB248" s="395">
        <v>1</v>
      </c>
      <c r="BC248" s="396">
        <f t="shared" si="254"/>
        <v>0</v>
      </c>
      <c r="BD248" s="395">
        <v>0</v>
      </c>
      <c r="BE248" s="395">
        <v>0</v>
      </c>
      <c r="BF248" s="396">
        <f t="shared" si="255"/>
        <v>0</v>
      </c>
      <c r="BG248" s="395">
        <v>0</v>
      </c>
      <c r="BH248" s="395">
        <v>0</v>
      </c>
      <c r="BI248" s="395">
        <v>0</v>
      </c>
      <c r="BJ248" s="395">
        <v>0</v>
      </c>
      <c r="BK248" s="396">
        <f t="shared" si="256"/>
        <v>0</v>
      </c>
      <c r="BL248" s="395">
        <v>0</v>
      </c>
      <c r="BM248" s="395">
        <v>0</v>
      </c>
      <c r="BN248" s="395">
        <v>0</v>
      </c>
      <c r="BO248" s="396">
        <f t="shared" si="257"/>
        <v>1</v>
      </c>
      <c r="BP248" s="395">
        <v>0</v>
      </c>
      <c r="BQ248" s="395">
        <v>1</v>
      </c>
      <c r="BR248" s="395">
        <v>0</v>
      </c>
      <c r="BS248" s="396">
        <f t="shared" si="258"/>
        <v>0</v>
      </c>
      <c r="BT248" s="395">
        <v>0</v>
      </c>
      <c r="BU248" s="395">
        <v>0</v>
      </c>
      <c r="BV248" s="395">
        <v>0</v>
      </c>
      <c r="BW248" s="395">
        <v>0</v>
      </c>
      <c r="BX248" s="396">
        <f t="shared" si="259"/>
        <v>0</v>
      </c>
      <c r="BY248" s="395">
        <v>0</v>
      </c>
      <c r="BZ248" s="395">
        <v>0</v>
      </c>
      <c r="CA248" s="395">
        <v>0</v>
      </c>
      <c r="CB248" s="396">
        <f t="shared" si="260"/>
        <v>0</v>
      </c>
      <c r="CC248" s="395">
        <v>0</v>
      </c>
      <c r="CD248" s="395">
        <v>0</v>
      </c>
      <c r="CE248" s="395">
        <v>0</v>
      </c>
    </row>
    <row r="249" spans="1:83" ht="12.75" x14ac:dyDescent="0.2">
      <c r="A249" s="89">
        <v>12133</v>
      </c>
      <c r="B249" s="252" t="s">
        <v>57</v>
      </c>
      <c r="C249" s="398">
        <f t="shared" si="244"/>
        <v>33</v>
      </c>
      <c r="D249" s="397">
        <f t="shared" si="245"/>
        <v>13</v>
      </c>
      <c r="E249" s="395">
        <v>0</v>
      </c>
      <c r="F249" s="395">
        <v>13</v>
      </c>
      <c r="G249" s="397">
        <f t="shared" si="246"/>
        <v>0</v>
      </c>
      <c r="H249" s="395">
        <v>0</v>
      </c>
      <c r="I249" s="395">
        <v>0</v>
      </c>
      <c r="J249" s="396">
        <f t="shared" si="247"/>
        <v>0</v>
      </c>
      <c r="K249" s="395">
        <v>0</v>
      </c>
      <c r="L249" s="395">
        <v>0</v>
      </c>
      <c r="M249" s="395">
        <v>0</v>
      </c>
      <c r="N249" s="395">
        <v>0</v>
      </c>
      <c r="O249" s="396">
        <f t="shared" si="248"/>
        <v>0</v>
      </c>
      <c r="P249" s="395">
        <v>0</v>
      </c>
      <c r="Q249" s="395">
        <v>0</v>
      </c>
      <c r="R249" s="395">
        <v>0</v>
      </c>
      <c r="S249" s="395">
        <v>0</v>
      </c>
      <c r="T249" s="396">
        <f t="shared" si="249"/>
        <v>0</v>
      </c>
      <c r="U249" s="395">
        <v>0</v>
      </c>
      <c r="V249" s="395">
        <v>0</v>
      </c>
      <c r="W249" s="395">
        <v>0</v>
      </c>
      <c r="X249" s="395">
        <v>0</v>
      </c>
      <c r="Y249" s="396">
        <f t="shared" si="250"/>
        <v>0</v>
      </c>
      <c r="Z249" s="401">
        <v>0</v>
      </c>
      <c r="AA249" s="401">
        <v>0</v>
      </c>
      <c r="AB249" s="401">
        <v>0</v>
      </c>
      <c r="AC249" s="401">
        <v>0</v>
      </c>
      <c r="AD249" s="401">
        <v>0</v>
      </c>
      <c r="AE249" s="396">
        <f t="shared" si="251"/>
        <v>20</v>
      </c>
      <c r="AF249" s="395">
        <v>0</v>
      </c>
      <c r="AG249" s="395">
        <v>0</v>
      </c>
      <c r="AH249" s="395">
        <v>0</v>
      </c>
      <c r="AI249" s="395">
        <v>0</v>
      </c>
      <c r="AJ249" s="395">
        <v>0</v>
      </c>
      <c r="AK249" s="395">
        <v>0</v>
      </c>
      <c r="AL249" s="395">
        <v>19</v>
      </c>
      <c r="AM249" s="395">
        <v>0</v>
      </c>
      <c r="AN249" s="395">
        <v>0</v>
      </c>
      <c r="AO249" s="395">
        <v>1</v>
      </c>
      <c r="AP249" s="395">
        <v>0</v>
      </c>
      <c r="AQ249" s="395">
        <v>0</v>
      </c>
      <c r="AR249" s="395">
        <v>0</v>
      </c>
      <c r="AS249" s="396">
        <f t="shared" si="252"/>
        <v>0</v>
      </c>
      <c r="AT249" s="395">
        <v>0</v>
      </c>
      <c r="AU249" s="395">
        <v>0</v>
      </c>
      <c r="AV249" s="395">
        <v>0</v>
      </c>
      <c r="AW249" s="396">
        <f t="shared" si="253"/>
        <v>0</v>
      </c>
      <c r="AX249" s="395">
        <v>0</v>
      </c>
      <c r="AY249" s="395">
        <v>0</v>
      </c>
      <c r="AZ249" s="395">
        <v>0</v>
      </c>
      <c r="BA249" s="395">
        <v>0</v>
      </c>
      <c r="BB249" s="395">
        <v>0</v>
      </c>
      <c r="BC249" s="396">
        <f t="shared" si="254"/>
        <v>0</v>
      </c>
      <c r="BD249" s="395">
        <v>0</v>
      </c>
      <c r="BE249" s="395">
        <v>0</v>
      </c>
      <c r="BF249" s="396">
        <f t="shared" si="255"/>
        <v>0</v>
      </c>
      <c r="BG249" s="395">
        <v>0</v>
      </c>
      <c r="BH249" s="395">
        <v>0</v>
      </c>
      <c r="BI249" s="395">
        <v>0</v>
      </c>
      <c r="BJ249" s="395">
        <v>0</v>
      </c>
      <c r="BK249" s="396">
        <f t="shared" si="256"/>
        <v>0</v>
      </c>
      <c r="BL249" s="395">
        <v>0</v>
      </c>
      <c r="BM249" s="395">
        <v>0</v>
      </c>
      <c r="BN249" s="395">
        <v>0</v>
      </c>
      <c r="BO249" s="396">
        <f t="shared" si="257"/>
        <v>0</v>
      </c>
      <c r="BP249" s="395">
        <v>0</v>
      </c>
      <c r="BQ249" s="395">
        <v>0</v>
      </c>
      <c r="BR249" s="395">
        <v>0</v>
      </c>
      <c r="BS249" s="396">
        <f t="shared" si="258"/>
        <v>0</v>
      </c>
      <c r="BT249" s="395">
        <v>0</v>
      </c>
      <c r="BU249" s="395">
        <v>0</v>
      </c>
      <c r="BV249" s="395">
        <v>0</v>
      </c>
      <c r="BW249" s="395">
        <v>0</v>
      </c>
      <c r="BX249" s="396">
        <f t="shared" si="259"/>
        <v>0</v>
      </c>
      <c r="BY249" s="395">
        <v>0</v>
      </c>
      <c r="BZ249" s="395">
        <v>0</v>
      </c>
      <c r="CA249" s="395">
        <v>0</v>
      </c>
      <c r="CB249" s="396">
        <f t="shared" si="260"/>
        <v>0</v>
      </c>
      <c r="CC249" s="395">
        <v>0</v>
      </c>
      <c r="CD249" s="395">
        <v>0</v>
      </c>
      <c r="CE249" s="395">
        <v>0</v>
      </c>
    </row>
    <row r="250" spans="1:83" ht="12.75" x14ac:dyDescent="0.2">
      <c r="A250" s="89">
        <v>12138</v>
      </c>
      <c r="B250" s="252" t="s">
        <v>156</v>
      </c>
      <c r="C250" s="398">
        <f t="shared" si="244"/>
        <v>11</v>
      </c>
      <c r="D250" s="397">
        <f t="shared" si="245"/>
        <v>0</v>
      </c>
      <c r="E250" s="395">
        <v>0</v>
      </c>
      <c r="F250" s="395">
        <v>0</v>
      </c>
      <c r="G250" s="397">
        <f t="shared" si="246"/>
        <v>0</v>
      </c>
      <c r="H250" s="395">
        <v>0</v>
      </c>
      <c r="I250" s="395">
        <v>0</v>
      </c>
      <c r="J250" s="396">
        <f t="shared" si="247"/>
        <v>0</v>
      </c>
      <c r="K250" s="395">
        <v>0</v>
      </c>
      <c r="L250" s="395">
        <v>0</v>
      </c>
      <c r="M250" s="395">
        <v>0</v>
      </c>
      <c r="N250" s="395">
        <v>0</v>
      </c>
      <c r="O250" s="396">
        <f t="shared" si="248"/>
        <v>3</v>
      </c>
      <c r="P250" s="395">
        <v>0</v>
      </c>
      <c r="Q250" s="395">
        <v>1</v>
      </c>
      <c r="R250" s="395">
        <v>2</v>
      </c>
      <c r="S250" s="395">
        <v>0</v>
      </c>
      <c r="T250" s="396">
        <f t="shared" si="249"/>
        <v>0</v>
      </c>
      <c r="U250" s="395">
        <v>0</v>
      </c>
      <c r="V250" s="395">
        <v>0</v>
      </c>
      <c r="W250" s="395">
        <v>0</v>
      </c>
      <c r="X250" s="395">
        <v>0</v>
      </c>
      <c r="Y250" s="396">
        <f t="shared" si="250"/>
        <v>0</v>
      </c>
      <c r="Z250" s="401">
        <v>0</v>
      </c>
      <c r="AA250" s="401">
        <v>0</v>
      </c>
      <c r="AB250" s="401">
        <v>0</v>
      </c>
      <c r="AC250" s="401">
        <v>0</v>
      </c>
      <c r="AD250" s="401">
        <v>0</v>
      </c>
      <c r="AE250" s="396">
        <f t="shared" si="251"/>
        <v>5</v>
      </c>
      <c r="AF250" s="395">
        <v>0</v>
      </c>
      <c r="AG250" s="395">
        <v>0</v>
      </c>
      <c r="AH250" s="395">
        <v>0</v>
      </c>
      <c r="AI250" s="395">
        <v>0</v>
      </c>
      <c r="AJ250" s="395">
        <v>0</v>
      </c>
      <c r="AK250" s="395">
        <v>0</v>
      </c>
      <c r="AL250" s="395">
        <v>0</v>
      </c>
      <c r="AM250" s="395">
        <v>0</v>
      </c>
      <c r="AN250" s="395">
        <v>0</v>
      </c>
      <c r="AO250" s="395">
        <v>5</v>
      </c>
      <c r="AP250" s="395">
        <v>0</v>
      </c>
      <c r="AQ250" s="395">
        <v>0</v>
      </c>
      <c r="AR250" s="395">
        <v>0</v>
      </c>
      <c r="AS250" s="396">
        <f t="shared" si="252"/>
        <v>1</v>
      </c>
      <c r="AT250" s="395">
        <v>0</v>
      </c>
      <c r="AU250" s="395">
        <v>1</v>
      </c>
      <c r="AV250" s="395">
        <v>0</v>
      </c>
      <c r="AW250" s="396">
        <f t="shared" si="253"/>
        <v>1</v>
      </c>
      <c r="AX250" s="395">
        <v>0</v>
      </c>
      <c r="AY250" s="395">
        <v>1</v>
      </c>
      <c r="AZ250" s="395">
        <v>0</v>
      </c>
      <c r="BA250" s="395">
        <v>0</v>
      </c>
      <c r="BB250" s="395">
        <v>0</v>
      </c>
      <c r="BC250" s="396">
        <f t="shared" si="254"/>
        <v>0</v>
      </c>
      <c r="BD250" s="395">
        <v>0</v>
      </c>
      <c r="BE250" s="395">
        <v>0</v>
      </c>
      <c r="BF250" s="396">
        <f t="shared" si="255"/>
        <v>0</v>
      </c>
      <c r="BG250" s="395">
        <v>0</v>
      </c>
      <c r="BH250" s="395">
        <v>0</v>
      </c>
      <c r="BI250" s="395">
        <v>0</v>
      </c>
      <c r="BJ250" s="395">
        <v>0</v>
      </c>
      <c r="BK250" s="396">
        <f t="shared" si="256"/>
        <v>0</v>
      </c>
      <c r="BL250" s="395">
        <v>0</v>
      </c>
      <c r="BM250" s="395">
        <v>0</v>
      </c>
      <c r="BN250" s="395">
        <v>0</v>
      </c>
      <c r="BO250" s="396">
        <f t="shared" si="257"/>
        <v>1</v>
      </c>
      <c r="BP250" s="395">
        <v>0</v>
      </c>
      <c r="BQ250" s="395">
        <v>1</v>
      </c>
      <c r="BR250" s="395">
        <v>0</v>
      </c>
      <c r="BS250" s="396">
        <f t="shared" si="258"/>
        <v>0</v>
      </c>
      <c r="BT250" s="395">
        <v>0</v>
      </c>
      <c r="BU250" s="395">
        <v>0</v>
      </c>
      <c r="BV250" s="395">
        <v>0</v>
      </c>
      <c r="BW250" s="395">
        <v>0</v>
      </c>
      <c r="BX250" s="396">
        <f t="shared" si="259"/>
        <v>0</v>
      </c>
      <c r="BY250" s="395">
        <v>0</v>
      </c>
      <c r="BZ250" s="395">
        <v>0</v>
      </c>
      <c r="CA250" s="395">
        <v>0</v>
      </c>
      <c r="CB250" s="396">
        <f t="shared" si="260"/>
        <v>0</v>
      </c>
      <c r="CC250" s="395">
        <v>0</v>
      </c>
      <c r="CD250" s="395">
        <v>0</v>
      </c>
      <c r="CE250" s="395">
        <v>0</v>
      </c>
    </row>
    <row r="251" spans="1:83" ht="12.75" x14ac:dyDescent="0.2">
      <c r="A251" s="89">
        <v>12139</v>
      </c>
      <c r="B251" s="252" t="s">
        <v>358</v>
      </c>
      <c r="C251" s="398">
        <f t="shared" si="244"/>
        <v>11</v>
      </c>
      <c r="D251" s="397">
        <f t="shared" si="245"/>
        <v>0</v>
      </c>
      <c r="E251" s="395">
        <v>0</v>
      </c>
      <c r="F251" s="395">
        <v>0</v>
      </c>
      <c r="G251" s="397">
        <f t="shared" si="246"/>
        <v>0</v>
      </c>
      <c r="H251" s="395">
        <v>0</v>
      </c>
      <c r="I251" s="395">
        <v>0</v>
      </c>
      <c r="J251" s="396">
        <f t="shared" si="247"/>
        <v>0</v>
      </c>
      <c r="K251" s="395">
        <v>0</v>
      </c>
      <c r="L251" s="395">
        <v>0</v>
      </c>
      <c r="M251" s="395">
        <v>0</v>
      </c>
      <c r="N251" s="395">
        <v>0</v>
      </c>
      <c r="O251" s="396">
        <f t="shared" si="248"/>
        <v>0</v>
      </c>
      <c r="P251" s="395">
        <v>0</v>
      </c>
      <c r="Q251" s="395">
        <v>0</v>
      </c>
      <c r="R251" s="395">
        <v>0</v>
      </c>
      <c r="S251" s="395">
        <v>0</v>
      </c>
      <c r="T251" s="396">
        <f t="shared" si="249"/>
        <v>0</v>
      </c>
      <c r="U251" s="395">
        <v>0</v>
      </c>
      <c r="V251" s="395">
        <v>0</v>
      </c>
      <c r="W251" s="395">
        <v>0</v>
      </c>
      <c r="X251" s="395">
        <v>0</v>
      </c>
      <c r="Y251" s="396">
        <f t="shared" si="250"/>
        <v>0</v>
      </c>
      <c r="Z251" s="401">
        <v>0</v>
      </c>
      <c r="AA251" s="401">
        <v>0</v>
      </c>
      <c r="AB251" s="401">
        <v>0</v>
      </c>
      <c r="AC251" s="401">
        <v>0</v>
      </c>
      <c r="AD251" s="401">
        <v>0</v>
      </c>
      <c r="AE251" s="396">
        <f t="shared" si="251"/>
        <v>11</v>
      </c>
      <c r="AF251" s="395">
        <v>0</v>
      </c>
      <c r="AG251" s="395">
        <v>0</v>
      </c>
      <c r="AH251" s="395">
        <v>0</v>
      </c>
      <c r="AI251" s="395">
        <v>0</v>
      </c>
      <c r="AJ251" s="395">
        <v>0</v>
      </c>
      <c r="AK251" s="395">
        <v>0</v>
      </c>
      <c r="AL251" s="395">
        <v>0</v>
      </c>
      <c r="AM251" s="395">
        <v>11</v>
      </c>
      <c r="AN251" s="395">
        <v>0</v>
      </c>
      <c r="AO251" s="395">
        <v>0</v>
      </c>
      <c r="AP251" s="395">
        <v>0</v>
      </c>
      <c r="AQ251" s="395">
        <v>0</v>
      </c>
      <c r="AR251" s="395">
        <v>0</v>
      </c>
      <c r="AS251" s="396">
        <f t="shared" si="252"/>
        <v>0</v>
      </c>
      <c r="AT251" s="395">
        <v>0</v>
      </c>
      <c r="AU251" s="395">
        <v>0</v>
      </c>
      <c r="AV251" s="395">
        <v>0</v>
      </c>
      <c r="AW251" s="396">
        <f t="shared" si="253"/>
        <v>0</v>
      </c>
      <c r="AX251" s="395">
        <v>0</v>
      </c>
      <c r="AY251" s="395">
        <v>0</v>
      </c>
      <c r="AZ251" s="395">
        <v>0</v>
      </c>
      <c r="BA251" s="395">
        <v>0</v>
      </c>
      <c r="BB251" s="395">
        <v>0</v>
      </c>
      <c r="BC251" s="396">
        <f t="shared" si="254"/>
        <v>0</v>
      </c>
      <c r="BD251" s="395">
        <v>0</v>
      </c>
      <c r="BE251" s="395">
        <v>0</v>
      </c>
      <c r="BF251" s="396">
        <f t="shared" si="255"/>
        <v>0</v>
      </c>
      <c r="BG251" s="395">
        <v>0</v>
      </c>
      <c r="BH251" s="395">
        <v>0</v>
      </c>
      <c r="BI251" s="395">
        <v>0</v>
      </c>
      <c r="BJ251" s="395">
        <v>0</v>
      </c>
      <c r="BK251" s="396">
        <f t="shared" si="256"/>
        <v>0</v>
      </c>
      <c r="BL251" s="395">
        <v>0</v>
      </c>
      <c r="BM251" s="395">
        <v>0</v>
      </c>
      <c r="BN251" s="395">
        <v>0</v>
      </c>
      <c r="BO251" s="396">
        <f t="shared" si="257"/>
        <v>0</v>
      </c>
      <c r="BP251" s="395">
        <v>0</v>
      </c>
      <c r="BQ251" s="395">
        <v>0</v>
      </c>
      <c r="BR251" s="395">
        <v>0</v>
      </c>
      <c r="BS251" s="396">
        <f t="shared" si="258"/>
        <v>0</v>
      </c>
      <c r="BT251" s="395">
        <v>0</v>
      </c>
      <c r="BU251" s="395">
        <v>0</v>
      </c>
      <c r="BV251" s="395">
        <v>0</v>
      </c>
      <c r="BW251" s="395">
        <v>0</v>
      </c>
      <c r="BX251" s="396">
        <f t="shared" si="259"/>
        <v>0</v>
      </c>
      <c r="BY251" s="395">
        <v>0</v>
      </c>
      <c r="BZ251" s="395">
        <v>0</v>
      </c>
      <c r="CA251" s="395">
        <v>0</v>
      </c>
      <c r="CB251" s="396">
        <f t="shared" si="260"/>
        <v>0</v>
      </c>
      <c r="CC251" s="395">
        <v>0</v>
      </c>
      <c r="CD251" s="395">
        <v>0</v>
      </c>
      <c r="CE251" s="395">
        <v>0</v>
      </c>
    </row>
    <row r="252" spans="1:83" ht="12.75" x14ac:dyDescent="0.2">
      <c r="A252" s="89">
        <v>12141</v>
      </c>
      <c r="B252" s="252" t="s">
        <v>312</v>
      </c>
      <c r="C252" s="398">
        <f t="shared" si="244"/>
        <v>1</v>
      </c>
      <c r="D252" s="397">
        <f t="shared" si="245"/>
        <v>0</v>
      </c>
      <c r="E252" s="395">
        <v>0</v>
      </c>
      <c r="F252" s="395">
        <v>0</v>
      </c>
      <c r="G252" s="397">
        <f t="shared" si="246"/>
        <v>0</v>
      </c>
      <c r="H252" s="395">
        <v>0</v>
      </c>
      <c r="I252" s="395">
        <v>0</v>
      </c>
      <c r="J252" s="396">
        <f t="shared" si="247"/>
        <v>0</v>
      </c>
      <c r="K252" s="395">
        <v>0</v>
      </c>
      <c r="L252" s="395">
        <v>0</v>
      </c>
      <c r="M252" s="395">
        <v>0</v>
      </c>
      <c r="N252" s="395">
        <v>0</v>
      </c>
      <c r="O252" s="396">
        <f t="shared" si="248"/>
        <v>0</v>
      </c>
      <c r="P252" s="395">
        <v>0</v>
      </c>
      <c r="Q252" s="395">
        <v>0</v>
      </c>
      <c r="R252" s="395">
        <v>0</v>
      </c>
      <c r="S252" s="395">
        <v>0</v>
      </c>
      <c r="T252" s="396">
        <f t="shared" si="249"/>
        <v>0</v>
      </c>
      <c r="U252" s="395">
        <v>0</v>
      </c>
      <c r="V252" s="395">
        <v>0</v>
      </c>
      <c r="W252" s="395">
        <v>0</v>
      </c>
      <c r="X252" s="395">
        <v>0</v>
      </c>
      <c r="Y252" s="396">
        <f t="shared" si="250"/>
        <v>0</v>
      </c>
      <c r="Z252" s="401">
        <v>0</v>
      </c>
      <c r="AA252" s="401">
        <v>0</v>
      </c>
      <c r="AB252" s="401">
        <v>0</v>
      </c>
      <c r="AC252" s="401">
        <v>0</v>
      </c>
      <c r="AD252" s="401">
        <v>0</v>
      </c>
      <c r="AE252" s="396">
        <f t="shared" si="251"/>
        <v>0</v>
      </c>
      <c r="AF252" s="395">
        <v>0</v>
      </c>
      <c r="AG252" s="395">
        <v>0</v>
      </c>
      <c r="AH252" s="395">
        <v>0</v>
      </c>
      <c r="AI252" s="395">
        <v>0</v>
      </c>
      <c r="AJ252" s="395">
        <v>0</v>
      </c>
      <c r="AK252" s="395">
        <v>0</v>
      </c>
      <c r="AL252" s="395">
        <v>0</v>
      </c>
      <c r="AM252" s="395">
        <v>0</v>
      </c>
      <c r="AN252" s="395">
        <v>0</v>
      </c>
      <c r="AO252" s="395">
        <v>0</v>
      </c>
      <c r="AP252" s="395">
        <v>0</v>
      </c>
      <c r="AQ252" s="395">
        <v>0</v>
      </c>
      <c r="AR252" s="395">
        <v>0</v>
      </c>
      <c r="AS252" s="396">
        <f t="shared" si="252"/>
        <v>0</v>
      </c>
      <c r="AT252" s="395">
        <v>0</v>
      </c>
      <c r="AU252" s="395">
        <v>0</v>
      </c>
      <c r="AV252" s="395">
        <v>0</v>
      </c>
      <c r="AW252" s="396">
        <f t="shared" si="253"/>
        <v>0</v>
      </c>
      <c r="AX252" s="395">
        <v>0</v>
      </c>
      <c r="AY252" s="395">
        <v>0</v>
      </c>
      <c r="AZ252" s="395">
        <v>0</v>
      </c>
      <c r="BA252" s="395">
        <v>0</v>
      </c>
      <c r="BB252" s="395">
        <v>0</v>
      </c>
      <c r="BC252" s="396">
        <f t="shared" si="254"/>
        <v>0</v>
      </c>
      <c r="BD252" s="395">
        <v>0</v>
      </c>
      <c r="BE252" s="395">
        <v>0</v>
      </c>
      <c r="BF252" s="396">
        <f t="shared" si="255"/>
        <v>0</v>
      </c>
      <c r="BG252" s="395">
        <v>0</v>
      </c>
      <c r="BH252" s="395">
        <v>0</v>
      </c>
      <c r="BI252" s="395">
        <v>0</v>
      </c>
      <c r="BJ252" s="395">
        <v>0</v>
      </c>
      <c r="BK252" s="396">
        <f t="shared" si="256"/>
        <v>0</v>
      </c>
      <c r="BL252" s="395">
        <v>0</v>
      </c>
      <c r="BM252" s="395">
        <v>0</v>
      </c>
      <c r="BN252" s="395">
        <v>0</v>
      </c>
      <c r="BO252" s="396">
        <f t="shared" si="257"/>
        <v>1</v>
      </c>
      <c r="BP252" s="395">
        <v>0</v>
      </c>
      <c r="BQ252" s="395">
        <v>1</v>
      </c>
      <c r="BR252" s="395">
        <v>0</v>
      </c>
      <c r="BS252" s="396">
        <f t="shared" si="258"/>
        <v>0</v>
      </c>
      <c r="BT252" s="395">
        <v>0</v>
      </c>
      <c r="BU252" s="395">
        <v>0</v>
      </c>
      <c r="BV252" s="395">
        <v>0</v>
      </c>
      <c r="BW252" s="395">
        <v>0</v>
      </c>
      <c r="BX252" s="396">
        <f t="shared" si="259"/>
        <v>0</v>
      </c>
      <c r="BY252" s="395">
        <v>0</v>
      </c>
      <c r="BZ252" s="395">
        <v>0</v>
      </c>
      <c r="CA252" s="395">
        <v>0</v>
      </c>
      <c r="CB252" s="396">
        <f t="shared" si="260"/>
        <v>0</v>
      </c>
      <c r="CC252" s="395">
        <v>0</v>
      </c>
      <c r="CD252" s="395">
        <v>0</v>
      </c>
      <c r="CE252" s="395">
        <v>0</v>
      </c>
    </row>
    <row r="253" spans="1:83" ht="21" x14ac:dyDescent="0.2">
      <c r="A253" s="89">
        <v>12146</v>
      </c>
      <c r="B253" s="252" t="s">
        <v>441</v>
      </c>
      <c r="C253" s="398">
        <f t="shared" si="244"/>
        <v>23</v>
      </c>
      <c r="D253" s="397">
        <f t="shared" si="245"/>
        <v>0</v>
      </c>
      <c r="E253" s="395">
        <v>0</v>
      </c>
      <c r="F253" s="395">
        <v>0</v>
      </c>
      <c r="G253" s="397">
        <f t="shared" si="246"/>
        <v>0</v>
      </c>
      <c r="H253" s="395">
        <v>0</v>
      </c>
      <c r="I253" s="395">
        <v>0</v>
      </c>
      <c r="J253" s="396">
        <f t="shared" si="247"/>
        <v>0</v>
      </c>
      <c r="K253" s="395">
        <v>0</v>
      </c>
      <c r="L253" s="395">
        <v>0</v>
      </c>
      <c r="M253" s="395">
        <v>0</v>
      </c>
      <c r="N253" s="395">
        <v>0</v>
      </c>
      <c r="O253" s="396">
        <f t="shared" si="248"/>
        <v>0</v>
      </c>
      <c r="P253" s="395">
        <v>0</v>
      </c>
      <c r="Q253" s="395">
        <v>0</v>
      </c>
      <c r="R253" s="395">
        <v>0</v>
      </c>
      <c r="S253" s="395">
        <v>0</v>
      </c>
      <c r="T253" s="396">
        <f t="shared" si="249"/>
        <v>5</v>
      </c>
      <c r="U253" s="395">
        <v>0</v>
      </c>
      <c r="V253" s="395">
        <v>0</v>
      </c>
      <c r="W253" s="395">
        <v>0</v>
      </c>
      <c r="X253" s="395">
        <v>5</v>
      </c>
      <c r="Y253" s="396">
        <f t="shared" si="250"/>
        <v>2</v>
      </c>
      <c r="Z253" s="401">
        <v>0</v>
      </c>
      <c r="AA253" s="401">
        <v>0</v>
      </c>
      <c r="AB253" s="401">
        <v>1</v>
      </c>
      <c r="AC253" s="401">
        <v>1</v>
      </c>
      <c r="AD253" s="401">
        <v>0</v>
      </c>
      <c r="AE253" s="396">
        <f t="shared" si="251"/>
        <v>0</v>
      </c>
      <c r="AF253" s="395">
        <v>0</v>
      </c>
      <c r="AG253" s="395">
        <v>0</v>
      </c>
      <c r="AH253" s="395">
        <v>0</v>
      </c>
      <c r="AI253" s="395">
        <v>0</v>
      </c>
      <c r="AJ253" s="395">
        <v>0</v>
      </c>
      <c r="AK253" s="395">
        <v>0</v>
      </c>
      <c r="AL253" s="395">
        <v>0</v>
      </c>
      <c r="AM253" s="395">
        <v>0</v>
      </c>
      <c r="AN253" s="395">
        <v>0</v>
      </c>
      <c r="AO253" s="395">
        <v>0</v>
      </c>
      <c r="AP253" s="395">
        <v>0</v>
      </c>
      <c r="AQ253" s="395">
        <v>0</v>
      </c>
      <c r="AR253" s="395">
        <v>0</v>
      </c>
      <c r="AS253" s="396">
        <f t="shared" si="252"/>
        <v>0</v>
      </c>
      <c r="AT253" s="395">
        <v>0</v>
      </c>
      <c r="AU253" s="395">
        <v>0</v>
      </c>
      <c r="AV253" s="395">
        <v>0</v>
      </c>
      <c r="AW253" s="396">
        <f t="shared" si="253"/>
        <v>2</v>
      </c>
      <c r="AX253" s="395">
        <v>0</v>
      </c>
      <c r="AY253" s="395">
        <v>0</v>
      </c>
      <c r="AZ253" s="395">
        <v>0</v>
      </c>
      <c r="BA253" s="395">
        <v>2</v>
      </c>
      <c r="BB253" s="395">
        <v>0</v>
      </c>
      <c r="BC253" s="396">
        <f t="shared" si="254"/>
        <v>13</v>
      </c>
      <c r="BD253" s="395">
        <v>0</v>
      </c>
      <c r="BE253" s="395">
        <v>13</v>
      </c>
      <c r="BF253" s="396">
        <f t="shared" si="255"/>
        <v>0</v>
      </c>
      <c r="BG253" s="395">
        <v>0</v>
      </c>
      <c r="BH253" s="395">
        <v>0</v>
      </c>
      <c r="BI253" s="395">
        <v>0</v>
      </c>
      <c r="BJ253" s="395">
        <v>0</v>
      </c>
      <c r="BK253" s="396">
        <f t="shared" si="256"/>
        <v>1</v>
      </c>
      <c r="BL253" s="395">
        <v>0</v>
      </c>
      <c r="BM253" s="395">
        <v>1</v>
      </c>
      <c r="BN253" s="395">
        <v>0</v>
      </c>
      <c r="BO253" s="396">
        <f t="shared" si="257"/>
        <v>0</v>
      </c>
      <c r="BP253" s="395">
        <v>0</v>
      </c>
      <c r="BQ253" s="395">
        <v>0</v>
      </c>
      <c r="BR253" s="395">
        <v>0</v>
      </c>
      <c r="BS253" s="396">
        <f t="shared" si="258"/>
        <v>0</v>
      </c>
      <c r="BT253" s="395">
        <v>0</v>
      </c>
      <c r="BU253" s="395">
        <v>0</v>
      </c>
      <c r="BV253" s="395">
        <v>0</v>
      </c>
      <c r="BW253" s="395">
        <v>0</v>
      </c>
      <c r="BX253" s="396">
        <f t="shared" si="259"/>
        <v>0</v>
      </c>
      <c r="BY253" s="395">
        <v>0</v>
      </c>
      <c r="BZ253" s="395">
        <v>0</v>
      </c>
      <c r="CA253" s="395">
        <v>0</v>
      </c>
      <c r="CB253" s="396">
        <f t="shared" si="260"/>
        <v>0</v>
      </c>
      <c r="CC253" s="395">
        <v>0</v>
      </c>
      <c r="CD253" s="395">
        <v>0</v>
      </c>
      <c r="CE253" s="395">
        <v>0</v>
      </c>
    </row>
    <row r="254" spans="1:83" ht="12.75" x14ac:dyDescent="0.2">
      <c r="A254" s="89">
        <v>12149</v>
      </c>
      <c r="B254" s="255" t="s">
        <v>277</v>
      </c>
      <c r="C254" s="398">
        <f t="shared" si="244"/>
        <v>311</v>
      </c>
      <c r="D254" s="397">
        <f t="shared" si="245"/>
        <v>25</v>
      </c>
      <c r="E254" s="395">
        <v>15</v>
      </c>
      <c r="F254" s="395">
        <v>10</v>
      </c>
      <c r="G254" s="397">
        <f t="shared" si="246"/>
        <v>9</v>
      </c>
      <c r="H254" s="395">
        <v>5</v>
      </c>
      <c r="I254" s="395">
        <v>4</v>
      </c>
      <c r="J254" s="396">
        <f t="shared" si="247"/>
        <v>10</v>
      </c>
      <c r="K254" s="395">
        <v>0</v>
      </c>
      <c r="L254" s="395">
        <v>3</v>
      </c>
      <c r="M254" s="395">
        <v>2</v>
      </c>
      <c r="N254" s="395">
        <v>5</v>
      </c>
      <c r="O254" s="396">
        <f t="shared" si="248"/>
        <v>41</v>
      </c>
      <c r="P254" s="395">
        <v>0</v>
      </c>
      <c r="Q254" s="395">
        <v>29</v>
      </c>
      <c r="R254" s="395">
        <v>1</v>
      </c>
      <c r="S254" s="395">
        <v>11</v>
      </c>
      <c r="T254" s="396">
        <f t="shared" si="249"/>
        <v>9</v>
      </c>
      <c r="U254" s="395">
        <v>0</v>
      </c>
      <c r="V254" s="395">
        <v>4</v>
      </c>
      <c r="W254" s="395">
        <v>3</v>
      </c>
      <c r="X254" s="395">
        <v>2</v>
      </c>
      <c r="Y254" s="396">
        <f t="shared" si="250"/>
        <v>18</v>
      </c>
      <c r="Z254" s="401">
        <v>0</v>
      </c>
      <c r="AA254" s="401">
        <v>2</v>
      </c>
      <c r="AB254" s="401">
        <v>3</v>
      </c>
      <c r="AC254" s="401">
        <v>6</v>
      </c>
      <c r="AD254" s="401">
        <v>7</v>
      </c>
      <c r="AE254" s="396">
        <f t="shared" si="251"/>
        <v>69</v>
      </c>
      <c r="AF254" s="395">
        <v>0</v>
      </c>
      <c r="AG254" s="395">
        <v>0</v>
      </c>
      <c r="AH254" s="395">
        <v>5</v>
      </c>
      <c r="AI254" s="395">
        <v>26</v>
      </c>
      <c r="AJ254" s="395">
        <v>12</v>
      </c>
      <c r="AK254" s="395">
        <v>10</v>
      </c>
      <c r="AL254" s="395">
        <v>0</v>
      </c>
      <c r="AM254" s="395">
        <v>12</v>
      </c>
      <c r="AN254" s="395">
        <v>2</v>
      </c>
      <c r="AO254" s="395">
        <v>0</v>
      </c>
      <c r="AP254" s="395">
        <v>0</v>
      </c>
      <c r="AQ254" s="395">
        <v>1</v>
      </c>
      <c r="AR254" s="395">
        <v>1</v>
      </c>
      <c r="AS254" s="396">
        <f t="shared" si="252"/>
        <v>9</v>
      </c>
      <c r="AT254" s="395">
        <v>0</v>
      </c>
      <c r="AU254" s="395">
        <v>4</v>
      </c>
      <c r="AV254" s="395">
        <v>5</v>
      </c>
      <c r="AW254" s="396">
        <f t="shared" si="253"/>
        <v>11</v>
      </c>
      <c r="AX254" s="395">
        <v>0</v>
      </c>
      <c r="AY254" s="395">
        <v>2</v>
      </c>
      <c r="AZ254" s="395">
        <v>5</v>
      </c>
      <c r="BA254" s="395">
        <v>3</v>
      </c>
      <c r="BB254" s="395">
        <v>1</v>
      </c>
      <c r="BC254" s="396">
        <f t="shared" si="254"/>
        <v>8</v>
      </c>
      <c r="BD254" s="395">
        <v>0</v>
      </c>
      <c r="BE254" s="395">
        <v>8</v>
      </c>
      <c r="BF254" s="396">
        <f t="shared" si="255"/>
        <v>23</v>
      </c>
      <c r="BG254" s="395">
        <v>0</v>
      </c>
      <c r="BH254" s="395">
        <v>13</v>
      </c>
      <c r="BI254" s="395">
        <v>2</v>
      </c>
      <c r="BJ254" s="395">
        <v>8</v>
      </c>
      <c r="BK254" s="396">
        <f t="shared" si="256"/>
        <v>14</v>
      </c>
      <c r="BL254" s="395">
        <v>2</v>
      </c>
      <c r="BM254" s="395">
        <v>4</v>
      </c>
      <c r="BN254" s="395">
        <v>8</v>
      </c>
      <c r="BO254" s="396">
        <f t="shared" si="257"/>
        <v>26</v>
      </c>
      <c r="BP254" s="395">
        <v>0</v>
      </c>
      <c r="BQ254" s="395">
        <v>12</v>
      </c>
      <c r="BR254" s="395">
        <v>14</v>
      </c>
      <c r="BS254" s="396">
        <f t="shared" si="258"/>
        <v>18</v>
      </c>
      <c r="BT254" s="395">
        <v>0</v>
      </c>
      <c r="BU254" s="395">
        <v>10</v>
      </c>
      <c r="BV254" s="395">
        <v>1</v>
      </c>
      <c r="BW254" s="395">
        <v>7</v>
      </c>
      <c r="BX254" s="396">
        <f t="shared" si="259"/>
        <v>12</v>
      </c>
      <c r="BY254" s="395">
        <v>0</v>
      </c>
      <c r="BZ254" s="395">
        <v>8</v>
      </c>
      <c r="CA254" s="395">
        <v>4</v>
      </c>
      <c r="CB254" s="396">
        <f t="shared" si="260"/>
        <v>9</v>
      </c>
      <c r="CC254" s="395">
        <v>0</v>
      </c>
      <c r="CD254" s="395">
        <v>8</v>
      </c>
      <c r="CE254" s="395">
        <v>1</v>
      </c>
    </row>
    <row r="255" spans="1:83" ht="12.75" x14ac:dyDescent="0.2">
      <c r="A255" s="89">
        <v>12150</v>
      </c>
      <c r="B255" s="252" t="s">
        <v>35</v>
      </c>
      <c r="C255" s="398">
        <f t="shared" si="244"/>
        <v>4</v>
      </c>
      <c r="D255" s="397">
        <f t="shared" si="245"/>
        <v>0</v>
      </c>
      <c r="E255" s="395">
        <v>0</v>
      </c>
      <c r="F255" s="395">
        <v>0</v>
      </c>
      <c r="G255" s="397">
        <f t="shared" si="246"/>
        <v>0</v>
      </c>
      <c r="H255" s="395">
        <v>0</v>
      </c>
      <c r="I255" s="395">
        <v>0</v>
      </c>
      <c r="J255" s="396">
        <f t="shared" si="247"/>
        <v>0</v>
      </c>
      <c r="K255" s="395">
        <v>0</v>
      </c>
      <c r="L255" s="395">
        <v>0</v>
      </c>
      <c r="M255" s="395">
        <v>0</v>
      </c>
      <c r="N255" s="395">
        <v>0</v>
      </c>
      <c r="O255" s="396">
        <f t="shared" si="248"/>
        <v>0</v>
      </c>
      <c r="P255" s="395">
        <v>0</v>
      </c>
      <c r="Q255" s="395">
        <v>0</v>
      </c>
      <c r="R255" s="395">
        <v>0</v>
      </c>
      <c r="S255" s="395">
        <v>0</v>
      </c>
      <c r="T255" s="396">
        <f t="shared" si="249"/>
        <v>0</v>
      </c>
      <c r="U255" s="395">
        <v>0</v>
      </c>
      <c r="V255" s="395">
        <v>0</v>
      </c>
      <c r="W255" s="395">
        <v>0</v>
      </c>
      <c r="X255" s="395">
        <v>0</v>
      </c>
      <c r="Y255" s="396">
        <f t="shared" si="250"/>
        <v>0</v>
      </c>
      <c r="Z255" s="401">
        <v>0</v>
      </c>
      <c r="AA255" s="401">
        <v>0</v>
      </c>
      <c r="AB255" s="401">
        <v>0</v>
      </c>
      <c r="AC255" s="401">
        <v>0</v>
      </c>
      <c r="AD255" s="401">
        <v>0</v>
      </c>
      <c r="AE255" s="396">
        <f t="shared" si="251"/>
        <v>0</v>
      </c>
      <c r="AF255" s="395">
        <v>0</v>
      </c>
      <c r="AG255" s="395">
        <v>0</v>
      </c>
      <c r="AH255" s="395">
        <v>0</v>
      </c>
      <c r="AI255" s="395">
        <v>0</v>
      </c>
      <c r="AJ255" s="395">
        <v>0</v>
      </c>
      <c r="AK255" s="395">
        <v>0</v>
      </c>
      <c r="AL255" s="395">
        <v>0</v>
      </c>
      <c r="AM255" s="395">
        <v>0</v>
      </c>
      <c r="AN255" s="395">
        <v>0</v>
      </c>
      <c r="AO255" s="395">
        <v>0</v>
      </c>
      <c r="AP255" s="395">
        <v>0</v>
      </c>
      <c r="AQ255" s="395">
        <v>0</v>
      </c>
      <c r="AR255" s="395">
        <v>0</v>
      </c>
      <c r="AS255" s="396">
        <f t="shared" si="252"/>
        <v>2</v>
      </c>
      <c r="AT255" s="395">
        <v>0</v>
      </c>
      <c r="AU255" s="395">
        <v>2</v>
      </c>
      <c r="AV255" s="395">
        <v>0</v>
      </c>
      <c r="AW255" s="396">
        <f t="shared" si="253"/>
        <v>0</v>
      </c>
      <c r="AX255" s="395">
        <v>0</v>
      </c>
      <c r="AY255" s="395">
        <v>0</v>
      </c>
      <c r="AZ255" s="395">
        <v>0</v>
      </c>
      <c r="BA255" s="395">
        <v>0</v>
      </c>
      <c r="BB255" s="395">
        <v>0</v>
      </c>
      <c r="BC255" s="396">
        <f t="shared" si="254"/>
        <v>0</v>
      </c>
      <c r="BD255" s="395">
        <v>0</v>
      </c>
      <c r="BE255" s="395">
        <v>0</v>
      </c>
      <c r="BF255" s="396">
        <f t="shared" si="255"/>
        <v>1</v>
      </c>
      <c r="BG255" s="395">
        <v>0</v>
      </c>
      <c r="BH255" s="395">
        <v>1</v>
      </c>
      <c r="BI255" s="395">
        <v>0</v>
      </c>
      <c r="BJ255" s="395">
        <v>0</v>
      </c>
      <c r="BK255" s="396">
        <f t="shared" si="256"/>
        <v>0</v>
      </c>
      <c r="BL255" s="395">
        <v>0</v>
      </c>
      <c r="BM255" s="395">
        <v>0</v>
      </c>
      <c r="BN255" s="395">
        <v>0</v>
      </c>
      <c r="BO255" s="396">
        <f t="shared" si="257"/>
        <v>0</v>
      </c>
      <c r="BP255" s="395">
        <v>0</v>
      </c>
      <c r="BQ255" s="395">
        <v>0</v>
      </c>
      <c r="BR255" s="395">
        <v>0</v>
      </c>
      <c r="BS255" s="396">
        <f t="shared" si="258"/>
        <v>1</v>
      </c>
      <c r="BT255" s="395">
        <v>0</v>
      </c>
      <c r="BU255" s="395">
        <v>1</v>
      </c>
      <c r="BV255" s="395">
        <v>0</v>
      </c>
      <c r="BW255" s="395">
        <v>0</v>
      </c>
      <c r="BX255" s="396">
        <f t="shared" si="259"/>
        <v>0</v>
      </c>
      <c r="BY255" s="395">
        <v>0</v>
      </c>
      <c r="BZ255" s="395">
        <v>0</v>
      </c>
      <c r="CA255" s="395">
        <v>0</v>
      </c>
      <c r="CB255" s="396">
        <f t="shared" si="260"/>
        <v>0</v>
      </c>
      <c r="CC255" s="395">
        <v>0</v>
      </c>
      <c r="CD255" s="395">
        <v>0</v>
      </c>
      <c r="CE255" s="395">
        <v>0</v>
      </c>
    </row>
    <row r="256" spans="1:83" ht="12.75" x14ac:dyDescent="0.2">
      <c r="A256" s="89">
        <v>12151</v>
      </c>
      <c r="B256" s="252" t="s">
        <v>36</v>
      </c>
      <c r="C256" s="398">
        <f t="shared" si="244"/>
        <v>73</v>
      </c>
      <c r="D256" s="397">
        <f t="shared" si="245"/>
        <v>1</v>
      </c>
      <c r="E256" s="395">
        <v>0</v>
      </c>
      <c r="F256" s="395">
        <v>1</v>
      </c>
      <c r="G256" s="397">
        <f t="shared" si="246"/>
        <v>0</v>
      </c>
      <c r="H256" s="395">
        <v>0</v>
      </c>
      <c r="I256" s="395">
        <v>0</v>
      </c>
      <c r="J256" s="396">
        <f t="shared" si="247"/>
        <v>5</v>
      </c>
      <c r="K256" s="395">
        <v>1</v>
      </c>
      <c r="L256" s="395">
        <v>2</v>
      </c>
      <c r="M256" s="395">
        <v>2</v>
      </c>
      <c r="N256" s="395">
        <v>0</v>
      </c>
      <c r="O256" s="396">
        <f t="shared" si="248"/>
        <v>3</v>
      </c>
      <c r="P256" s="395">
        <v>0</v>
      </c>
      <c r="Q256" s="395">
        <v>2</v>
      </c>
      <c r="R256" s="395">
        <v>1</v>
      </c>
      <c r="S256" s="395">
        <v>0</v>
      </c>
      <c r="T256" s="396">
        <f t="shared" si="249"/>
        <v>1</v>
      </c>
      <c r="U256" s="395">
        <v>0</v>
      </c>
      <c r="V256" s="395">
        <v>1</v>
      </c>
      <c r="W256" s="395">
        <v>0</v>
      </c>
      <c r="X256" s="395">
        <v>0</v>
      </c>
      <c r="Y256" s="396">
        <f t="shared" si="250"/>
        <v>9</v>
      </c>
      <c r="Z256" s="401">
        <v>0</v>
      </c>
      <c r="AA256" s="401">
        <v>1</v>
      </c>
      <c r="AB256" s="401">
        <v>0</v>
      </c>
      <c r="AC256" s="401">
        <v>7</v>
      </c>
      <c r="AD256" s="401">
        <v>1</v>
      </c>
      <c r="AE256" s="396">
        <f t="shared" si="251"/>
        <v>39</v>
      </c>
      <c r="AF256" s="395">
        <v>0</v>
      </c>
      <c r="AG256" s="395">
        <v>0</v>
      </c>
      <c r="AH256" s="395">
        <v>0</v>
      </c>
      <c r="AI256" s="395">
        <v>9</v>
      </c>
      <c r="AJ256" s="395">
        <v>4</v>
      </c>
      <c r="AK256" s="395">
        <v>1</v>
      </c>
      <c r="AL256" s="395">
        <v>1</v>
      </c>
      <c r="AM256" s="395">
        <v>16</v>
      </c>
      <c r="AN256" s="395">
        <v>1</v>
      </c>
      <c r="AO256" s="395">
        <v>1</v>
      </c>
      <c r="AP256" s="395">
        <v>0</v>
      </c>
      <c r="AQ256" s="395">
        <v>6</v>
      </c>
      <c r="AR256" s="395">
        <v>0</v>
      </c>
      <c r="AS256" s="396">
        <f t="shared" si="252"/>
        <v>2</v>
      </c>
      <c r="AT256" s="395">
        <v>0</v>
      </c>
      <c r="AU256" s="395">
        <v>0</v>
      </c>
      <c r="AV256" s="395">
        <v>2</v>
      </c>
      <c r="AW256" s="396">
        <f t="shared" si="253"/>
        <v>1</v>
      </c>
      <c r="AX256" s="395">
        <v>0</v>
      </c>
      <c r="AY256" s="395">
        <v>1</v>
      </c>
      <c r="AZ256" s="395">
        <v>0</v>
      </c>
      <c r="BA256" s="395">
        <v>0</v>
      </c>
      <c r="BB256" s="395">
        <v>0</v>
      </c>
      <c r="BC256" s="396">
        <f t="shared" si="254"/>
        <v>0</v>
      </c>
      <c r="BD256" s="395">
        <v>0</v>
      </c>
      <c r="BE256" s="395">
        <v>0</v>
      </c>
      <c r="BF256" s="396">
        <f t="shared" si="255"/>
        <v>1</v>
      </c>
      <c r="BG256" s="395">
        <v>0</v>
      </c>
      <c r="BH256" s="395">
        <v>1</v>
      </c>
      <c r="BI256" s="395">
        <v>0</v>
      </c>
      <c r="BJ256" s="395">
        <v>0</v>
      </c>
      <c r="BK256" s="396">
        <f t="shared" si="256"/>
        <v>2</v>
      </c>
      <c r="BL256" s="395">
        <v>0</v>
      </c>
      <c r="BM256" s="395">
        <v>2</v>
      </c>
      <c r="BN256" s="395">
        <v>0</v>
      </c>
      <c r="BO256" s="396">
        <f t="shared" si="257"/>
        <v>2</v>
      </c>
      <c r="BP256" s="395">
        <v>1</v>
      </c>
      <c r="BQ256" s="395">
        <v>1</v>
      </c>
      <c r="BR256" s="395">
        <v>0</v>
      </c>
      <c r="BS256" s="396">
        <f t="shared" si="258"/>
        <v>3</v>
      </c>
      <c r="BT256" s="395">
        <v>0</v>
      </c>
      <c r="BU256" s="395">
        <v>2</v>
      </c>
      <c r="BV256" s="395">
        <v>0</v>
      </c>
      <c r="BW256" s="395">
        <v>1</v>
      </c>
      <c r="BX256" s="396">
        <f t="shared" si="259"/>
        <v>3</v>
      </c>
      <c r="BY256" s="395">
        <v>0</v>
      </c>
      <c r="BZ256" s="395">
        <v>0</v>
      </c>
      <c r="CA256" s="395">
        <v>3</v>
      </c>
      <c r="CB256" s="396">
        <f t="shared" si="260"/>
        <v>1</v>
      </c>
      <c r="CC256" s="395">
        <v>0</v>
      </c>
      <c r="CD256" s="395">
        <v>1</v>
      </c>
      <c r="CE256" s="395">
        <v>0</v>
      </c>
    </row>
    <row r="257" spans="1:83" ht="21" x14ac:dyDescent="0.2">
      <c r="A257" s="89">
        <v>12152</v>
      </c>
      <c r="B257" s="252" t="s">
        <v>996</v>
      </c>
      <c r="C257" s="398">
        <f t="shared" si="244"/>
        <v>781</v>
      </c>
      <c r="D257" s="397">
        <f t="shared" si="245"/>
        <v>45</v>
      </c>
      <c r="E257" s="395">
        <v>33</v>
      </c>
      <c r="F257" s="395">
        <v>12</v>
      </c>
      <c r="G257" s="397">
        <f t="shared" si="246"/>
        <v>1</v>
      </c>
      <c r="H257" s="395">
        <v>0</v>
      </c>
      <c r="I257" s="395">
        <v>1</v>
      </c>
      <c r="J257" s="396">
        <f t="shared" si="247"/>
        <v>1</v>
      </c>
      <c r="K257" s="395">
        <v>0</v>
      </c>
      <c r="L257" s="395">
        <v>1</v>
      </c>
      <c r="M257" s="395">
        <v>0</v>
      </c>
      <c r="N257" s="395">
        <v>0</v>
      </c>
      <c r="O257" s="396">
        <f t="shared" si="248"/>
        <v>10</v>
      </c>
      <c r="P257" s="395">
        <v>0</v>
      </c>
      <c r="Q257" s="395">
        <v>9</v>
      </c>
      <c r="R257" s="395">
        <v>0</v>
      </c>
      <c r="S257" s="395">
        <v>1</v>
      </c>
      <c r="T257" s="396">
        <f t="shared" si="249"/>
        <v>5</v>
      </c>
      <c r="U257" s="395">
        <v>0</v>
      </c>
      <c r="V257" s="395">
        <v>3</v>
      </c>
      <c r="W257" s="395">
        <v>0</v>
      </c>
      <c r="X257" s="395">
        <v>2</v>
      </c>
      <c r="Y257" s="396">
        <f t="shared" si="250"/>
        <v>51</v>
      </c>
      <c r="Z257" s="401">
        <v>0</v>
      </c>
      <c r="AA257" s="401">
        <v>6</v>
      </c>
      <c r="AB257" s="401">
        <v>7</v>
      </c>
      <c r="AC257" s="401">
        <v>11</v>
      </c>
      <c r="AD257" s="401">
        <v>27</v>
      </c>
      <c r="AE257" s="396">
        <f t="shared" si="251"/>
        <v>309</v>
      </c>
      <c r="AF257" s="395">
        <v>0</v>
      </c>
      <c r="AG257" s="395">
        <v>0</v>
      </c>
      <c r="AH257" s="395">
        <v>10</v>
      </c>
      <c r="AI257" s="395">
        <v>25</v>
      </c>
      <c r="AJ257" s="395">
        <v>35</v>
      </c>
      <c r="AK257" s="395">
        <v>8</v>
      </c>
      <c r="AL257" s="395">
        <v>3</v>
      </c>
      <c r="AM257" s="395">
        <v>191</v>
      </c>
      <c r="AN257" s="395">
        <v>5</v>
      </c>
      <c r="AO257" s="395">
        <v>21</v>
      </c>
      <c r="AP257" s="395">
        <v>2</v>
      </c>
      <c r="AQ257" s="395">
        <v>8</v>
      </c>
      <c r="AR257" s="395">
        <v>1</v>
      </c>
      <c r="AS257" s="396">
        <f t="shared" si="252"/>
        <v>5</v>
      </c>
      <c r="AT257" s="395">
        <v>0</v>
      </c>
      <c r="AU257" s="395">
        <v>2</v>
      </c>
      <c r="AV257" s="395">
        <v>3</v>
      </c>
      <c r="AW257" s="396">
        <f t="shared" si="253"/>
        <v>70</v>
      </c>
      <c r="AX257" s="395">
        <v>0</v>
      </c>
      <c r="AY257" s="395">
        <v>27</v>
      </c>
      <c r="AZ257" s="395">
        <v>22</v>
      </c>
      <c r="BA257" s="395">
        <v>21</v>
      </c>
      <c r="BB257" s="395">
        <v>0</v>
      </c>
      <c r="BC257" s="396">
        <f t="shared" si="254"/>
        <v>68</v>
      </c>
      <c r="BD257" s="395">
        <v>1</v>
      </c>
      <c r="BE257" s="395">
        <v>67</v>
      </c>
      <c r="BF257" s="396">
        <f t="shared" si="255"/>
        <v>84</v>
      </c>
      <c r="BG257" s="395">
        <v>0</v>
      </c>
      <c r="BH257" s="395">
        <v>53</v>
      </c>
      <c r="BI257" s="395">
        <v>1</v>
      </c>
      <c r="BJ257" s="395">
        <v>30</v>
      </c>
      <c r="BK257" s="396">
        <f t="shared" si="256"/>
        <v>65</v>
      </c>
      <c r="BL257" s="395">
        <v>5</v>
      </c>
      <c r="BM257" s="395">
        <v>60</v>
      </c>
      <c r="BN257" s="395">
        <v>0</v>
      </c>
      <c r="BO257" s="396">
        <f t="shared" si="257"/>
        <v>7</v>
      </c>
      <c r="BP257" s="395">
        <v>1</v>
      </c>
      <c r="BQ257" s="395">
        <v>6</v>
      </c>
      <c r="BR257" s="395">
        <v>0</v>
      </c>
      <c r="BS257" s="396">
        <f t="shared" si="258"/>
        <v>52</v>
      </c>
      <c r="BT257" s="395">
        <v>0</v>
      </c>
      <c r="BU257" s="395">
        <v>33</v>
      </c>
      <c r="BV257" s="395">
        <v>0</v>
      </c>
      <c r="BW257" s="395">
        <v>19</v>
      </c>
      <c r="BX257" s="396">
        <f t="shared" si="259"/>
        <v>3</v>
      </c>
      <c r="BY257" s="395">
        <v>0</v>
      </c>
      <c r="BZ257" s="395">
        <v>3</v>
      </c>
      <c r="CA257" s="395">
        <v>0</v>
      </c>
      <c r="CB257" s="396">
        <f t="shared" si="260"/>
        <v>5</v>
      </c>
      <c r="CC257" s="395">
        <v>0</v>
      </c>
      <c r="CD257" s="395">
        <v>2</v>
      </c>
      <c r="CE257" s="395">
        <v>3</v>
      </c>
    </row>
    <row r="258" spans="1:83" ht="21" x14ac:dyDescent="0.2">
      <c r="A258" s="89">
        <v>12159</v>
      </c>
      <c r="B258" s="252" t="s">
        <v>442</v>
      </c>
      <c r="C258" s="398">
        <f t="shared" si="244"/>
        <v>4</v>
      </c>
      <c r="D258" s="397">
        <f t="shared" si="245"/>
        <v>0</v>
      </c>
      <c r="E258" s="395">
        <v>0</v>
      </c>
      <c r="F258" s="395">
        <v>0</v>
      </c>
      <c r="G258" s="397">
        <f t="shared" si="246"/>
        <v>0</v>
      </c>
      <c r="H258" s="395">
        <v>0</v>
      </c>
      <c r="I258" s="395">
        <v>0</v>
      </c>
      <c r="J258" s="396">
        <f t="shared" si="247"/>
        <v>0</v>
      </c>
      <c r="K258" s="395">
        <v>0</v>
      </c>
      <c r="L258" s="395">
        <v>0</v>
      </c>
      <c r="M258" s="395">
        <v>0</v>
      </c>
      <c r="N258" s="395">
        <v>0</v>
      </c>
      <c r="O258" s="396">
        <f t="shared" si="248"/>
        <v>0</v>
      </c>
      <c r="P258" s="395">
        <v>0</v>
      </c>
      <c r="Q258" s="395">
        <v>0</v>
      </c>
      <c r="R258" s="395">
        <v>0</v>
      </c>
      <c r="S258" s="395">
        <v>0</v>
      </c>
      <c r="T258" s="396">
        <f t="shared" si="249"/>
        <v>0</v>
      </c>
      <c r="U258" s="395">
        <v>0</v>
      </c>
      <c r="V258" s="395">
        <v>0</v>
      </c>
      <c r="W258" s="395">
        <v>0</v>
      </c>
      <c r="X258" s="395">
        <v>0</v>
      </c>
      <c r="Y258" s="396">
        <f t="shared" si="250"/>
        <v>0</v>
      </c>
      <c r="Z258" s="401">
        <v>0</v>
      </c>
      <c r="AA258" s="401">
        <v>0</v>
      </c>
      <c r="AB258" s="401">
        <v>0</v>
      </c>
      <c r="AC258" s="401">
        <v>0</v>
      </c>
      <c r="AD258" s="401">
        <v>0</v>
      </c>
      <c r="AE258" s="396">
        <f t="shared" si="251"/>
        <v>4</v>
      </c>
      <c r="AF258" s="395">
        <v>0</v>
      </c>
      <c r="AG258" s="395">
        <v>0</v>
      </c>
      <c r="AH258" s="395">
        <v>1</v>
      </c>
      <c r="AI258" s="395">
        <v>1</v>
      </c>
      <c r="AJ258" s="395">
        <v>0</v>
      </c>
      <c r="AK258" s="395">
        <v>0</v>
      </c>
      <c r="AL258" s="395">
        <v>0</v>
      </c>
      <c r="AM258" s="395">
        <v>2</v>
      </c>
      <c r="AN258" s="395">
        <v>0</v>
      </c>
      <c r="AO258" s="395">
        <v>0</v>
      </c>
      <c r="AP258" s="395">
        <v>0</v>
      </c>
      <c r="AQ258" s="395">
        <v>0</v>
      </c>
      <c r="AR258" s="395">
        <v>0</v>
      </c>
      <c r="AS258" s="396">
        <f t="shared" si="252"/>
        <v>0</v>
      </c>
      <c r="AT258" s="395">
        <v>0</v>
      </c>
      <c r="AU258" s="395">
        <v>0</v>
      </c>
      <c r="AV258" s="395">
        <v>0</v>
      </c>
      <c r="AW258" s="396">
        <f t="shared" si="253"/>
        <v>0</v>
      </c>
      <c r="AX258" s="395">
        <v>0</v>
      </c>
      <c r="AY258" s="395">
        <v>0</v>
      </c>
      <c r="AZ258" s="395">
        <v>0</v>
      </c>
      <c r="BA258" s="395">
        <v>0</v>
      </c>
      <c r="BB258" s="395">
        <v>0</v>
      </c>
      <c r="BC258" s="396">
        <f t="shared" si="254"/>
        <v>0</v>
      </c>
      <c r="BD258" s="395">
        <v>0</v>
      </c>
      <c r="BE258" s="395">
        <v>0</v>
      </c>
      <c r="BF258" s="396">
        <f t="shared" si="255"/>
        <v>0</v>
      </c>
      <c r="BG258" s="395">
        <v>0</v>
      </c>
      <c r="BH258" s="395">
        <v>0</v>
      </c>
      <c r="BI258" s="395">
        <v>0</v>
      </c>
      <c r="BJ258" s="395">
        <v>0</v>
      </c>
      <c r="BK258" s="396">
        <f t="shared" si="256"/>
        <v>0</v>
      </c>
      <c r="BL258" s="395">
        <v>0</v>
      </c>
      <c r="BM258" s="395">
        <v>0</v>
      </c>
      <c r="BN258" s="395">
        <v>0</v>
      </c>
      <c r="BO258" s="396">
        <f t="shared" si="257"/>
        <v>0</v>
      </c>
      <c r="BP258" s="395">
        <v>0</v>
      </c>
      <c r="BQ258" s="395">
        <v>0</v>
      </c>
      <c r="BR258" s="395">
        <v>0</v>
      </c>
      <c r="BS258" s="396">
        <f t="shared" si="258"/>
        <v>0</v>
      </c>
      <c r="BT258" s="395">
        <v>0</v>
      </c>
      <c r="BU258" s="395">
        <v>0</v>
      </c>
      <c r="BV258" s="395">
        <v>0</v>
      </c>
      <c r="BW258" s="395">
        <v>0</v>
      </c>
      <c r="BX258" s="396">
        <f t="shared" si="259"/>
        <v>0</v>
      </c>
      <c r="BY258" s="395">
        <v>0</v>
      </c>
      <c r="BZ258" s="395">
        <v>0</v>
      </c>
      <c r="CA258" s="395">
        <v>0</v>
      </c>
      <c r="CB258" s="396">
        <f t="shared" si="260"/>
        <v>0</v>
      </c>
      <c r="CC258" s="395">
        <v>0</v>
      </c>
      <c r="CD258" s="395">
        <v>0</v>
      </c>
      <c r="CE258" s="395">
        <v>0</v>
      </c>
    </row>
    <row r="259" spans="1:83" ht="12.75" x14ac:dyDescent="0.2">
      <c r="A259" s="89">
        <v>12163</v>
      </c>
      <c r="B259" s="252" t="s">
        <v>243</v>
      </c>
      <c r="C259" s="398">
        <f t="shared" si="244"/>
        <v>3488</v>
      </c>
      <c r="D259" s="397">
        <f t="shared" si="245"/>
        <v>2</v>
      </c>
      <c r="E259" s="395">
        <v>0</v>
      </c>
      <c r="F259" s="395">
        <v>2</v>
      </c>
      <c r="G259" s="397">
        <f t="shared" si="246"/>
        <v>163</v>
      </c>
      <c r="H259" s="395">
        <v>0</v>
      </c>
      <c r="I259" s="395">
        <v>163</v>
      </c>
      <c r="J259" s="396">
        <f t="shared" si="247"/>
        <v>379</v>
      </c>
      <c r="K259" s="395">
        <v>0</v>
      </c>
      <c r="L259" s="395">
        <v>378</v>
      </c>
      <c r="M259" s="395">
        <v>0</v>
      </c>
      <c r="N259" s="395">
        <v>1</v>
      </c>
      <c r="O259" s="396">
        <f t="shared" si="248"/>
        <v>4</v>
      </c>
      <c r="P259" s="395">
        <v>0</v>
      </c>
      <c r="Q259" s="395">
        <v>4</v>
      </c>
      <c r="R259" s="395">
        <v>0</v>
      </c>
      <c r="S259" s="395">
        <v>0</v>
      </c>
      <c r="T259" s="396">
        <f t="shared" si="249"/>
        <v>12</v>
      </c>
      <c r="U259" s="395">
        <v>0</v>
      </c>
      <c r="V259" s="395">
        <v>9</v>
      </c>
      <c r="W259" s="395">
        <v>3</v>
      </c>
      <c r="X259" s="395">
        <v>0</v>
      </c>
      <c r="Y259" s="396">
        <f t="shared" si="250"/>
        <v>313</v>
      </c>
      <c r="Z259" s="401">
        <v>0</v>
      </c>
      <c r="AA259" s="401">
        <v>115</v>
      </c>
      <c r="AB259" s="401">
        <v>0</v>
      </c>
      <c r="AC259" s="401">
        <v>98</v>
      </c>
      <c r="AD259" s="401">
        <v>100</v>
      </c>
      <c r="AE259" s="396">
        <f t="shared" si="251"/>
        <v>1319</v>
      </c>
      <c r="AF259" s="395">
        <v>0</v>
      </c>
      <c r="AG259" s="395">
        <v>0</v>
      </c>
      <c r="AH259" s="395">
        <v>446</v>
      </c>
      <c r="AI259" s="395">
        <v>104</v>
      </c>
      <c r="AJ259" s="395">
        <v>539</v>
      </c>
      <c r="AK259" s="395">
        <v>230</v>
      </c>
      <c r="AL259" s="395">
        <v>0</v>
      </c>
      <c r="AM259" s="395">
        <v>0</v>
      </c>
      <c r="AN259" s="395">
        <v>0</v>
      </c>
      <c r="AO259" s="395">
        <v>0</v>
      </c>
      <c r="AP259" s="395">
        <v>0</v>
      </c>
      <c r="AQ259" s="395">
        <v>0</v>
      </c>
      <c r="AR259" s="395">
        <v>0</v>
      </c>
      <c r="AS259" s="396">
        <f t="shared" si="252"/>
        <v>225</v>
      </c>
      <c r="AT259" s="395">
        <v>0</v>
      </c>
      <c r="AU259" s="395">
        <v>219</v>
      </c>
      <c r="AV259" s="395">
        <v>6</v>
      </c>
      <c r="AW259" s="396">
        <f t="shared" si="253"/>
        <v>245</v>
      </c>
      <c r="AX259" s="395">
        <v>0</v>
      </c>
      <c r="AY259" s="395">
        <v>0</v>
      </c>
      <c r="AZ259" s="395">
        <v>233</v>
      </c>
      <c r="BA259" s="395">
        <v>12</v>
      </c>
      <c r="BB259" s="395">
        <v>0</v>
      </c>
      <c r="BC259" s="396">
        <f t="shared" si="254"/>
        <v>357</v>
      </c>
      <c r="BD259" s="395">
        <v>0</v>
      </c>
      <c r="BE259" s="395">
        <v>357</v>
      </c>
      <c r="BF259" s="396">
        <f t="shared" si="255"/>
        <v>7</v>
      </c>
      <c r="BG259" s="395">
        <v>0</v>
      </c>
      <c r="BH259" s="395">
        <v>2</v>
      </c>
      <c r="BI259" s="395">
        <v>0</v>
      </c>
      <c r="BJ259" s="395">
        <v>5</v>
      </c>
      <c r="BK259" s="396">
        <f t="shared" si="256"/>
        <v>225</v>
      </c>
      <c r="BL259" s="395">
        <v>0</v>
      </c>
      <c r="BM259" s="395">
        <v>224</v>
      </c>
      <c r="BN259" s="395">
        <v>1</v>
      </c>
      <c r="BO259" s="396">
        <f t="shared" si="257"/>
        <v>0</v>
      </c>
      <c r="BP259" s="395">
        <v>0</v>
      </c>
      <c r="BQ259" s="395">
        <v>0</v>
      </c>
      <c r="BR259" s="395">
        <v>0</v>
      </c>
      <c r="BS259" s="396">
        <f t="shared" si="258"/>
        <v>203</v>
      </c>
      <c r="BT259" s="395">
        <v>0</v>
      </c>
      <c r="BU259" s="395">
        <v>0</v>
      </c>
      <c r="BV259" s="395">
        <v>0</v>
      </c>
      <c r="BW259" s="395">
        <v>203</v>
      </c>
      <c r="BX259" s="396">
        <f t="shared" si="259"/>
        <v>17</v>
      </c>
      <c r="BY259" s="395">
        <v>1</v>
      </c>
      <c r="BZ259" s="395">
        <v>14</v>
      </c>
      <c r="CA259" s="395">
        <v>2</v>
      </c>
      <c r="CB259" s="396">
        <f t="shared" si="260"/>
        <v>17</v>
      </c>
      <c r="CC259" s="395">
        <v>0</v>
      </c>
      <c r="CD259" s="395">
        <v>0</v>
      </c>
      <c r="CE259" s="395">
        <v>17</v>
      </c>
    </row>
    <row r="260" spans="1:83" ht="12.75" x14ac:dyDescent="0.2">
      <c r="A260" s="89">
        <v>12170</v>
      </c>
      <c r="B260" s="252" t="s">
        <v>443</v>
      </c>
      <c r="C260" s="398">
        <f t="shared" si="244"/>
        <v>5</v>
      </c>
      <c r="D260" s="397">
        <f t="shared" si="245"/>
        <v>0</v>
      </c>
      <c r="E260" s="395">
        <v>0</v>
      </c>
      <c r="F260" s="395">
        <v>0</v>
      </c>
      <c r="G260" s="397">
        <f t="shared" si="246"/>
        <v>0</v>
      </c>
      <c r="H260" s="395">
        <v>0</v>
      </c>
      <c r="I260" s="395">
        <v>0</v>
      </c>
      <c r="J260" s="396">
        <f t="shared" si="247"/>
        <v>0</v>
      </c>
      <c r="K260" s="395">
        <v>0</v>
      </c>
      <c r="L260" s="395">
        <v>0</v>
      </c>
      <c r="M260" s="395">
        <v>0</v>
      </c>
      <c r="N260" s="395">
        <v>0</v>
      </c>
      <c r="O260" s="396">
        <f t="shared" si="248"/>
        <v>0</v>
      </c>
      <c r="P260" s="395">
        <v>0</v>
      </c>
      <c r="Q260" s="395">
        <v>0</v>
      </c>
      <c r="R260" s="395">
        <v>0</v>
      </c>
      <c r="S260" s="395">
        <v>0</v>
      </c>
      <c r="T260" s="396">
        <f t="shared" si="249"/>
        <v>0</v>
      </c>
      <c r="U260" s="395">
        <v>0</v>
      </c>
      <c r="V260" s="395">
        <v>0</v>
      </c>
      <c r="W260" s="395">
        <v>0</v>
      </c>
      <c r="X260" s="395">
        <v>0</v>
      </c>
      <c r="Y260" s="396">
        <f t="shared" si="250"/>
        <v>0</v>
      </c>
      <c r="Z260" s="401">
        <v>0</v>
      </c>
      <c r="AA260" s="401">
        <v>0</v>
      </c>
      <c r="AB260" s="401">
        <v>0</v>
      </c>
      <c r="AC260" s="401">
        <v>0</v>
      </c>
      <c r="AD260" s="401">
        <v>0</v>
      </c>
      <c r="AE260" s="396">
        <f t="shared" si="251"/>
        <v>0</v>
      </c>
      <c r="AF260" s="395">
        <v>0</v>
      </c>
      <c r="AG260" s="395">
        <v>0</v>
      </c>
      <c r="AH260" s="395">
        <v>0</v>
      </c>
      <c r="AI260" s="395">
        <v>0</v>
      </c>
      <c r="AJ260" s="395">
        <v>0</v>
      </c>
      <c r="AK260" s="395">
        <v>0</v>
      </c>
      <c r="AL260" s="395">
        <v>0</v>
      </c>
      <c r="AM260" s="395">
        <v>0</v>
      </c>
      <c r="AN260" s="395">
        <v>0</v>
      </c>
      <c r="AO260" s="395">
        <v>0</v>
      </c>
      <c r="AP260" s="395">
        <v>0</v>
      </c>
      <c r="AQ260" s="395">
        <v>0</v>
      </c>
      <c r="AR260" s="395">
        <v>0</v>
      </c>
      <c r="AS260" s="396">
        <f t="shared" si="252"/>
        <v>0</v>
      </c>
      <c r="AT260" s="395">
        <v>0</v>
      </c>
      <c r="AU260" s="395">
        <v>0</v>
      </c>
      <c r="AV260" s="395">
        <v>0</v>
      </c>
      <c r="AW260" s="396">
        <f t="shared" si="253"/>
        <v>0</v>
      </c>
      <c r="AX260" s="395">
        <v>0</v>
      </c>
      <c r="AY260" s="395">
        <v>0</v>
      </c>
      <c r="AZ260" s="395">
        <v>0</v>
      </c>
      <c r="BA260" s="395">
        <v>0</v>
      </c>
      <c r="BB260" s="395">
        <v>0</v>
      </c>
      <c r="BC260" s="396">
        <f t="shared" si="254"/>
        <v>0</v>
      </c>
      <c r="BD260" s="395">
        <v>0</v>
      </c>
      <c r="BE260" s="395">
        <v>0</v>
      </c>
      <c r="BF260" s="396">
        <f t="shared" si="255"/>
        <v>0</v>
      </c>
      <c r="BG260" s="395">
        <v>0</v>
      </c>
      <c r="BH260" s="395">
        <v>0</v>
      </c>
      <c r="BI260" s="395">
        <v>0</v>
      </c>
      <c r="BJ260" s="395">
        <v>0</v>
      </c>
      <c r="BK260" s="396">
        <f t="shared" si="256"/>
        <v>3</v>
      </c>
      <c r="BL260" s="395">
        <v>0</v>
      </c>
      <c r="BM260" s="395">
        <v>3</v>
      </c>
      <c r="BN260" s="395">
        <v>0</v>
      </c>
      <c r="BO260" s="396">
        <f t="shared" si="257"/>
        <v>1</v>
      </c>
      <c r="BP260" s="395">
        <v>0</v>
      </c>
      <c r="BQ260" s="395">
        <v>0</v>
      </c>
      <c r="BR260" s="395">
        <v>1</v>
      </c>
      <c r="BS260" s="396">
        <f t="shared" si="258"/>
        <v>0</v>
      </c>
      <c r="BT260" s="395">
        <v>0</v>
      </c>
      <c r="BU260" s="395">
        <v>0</v>
      </c>
      <c r="BV260" s="395">
        <v>0</v>
      </c>
      <c r="BW260" s="395">
        <v>0</v>
      </c>
      <c r="BX260" s="396">
        <f t="shared" si="259"/>
        <v>1</v>
      </c>
      <c r="BY260" s="395">
        <v>0</v>
      </c>
      <c r="BZ260" s="395">
        <v>0</v>
      </c>
      <c r="CA260" s="395">
        <v>1</v>
      </c>
      <c r="CB260" s="396">
        <f t="shared" si="260"/>
        <v>0</v>
      </c>
      <c r="CC260" s="395">
        <v>0</v>
      </c>
      <c r="CD260" s="395">
        <v>0</v>
      </c>
      <c r="CE260" s="395">
        <v>0</v>
      </c>
    </row>
    <row r="261" spans="1:83" ht="12.75" x14ac:dyDescent="0.2">
      <c r="A261" s="90">
        <v>12171</v>
      </c>
      <c r="B261" s="252" t="s">
        <v>183</v>
      </c>
      <c r="C261" s="398">
        <f t="shared" si="244"/>
        <v>2</v>
      </c>
      <c r="D261" s="397">
        <f t="shared" si="245"/>
        <v>0</v>
      </c>
      <c r="E261" s="395">
        <v>0</v>
      </c>
      <c r="F261" s="395">
        <v>0</v>
      </c>
      <c r="G261" s="397">
        <f t="shared" si="246"/>
        <v>0</v>
      </c>
      <c r="H261" s="395">
        <v>0</v>
      </c>
      <c r="I261" s="395">
        <v>0</v>
      </c>
      <c r="J261" s="396">
        <f t="shared" si="247"/>
        <v>0</v>
      </c>
      <c r="K261" s="395">
        <v>0</v>
      </c>
      <c r="L261" s="395">
        <v>0</v>
      </c>
      <c r="M261" s="395">
        <v>0</v>
      </c>
      <c r="N261" s="395">
        <v>0</v>
      </c>
      <c r="O261" s="396">
        <f t="shared" si="248"/>
        <v>0</v>
      </c>
      <c r="P261" s="395">
        <v>0</v>
      </c>
      <c r="Q261" s="395">
        <v>0</v>
      </c>
      <c r="R261" s="395">
        <v>0</v>
      </c>
      <c r="S261" s="395">
        <v>0</v>
      </c>
      <c r="T261" s="396">
        <f t="shared" si="249"/>
        <v>0</v>
      </c>
      <c r="U261" s="395">
        <v>0</v>
      </c>
      <c r="V261" s="395">
        <v>0</v>
      </c>
      <c r="W261" s="395">
        <v>0</v>
      </c>
      <c r="X261" s="395">
        <v>0</v>
      </c>
      <c r="Y261" s="396">
        <f t="shared" si="250"/>
        <v>0</v>
      </c>
      <c r="Z261" s="401">
        <v>0</v>
      </c>
      <c r="AA261" s="401">
        <v>0</v>
      </c>
      <c r="AB261" s="401">
        <v>0</v>
      </c>
      <c r="AC261" s="401">
        <v>0</v>
      </c>
      <c r="AD261" s="401">
        <v>0</v>
      </c>
      <c r="AE261" s="396">
        <f t="shared" si="251"/>
        <v>1</v>
      </c>
      <c r="AF261" s="395">
        <v>0</v>
      </c>
      <c r="AG261" s="395">
        <v>0</v>
      </c>
      <c r="AH261" s="395">
        <v>0</v>
      </c>
      <c r="AI261" s="395">
        <v>1</v>
      </c>
      <c r="AJ261" s="395">
        <v>0</v>
      </c>
      <c r="AK261" s="395">
        <v>0</v>
      </c>
      <c r="AL261" s="395">
        <v>0</v>
      </c>
      <c r="AM261" s="395">
        <v>0</v>
      </c>
      <c r="AN261" s="395">
        <v>0</v>
      </c>
      <c r="AO261" s="395">
        <v>0</v>
      </c>
      <c r="AP261" s="395">
        <v>0</v>
      </c>
      <c r="AQ261" s="395">
        <v>0</v>
      </c>
      <c r="AR261" s="395">
        <v>0</v>
      </c>
      <c r="AS261" s="396">
        <f t="shared" si="252"/>
        <v>1</v>
      </c>
      <c r="AT261" s="395">
        <v>0</v>
      </c>
      <c r="AU261" s="395">
        <v>1</v>
      </c>
      <c r="AV261" s="395">
        <v>0</v>
      </c>
      <c r="AW261" s="396">
        <f t="shared" si="253"/>
        <v>0</v>
      </c>
      <c r="AX261" s="395">
        <v>0</v>
      </c>
      <c r="AY261" s="395">
        <v>0</v>
      </c>
      <c r="AZ261" s="395">
        <v>0</v>
      </c>
      <c r="BA261" s="395">
        <v>0</v>
      </c>
      <c r="BB261" s="395">
        <v>0</v>
      </c>
      <c r="BC261" s="396">
        <f t="shared" si="254"/>
        <v>0</v>
      </c>
      <c r="BD261" s="395">
        <v>0</v>
      </c>
      <c r="BE261" s="395">
        <v>0</v>
      </c>
      <c r="BF261" s="396">
        <f t="shared" si="255"/>
        <v>0</v>
      </c>
      <c r="BG261" s="395">
        <v>0</v>
      </c>
      <c r="BH261" s="395">
        <v>0</v>
      </c>
      <c r="BI261" s="395">
        <v>0</v>
      </c>
      <c r="BJ261" s="395">
        <v>0</v>
      </c>
      <c r="BK261" s="396">
        <f t="shared" si="256"/>
        <v>0</v>
      </c>
      <c r="BL261" s="395">
        <v>0</v>
      </c>
      <c r="BM261" s="395">
        <v>0</v>
      </c>
      <c r="BN261" s="395">
        <v>0</v>
      </c>
      <c r="BO261" s="396">
        <f t="shared" si="257"/>
        <v>0</v>
      </c>
      <c r="BP261" s="395">
        <v>0</v>
      </c>
      <c r="BQ261" s="395">
        <v>0</v>
      </c>
      <c r="BR261" s="395">
        <v>0</v>
      </c>
      <c r="BS261" s="396">
        <f t="shared" si="258"/>
        <v>0</v>
      </c>
      <c r="BT261" s="395">
        <v>0</v>
      </c>
      <c r="BU261" s="395">
        <v>0</v>
      </c>
      <c r="BV261" s="395">
        <v>0</v>
      </c>
      <c r="BW261" s="395">
        <v>0</v>
      </c>
      <c r="BX261" s="396">
        <f t="shared" si="259"/>
        <v>0</v>
      </c>
      <c r="BY261" s="395">
        <v>0</v>
      </c>
      <c r="BZ261" s="395">
        <v>0</v>
      </c>
      <c r="CA261" s="395">
        <v>0</v>
      </c>
      <c r="CB261" s="396">
        <f t="shared" si="260"/>
        <v>0</v>
      </c>
      <c r="CC261" s="395">
        <v>0</v>
      </c>
      <c r="CD261" s="395">
        <v>0</v>
      </c>
      <c r="CE261" s="395">
        <v>0</v>
      </c>
    </row>
    <row r="262" spans="1:83" ht="12.75" x14ac:dyDescent="0.2">
      <c r="A262" s="90">
        <v>12173</v>
      </c>
      <c r="B262" s="252" t="s">
        <v>58</v>
      </c>
      <c r="C262" s="398">
        <f t="shared" si="244"/>
        <v>120</v>
      </c>
      <c r="D262" s="397">
        <f t="shared" si="245"/>
        <v>1</v>
      </c>
      <c r="E262" s="395">
        <v>0</v>
      </c>
      <c r="F262" s="395">
        <v>1</v>
      </c>
      <c r="G262" s="397">
        <f t="shared" si="246"/>
        <v>2</v>
      </c>
      <c r="H262" s="395">
        <v>0</v>
      </c>
      <c r="I262" s="395">
        <v>2</v>
      </c>
      <c r="J262" s="396">
        <f t="shared" si="247"/>
        <v>0</v>
      </c>
      <c r="K262" s="395">
        <v>0</v>
      </c>
      <c r="L262" s="395">
        <v>0</v>
      </c>
      <c r="M262" s="395">
        <v>0</v>
      </c>
      <c r="N262" s="395">
        <v>0</v>
      </c>
      <c r="O262" s="396">
        <f t="shared" si="248"/>
        <v>0</v>
      </c>
      <c r="P262" s="395">
        <v>0</v>
      </c>
      <c r="Q262" s="395">
        <v>0</v>
      </c>
      <c r="R262" s="395">
        <v>0</v>
      </c>
      <c r="S262" s="395">
        <v>0</v>
      </c>
      <c r="T262" s="396">
        <f t="shared" si="249"/>
        <v>0</v>
      </c>
      <c r="U262" s="395">
        <v>0</v>
      </c>
      <c r="V262" s="395">
        <v>0</v>
      </c>
      <c r="W262" s="395">
        <v>0</v>
      </c>
      <c r="X262" s="395">
        <v>0</v>
      </c>
      <c r="Y262" s="396">
        <f t="shared" si="250"/>
        <v>1</v>
      </c>
      <c r="Z262" s="401">
        <v>0</v>
      </c>
      <c r="AA262" s="401">
        <v>0</v>
      </c>
      <c r="AB262" s="401">
        <v>0</v>
      </c>
      <c r="AC262" s="401">
        <v>0</v>
      </c>
      <c r="AD262" s="401">
        <v>1</v>
      </c>
      <c r="AE262" s="396">
        <f t="shared" si="251"/>
        <v>104</v>
      </c>
      <c r="AF262" s="395">
        <v>0</v>
      </c>
      <c r="AG262" s="395">
        <v>0</v>
      </c>
      <c r="AH262" s="395">
        <v>0</v>
      </c>
      <c r="AI262" s="395">
        <v>11</v>
      </c>
      <c r="AJ262" s="395">
        <v>9</v>
      </c>
      <c r="AK262" s="395">
        <v>31</v>
      </c>
      <c r="AL262" s="395">
        <v>0</v>
      </c>
      <c r="AM262" s="395">
        <v>0</v>
      </c>
      <c r="AN262" s="395">
        <v>0</v>
      </c>
      <c r="AO262" s="395">
        <v>26</v>
      </c>
      <c r="AP262" s="395">
        <v>0</v>
      </c>
      <c r="AQ262" s="395">
        <v>27</v>
      </c>
      <c r="AR262" s="395">
        <v>0</v>
      </c>
      <c r="AS262" s="396">
        <f t="shared" si="252"/>
        <v>12</v>
      </c>
      <c r="AT262" s="395">
        <v>0</v>
      </c>
      <c r="AU262" s="395">
        <v>12</v>
      </c>
      <c r="AV262" s="395">
        <v>0</v>
      </c>
      <c r="AW262" s="396">
        <f t="shared" si="253"/>
        <v>0</v>
      </c>
      <c r="AX262" s="395">
        <v>0</v>
      </c>
      <c r="AY262" s="395">
        <v>0</v>
      </c>
      <c r="AZ262" s="395">
        <v>0</v>
      </c>
      <c r="BA262" s="395">
        <v>0</v>
      </c>
      <c r="BB262" s="395">
        <v>0</v>
      </c>
      <c r="BC262" s="396">
        <f t="shared" si="254"/>
        <v>0</v>
      </c>
      <c r="BD262" s="395">
        <v>0</v>
      </c>
      <c r="BE262" s="395">
        <v>0</v>
      </c>
      <c r="BF262" s="396">
        <f t="shared" si="255"/>
        <v>0</v>
      </c>
      <c r="BG262" s="395">
        <v>0</v>
      </c>
      <c r="BH262" s="395">
        <v>0</v>
      </c>
      <c r="BI262" s="395">
        <v>0</v>
      </c>
      <c r="BJ262" s="395">
        <v>0</v>
      </c>
      <c r="BK262" s="396">
        <f t="shared" si="256"/>
        <v>0</v>
      </c>
      <c r="BL262" s="395">
        <v>0</v>
      </c>
      <c r="BM262" s="395">
        <v>0</v>
      </c>
      <c r="BN262" s="395">
        <v>0</v>
      </c>
      <c r="BO262" s="396">
        <f t="shared" si="257"/>
        <v>0</v>
      </c>
      <c r="BP262" s="395">
        <v>0</v>
      </c>
      <c r="BQ262" s="395">
        <v>0</v>
      </c>
      <c r="BR262" s="395">
        <v>0</v>
      </c>
      <c r="BS262" s="396">
        <f t="shared" si="258"/>
        <v>0</v>
      </c>
      <c r="BT262" s="395">
        <v>0</v>
      </c>
      <c r="BU262" s="395">
        <v>0</v>
      </c>
      <c r="BV262" s="395">
        <v>0</v>
      </c>
      <c r="BW262" s="395">
        <v>0</v>
      </c>
      <c r="BX262" s="396">
        <f t="shared" si="259"/>
        <v>0</v>
      </c>
      <c r="BY262" s="395">
        <v>0</v>
      </c>
      <c r="BZ262" s="395">
        <v>0</v>
      </c>
      <c r="CA262" s="395">
        <v>0</v>
      </c>
      <c r="CB262" s="396">
        <f t="shared" si="260"/>
        <v>0</v>
      </c>
      <c r="CC262" s="395">
        <v>0</v>
      </c>
      <c r="CD262" s="395">
        <v>0</v>
      </c>
      <c r="CE262" s="395">
        <v>0</v>
      </c>
    </row>
    <row r="263" spans="1:83" ht="12.75" x14ac:dyDescent="0.2">
      <c r="A263" s="90">
        <v>12174</v>
      </c>
      <c r="B263" s="252" t="s">
        <v>59</v>
      </c>
      <c r="C263" s="398">
        <f t="shared" si="244"/>
        <v>1</v>
      </c>
      <c r="D263" s="397">
        <f t="shared" si="245"/>
        <v>0</v>
      </c>
      <c r="E263" s="395">
        <v>0</v>
      </c>
      <c r="F263" s="395">
        <v>0</v>
      </c>
      <c r="G263" s="397">
        <f t="shared" si="246"/>
        <v>0</v>
      </c>
      <c r="H263" s="395">
        <v>0</v>
      </c>
      <c r="I263" s="395">
        <v>0</v>
      </c>
      <c r="J263" s="396">
        <f t="shared" si="247"/>
        <v>0</v>
      </c>
      <c r="K263" s="395">
        <v>0</v>
      </c>
      <c r="L263" s="395">
        <v>0</v>
      </c>
      <c r="M263" s="395">
        <v>0</v>
      </c>
      <c r="N263" s="395">
        <v>0</v>
      </c>
      <c r="O263" s="396">
        <f t="shared" si="248"/>
        <v>0</v>
      </c>
      <c r="P263" s="395">
        <v>0</v>
      </c>
      <c r="Q263" s="395">
        <v>0</v>
      </c>
      <c r="R263" s="395">
        <v>0</v>
      </c>
      <c r="S263" s="395">
        <v>0</v>
      </c>
      <c r="T263" s="396">
        <f t="shared" si="249"/>
        <v>0</v>
      </c>
      <c r="U263" s="395">
        <v>0</v>
      </c>
      <c r="V263" s="395">
        <v>0</v>
      </c>
      <c r="W263" s="395">
        <v>0</v>
      </c>
      <c r="X263" s="395">
        <v>0</v>
      </c>
      <c r="Y263" s="396">
        <f t="shared" si="250"/>
        <v>0</v>
      </c>
      <c r="Z263" s="401">
        <v>0</v>
      </c>
      <c r="AA263" s="401">
        <v>0</v>
      </c>
      <c r="AB263" s="401">
        <v>0</v>
      </c>
      <c r="AC263" s="401">
        <v>0</v>
      </c>
      <c r="AD263" s="401">
        <v>0</v>
      </c>
      <c r="AE263" s="396">
        <f t="shared" si="251"/>
        <v>1</v>
      </c>
      <c r="AF263" s="395">
        <v>0</v>
      </c>
      <c r="AG263" s="395">
        <v>0</v>
      </c>
      <c r="AH263" s="395">
        <v>0</v>
      </c>
      <c r="AI263" s="395">
        <v>0</v>
      </c>
      <c r="AJ263" s="395">
        <v>0</v>
      </c>
      <c r="AK263" s="395">
        <v>0</v>
      </c>
      <c r="AL263" s="395">
        <v>0</v>
      </c>
      <c r="AM263" s="395">
        <v>0</v>
      </c>
      <c r="AN263" s="395">
        <v>0</v>
      </c>
      <c r="AO263" s="395">
        <v>1</v>
      </c>
      <c r="AP263" s="395">
        <v>0</v>
      </c>
      <c r="AQ263" s="395">
        <v>0</v>
      </c>
      <c r="AR263" s="395">
        <v>0</v>
      </c>
      <c r="AS263" s="396">
        <f t="shared" si="252"/>
        <v>0</v>
      </c>
      <c r="AT263" s="395">
        <v>0</v>
      </c>
      <c r="AU263" s="395">
        <v>0</v>
      </c>
      <c r="AV263" s="395">
        <v>0</v>
      </c>
      <c r="AW263" s="396">
        <f t="shared" si="253"/>
        <v>0</v>
      </c>
      <c r="AX263" s="395">
        <v>0</v>
      </c>
      <c r="AY263" s="395">
        <v>0</v>
      </c>
      <c r="AZ263" s="395">
        <v>0</v>
      </c>
      <c r="BA263" s="395">
        <v>0</v>
      </c>
      <c r="BB263" s="395">
        <v>0</v>
      </c>
      <c r="BC263" s="396">
        <f t="shared" si="254"/>
        <v>0</v>
      </c>
      <c r="BD263" s="395">
        <v>0</v>
      </c>
      <c r="BE263" s="395">
        <v>0</v>
      </c>
      <c r="BF263" s="396">
        <f t="shared" si="255"/>
        <v>0</v>
      </c>
      <c r="BG263" s="395">
        <v>0</v>
      </c>
      <c r="BH263" s="395">
        <v>0</v>
      </c>
      <c r="BI263" s="395">
        <v>0</v>
      </c>
      <c r="BJ263" s="395">
        <v>0</v>
      </c>
      <c r="BK263" s="396">
        <f t="shared" si="256"/>
        <v>0</v>
      </c>
      <c r="BL263" s="395">
        <v>0</v>
      </c>
      <c r="BM263" s="395">
        <v>0</v>
      </c>
      <c r="BN263" s="395">
        <v>0</v>
      </c>
      <c r="BO263" s="396">
        <f t="shared" si="257"/>
        <v>0</v>
      </c>
      <c r="BP263" s="395">
        <v>0</v>
      </c>
      <c r="BQ263" s="395">
        <v>0</v>
      </c>
      <c r="BR263" s="395">
        <v>0</v>
      </c>
      <c r="BS263" s="396">
        <f t="shared" si="258"/>
        <v>0</v>
      </c>
      <c r="BT263" s="395">
        <v>0</v>
      </c>
      <c r="BU263" s="395">
        <v>0</v>
      </c>
      <c r="BV263" s="395">
        <v>0</v>
      </c>
      <c r="BW263" s="395">
        <v>0</v>
      </c>
      <c r="BX263" s="396">
        <f t="shared" si="259"/>
        <v>0</v>
      </c>
      <c r="BY263" s="395">
        <v>0</v>
      </c>
      <c r="BZ263" s="395">
        <v>0</v>
      </c>
      <c r="CA263" s="395">
        <v>0</v>
      </c>
      <c r="CB263" s="396">
        <f t="shared" si="260"/>
        <v>0</v>
      </c>
      <c r="CC263" s="395">
        <v>0</v>
      </c>
      <c r="CD263" s="395">
        <v>0</v>
      </c>
      <c r="CE263" s="395">
        <v>0</v>
      </c>
    </row>
    <row r="264" spans="1:83" ht="12.75" x14ac:dyDescent="0.2">
      <c r="A264" s="90">
        <v>12182</v>
      </c>
      <c r="B264" s="252" t="s">
        <v>38</v>
      </c>
      <c r="C264" s="398">
        <f t="shared" si="244"/>
        <v>17</v>
      </c>
      <c r="D264" s="397">
        <f t="shared" si="245"/>
        <v>3</v>
      </c>
      <c r="E264" s="395">
        <v>0</v>
      </c>
      <c r="F264" s="395">
        <v>3</v>
      </c>
      <c r="G264" s="397">
        <f t="shared" si="246"/>
        <v>0</v>
      </c>
      <c r="H264" s="395">
        <v>0</v>
      </c>
      <c r="I264" s="395">
        <v>0</v>
      </c>
      <c r="J264" s="396">
        <f t="shared" si="247"/>
        <v>0</v>
      </c>
      <c r="K264" s="395">
        <v>0</v>
      </c>
      <c r="L264" s="395">
        <v>0</v>
      </c>
      <c r="M264" s="395">
        <v>0</v>
      </c>
      <c r="N264" s="395">
        <v>0</v>
      </c>
      <c r="O264" s="396">
        <f t="shared" si="248"/>
        <v>0</v>
      </c>
      <c r="P264" s="395">
        <v>0</v>
      </c>
      <c r="Q264" s="395">
        <v>0</v>
      </c>
      <c r="R264" s="395">
        <v>0</v>
      </c>
      <c r="S264" s="395">
        <v>0</v>
      </c>
      <c r="T264" s="396">
        <f t="shared" si="249"/>
        <v>0</v>
      </c>
      <c r="U264" s="395">
        <v>0</v>
      </c>
      <c r="V264" s="395">
        <v>0</v>
      </c>
      <c r="W264" s="395">
        <v>0</v>
      </c>
      <c r="X264" s="395">
        <v>0</v>
      </c>
      <c r="Y264" s="396">
        <f t="shared" si="250"/>
        <v>0</v>
      </c>
      <c r="Z264" s="401">
        <v>0</v>
      </c>
      <c r="AA264" s="401">
        <v>0</v>
      </c>
      <c r="AB264" s="401">
        <v>0</v>
      </c>
      <c r="AC264" s="401">
        <v>0</v>
      </c>
      <c r="AD264" s="401">
        <v>0</v>
      </c>
      <c r="AE264" s="396">
        <f t="shared" si="251"/>
        <v>3</v>
      </c>
      <c r="AF264" s="395">
        <v>0</v>
      </c>
      <c r="AG264" s="395">
        <v>0</v>
      </c>
      <c r="AH264" s="395">
        <v>0</v>
      </c>
      <c r="AI264" s="395">
        <v>0</v>
      </c>
      <c r="AJ264" s="395">
        <v>0</v>
      </c>
      <c r="AK264" s="395">
        <v>0</v>
      </c>
      <c r="AL264" s="395">
        <v>0</v>
      </c>
      <c r="AM264" s="395">
        <v>0</v>
      </c>
      <c r="AN264" s="395">
        <v>0</v>
      </c>
      <c r="AO264" s="395">
        <v>3</v>
      </c>
      <c r="AP264" s="395">
        <v>0</v>
      </c>
      <c r="AQ264" s="395">
        <v>0</v>
      </c>
      <c r="AR264" s="395">
        <v>0</v>
      </c>
      <c r="AS264" s="396">
        <f t="shared" si="252"/>
        <v>0</v>
      </c>
      <c r="AT264" s="395">
        <v>0</v>
      </c>
      <c r="AU264" s="395">
        <v>0</v>
      </c>
      <c r="AV264" s="395">
        <v>0</v>
      </c>
      <c r="AW264" s="396">
        <f t="shared" si="253"/>
        <v>1</v>
      </c>
      <c r="AX264" s="395">
        <v>0</v>
      </c>
      <c r="AY264" s="395">
        <v>0</v>
      </c>
      <c r="AZ264" s="395">
        <v>0</v>
      </c>
      <c r="BA264" s="395">
        <v>0</v>
      </c>
      <c r="BB264" s="395">
        <v>1</v>
      </c>
      <c r="BC264" s="396">
        <f t="shared" si="254"/>
        <v>0</v>
      </c>
      <c r="BD264" s="395">
        <v>0</v>
      </c>
      <c r="BE264" s="395">
        <v>0</v>
      </c>
      <c r="BF264" s="396">
        <f t="shared" si="255"/>
        <v>0</v>
      </c>
      <c r="BG264" s="395">
        <v>0</v>
      </c>
      <c r="BH264" s="395">
        <v>0</v>
      </c>
      <c r="BI264" s="395">
        <v>0</v>
      </c>
      <c r="BJ264" s="395">
        <v>0</v>
      </c>
      <c r="BK264" s="396">
        <f t="shared" si="256"/>
        <v>0</v>
      </c>
      <c r="BL264" s="395">
        <v>0</v>
      </c>
      <c r="BM264" s="395">
        <v>0</v>
      </c>
      <c r="BN264" s="395">
        <v>0</v>
      </c>
      <c r="BO264" s="396">
        <f t="shared" si="257"/>
        <v>10</v>
      </c>
      <c r="BP264" s="395">
        <v>0</v>
      </c>
      <c r="BQ264" s="395">
        <v>10</v>
      </c>
      <c r="BR264" s="395">
        <v>0</v>
      </c>
      <c r="BS264" s="396">
        <f t="shared" si="258"/>
        <v>0</v>
      </c>
      <c r="BT264" s="395">
        <v>0</v>
      </c>
      <c r="BU264" s="395">
        <v>0</v>
      </c>
      <c r="BV264" s="395">
        <v>0</v>
      </c>
      <c r="BW264" s="395">
        <v>0</v>
      </c>
      <c r="BX264" s="396">
        <f t="shared" si="259"/>
        <v>0</v>
      </c>
      <c r="BY264" s="395">
        <v>0</v>
      </c>
      <c r="BZ264" s="395">
        <v>0</v>
      </c>
      <c r="CA264" s="395">
        <v>0</v>
      </c>
      <c r="CB264" s="396">
        <f t="shared" si="260"/>
        <v>0</v>
      </c>
      <c r="CC264" s="395">
        <v>0</v>
      </c>
      <c r="CD264" s="395">
        <v>0</v>
      </c>
      <c r="CE264" s="395">
        <v>0</v>
      </c>
    </row>
    <row r="265" spans="1:83" ht="12.75" x14ac:dyDescent="0.2">
      <c r="A265" s="90">
        <v>12183</v>
      </c>
      <c r="B265" s="252" t="s">
        <v>39</v>
      </c>
      <c r="C265" s="398">
        <f t="shared" si="244"/>
        <v>14</v>
      </c>
      <c r="D265" s="397">
        <f t="shared" si="245"/>
        <v>2</v>
      </c>
      <c r="E265" s="395">
        <v>0</v>
      </c>
      <c r="F265" s="395">
        <v>2</v>
      </c>
      <c r="G265" s="397">
        <f t="shared" si="246"/>
        <v>1</v>
      </c>
      <c r="H265" s="395">
        <v>0</v>
      </c>
      <c r="I265" s="395">
        <v>1</v>
      </c>
      <c r="J265" s="396">
        <f t="shared" si="247"/>
        <v>0</v>
      </c>
      <c r="K265" s="395">
        <v>0</v>
      </c>
      <c r="L265" s="395">
        <v>0</v>
      </c>
      <c r="M265" s="395">
        <v>0</v>
      </c>
      <c r="N265" s="395">
        <v>0</v>
      </c>
      <c r="O265" s="396">
        <f t="shared" si="248"/>
        <v>0</v>
      </c>
      <c r="P265" s="395">
        <v>0</v>
      </c>
      <c r="Q265" s="395">
        <v>0</v>
      </c>
      <c r="R265" s="395">
        <v>0</v>
      </c>
      <c r="S265" s="395">
        <v>0</v>
      </c>
      <c r="T265" s="396">
        <f t="shared" si="249"/>
        <v>5</v>
      </c>
      <c r="U265" s="395">
        <v>0</v>
      </c>
      <c r="V265" s="395">
        <v>5</v>
      </c>
      <c r="W265" s="395">
        <v>0</v>
      </c>
      <c r="X265" s="395">
        <v>0</v>
      </c>
      <c r="Y265" s="396">
        <f t="shared" si="250"/>
        <v>0</v>
      </c>
      <c r="Z265" s="401">
        <v>0</v>
      </c>
      <c r="AA265" s="401">
        <v>0</v>
      </c>
      <c r="AB265" s="401">
        <v>0</v>
      </c>
      <c r="AC265" s="401">
        <v>0</v>
      </c>
      <c r="AD265" s="401">
        <v>0</v>
      </c>
      <c r="AE265" s="396">
        <f t="shared" si="251"/>
        <v>6</v>
      </c>
      <c r="AF265" s="395">
        <v>0</v>
      </c>
      <c r="AG265" s="395">
        <v>0</v>
      </c>
      <c r="AH265" s="395">
        <v>0</v>
      </c>
      <c r="AI265" s="395">
        <v>0</v>
      </c>
      <c r="AJ265" s="395">
        <v>0</v>
      </c>
      <c r="AK265" s="395">
        <v>0</v>
      </c>
      <c r="AL265" s="395">
        <v>0</v>
      </c>
      <c r="AM265" s="395">
        <v>0</v>
      </c>
      <c r="AN265" s="395">
        <v>0</v>
      </c>
      <c r="AO265" s="395">
        <v>6</v>
      </c>
      <c r="AP265" s="395">
        <v>0</v>
      </c>
      <c r="AQ265" s="395">
        <v>0</v>
      </c>
      <c r="AR265" s="395">
        <v>0</v>
      </c>
      <c r="AS265" s="396">
        <f t="shared" si="252"/>
        <v>0</v>
      </c>
      <c r="AT265" s="395">
        <v>0</v>
      </c>
      <c r="AU265" s="395">
        <v>0</v>
      </c>
      <c r="AV265" s="395">
        <v>0</v>
      </c>
      <c r="AW265" s="396">
        <f t="shared" si="253"/>
        <v>0</v>
      </c>
      <c r="AX265" s="395">
        <v>0</v>
      </c>
      <c r="AY265" s="395">
        <v>0</v>
      </c>
      <c r="AZ265" s="395">
        <v>0</v>
      </c>
      <c r="BA265" s="395">
        <v>0</v>
      </c>
      <c r="BB265" s="395">
        <v>0</v>
      </c>
      <c r="BC265" s="396">
        <f t="shared" si="254"/>
        <v>0</v>
      </c>
      <c r="BD265" s="395">
        <v>0</v>
      </c>
      <c r="BE265" s="395">
        <v>0</v>
      </c>
      <c r="BF265" s="396">
        <f t="shared" si="255"/>
        <v>0</v>
      </c>
      <c r="BG265" s="395">
        <v>0</v>
      </c>
      <c r="BH265" s="395">
        <v>0</v>
      </c>
      <c r="BI265" s="395">
        <v>0</v>
      </c>
      <c r="BJ265" s="395">
        <v>0</v>
      </c>
      <c r="BK265" s="396">
        <f t="shared" si="256"/>
        <v>0</v>
      </c>
      <c r="BL265" s="395">
        <v>0</v>
      </c>
      <c r="BM265" s="395">
        <v>0</v>
      </c>
      <c r="BN265" s="395">
        <v>0</v>
      </c>
      <c r="BO265" s="396">
        <f t="shared" si="257"/>
        <v>0</v>
      </c>
      <c r="BP265" s="395">
        <v>0</v>
      </c>
      <c r="BQ265" s="395">
        <v>0</v>
      </c>
      <c r="BR265" s="395">
        <v>0</v>
      </c>
      <c r="BS265" s="396">
        <f t="shared" si="258"/>
        <v>0</v>
      </c>
      <c r="BT265" s="395">
        <v>0</v>
      </c>
      <c r="BU265" s="395">
        <v>0</v>
      </c>
      <c r="BV265" s="395">
        <v>0</v>
      </c>
      <c r="BW265" s="395">
        <v>0</v>
      </c>
      <c r="BX265" s="396">
        <f t="shared" si="259"/>
        <v>0</v>
      </c>
      <c r="BY265" s="395">
        <v>0</v>
      </c>
      <c r="BZ265" s="395">
        <v>0</v>
      </c>
      <c r="CA265" s="395">
        <v>0</v>
      </c>
      <c r="CB265" s="396">
        <f t="shared" si="260"/>
        <v>0</v>
      </c>
      <c r="CC265" s="395">
        <v>0</v>
      </c>
      <c r="CD265" s="395">
        <v>0</v>
      </c>
      <c r="CE265" s="395">
        <v>0</v>
      </c>
    </row>
    <row r="266" spans="1:83" ht="12.75" x14ac:dyDescent="0.2">
      <c r="A266" s="89">
        <v>12999</v>
      </c>
      <c r="B266" s="252" t="s">
        <v>68</v>
      </c>
      <c r="C266" s="398">
        <f t="shared" si="244"/>
        <v>135</v>
      </c>
      <c r="D266" s="397">
        <f t="shared" si="245"/>
        <v>1</v>
      </c>
      <c r="E266" s="395">
        <v>1</v>
      </c>
      <c r="F266" s="395">
        <v>0</v>
      </c>
      <c r="G266" s="397">
        <f t="shared" si="246"/>
        <v>0</v>
      </c>
      <c r="H266" s="395">
        <v>0</v>
      </c>
      <c r="I266" s="395">
        <v>0</v>
      </c>
      <c r="J266" s="396">
        <f t="shared" si="247"/>
        <v>8</v>
      </c>
      <c r="K266" s="395">
        <v>0</v>
      </c>
      <c r="L266" s="395">
        <v>0</v>
      </c>
      <c r="M266" s="395">
        <v>4</v>
      </c>
      <c r="N266" s="395">
        <v>4</v>
      </c>
      <c r="O266" s="396">
        <f t="shared" si="248"/>
        <v>1</v>
      </c>
      <c r="P266" s="395">
        <v>0</v>
      </c>
      <c r="Q266" s="395">
        <v>1</v>
      </c>
      <c r="R266" s="395">
        <v>0</v>
      </c>
      <c r="S266" s="395">
        <v>0</v>
      </c>
      <c r="T266" s="396">
        <f t="shared" si="249"/>
        <v>0</v>
      </c>
      <c r="U266" s="395">
        <v>0</v>
      </c>
      <c r="V266" s="395">
        <v>0</v>
      </c>
      <c r="W266" s="395">
        <v>0</v>
      </c>
      <c r="X266" s="395">
        <v>0</v>
      </c>
      <c r="Y266" s="396">
        <f t="shared" si="250"/>
        <v>91</v>
      </c>
      <c r="Z266" s="401">
        <v>0</v>
      </c>
      <c r="AA266" s="401">
        <v>3</v>
      </c>
      <c r="AB266" s="401">
        <v>0</v>
      </c>
      <c r="AC266" s="401">
        <v>88</v>
      </c>
      <c r="AD266" s="401">
        <v>0</v>
      </c>
      <c r="AE266" s="396">
        <f t="shared" si="251"/>
        <v>9</v>
      </c>
      <c r="AF266" s="395">
        <v>0</v>
      </c>
      <c r="AG266" s="395">
        <v>0</v>
      </c>
      <c r="AH266" s="395">
        <v>2</v>
      </c>
      <c r="AI266" s="395">
        <v>1</v>
      </c>
      <c r="AJ266" s="395">
        <v>1</v>
      </c>
      <c r="AK266" s="395">
        <v>2</v>
      </c>
      <c r="AL266" s="395">
        <v>0</v>
      </c>
      <c r="AM266" s="395">
        <v>2</v>
      </c>
      <c r="AN266" s="395">
        <v>1</v>
      </c>
      <c r="AO266" s="395">
        <v>0</v>
      </c>
      <c r="AP266" s="395">
        <v>0</v>
      </c>
      <c r="AQ266" s="395">
        <v>0</v>
      </c>
      <c r="AR266" s="395">
        <v>0</v>
      </c>
      <c r="AS266" s="396">
        <f t="shared" si="252"/>
        <v>2</v>
      </c>
      <c r="AT266" s="395">
        <v>0</v>
      </c>
      <c r="AU266" s="395">
        <v>1</v>
      </c>
      <c r="AV266" s="395">
        <v>1</v>
      </c>
      <c r="AW266" s="396">
        <f t="shared" si="253"/>
        <v>5</v>
      </c>
      <c r="AX266" s="395">
        <v>0</v>
      </c>
      <c r="AY266" s="395">
        <v>0</v>
      </c>
      <c r="AZ266" s="395">
        <v>0</v>
      </c>
      <c r="BA266" s="395">
        <v>0</v>
      </c>
      <c r="BB266" s="395">
        <v>5</v>
      </c>
      <c r="BC266" s="396">
        <f t="shared" si="254"/>
        <v>2</v>
      </c>
      <c r="BD266" s="395">
        <v>0</v>
      </c>
      <c r="BE266" s="395">
        <v>2</v>
      </c>
      <c r="BF266" s="396">
        <f t="shared" si="255"/>
        <v>1</v>
      </c>
      <c r="BG266" s="395">
        <v>0</v>
      </c>
      <c r="BH266" s="395">
        <v>1</v>
      </c>
      <c r="BI266" s="395">
        <v>0</v>
      </c>
      <c r="BJ266" s="395">
        <v>0</v>
      </c>
      <c r="BK266" s="396">
        <f t="shared" si="256"/>
        <v>0</v>
      </c>
      <c r="BL266" s="395">
        <v>0</v>
      </c>
      <c r="BM266" s="395">
        <v>0</v>
      </c>
      <c r="BN266" s="395">
        <v>0</v>
      </c>
      <c r="BO266" s="396">
        <f t="shared" si="257"/>
        <v>3</v>
      </c>
      <c r="BP266" s="395">
        <v>0</v>
      </c>
      <c r="BQ266" s="395">
        <v>3</v>
      </c>
      <c r="BR266" s="395">
        <v>0</v>
      </c>
      <c r="BS266" s="396">
        <f t="shared" si="258"/>
        <v>12</v>
      </c>
      <c r="BT266" s="395">
        <v>0</v>
      </c>
      <c r="BU266" s="395">
        <v>11</v>
      </c>
      <c r="BV266" s="395">
        <v>0</v>
      </c>
      <c r="BW266" s="395">
        <v>1</v>
      </c>
      <c r="BX266" s="396">
        <f t="shared" si="259"/>
        <v>0</v>
      </c>
      <c r="BY266" s="395">
        <v>0</v>
      </c>
      <c r="BZ266" s="395">
        <v>0</v>
      </c>
      <c r="CA266" s="395">
        <v>0</v>
      </c>
      <c r="CB266" s="396">
        <f t="shared" si="260"/>
        <v>0</v>
      </c>
      <c r="CC266" s="395">
        <v>0</v>
      </c>
      <c r="CD266" s="395">
        <v>0</v>
      </c>
      <c r="CE266" s="395">
        <v>0</v>
      </c>
    </row>
    <row r="267" spans="1:83" ht="12.75" x14ac:dyDescent="0.2">
      <c r="A267" s="90">
        <v>13051</v>
      </c>
      <c r="B267" s="252" t="s">
        <v>444</v>
      </c>
      <c r="C267" s="398">
        <f t="shared" si="244"/>
        <v>3</v>
      </c>
      <c r="D267" s="397">
        <f t="shared" si="245"/>
        <v>0</v>
      </c>
      <c r="E267" s="395">
        <v>0</v>
      </c>
      <c r="F267" s="395">
        <v>0</v>
      </c>
      <c r="G267" s="397">
        <f t="shared" si="246"/>
        <v>0</v>
      </c>
      <c r="H267" s="395">
        <v>0</v>
      </c>
      <c r="I267" s="395">
        <v>0</v>
      </c>
      <c r="J267" s="396">
        <f t="shared" si="247"/>
        <v>0</v>
      </c>
      <c r="K267" s="395">
        <v>0</v>
      </c>
      <c r="L267" s="395">
        <v>0</v>
      </c>
      <c r="M267" s="395">
        <v>0</v>
      </c>
      <c r="N267" s="395">
        <v>0</v>
      </c>
      <c r="O267" s="396">
        <f t="shared" si="248"/>
        <v>0</v>
      </c>
      <c r="P267" s="395">
        <v>0</v>
      </c>
      <c r="Q267" s="395">
        <v>0</v>
      </c>
      <c r="R267" s="395">
        <v>0</v>
      </c>
      <c r="S267" s="395">
        <v>0</v>
      </c>
      <c r="T267" s="396">
        <f t="shared" si="249"/>
        <v>0</v>
      </c>
      <c r="U267" s="395">
        <v>0</v>
      </c>
      <c r="V267" s="395">
        <v>0</v>
      </c>
      <c r="W267" s="395">
        <v>0</v>
      </c>
      <c r="X267" s="395">
        <v>0</v>
      </c>
      <c r="Y267" s="396">
        <f t="shared" si="250"/>
        <v>0</v>
      </c>
      <c r="Z267" s="401">
        <v>0</v>
      </c>
      <c r="AA267" s="401">
        <v>0</v>
      </c>
      <c r="AB267" s="401">
        <v>0</v>
      </c>
      <c r="AC267" s="401">
        <v>0</v>
      </c>
      <c r="AD267" s="401">
        <v>0</v>
      </c>
      <c r="AE267" s="396">
        <f t="shared" si="251"/>
        <v>2</v>
      </c>
      <c r="AF267" s="395">
        <v>0</v>
      </c>
      <c r="AG267" s="395">
        <v>0</v>
      </c>
      <c r="AH267" s="395">
        <v>0</v>
      </c>
      <c r="AI267" s="395">
        <v>0</v>
      </c>
      <c r="AJ267" s="395">
        <v>1</v>
      </c>
      <c r="AK267" s="395">
        <v>1</v>
      </c>
      <c r="AL267" s="395">
        <v>0</v>
      </c>
      <c r="AM267" s="395">
        <v>0</v>
      </c>
      <c r="AN267" s="395">
        <v>0</v>
      </c>
      <c r="AO267" s="395">
        <v>0</v>
      </c>
      <c r="AP267" s="395">
        <v>0</v>
      </c>
      <c r="AQ267" s="395">
        <v>0</v>
      </c>
      <c r="AR267" s="395">
        <v>0</v>
      </c>
      <c r="AS267" s="396">
        <f t="shared" si="252"/>
        <v>0</v>
      </c>
      <c r="AT267" s="395">
        <v>0</v>
      </c>
      <c r="AU267" s="395">
        <v>0</v>
      </c>
      <c r="AV267" s="395">
        <v>0</v>
      </c>
      <c r="AW267" s="396">
        <f t="shared" si="253"/>
        <v>0</v>
      </c>
      <c r="AX267" s="395">
        <v>0</v>
      </c>
      <c r="AY267" s="395">
        <v>0</v>
      </c>
      <c r="AZ267" s="395">
        <v>0</v>
      </c>
      <c r="BA267" s="395">
        <v>0</v>
      </c>
      <c r="BB267" s="395">
        <v>0</v>
      </c>
      <c r="BC267" s="396">
        <f t="shared" si="254"/>
        <v>0</v>
      </c>
      <c r="BD267" s="395">
        <v>0</v>
      </c>
      <c r="BE267" s="395">
        <v>0</v>
      </c>
      <c r="BF267" s="396">
        <f t="shared" si="255"/>
        <v>0</v>
      </c>
      <c r="BG267" s="395">
        <v>0</v>
      </c>
      <c r="BH267" s="395">
        <v>0</v>
      </c>
      <c r="BI267" s="395">
        <v>0</v>
      </c>
      <c r="BJ267" s="395">
        <v>0</v>
      </c>
      <c r="BK267" s="396">
        <f t="shared" si="256"/>
        <v>0</v>
      </c>
      <c r="BL267" s="395">
        <v>0</v>
      </c>
      <c r="BM267" s="395">
        <v>0</v>
      </c>
      <c r="BN267" s="395">
        <v>0</v>
      </c>
      <c r="BO267" s="396">
        <f t="shared" si="257"/>
        <v>1</v>
      </c>
      <c r="BP267" s="395">
        <v>0</v>
      </c>
      <c r="BQ267" s="395">
        <v>1</v>
      </c>
      <c r="BR267" s="395">
        <v>0</v>
      </c>
      <c r="BS267" s="396">
        <f t="shared" si="258"/>
        <v>0</v>
      </c>
      <c r="BT267" s="395">
        <v>0</v>
      </c>
      <c r="BU267" s="395">
        <v>0</v>
      </c>
      <c r="BV267" s="395">
        <v>0</v>
      </c>
      <c r="BW267" s="395">
        <v>0</v>
      </c>
      <c r="BX267" s="396">
        <f t="shared" si="259"/>
        <v>0</v>
      </c>
      <c r="BY267" s="395">
        <v>0</v>
      </c>
      <c r="BZ267" s="395">
        <v>0</v>
      </c>
      <c r="CA267" s="395">
        <v>0</v>
      </c>
      <c r="CB267" s="396">
        <f t="shared" si="260"/>
        <v>0</v>
      </c>
      <c r="CC267" s="395">
        <v>0</v>
      </c>
      <c r="CD267" s="395">
        <v>0</v>
      </c>
      <c r="CE267" s="395">
        <v>0</v>
      </c>
    </row>
    <row r="268" spans="1:83" ht="12.75" x14ac:dyDescent="0.2">
      <c r="A268" s="91">
        <v>15099</v>
      </c>
      <c r="B268" s="363" t="s">
        <v>445</v>
      </c>
      <c r="C268" s="398">
        <f t="shared" si="244"/>
        <v>1</v>
      </c>
      <c r="D268" s="397">
        <f t="shared" si="245"/>
        <v>0</v>
      </c>
      <c r="E268" s="395">
        <v>0</v>
      </c>
      <c r="F268" s="395">
        <v>0</v>
      </c>
      <c r="G268" s="397">
        <f t="shared" si="246"/>
        <v>0</v>
      </c>
      <c r="H268" s="395">
        <v>0</v>
      </c>
      <c r="I268" s="395">
        <v>0</v>
      </c>
      <c r="J268" s="396">
        <f t="shared" si="247"/>
        <v>0</v>
      </c>
      <c r="K268" s="395">
        <v>0</v>
      </c>
      <c r="L268" s="395">
        <v>0</v>
      </c>
      <c r="M268" s="395">
        <v>0</v>
      </c>
      <c r="N268" s="395">
        <v>0</v>
      </c>
      <c r="O268" s="396">
        <f t="shared" si="248"/>
        <v>1</v>
      </c>
      <c r="P268" s="395">
        <v>0</v>
      </c>
      <c r="Q268" s="395">
        <v>1</v>
      </c>
      <c r="R268" s="395">
        <v>0</v>
      </c>
      <c r="S268" s="395">
        <v>0</v>
      </c>
      <c r="T268" s="396">
        <f t="shared" si="249"/>
        <v>0</v>
      </c>
      <c r="U268" s="395">
        <v>0</v>
      </c>
      <c r="V268" s="395">
        <v>0</v>
      </c>
      <c r="W268" s="395">
        <v>0</v>
      </c>
      <c r="X268" s="395">
        <v>0</v>
      </c>
      <c r="Y268" s="396">
        <f t="shared" si="250"/>
        <v>0</v>
      </c>
      <c r="Z268" s="401">
        <v>0</v>
      </c>
      <c r="AA268" s="401">
        <v>0</v>
      </c>
      <c r="AB268" s="401">
        <v>0</v>
      </c>
      <c r="AC268" s="401">
        <v>0</v>
      </c>
      <c r="AD268" s="401">
        <v>0</v>
      </c>
      <c r="AE268" s="396">
        <f t="shared" si="251"/>
        <v>0</v>
      </c>
      <c r="AF268" s="395">
        <v>0</v>
      </c>
      <c r="AG268" s="395">
        <v>0</v>
      </c>
      <c r="AH268" s="395">
        <v>0</v>
      </c>
      <c r="AI268" s="395">
        <v>0</v>
      </c>
      <c r="AJ268" s="395">
        <v>0</v>
      </c>
      <c r="AK268" s="395">
        <v>0</v>
      </c>
      <c r="AL268" s="395">
        <v>0</v>
      </c>
      <c r="AM268" s="395">
        <v>0</v>
      </c>
      <c r="AN268" s="395">
        <v>0</v>
      </c>
      <c r="AO268" s="395">
        <v>0</v>
      </c>
      <c r="AP268" s="395">
        <v>0</v>
      </c>
      <c r="AQ268" s="395">
        <v>0</v>
      </c>
      <c r="AR268" s="395">
        <v>0</v>
      </c>
      <c r="AS268" s="396">
        <f t="shared" si="252"/>
        <v>0</v>
      </c>
      <c r="AT268" s="395">
        <v>0</v>
      </c>
      <c r="AU268" s="395">
        <v>0</v>
      </c>
      <c r="AV268" s="395">
        <v>0</v>
      </c>
      <c r="AW268" s="396">
        <f t="shared" si="253"/>
        <v>0</v>
      </c>
      <c r="AX268" s="395">
        <v>0</v>
      </c>
      <c r="AY268" s="395">
        <v>0</v>
      </c>
      <c r="AZ268" s="395">
        <v>0</v>
      </c>
      <c r="BA268" s="395">
        <v>0</v>
      </c>
      <c r="BB268" s="395">
        <v>0</v>
      </c>
      <c r="BC268" s="396">
        <f t="shared" si="254"/>
        <v>0</v>
      </c>
      <c r="BD268" s="395">
        <v>0</v>
      </c>
      <c r="BE268" s="395">
        <v>0</v>
      </c>
      <c r="BF268" s="396">
        <f t="shared" si="255"/>
        <v>0</v>
      </c>
      <c r="BG268" s="395">
        <v>0</v>
      </c>
      <c r="BH268" s="395">
        <v>0</v>
      </c>
      <c r="BI268" s="395">
        <v>0</v>
      </c>
      <c r="BJ268" s="395">
        <v>0</v>
      </c>
      <c r="BK268" s="396">
        <f t="shared" si="256"/>
        <v>0</v>
      </c>
      <c r="BL268" s="395">
        <v>0</v>
      </c>
      <c r="BM268" s="395">
        <v>0</v>
      </c>
      <c r="BN268" s="395">
        <v>0</v>
      </c>
      <c r="BO268" s="396">
        <f t="shared" si="257"/>
        <v>0</v>
      </c>
      <c r="BP268" s="395">
        <v>0</v>
      </c>
      <c r="BQ268" s="395">
        <v>0</v>
      </c>
      <c r="BR268" s="395">
        <v>0</v>
      </c>
      <c r="BS268" s="396">
        <f t="shared" si="258"/>
        <v>0</v>
      </c>
      <c r="BT268" s="395">
        <v>0</v>
      </c>
      <c r="BU268" s="395">
        <v>0</v>
      </c>
      <c r="BV268" s="395">
        <v>0</v>
      </c>
      <c r="BW268" s="395">
        <v>0</v>
      </c>
      <c r="BX268" s="396">
        <f t="shared" si="259"/>
        <v>0</v>
      </c>
      <c r="BY268" s="395">
        <v>0</v>
      </c>
      <c r="BZ268" s="395">
        <v>0</v>
      </c>
      <c r="CA268" s="395">
        <v>0</v>
      </c>
      <c r="CB268" s="396">
        <f t="shared" si="260"/>
        <v>0</v>
      </c>
      <c r="CC268" s="395">
        <v>0</v>
      </c>
      <c r="CD268" s="395">
        <v>0</v>
      </c>
      <c r="CE268" s="395">
        <v>0</v>
      </c>
    </row>
    <row r="269" spans="1:83" ht="12.75" x14ac:dyDescent="0.2">
      <c r="A269" s="91">
        <v>22412</v>
      </c>
      <c r="B269" s="363" t="s">
        <v>395</v>
      </c>
      <c r="C269" s="398">
        <f t="shared" si="244"/>
        <v>7</v>
      </c>
      <c r="D269" s="397">
        <f t="shared" si="245"/>
        <v>0</v>
      </c>
      <c r="E269" s="395">
        <v>0</v>
      </c>
      <c r="F269" s="395">
        <v>0</v>
      </c>
      <c r="G269" s="397">
        <f t="shared" si="246"/>
        <v>0</v>
      </c>
      <c r="H269" s="395">
        <v>0</v>
      </c>
      <c r="I269" s="395">
        <v>0</v>
      </c>
      <c r="J269" s="396">
        <f t="shared" si="247"/>
        <v>2</v>
      </c>
      <c r="K269" s="395">
        <v>0</v>
      </c>
      <c r="L269" s="395">
        <v>1</v>
      </c>
      <c r="M269" s="395">
        <v>0</v>
      </c>
      <c r="N269" s="395">
        <v>1</v>
      </c>
      <c r="O269" s="396">
        <f t="shared" si="248"/>
        <v>0</v>
      </c>
      <c r="P269" s="395">
        <v>0</v>
      </c>
      <c r="Q269" s="395">
        <v>0</v>
      </c>
      <c r="R269" s="395">
        <v>0</v>
      </c>
      <c r="S269" s="395">
        <v>0</v>
      </c>
      <c r="T269" s="396">
        <f t="shared" si="249"/>
        <v>0</v>
      </c>
      <c r="U269" s="395">
        <v>0</v>
      </c>
      <c r="V269" s="395">
        <v>0</v>
      </c>
      <c r="W269" s="395">
        <v>0</v>
      </c>
      <c r="X269" s="395">
        <v>0</v>
      </c>
      <c r="Y269" s="396">
        <f t="shared" si="250"/>
        <v>0</v>
      </c>
      <c r="Z269" s="401">
        <v>0</v>
      </c>
      <c r="AA269" s="401">
        <v>0</v>
      </c>
      <c r="AB269" s="401">
        <v>0</v>
      </c>
      <c r="AC269" s="401">
        <v>0</v>
      </c>
      <c r="AD269" s="401">
        <v>0</v>
      </c>
      <c r="AE269" s="396">
        <f t="shared" si="251"/>
        <v>1</v>
      </c>
      <c r="AF269" s="395">
        <v>0</v>
      </c>
      <c r="AG269" s="395">
        <v>0</v>
      </c>
      <c r="AH269" s="395">
        <v>0</v>
      </c>
      <c r="AI269" s="395">
        <v>0</v>
      </c>
      <c r="AJ269" s="395">
        <v>0</v>
      </c>
      <c r="AK269" s="395">
        <v>0</v>
      </c>
      <c r="AL269" s="395">
        <v>0</v>
      </c>
      <c r="AM269" s="395">
        <v>1</v>
      </c>
      <c r="AN269" s="395">
        <v>0</v>
      </c>
      <c r="AO269" s="395">
        <v>0</v>
      </c>
      <c r="AP269" s="395">
        <v>0</v>
      </c>
      <c r="AQ269" s="395">
        <v>0</v>
      </c>
      <c r="AR269" s="395">
        <v>0</v>
      </c>
      <c r="AS269" s="396">
        <f t="shared" si="252"/>
        <v>0</v>
      </c>
      <c r="AT269" s="395">
        <v>0</v>
      </c>
      <c r="AU269" s="395">
        <v>0</v>
      </c>
      <c r="AV269" s="395">
        <v>0</v>
      </c>
      <c r="AW269" s="396">
        <f t="shared" si="253"/>
        <v>0</v>
      </c>
      <c r="AX269" s="395">
        <v>0</v>
      </c>
      <c r="AY269" s="395">
        <v>0</v>
      </c>
      <c r="AZ269" s="395">
        <v>0</v>
      </c>
      <c r="BA269" s="395">
        <v>0</v>
      </c>
      <c r="BB269" s="395">
        <v>0</v>
      </c>
      <c r="BC269" s="396">
        <f t="shared" si="254"/>
        <v>0</v>
      </c>
      <c r="BD269" s="395">
        <v>0</v>
      </c>
      <c r="BE269" s="395">
        <v>0</v>
      </c>
      <c r="BF269" s="396">
        <f t="shared" si="255"/>
        <v>0</v>
      </c>
      <c r="BG269" s="395">
        <v>0</v>
      </c>
      <c r="BH269" s="395">
        <v>0</v>
      </c>
      <c r="BI269" s="395">
        <v>0</v>
      </c>
      <c r="BJ269" s="395">
        <v>0</v>
      </c>
      <c r="BK269" s="396">
        <f t="shared" si="256"/>
        <v>0</v>
      </c>
      <c r="BL269" s="395">
        <v>0</v>
      </c>
      <c r="BM269" s="395">
        <v>0</v>
      </c>
      <c r="BN269" s="395">
        <v>0</v>
      </c>
      <c r="BO269" s="396">
        <f t="shared" si="257"/>
        <v>1</v>
      </c>
      <c r="BP269" s="395">
        <v>0</v>
      </c>
      <c r="BQ269" s="395">
        <v>1</v>
      </c>
      <c r="BR269" s="395">
        <v>0</v>
      </c>
      <c r="BS269" s="396">
        <f t="shared" si="258"/>
        <v>3</v>
      </c>
      <c r="BT269" s="395">
        <v>0</v>
      </c>
      <c r="BU269" s="395">
        <v>0</v>
      </c>
      <c r="BV269" s="395">
        <v>0</v>
      </c>
      <c r="BW269" s="395">
        <v>3</v>
      </c>
      <c r="BX269" s="396">
        <f t="shared" si="259"/>
        <v>0</v>
      </c>
      <c r="BY269" s="395">
        <v>0</v>
      </c>
      <c r="BZ269" s="395">
        <v>0</v>
      </c>
      <c r="CA269" s="395">
        <v>0</v>
      </c>
      <c r="CB269" s="396">
        <f t="shared" si="260"/>
        <v>0</v>
      </c>
      <c r="CC269" s="395">
        <v>0</v>
      </c>
      <c r="CD269" s="395">
        <v>0</v>
      </c>
      <c r="CE269" s="395">
        <v>0</v>
      </c>
    </row>
    <row r="270" spans="1:83" ht="12.75" x14ac:dyDescent="0.2">
      <c r="A270" s="91">
        <v>22600</v>
      </c>
      <c r="B270" s="363" t="s">
        <v>396</v>
      </c>
      <c r="C270" s="398">
        <f t="shared" si="244"/>
        <v>9</v>
      </c>
      <c r="D270" s="397">
        <f t="shared" si="245"/>
        <v>3</v>
      </c>
      <c r="E270" s="395">
        <v>0</v>
      </c>
      <c r="F270" s="395">
        <v>3</v>
      </c>
      <c r="G270" s="397">
        <f t="shared" si="246"/>
        <v>0</v>
      </c>
      <c r="H270" s="395">
        <v>0</v>
      </c>
      <c r="I270" s="395">
        <v>0</v>
      </c>
      <c r="J270" s="396">
        <f t="shared" si="247"/>
        <v>1</v>
      </c>
      <c r="K270" s="395">
        <v>0</v>
      </c>
      <c r="L270" s="395">
        <v>0</v>
      </c>
      <c r="M270" s="395">
        <v>0</v>
      </c>
      <c r="N270" s="395">
        <v>1</v>
      </c>
      <c r="O270" s="396">
        <f t="shared" si="248"/>
        <v>0</v>
      </c>
      <c r="P270" s="395">
        <v>0</v>
      </c>
      <c r="Q270" s="395">
        <v>0</v>
      </c>
      <c r="R270" s="395">
        <v>0</v>
      </c>
      <c r="S270" s="395">
        <v>0</v>
      </c>
      <c r="T270" s="396">
        <f t="shared" si="249"/>
        <v>1</v>
      </c>
      <c r="U270" s="395">
        <v>0</v>
      </c>
      <c r="V270" s="395">
        <v>1</v>
      </c>
      <c r="W270" s="395">
        <v>0</v>
      </c>
      <c r="X270" s="395">
        <v>0</v>
      </c>
      <c r="Y270" s="396">
        <f t="shared" si="250"/>
        <v>3</v>
      </c>
      <c r="Z270" s="401">
        <v>0</v>
      </c>
      <c r="AA270" s="401">
        <v>0</v>
      </c>
      <c r="AB270" s="401">
        <v>0</v>
      </c>
      <c r="AC270" s="401">
        <v>3</v>
      </c>
      <c r="AD270" s="401">
        <v>0</v>
      </c>
      <c r="AE270" s="396">
        <f t="shared" si="251"/>
        <v>1</v>
      </c>
      <c r="AF270" s="395">
        <v>0</v>
      </c>
      <c r="AG270" s="395">
        <v>0</v>
      </c>
      <c r="AH270" s="395">
        <v>0</v>
      </c>
      <c r="AI270" s="395">
        <v>0</v>
      </c>
      <c r="AJ270" s="395">
        <v>0</v>
      </c>
      <c r="AK270" s="395">
        <v>0</v>
      </c>
      <c r="AL270" s="395">
        <v>0</v>
      </c>
      <c r="AM270" s="395">
        <v>1</v>
      </c>
      <c r="AN270" s="395">
        <v>0</v>
      </c>
      <c r="AO270" s="395">
        <v>0</v>
      </c>
      <c r="AP270" s="395">
        <v>0</v>
      </c>
      <c r="AQ270" s="395">
        <v>0</v>
      </c>
      <c r="AR270" s="395">
        <v>0</v>
      </c>
      <c r="AS270" s="396">
        <f t="shared" si="252"/>
        <v>0</v>
      </c>
      <c r="AT270" s="395">
        <v>0</v>
      </c>
      <c r="AU270" s="395">
        <v>0</v>
      </c>
      <c r="AV270" s="395">
        <v>0</v>
      </c>
      <c r="AW270" s="396">
        <f t="shared" si="253"/>
        <v>0</v>
      </c>
      <c r="AX270" s="395">
        <v>0</v>
      </c>
      <c r="AY270" s="395">
        <v>0</v>
      </c>
      <c r="AZ270" s="395">
        <v>0</v>
      </c>
      <c r="BA270" s="395">
        <v>0</v>
      </c>
      <c r="BB270" s="395">
        <v>0</v>
      </c>
      <c r="BC270" s="396">
        <f t="shared" si="254"/>
        <v>0</v>
      </c>
      <c r="BD270" s="395">
        <v>0</v>
      </c>
      <c r="BE270" s="395">
        <v>0</v>
      </c>
      <c r="BF270" s="396">
        <f t="shared" si="255"/>
        <v>0</v>
      </c>
      <c r="BG270" s="395">
        <v>0</v>
      </c>
      <c r="BH270" s="395">
        <v>0</v>
      </c>
      <c r="BI270" s="395">
        <v>0</v>
      </c>
      <c r="BJ270" s="395">
        <v>0</v>
      </c>
      <c r="BK270" s="396">
        <f t="shared" si="256"/>
        <v>0</v>
      </c>
      <c r="BL270" s="395">
        <v>0</v>
      </c>
      <c r="BM270" s="395">
        <v>0</v>
      </c>
      <c r="BN270" s="395">
        <v>0</v>
      </c>
      <c r="BO270" s="396">
        <f t="shared" si="257"/>
        <v>0</v>
      </c>
      <c r="BP270" s="395">
        <v>0</v>
      </c>
      <c r="BQ270" s="395">
        <v>0</v>
      </c>
      <c r="BR270" s="395">
        <v>0</v>
      </c>
      <c r="BS270" s="396">
        <f t="shared" si="258"/>
        <v>0</v>
      </c>
      <c r="BT270" s="395">
        <v>0</v>
      </c>
      <c r="BU270" s="395">
        <v>0</v>
      </c>
      <c r="BV270" s="395">
        <v>0</v>
      </c>
      <c r="BW270" s="395">
        <v>0</v>
      </c>
      <c r="BX270" s="396">
        <f t="shared" si="259"/>
        <v>0</v>
      </c>
      <c r="BY270" s="395">
        <v>0</v>
      </c>
      <c r="BZ270" s="395">
        <v>0</v>
      </c>
      <c r="CA270" s="395">
        <v>0</v>
      </c>
      <c r="CB270" s="396">
        <f t="shared" si="260"/>
        <v>0</v>
      </c>
      <c r="CC270" s="395">
        <v>0</v>
      </c>
      <c r="CD270" s="395">
        <v>0</v>
      </c>
      <c r="CE270" s="395">
        <v>0</v>
      </c>
    </row>
    <row r="271" spans="1:83" ht="12.75" x14ac:dyDescent="0.2">
      <c r="A271" s="91">
        <v>22601</v>
      </c>
      <c r="B271" s="363" t="s">
        <v>397</v>
      </c>
      <c r="C271" s="398">
        <f t="shared" si="244"/>
        <v>3</v>
      </c>
      <c r="D271" s="397">
        <f t="shared" si="245"/>
        <v>0</v>
      </c>
      <c r="E271" s="395">
        <v>0</v>
      </c>
      <c r="F271" s="395">
        <v>0</v>
      </c>
      <c r="G271" s="397">
        <f t="shared" si="246"/>
        <v>0</v>
      </c>
      <c r="H271" s="395">
        <v>0</v>
      </c>
      <c r="I271" s="395">
        <v>0</v>
      </c>
      <c r="J271" s="396">
        <f t="shared" si="247"/>
        <v>0</v>
      </c>
      <c r="K271" s="395">
        <v>0</v>
      </c>
      <c r="L271" s="395">
        <v>0</v>
      </c>
      <c r="M271" s="395">
        <v>0</v>
      </c>
      <c r="N271" s="395">
        <v>0</v>
      </c>
      <c r="O271" s="396">
        <f t="shared" si="248"/>
        <v>1</v>
      </c>
      <c r="P271" s="395">
        <v>0</v>
      </c>
      <c r="Q271" s="395">
        <v>1</v>
      </c>
      <c r="R271" s="395">
        <v>0</v>
      </c>
      <c r="S271" s="395">
        <v>0</v>
      </c>
      <c r="T271" s="396">
        <f t="shared" si="249"/>
        <v>0</v>
      </c>
      <c r="U271" s="395">
        <v>0</v>
      </c>
      <c r="V271" s="395">
        <v>0</v>
      </c>
      <c r="W271" s="395">
        <v>0</v>
      </c>
      <c r="X271" s="395">
        <v>0</v>
      </c>
      <c r="Y271" s="396">
        <f t="shared" si="250"/>
        <v>1</v>
      </c>
      <c r="Z271" s="401">
        <v>0</v>
      </c>
      <c r="AA271" s="401">
        <v>1</v>
      </c>
      <c r="AB271" s="401">
        <v>0</v>
      </c>
      <c r="AC271" s="401">
        <v>0</v>
      </c>
      <c r="AD271" s="401">
        <v>0</v>
      </c>
      <c r="AE271" s="396">
        <f t="shared" si="251"/>
        <v>0</v>
      </c>
      <c r="AF271" s="395">
        <v>0</v>
      </c>
      <c r="AG271" s="395">
        <v>0</v>
      </c>
      <c r="AH271" s="395">
        <v>0</v>
      </c>
      <c r="AI271" s="395">
        <v>0</v>
      </c>
      <c r="AJ271" s="395">
        <v>0</v>
      </c>
      <c r="AK271" s="395">
        <v>0</v>
      </c>
      <c r="AL271" s="395">
        <v>0</v>
      </c>
      <c r="AM271" s="395">
        <v>0</v>
      </c>
      <c r="AN271" s="395">
        <v>0</v>
      </c>
      <c r="AO271" s="395">
        <v>0</v>
      </c>
      <c r="AP271" s="395">
        <v>0</v>
      </c>
      <c r="AQ271" s="395">
        <v>0</v>
      </c>
      <c r="AR271" s="395">
        <v>0</v>
      </c>
      <c r="AS271" s="396">
        <f t="shared" si="252"/>
        <v>0</v>
      </c>
      <c r="AT271" s="395">
        <v>0</v>
      </c>
      <c r="AU271" s="395">
        <v>0</v>
      </c>
      <c r="AV271" s="395">
        <v>0</v>
      </c>
      <c r="AW271" s="396">
        <f t="shared" si="253"/>
        <v>0</v>
      </c>
      <c r="AX271" s="395">
        <v>0</v>
      </c>
      <c r="AY271" s="395">
        <v>0</v>
      </c>
      <c r="AZ271" s="395">
        <v>0</v>
      </c>
      <c r="BA271" s="395">
        <v>0</v>
      </c>
      <c r="BB271" s="395">
        <v>0</v>
      </c>
      <c r="BC271" s="396">
        <f t="shared" si="254"/>
        <v>0</v>
      </c>
      <c r="BD271" s="395">
        <v>0</v>
      </c>
      <c r="BE271" s="395">
        <v>0</v>
      </c>
      <c r="BF271" s="396">
        <f t="shared" si="255"/>
        <v>0</v>
      </c>
      <c r="BG271" s="395">
        <v>0</v>
      </c>
      <c r="BH271" s="395">
        <v>0</v>
      </c>
      <c r="BI271" s="395">
        <v>0</v>
      </c>
      <c r="BJ271" s="395">
        <v>0</v>
      </c>
      <c r="BK271" s="396">
        <f t="shared" si="256"/>
        <v>0</v>
      </c>
      <c r="BL271" s="395">
        <v>0</v>
      </c>
      <c r="BM271" s="395">
        <v>0</v>
      </c>
      <c r="BN271" s="395">
        <v>0</v>
      </c>
      <c r="BO271" s="396">
        <f t="shared" si="257"/>
        <v>1</v>
      </c>
      <c r="BP271" s="395">
        <v>0</v>
      </c>
      <c r="BQ271" s="395">
        <v>1</v>
      </c>
      <c r="BR271" s="395">
        <v>0</v>
      </c>
      <c r="BS271" s="396">
        <f t="shared" si="258"/>
        <v>0</v>
      </c>
      <c r="BT271" s="395">
        <v>0</v>
      </c>
      <c r="BU271" s="395">
        <v>0</v>
      </c>
      <c r="BV271" s="395">
        <v>0</v>
      </c>
      <c r="BW271" s="395">
        <v>0</v>
      </c>
      <c r="BX271" s="396">
        <f t="shared" si="259"/>
        <v>0</v>
      </c>
      <c r="BY271" s="395">
        <v>0</v>
      </c>
      <c r="BZ271" s="395">
        <v>0</v>
      </c>
      <c r="CA271" s="395">
        <v>0</v>
      </c>
      <c r="CB271" s="396">
        <f t="shared" si="260"/>
        <v>0</v>
      </c>
      <c r="CC271" s="395">
        <v>0</v>
      </c>
      <c r="CD271" s="395">
        <v>0</v>
      </c>
      <c r="CE271" s="395">
        <v>0</v>
      </c>
    </row>
    <row r="272" spans="1:83" ht="12.75" x14ac:dyDescent="0.2">
      <c r="A272" s="89"/>
      <c r="B272" s="372" t="s">
        <v>352</v>
      </c>
      <c r="C272" s="398">
        <f t="shared" ref="C272:AH272" si="261">SUM(C273:C274)</f>
        <v>5</v>
      </c>
      <c r="D272" s="397">
        <f t="shared" si="261"/>
        <v>0</v>
      </c>
      <c r="E272" s="397">
        <f t="shared" si="261"/>
        <v>0</v>
      </c>
      <c r="F272" s="397">
        <f t="shared" si="261"/>
        <v>0</v>
      </c>
      <c r="G272" s="397">
        <f t="shared" si="261"/>
        <v>0</v>
      </c>
      <c r="H272" s="397">
        <f t="shared" si="261"/>
        <v>0</v>
      </c>
      <c r="I272" s="397">
        <f t="shared" si="261"/>
        <v>0</v>
      </c>
      <c r="J272" s="397">
        <f t="shared" si="261"/>
        <v>0</v>
      </c>
      <c r="K272" s="397">
        <f t="shared" si="261"/>
        <v>0</v>
      </c>
      <c r="L272" s="397">
        <f t="shared" si="261"/>
        <v>0</v>
      </c>
      <c r="M272" s="397">
        <f t="shared" si="261"/>
        <v>0</v>
      </c>
      <c r="N272" s="397">
        <f t="shared" si="261"/>
        <v>0</v>
      </c>
      <c r="O272" s="397">
        <f t="shared" si="261"/>
        <v>0</v>
      </c>
      <c r="P272" s="397">
        <f t="shared" si="261"/>
        <v>0</v>
      </c>
      <c r="Q272" s="397">
        <f t="shared" si="261"/>
        <v>0</v>
      </c>
      <c r="R272" s="397">
        <f t="shared" si="261"/>
        <v>0</v>
      </c>
      <c r="S272" s="397">
        <f t="shared" si="261"/>
        <v>0</v>
      </c>
      <c r="T272" s="397">
        <f t="shared" si="261"/>
        <v>0</v>
      </c>
      <c r="U272" s="397">
        <f t="shared" si="261"/>
        <v>0</v>
      </c>
      <c r="V272" s="397">
        <f t="shared" si="261"/>
        <v>0</v>
      </c>
      <c r="W272" s="397">
        <f t="shared" si="261"/>
        <v>0</v>
      </c>
      <c r="X272" s="397">
        <f t="shared" si="261"/>
        <v>0</v>
      </c>
      <c r="Y272" s="397">
        <f t="shared" si="261"/>
        <v>0</v>
      </c>
      <c r="Z272" s="398">
        <f t="shared" si="261"/>
        <v>0</v>
      </c>
      <c r="AA272" s="398">
        <f t="shared" si="261"/>
        <v>0</v>
      </c>
      <c r="AB272" s="398">
        <f t="shared" si="261"/>
        <v>0</v>
      </c>
      <c r="AC272" s="398">
        <f t="shared" si="261"/>
        <v>0</v>
      </c>
      <c r="AD272" s="398">
        <f t="shared" si="261"/>
        <v>0</v>
      </c>
      <c r="AE272" s="397">
        <f t="shared" si="261"/>
        <v>1</v>
      </c>
      <c r="AF272" s="397">
        <f t="shared" si="261"/>
        <v>0</v>
      </c>
      <c r="AG272" s="397">
        <f t="shared" si="261"/>
        <v>0</v>
      </c>
      <c r="AH272" s="397">
        <f t="shared" si="261"/>
        <v>0</v>
      </c>
      <c r="AI272" s="397">
        <f t="shared" ref="AI272:BN272" si="262">SUM(AI273:AI274)</f>
        <v>0</v>
      </c>
      <c r="AJ272" s="397">
        <f t="shared" si="262"/>
        <v>0</v>
      </c>
      <c r="AK272" s="397">
        <f t="shared" si="262"/>
        <v>0</v>
      </c>
      <c r="AL272" s="397">
        <f t="shared" si="262"/>
        <v>0</v>
      </c>
      <c r="AM272" s="397">
        <f t="shared" si="262"/>
        <v>0</v>
      </c>
      <c r="AN272" s="397">
        <f t="shared" si="262"/>
        <v>0</v>
      </c>
      <c r="AO272" s="397">
        <f t="shared" si="262"/>
        <v>0</v>
      </c>
      <c r="AP272" s="397">
        <f t="shared" si="262"/>
        <v>0</v>
      </c>
      <c r="AQ272" s="397">
        <f t="shared" si="262"/>
        <v>0</v>
      </c>
      <c r="AR272" s="397">
        <f t="shared" si="262"/>
        <v>1</v>
      </c>
      <c r="AS272" s="397">
        <f t="shared" si="262"/>
        <v>1</v>
      </c>
      <c r="AT272" s="397">
        <f t="shared" si="262"/>
        <v>0</v>
      </c>
      <c r="AU272" s="397">
        <f t="shared" si="262"/>
        <v>1</v>
      </c>
      <c r="AV272" s="397">
        <f t="shared" si="262"/>
        <v>0</v>
      </c>
      <c r="AW272" s="397">
        <f t="shared" si="262"/>
        <v>0</v>
      </c>
      <c r="AX272" s="397">
        <f t="shared" si="262"/>
        <v>0</v>
      </c>
      <c r="AY272" s="397">
        <f t="shared" si="262"/>
        <v>0</v>
      </c>
      <c r="AZ272" s="397">
        <f t="shared" si="262"/>
        <v>0</v>
      </c>
      <c r="BA272" s="397">
        <f t="shared" si="262"/>
        <v>0</v>
      </c>
      <c r="BB272" s="397">
        <f t="shared" si="262"/>
        <v>0</v>
      </c>
      <c r="BC272" s="397">
        <f t="shared" si="262"/>
        <v>0</v>
      </c>
      <c r="BD272" s="397">
        <f t="shared" si="262"/>
        <v>0</v>
      </c>
      <c r="BE272" s="397">
        <f t="shared" si="262"/>
        <v>0</v>
      </c>
      <c r="BF272" s="397">
        <f t="shared" si="262"/>
        <v>0</v>
      </c>
      <c r="BG272" s="397">
        <f t="shared" si="262"/>
        <v>0</v>
      </c>
      <c r="BH272" s="397">
        <f t="shared" si="262"/>
        <v>0</v>
      </c>
      <c r="BI272" s="397">
        <f t="shared" si="262"/>
        <v>0</v>
      </c>
      <c r="BJ272" s="397">
        <f t="shared" si="262"/>
        <v>0</v>
      </c>
      <c r="BK272" s="397">
        <f t="shared" si="262"/>
        <v>0</v>
      </c>
      <c r="BL272" s="397">
        <f t="shared" si="262"/>
        <v>0</v>
      </c>
      <c r="BM272" s="397">
        <f t="shared" si="262"/>
        <v>0</v>
      </c>
      <c r="BN272" s="397">
        <f t="shared" si="262"/>
        <v>0</v>
      </c>
      <c r="BO272" s="397">
        <f t="shared" ref="BO272:CE272" si="263">SUM(BO273:BO274)</f>
        <v>0</v>
      </c>
      <c r="BP272" s="397">
        <f t="shared" si="263"/>
        <v>0</v>
      </c>
      <c r="BQ272" s="397">
        <f t="shared" si="263"/>
        <v>0</v>
      </c>
      <c r="BR272" s="397">
        <f t="shared" si="263"/>
        <v>0</v>
      </c>
      <c r="BS272" s="397">
        <f t="shared" si="263"/>
        <v>3</v>
      </c>
      <c r="BT272" s="397">
        <f t="shared" si="263"/>
        <v>0</v>
      </c>
      <c r="BU272" s="397">
        <f t="shared" si="263"/>
        <v>3</v>
      </c>
      <c r="BV272" s="397">
        <f t="shared" si="263"/>
        <v>0</v>
      </c>
      <c r="BW272" s="397">
        <f t="shared" si="263"/>
        <v>0</v>
      </c>
      <c r="BX272" s="397">
        <f t="shared" si="263"/>
        <v>0</v>
      </c>
      <c r="BY272" s="397">
        <f t="shared" si="263"/>
        <v>0</v>
      </c>
      <c r="BZ272" s="397">
        <f t="shared" si="263"/>
        <v>0</v>
      </c>
      <c r="CA272" s="397">
        <f t="shared" si="263"/>
        <v>0</v>
      </c>
      <c r="CB272" s="397">
        <f t="shared" si="263"/>
        <v>0</v>
      </c>
      <c r="CC272" s="397">
        <f t="shared" si="263"/>
        <v>0</v>
      </c>
      <c r="CD272" s="397">
        <f t="shared" si="263"/>
        <v>0</v>
      </c>
      <c r="CE272" s="397">
        <f t="shared" si="263"/>
        <v>0</v>
      </c>
    </row>
    <row r="273" spans="1:83" ht="12.75" x14ac:dyDescent="0.2">
      <c r="A273" s="90">
        <v>20003</v>
      </c>
      <c r="B273" s="252" t="s">
        <v>344</v>
      </c>
      <c r="C273" s="398">
        <f>SUM(D273,G273,J273,O273,T273,Y273,AE273,AS273,AW273,BC273,BF273,BK273,BO273,BS273,BX273,CB273)</f>
        <v>4</v>
      </c>
      <c r="D273" s="397">
        <f>SUM(E273:F273)</f>
        <v>0</v>
      </c>
      <c r="E273" s="395">
        <v>0</v>
      </c>
      <c r="F273" s="395">
        <v>0</v>
      </c>
      <c r="G273" s="397">
        <f>SUM(H273:I273)</f>
        <v>0</v>
      </c>
      <c r="H273" s="395">
        <v>0</v>
      </c>
      <c r="I273" s="395">
        <v>0</v>
      </c>
      <c r="J273" s="396">
        <f>SUM(K273:N273)</f>
        <v>0</v>
      </c>
      <c r="K273" s="395">
        <v>0</v>
      </c>
      <c r="L273" s="395">
        <v>0</v>
      </c>
      <c r="M273" s="395">
        <v>0</v>
      </c>
      <c r="N273" s="395">
        <v>0</v>
      </c>
      <c r="O273" s="396">
        <f>SUM(P273,Q273,R273,S273)</f>
        <v>0</v>
      </c>
      <c r="P273" s="395">
        <v>0</v>
      </c>
      <c r="Q273" s="395">
        <v>0</v>
      </c>
      <c r="R273" s="395">
        <v>0</v>
      </c>
      <c r="S273" s="395">
        <v>0</v>
      </c>
      <c r="T273" s="396">
        <f>SUM(U273,V273,W273,X273)</f>
        <v>0</v>
      </c>
      <c r="U273" s="395">
        <v>0</v>
      </c>
      <c r="V273" s="395">
        <v>0</v>
      </c>
      <c r="W273" s="395">
        <v>0</v>
      </c>
      <c r="X273" s="395">
        <v>0</v>
      </c>
      <c r="Y273" s="396">
        <f>SUM(Z273,AA273,AB273,AC273,AD273)</f>
        <v>0</v>
      </c>
      <c r="Z273" s="401">
        <v>0</v>
      </c>
      <c r="AA273" s="401">
        <v>0</v>
      </c>
      <c r="AB273" s="401">
        <v>0</v>
      </c>
      <c r="AC273" s="401">
        <v>0</v>
      </c>
      <c r="AD273" s="401">
        <v>0</v>
      </c>
      <c r="AE273" s="396">
        <f>SUM(AF273,AG273,AH273,AI273,AJ273,AK273,AL273,AM273,AN273,AO273,AP273,AQ273,AR273)</f>
        <v>0</v>
      </c>
      <c r="AF273" s="395">
        <v>0</v>
      </c>
      <c r="AG273" s="395">
        <v>0</v>
      </c>
      <c r="AH273" s="395">
        <v>0</v>
      </c>
      <c r="AI273" s="395">
        <v>0</v>
      </c>
      <c r="AJ273" s="395">
        <v>0</v>
      </c>
      <c r="AK273" s="395">
        <v>0</v>
      </c>
      <c r="AL273" s="395">
        <v>0</v>
      </c>
      <c r="AM273" s="395">
        <v>0</v>
      </c>
      <c r="AN273" s="395">
        <v>0</v>
      </c>
      <c r="AO273" s="395">
        <v>0</v>
      </c>
      <c r="AP273" s="395">
        <v>0</v>
      </c>
      <c r="AQ273" s="395">
        <v>0</v>
      </c>
      <c r="AR273" s="395">
        <v>0</v>
      </c>
      <c r="AS273" s="396">
        <f>SUM(AT273:AV273)</f>
        <v>1</v>
      </c>
      <c r="AT273" s="395">
        <v>0</v>
      </c>
      <c r="AU273" s="395">
        <v>1</v>
      </c>
      <c r="AV273" s="395">
        <v>0</v>
      </c>
      <c r="AW273" s="396">
        <f>SUM(AX273:BB273)</f>
        <v>0</v>
      </c>
      <c r="AX273" s="395">
        <v>0</v>
      </c>
      <c r="AY273" s="395">
        <v>0</v>
      </c>
      <c r="AZ273" s="395">
        <v>0</v>
      </c>
      <c r="BA273" s="395">
        <v>0</v>
      </c>
      <c r="BB273" s="395">
        <v>0</v>
      </c>
      <c r="BC273" s="396">
        <f>SUM(BD273:BE273)</f>
        <v>0</v>
      </c>
      <c r="BD273" s="395">
        <v>0</v>
      </c>
      <c r="BE273" s="395">
        <v>0</v>
      </c>
      <c r="BF273" s="396">
        <f>SUM(BG273:BJ273)</f>
        <v>0</v>
      </c>
      <c r="BG273" s="395">
        <v>0</v>
      </c>
      <c r="BH273" s="395">
        <v>0</v>
      </c>
      <c r="BI273" s="395">
        <v>0</v>
      </c>
      <c r="BJ273" s="395">
        <v>0</v>
      </c>
      <c r="BK273" s="396">
        <f>SUM(BL273:BN273)</f>
        <v>0</v>
      </c>
      <c r="BL273" s="395">
        <v>0</v>
      </c>
      <c r="BM273" s="395">
        <v>0</v>
      </c>
      <c r="BN273" s="395">
        <v>0</v>
      </c>
      <c r="BO273" s="396">
        <f>SUM(BP273:BR273)</f>
        <v>0</v>
      </c>
      <c r="BP273" s="395">
        <v>0</v>
      </c>
      <c r="BQ273" s="395">
        <v>0</v>
      </c>
      <c r="BR273" s="395">
        <v>0</v>
      </c>
      <c r="BS273" s="396">
        <f>SUM(BT273:BW273)</f>
        <v>3</v>
      </c>
      <c r="BT273" s="395">
        <v>0</v>
      </c>
      <c r="BU273" s="395">
        <v>3</v>
      </c>
      <c r="BV273" s="395">
        <v>0</v>
      </c>
      <c r="BW273" s="395">
        <v>0</v>
      </c>
      <c r="BX273" s="396">
        <f>SUM(BY273:CA273)</f>
        <v>0</v>
      </c>
      <c r="BY273" s="395">
        <v>0</v>
      </c>
      <c r="BZ273" s="395">
        <v>0</v>
      </c>
      <c r="CA273" s="395">
        <v>0</v>
      </c>
      <c r="CB273" s="396">
        <f>SUM(CC273:CE273)</f>
        <v>0</v>
      </c>
      <c r="CC273" s="395">
        <v>0</v>
      </c>
      <c r="CD273" s="395">
        <v>0</v>
      </c>
      <c r="CE273" s="395">
        <v>0</v>
      </c>
    </row>
    <row r="274" spans="1:83" ht="12.75" x14ac:dyDescent="0.2">
      <c r="A274" s="90">
        <v>20005</v>
      </c>
      <c r="B274" s="252" t="s">
        <v>322</v>
      </c>
      <c r="C274" s="398">
        <f>SUM(D274,G274,J274,O274,T274,Y274,AE274,AS274,AW274,BC274,BF274,BK274,BO274,BS274,BX274,CB274)</f>
        <v>1</v>
      </c>
      <c r="D274" s="397">
        <f>SUM(E274:F274)</f>
        <v>0</v>
      </c>
      <c r="E274" s="395">
        <v>0</v>
      </c>
      <c r="F274" s="395">
        <v>0</v>
      </c>
      <c r="G274" s="397">
        <f>SUM(H274:I274)</f>
        <v>0</v>
      </c>
      <c r="H274" s="395">
        <v>0</v>
      </c>
      <c r="I274" s="395">
        <v>0</v>
      </c>
      <c r="J274" s="396">
        <f>SUM(K274:N274)</f>
        <v>0</v>
      </c>
      <c r="K274" s="395">
        <v>0</v>
      </c>
      <c r="L274" s="395">
        <v>0</v>
      </c>
      <c r="M274" s="395">
        <v>0</v>
      </c>
      <c r="N274" s="395">
        <v>0</v>
      </c>
      <c r="O274" s="396">
        <f>SUM(P274,Q274,R274,S274)</f>
        <v>0</v>
      </c>
      <c r="P274" s="395">
        <v>0</v>
      </c>
      <c r="Q274" s="395">
        <v>0</v>
      </c>
      <c r="R274" s="395">
        <v>0</v>
      </c>
      <c r="S274" s="395">
        <v>0</v>
      </c>
      <c r="T274" s="396">
        <f>SUM(U274,V274,W274,X274)</f>
        <v>0</v>
      </c>
      <c r="U274" s="395">
        <v>0</v>
      </c>
      <c r="V274" s="395">
        <v>0</v>
      </c>
      <c r="W274" s="395">
        <v>0</v>
      </c>
      <c r="X274" s="395">
        <v>0</v>
      </c>
      <c r="Y274" s="396">
        <f>SUM(Z274,AA274,AB274,AC274,AD274)</f>
        <v>0</v>
      </c>
      <c r="Z274" s="401">
        <v>0</v>
      </c>
      <c r="AA274" s="401">
        <v>0</v>
      </c>
      <c r="AB274" s="401">
        <v>0</v>
      </c>
      <c r="AC274" s="401">
        <v>0</v>
      </c>
      <c r="AD274" s="401">
        <v>0</v>
      </c>
      <c r="AE274" s="396">
        <f>SUM(AF274,AG274,AH274,AI274,AJ274,AK274,AL274,AM274,AN274,AO274,AP274,AQ274,AR274)</f>
        <v>1</v>
      </c>
      <c r="AF274" s="395">
        <v>0</v>
      </c>
      <c r="AG274" s="395">
        <v>0</v>
      </c>
      <c r="AH274" s="395">
        <v>0</v>
      </c>
      <c r="AI274" s="395">
        <v>0</v>
      </c>
      <c r="AJ274" s="395">
        <v>0</v>
      </c>
      <c r="AK274" s="395">
        <v>0</v>
      </c>
      <c r="AL274" s="395">
        <v>0</v>
      </c>
      <c r="AM274" s="395">
        <v>0</v>
      </c>
      <c r="AN274" s="395">
        <v>0</v>
      </c>
      <c r="AO274" s="395">
        <v>0</v>
      </c>
      <c r="AP274" s="395">
        <v>0</v>
      </c>
      <c r="AQ274" s="395">
        <v>0</v>
      </c>
      <c r="AR274" s="395">
        <v>1</v>
      </c>
      <c r="AS274" s="396">
        <f>SUM(AT274:AV274)</f>
        <v>0</v>
      </c>
      <c r="AT274" s="395">
        <v>0</v>
      </c>
      <c r="AU274" s="395">
        <v>0</v>
      </c>
      <c r="AV274" s="395">
        <v>0</v>
      </c>
      <c r="AW274" s="396">
        <f>SUM(AX274:BB274)</f>
        <v>0</v>
      </c>
      <c r="AX274" s="395">
        <v>0</v>
      </c>
      <c r="AY274" s="395">
        <v>0</v>
      </c>
      <c r="AZ274" s="395">
        <v>0</v>
      </c>
      <c r="BA274" s="395">
        <v>0</v>
      </c>
      <c r="BB274" s="395">
        <v>0</v>
      </c>
      <c r="BC274" s="396">
        <f>SUM(BD274:BE274)</f>
        <v>0</v>
      </c>
      <c r="BD274" s="395">
        <v>0</v>
      </c>
      <c r="BE274" s="395">
        <v>0</v>
      </c>
      <c r="BF274" s="396">
        <f>SUM(BG274:BJ274)</f>
        <v>0</v>
      </c>
      <c r="BG274" s="395">
        <v>0</v>
      </c>
      <c r="BH274" s="395">
        <v>0</v>
      </c>
      <c r="BI274" s="395">
        <v>0</v>
      </c>
      <c r="BJ274" s="395">
        <v>0</v>
      </c>
      <c r="BK274" s="396">
        <f>SUM(BL274:BN274)</f>
        <v>0</v>
      </c>
      <c r="BL274" s="395">
        <v>0</v>
      </c>
      <c r="BM274" s="395">
        <v>0</v>
      </c>
      <c r="BN274" s="395">
        <v>0</v>
      </c>
      <c r="BO274" s="396">
        <f>SUM(BP274:BR274)</f>
        <v>0</v>
      </c>
      <c r="BP274" s="395">
        <v>0</v>
      </c>
      <c r="BQ274" s="395">
        <v>0</v>
      </c>
      <c r="BR274" s="395">
        <v>0</v>
      </c>
      <c r="BS274" s="396">
        <f>SUM(BT274:BW274)</f>
        <v>0</v>
      </c>
      <c r="BT274" s="395">
        <v>0</v>
      </c>
      <c r="BU274" s="395">
        <v>0</v>
      </c>
      <c r="BV274" s="395">
        <v>0</v>
      </c>
      <c r="BW274" s="395">
        <v>0</v>
      </c>
      <c r="BX274" s="396">
        <f>SUM(BY274:CA274)</f>
        <v>0</v>
      </c>
      <c r="BY274" s="395">
        <v>0</v>
      </c>
      <c r="BZ274" s="395">
        <v>0</v>
      </c>
      <c r="CA274" s="395">
        <v>0</v>
      </c>
      <c r="CB274" s="396">
        <f>SUM(CC274:CE274)</f>
        <v>0</v>
      </c>
      <c r="CC274" s="395">
        <v>0</v>
      </c>
      <c r="CD274" s="395">
        <v>0</v>
      </c>
      <c r="CE274" s="395">
        <v>0</v>
      </c>
    </row>
    <row r="275" spans="1:83" ht="21" x14ac:dyDescent="0.2">
      <c r="A275" s="89"/>
      <c r="B275" s="372" t="s">
        <v>260</v>
      </c>
      <c r="C275" s="398">
        <f t="shared" ref="C275:AH275" si="264">SUM(C276:C277)</f>
        <v>6</v>
      </c>
      <c r="D275" s="397">
        <f t="shared" si="264"/>
        <v>0</v>
      </c>
      <c r="E275" s="397">
        <f t="shared" si="264"/>
        <v>0</v>
      </c>
      <c r="F275" s="397">
        <f t="shared" si="264"/>
        <v>0</v>
      </c>
      <c r="G275" s="397">
        <f t="shared" si="264"/>
        <v>0</v>
      </c>
      <c r="H275" s="397">
        <f t="shared" si="264"/>
        <v>0</v>
      </c>
      <c r="I275" s="397">
        <f t="shared" si="264"/>
        <v>0</v>
      </c>
      <c r="J275" s="397">
        <f t="shared" si="264"/>
        <v>0</v>
      </c>
      <c r="K275" s="397">
        <f t="shared" si="264"/>
        <v>0</v>
      </c>
      <c r="L275" s="397">
        <f t="shared" si="264"/>
        <v>0</v>
      </c>
      <c r="M275" s="397">
        <f t="shared" si="264"/>
        <v>0</v>
      </c>
      <c r="N275" s="397">
        <f t="shared" si="264"/>
        <v>0</v>
      </c>
      <c r="O275" s="397">
        <f t="shared" si="264"/>
        <v>0</v>
      </c>
      <c r="P275" s="397">
        <f t="shared" si="264"/>
        <v>0</v>
      </c>
      <c r="Q275" s="397">
        <f t="shared" si="264"/>
        <v>0</v>
      </c>
      <c r="R275" s="397">
        <f t="shared" si="264"/>
        <v>0</v>
      </c>
      <c r="S275" s="397">
        <f t="shared" si="264"/>
        <v>0</v>
      </c>
      <c r="T275" s="397">
        <f t="shared" si="264"/>
        <v>0</v>
      </c>
      <c r="U275" s="397">
        <f t="shared" si="264"/>
        <v>0</v>
      </c>
      <c r="V275" s="397">
        <f t="shared" si="264"/>
        <v>0</v>
      </c>
      <c r="W275" s="397">
        <f t="shared" si="264"/>
        <v>0</v>
      </c>
      <c r="X275" s="397">
        <f t="shared" si="264"/>
        <v>0</v>
      </c>
      <c r="Y275" s="397">
        <f t="shared" si="264"/>
        <v>0</v>
      </c>
      <c r="Z275" s="398">
        <f t="shared" si="264"/>
        <v>0</v>
      </c>
      <c r="AA275" s="398">
        <f t="shared" si="264"/>
        <v>0</v>
      </c>
      <c r="AB275" s="398">
        <f t="shared" si="264"/>
        <v>0</v>
      </c>
      <c r="AC275" s="398">
        <f t="shared" si="264"/>
        <v>0</v>
      </c>
      <c r="AD275" s="398">
        <f t="shared" si="264"/>
        <v>0</v>
      </c>
      <c r="AE275" s="397">
        <f t="shared" si="264"/>
        <v>2</v>
      </c>
      <c r="AF275" s="397">
        <f t="shared" si="264"/>
        <v>0</v>
      </c>
      <c r="AG275" s="397">
        <f t="shared" si="264"/>
        <v>0</v>
      </c>
      <c r="AH275" s="397">
        <f t="shared" si="264"/>
        <v>1</v>
      </c>
      <c r="AI275" s="397">
        <f t="shared" ref="AI275:BN275" si="265">SUM(AI276:AI277)</f>
        <v>0</v>
      </c>
      <c r="AJ275" s="397">
        <f t="shared" si="265"/>
        <v>0</v>
      </c>
      <c r="AK275" s="397">
        <f t="shared" si="265"/>
        <v>0</v>
      </c>
      <c r="AL275" s="397">
        <f t="shared" si="265"/>
        <v>0</v>
      </c>
      <c r="AM275" s="397">
        <f t="shared" si="265"/>
        <v>1</v>
      </c>
      <c r="AN275" s="397">
        <f t="shared" si="265"/>
        <v>0</v>
      </c>
      <c r="AO275" s="397">
        <f t="shared" si="265"/>
        <v>0</v>
      </c>
      <c r="AP275" s="397">
        <f t="shared" si="265"/>
        <v>0</v>
      </c>
      <c r="AQ275" s="397">
        <f t="shared" si="265"/>
        <v>0</v>
      </c>
      <c r="AR275" s="397">
        <f t="shared" si="265"/>
        <v>0</v>
      </c>
      <c r="AS275" s="397">
        <f t="shared" si="265"/>
        <v>0</v>
      </c>
      <c r="AT275" s="397">
        <f t="shared" si="265"/>
        <v>0</v>
      </c>
      <c r="AU275" s="397">
        <f t="shared" si="265"/>
        <v>0</v>
      </c>
      <c r="AV275" s="397">
        <f t="shared" si="265"/>
        <v>0</v>
      </c>
      <c r="AW275" s="397">
        <f t="shared" si="265"/>
        <v>0</v>
      </c>
      <c r="AX275" s="397">
        <f t="shared" si="265"/>
        <v>0</v>
      </c>
      <c r="AY275" s="397">
        <f t="shared" si="265"/>
        <v>0</v>
      </c>
      <c r="AZ275" s="397">
        <f t="shared" si="265"/>
        <v>0</v>
      </c>
      <c r="BA275" s="397">
        <f t="shared" si="265"/>
        <v>0</v>
      </c>
      <c r="BB275" s="397">
        <f t="shared" si="265"/>
        <v>0</v>
      </c>
      <c r="BC275" s="397">
        <f t="shared" si="265"/>
        <v>0</v>
      </c>
      <c r="BD275" s="397">
        <f t="shared" si="265"/>
        <v>0</v>
      </c>
      <c r="BE275" s="397">
        <f t="shared" si="265"/>
        <v>0</v>
      </c>
      <c r="BF275" s="397">
        <f t="shared" si="265"/>
        <v>3</v>
      </c>
      <c r="BG275" s="397">
        <f t="shared" si="265"/>
        <v>0</v>
      </c>
      <c r="BH275" s="397">
        <f t="shared" si="265"/>
        <v>0</v>
      </c>
      <c r="BI275" s="397">
        <f t="shared" si="265"/>
        <v>3</v>
      </c>
      <c r="BJ275" s="397">
        <f t="shared" si="265"/>
        <v>0</v>
      </c>
      <c r="BK275" s="397">
        <f t="shared" si="265"/>
        <v>0</v>
      </c>
      <c r="BL275" s="397">
        <f t="shared" si="265"/>
        <v>0</v>
      </c>
      <c r="BM275" s="397">
        <f t="shared" si="265"/>
        <v>0</v>
      </c>
      <c r="BN275" s="397">
        <f t="shared" si="265"/>
        <v>0</v>
      </c>
      <c r="BO275" s="397">
        <f t="shared" ref="BO275:CE275" si="266">SUM(BO276:BO277)</f>
        <v>0</v>
      </c>
      <c r="BP275" s="397">
        <f t="shared" si="266"/>
        <v>0</v>
      </c>
      <c r="BQ275" s="397">
        <f t="shared" si="266"/>
        <v>0</v>
      </c>
      <c r="BR275" s="397">
        <f t="shared" si="266"/>
        <v>0</v>
      </c>
      <c r="BS275" s="397">
        <f t="shared" si="266"/>
        <v>1</v>
      </c>
      <c r="BT275" s="397">
        <f t="shared" si="266"/>
        <v>0</v>
      </c>
      <c r="BU275" s="397">
        <f t="shared" si="266"/>
        <v>0</v>
      </c>
      <c r="BV275" s="397">
        <f t="shared" si="266"/>
        <v>1</v>
      </c>
      <c r="BW275" s="397">
        <f t="shared" si="266"/>
        <v>0</v>
      </c>
      <c r="BX275" s="397">
        <f t="shared" si="266"/>
        <v>0</v>
      </c>
      <c r="BY275" s="397">
        <f t="shared" si="266"/>
        <v>0</v>
      </c>
      <c r="BZ275" s="397">
        <f t="shared" si="266"/>
        <v>0</v>
      </c>
      <c r="CA275" s="397">
        <f t="shared" si="266"/>
        <v>0</v>
      </c>
      <c r="CB275" s="397">
        <f t="shared" si="266"/>
        <v>0</v>
      </c>
      <c r="CC275" s="397">
        <f t="shared" si="266"/>
        <v>0</v>
      </c>
      <c r="CD275" s="397">
        <f t="shared" si="266"/>
        <v>0</v>
      </c>
      <c r="CE275" s="397">
        <f t="shared" si="266"/>
        <v>0</v>
      </c>
    </row>
    <row r="276" spans="1:83" ht="12.75" x14ac:dyDescent="0.2">
      <c r="A276" s="90">
        <v>21001</v>
      </c>
      <c r="B276" s="252" t="s">
        <v>168</v>
      </c>
      <c r="C276" s="398">
        <f>SUM(D276,G276,J276,O276,T276,Y276,AE276,AS276,AW276,BC276,BF276,BK276,BO276,BS276,BX276,CB276)</f>
        <v>5</v>
      </c>
      <c r="D276" s="397">
        <f>SUM(E276:F276)</f>
        <v>0</v>
      </c>
      <c r="E276" s="395">
        <v>0</v>
      </c>
      <c r="F276" s="395">
        <v>0</v>
      </c>
      <c r="G276" s="397">
        <f>SUM(H276:I276)</f>
        <v>0</v>
      </c>
      <c r="H276" s="395">
        <v>0</v>
      </c>
      <c r="I276" s="395">
        <v>0</v>
      </c>
      <c r="J276" s="396">
        <f>SUM(K276:N276)</f>
        <v>0</v>
      </c>
      <c r="K276" s="395">
        <v>0</v>
      </c>
      <c r="L276" s="395">
        <v>0</v>
      </c>
      <c r="M276" s="395">
        <v>0</v>
      </c>
      <c r="N276" s="395">
        <v>0</v>
      </c>
      <c r="O276" s="396">
        <f>SUM(P276,Q276,R276,S276)</f>
        <v>0</v>
      </c>
      <c r="P276" s="395">
        <v>0</v>
      </c>
      <c r="Q276" s="395">
        <v>0</v>
      </c>
      <c r="R276" s="395">
        <v>0</v>
      </c>
      <c r="S276" s="395">
        <v>0</v>
      </c>
      <c r="T276" s="396">
        <f>SUM(U276,V276,W276,X276)</f>
        <v>0</v>
      </c>
      <c r="U276" s="395">
        <v>0</v>
      </c>
      <c r="V276" s="395">
        <v>0</v>
      </c>
      <c r="W276" s="395">
        <v>0</v>
      </c>
      <c r="X276" s="395">
        <v>0</v>
      </c>
      <c r="Y276" s="396">
        <f>SUM(Z276,AA276,AB276,AC276,AD276)</f>
        <v>0</v>
      </c>
      <c r="Z276" s="401">
        <v>0</v>
      </c>
      <c r="AA276" s="401">
        <v>0</v>
      </c>
      <c r="AB276" s="401">
        <v>0</v>
      </c>
      <c r="AC276" s="401">
        <v>0</v>
      </c>
      <c r="AD276" s="401">
        <v>0</v>
      </c>
      <c r="AE276" s="396">
        <f>SUM(AF276,AG276,AH276,AI276,AJ276,AK276,AL276,AM276,AN276,AO276,AP276,AQ276,AR276)</f>
        <v>2</v>
      </c>
      <c r="AF276" s="395">
        <v>0</v>
      </c>
      <c r="AG276" s="395">
        <v>0</v>
      </c>
      <c r="AH276" s="395">
        <v>1</v>
      </c>
      <c r="AI276" s="395">
        <v>0</v>
      </c>
      <c r="AJ276" s="395">
        <v>0</v>
      </c>
      <c r="AK276" s="395">
        <v>0</v>
      </c>
      <c r="AL276" s="395">
        <v>0</v>
      </c>
      <c r="AM276" s="395">
        <v>1</v>
      </c>
      <c r="AN276" s="395">
        <v>0</v>
      </c>
      <c r="AO276" s="395">
        <v>0</v>
      </c>
      <c r="AP276" s="395">
        <v>0</v>
      </c>
      <c r="AQ276" s="395">
        <v>0</v>
      </c>
      <c r="AR276" s="395">
        <v>0</v>
      </c>
      <c r="AS276" s="396">
        <f>SUM(AT276:AV276)</f>
        <v>0</v>
      </c>
      <c r="AT276" s="395">
        <v>0</v>
      </c>
      <c r="AU276" s="395">
        <v>0</v>
      </c>
      <c r="AV276" s="395">
        <v>0</v>
      </c>
      <c r="AW276" s="396">
        <f>SUM(AX276:BB276)</f>
        <v>0</v>
      </c>
      <c r="AX276" s="395">
        <v>0</v>
      </c>
      <c r="AY276" s="395">
        <v>0</v>
      </c>
      <c r="AZ276" s="395">
        <v>0</v>
      </c>
      <c r="BA276" s="395">
        <v>0</v>
      </c>
      <c r="BB276" s="395">
        <v>0</v>
      </c>
      <c r="BC276" s="396">
        <f>SUM(BD276:BE276)</f>
        <v>0</v>
      </c>
      <c r="BD276" s="395">
        <v>0</v>
      </c>
      <c r="BE276" s="395">
        <v>0</v>
      </c>
      <c r="BF276" s="396">
        <f>SUM(BG276:BJ276)</f>
        <v>3</v>
      </c>
      <c r="BG276" s="395">
        <v>0</v>
      </c>
      <c r="BH276" s="395">
        <v>0</v>
      </c>
      <c r="BI276" s="395">
        <v>3</v>
      </c>
      <c r="BJ276" s="395">
        <v>0</v>
      </c>
      <c r="BK276" s="396">
        <f>SUM(BL276:BN276)</f>
        <v>0</v>
      </c>
      <c r="BL276" s="395">
        <v>0</v>
      </c>
      <c r="BM276" s="395">
        <v>0</v>
      </c>
      <c r="BN276" s="395">
        <v>0</v>
      </c>
      <c r="BO276" s="396">
        <f>SUM(BP276:BR276)</f>
        <v>0</v>
      </c>
      <c r="BP276" s="395">
        <v>0</v>
      </c>
      <c r="BQ276" s="395">
        <v>0</v>
      </c>
      <c r="BR276" s="395">
        <v>0</v>
      </c>
      <c r="BS276" s="396">
        <f>SUM(BT276:BW276)</f>
        <v>0</v>
      </c>
      <c r="BT276" s="395">
        <v>0</v>
      </c>
      <c r="BU276" s="395">
        <v>0</v>
      </c>
      <c r="BV276" s="395">
        <v>0</v>
      </c>
      <c r="BW276" s="395">
        <v>0</v>
      </c>
      <c r="BX276" s="396">
        <f>SUM(BY276:CA276)</f>
        <v>0</v>
      </c>
      <c r="BY276" s="395">
        <v>0</v>
      </c>
      <c r="BZ276" s="395">
        <v>0</v>
      </c>
      <c r="CA276" s="395">
        <v>0</v>
      </c>
      <c r="CB276" s="396">
        <f>SUM(CC276:CE276)</f>
        <v>0</v>
      </c>
      <c r="CC276" s="395">
        <v>0</v>
      </c>
      <c r="CD276" s="395">
        <v>0</v>
      </c>
      <c r="CE276" s="395">
        <v>0</v>
      </c>
    </row>
    <row r="277" spans="1:83" ht="21" x14ac:dyDescent="0.2">
      <c r="A277" s="90">
        <v>21002</v>
      </c>
      <c r="B277" s="252" t="s">
        <v>340</v>
      </c>
      <c r="C277" s="398">
        <f>SUM(D277,G277,J277,O277,T277,Y277,AE277,AS277,AW277,BC277,BF277,BK277,BO277,BS277,BX277,CB277)</f>
        <v>1</v>
      </c>
      <c r="D277" s="397">
        <f>SUM(E277:F277)</f>
        <v>0</v>
      </c>
      <c r="E277" s="395">
        <v>0</v>
      </c>
      <c r="F277" s="395">
        <v>0</v>
      </c>
      <c r="G277" s="397">
        <f>SUM(H277:I277)</f>
        <v>0</v>
      </c>
      <c r="H277" s="395">
        <v>0</v>
      </c>
      <c r="I277" s="395">
        <v>0</v>
      </c>
      <c r="J277" s="396">
        <f>SUM(K277:N277)</f>
        <v>0</v>
      </c>
      <c r="K277" s="395">
        <v>0</v>
      </c>
      <c r="L277" s="395">
        <v>0</v>
      </c>
      <c r="M277" s="395">
        <v>0</v>
      </c>
      <c r="N277" s="395">
        <v>0</v>
      </c>
      <c r="O277" s="396">
        <f>SUM(P277,Q277,R277,S277)</f>
        <v>0</v>
      </c>
      <c r="P277" s="395">
        <v>0</v>
      </c>
      <c r="Q277" s="395">
        <v>0</v>
      </c>
      <c r="R277" s="395">
        <v>0</v>
      </c>
      <c r="S277" s="395">
        <v>0</v>
      </c>
      <c r="T277" s="396">
        <f>SUM(U277,V277,W277,X277)</f>
        <v>0</v>
      </c>
      <c r="U277" s="395">
        <v>0</v>
      </c>
      <c r="V277" s="395">
        <v>0</v>
      </c>
      <c r="W277" s="395">
        <v>0</v>
      </c>
      <c r="X277" s="395">
        <v>0</v>
      </c>
      <c r="Y277" s="396">
        <f>SUM(Z277,AA277,AB277,AC277,AD277)</f>
        <v>0</v>
      </c>
      <c r="Z277" s="401">
        <v>0</v>
      </c>
      <c r="AA277" s="401">
        <v>0</v>
      </c>
      <c r="AB277" s="401">
        <v>0</v>
      </c>
      <c r="AC277" s="401">
        <v>0</v>
      </c>
      <c r="AD277" s="401">
        <v>0</v>
      </c>
      <c r="AE277" s="396">
        <f>SUM(AF277,AG277,AH277,AI277,AJ277,AK277,AL277,AM277,AN277,AO277,AP277,AQ277,AR277)</f>
        <v>0</v>
      </c>
      <c r="AF277" s="395">
        <v>0</v>
      </c>
      <c r="AG277" s="395">
        <v>0</v>
      </c>
      <c r="AH277" s="395">
        <v>0</v>
      </c>
      <c r="AI277" s="395">
        <v>0</v>
      </c>
      <c r="AJ277" s="395">
        <v>0</v>
      </c>
      <c r="AK277" s="395">
        <v>0</v>
      </c>
      <c r="AL277" s="395">
        <v>0</v>
      </c>
      <c r="AM277" s="395">
        <v>0</v>
      </c>
      <c r="AN277" s="395">
        <v>0</v>
      </c>
      <c r="AO277" s="395">
        <v>0</v>
      </c>
      <c r="AP277" s="395">
        <v>0</v>
      </c>
      <c r="AQ277" s="395">
        <v>0</v>
      </c>
      <c r="AR277" s="395">
        <v>0</v>
      </c>
      <c r="AS277" s="396">
        <f>SUM(AT277:AV277)</f>
        <v>0</v>
      </c>
      <c r="AT277" s="395">
        <v>0</v>
      </c>
      <c r="AU277" s="395">
        <v>0</v>
      </c>
      <c r="AV277" s="395">
        <v>0</v>
      </c>
      <c r="AW277" s="396">
        <f>SUM(AX277:BB277)</f>
        <v>0</v>
      </c>
      <c r="AX277" s="395">
        <v>0</v>
      </c>
      <c r="AY277" s="395">
        <v>0</v>
      </c>
      <c r="AZ277" s="395">
        <v>0</v>
      </c>
      <c r="BA277" s="395">
        <v>0</v>
      </c>
      <c r="BB277" s="395">
        <v>0</v>
      </c>
      <c r="BC277" s="396">
        <f>SUM(BD277:BE277)</f>
        <v>0</v>
      </c>
      <c r="BD277" s="395">
        <v>0</v>
      </c>
      <c r="BE277" s="395">
        <v>0</v>
      </c>
      <c r="BF277" s="396">
        <f>SUM(BG277:BJ277)</f>
        <v>0</v>
      </c>
      <c r="BG277" s="395">
        <v>0</v>
      </c>
      <c r="BH277" s="395">
        <v>0</v>
      </c>
      <c r="BI277" s="395">
        <v>0</v>
      </c>
      <c r="BJ277" s="395">
        <v>0</v>
      </c>
      <c r="BK277" s="396">
        <f>SUM(BL277:BN277)</f>
        <v>0</v>
      </c>
      <c r="BL277" s="395">
        <v>0</v>
      </c>
      <c r="BM277" s="395">
        <v>0</v>
      </c>
      <c r="BN277" s="395">
        <v>0</v>
      </c>
      <c r="BO277" s="396">
        <f>SUM(BP277:BR277)</f>
        <v>0</v>
      </c>
      <c r="BP277" s="395">
        <v>0</v>
      </c>
      <c r="BQ277" s="395">
        <v>0</v>
      </c>
      <c r="BR277" s="395">
        <v>0</v>
      </c>
      <c r="BS277" s="396">
        <f>SUM(BT277:BW277)</f>
        <v>1</v>
      </c>
      <c r="BT277" s="395">
        <v>0</v>
      </c>
      <c r="BU277" s="395">
        <v>0</v>
      </c>
      <c r="BV277" s="395">
        <v>1</v>
      </c>
      <c r="BW277" s="395">
        <v>0</v>
      </c>
      <c r="BX277" s="396">
        <f>SUM(BY277:CA277)</f>
        <v>0</v>
      </c>
      <c r="BY277" s="395">
        <v>0</v>
      </c>
      <c r="BZ277" s="395">
        <v>0</v>
      </c>
      <c r="CA277" s="395">
        <v>0</v>
      </c>
      <c r="CB277" s="396">
        <f>SUM(CC277:CE277)</f>
        <v>0</v>
      </c>
      <c r="CC277" s="395">
        <v>0</v>
      </c>
      <c r="CD277" s="395">
        <v>0</v>
      </c>
      <c r="CE277" s="395">
        <v>0</v>
      </c>
    </row>
    <row r="278" spans="1:83" ht="12.75" x14ac:dyDescent="0.2">
      <c r="A278" s="89"/>
      <c r="B278" s="372" t="s">
        <v>217</v>
      </c>
      <c r="C278" s="398">
        <f t="shared" ref="C278:AH278" si="267">C279</f>
        <v>476</v>
      </c>
      <c r="D278" s="397">
        <f t="shared" si="267"/>
        <v>17</v>
      </c>
      <c r="E278" s="397">
        <f t="shared" si="267"/>
        <v>4</v>
      </c>
      <c r="F278" s="397">
        <f t="shared" si="267"/>
        <v>13</v>
      </c>
      <c r="G278" s="397">
        <f t="shared" si="267"/>
        <v>10</v>
      </c>
      <c r="H278" s="397">
        <f t="shared" si="267"/>
        <v>0</v>
      </c>
      <c r="I278" s="397">
        <f t="shared" si="267"/>
        <v>10</v>
      </c>
      <c r="J278" s="397">
        <f t="shared" si="267"/>
        <v>29</v>
      </c>
      <c r="K278" s="397">
        <f t="shared" si="267"/>
        <v>2</v>
      </c>
      <c r="L278" s="397">
        <f t="shared" si="267"/>
        <v>14</v>
      </c>
      <c r="M278" s="397">
        <f t="shared" si="267"/>
        <v>2</v>
      </c>
      <c r="N278" s="397">
        <f t="shared" si="267"/>
        <v>11</v>
      </c>
      <c r="O278" s="397">
        <f t="shared" si="267"/>
        <v>29</v>
      </c>
      <c r="P278" s="397">
        <f t="shared" si="267"/>
        <v>0</v>
      </c>
      <c r="Q278" s="397">
        <f t="shared" si="267"/>
        <v>21</v>
      </c>
      <c r="R278" s="397">
        <f t="shared" si="267"/>
        <v>3</v>
      </c>
      <c r="S278" s="397">
        <f t="shared" si="267"/>
        <v>5</v>
      </c>
      <c r="T278" s="397">
        <f t="shared" si="267"/>
        <v>27</v>
      </c>
      <c r="U278" s="397">
        <f t="shared" si="267"/>
        <v>0</v>
      </c>
      <c r="V278" s="397">
        <f t="shared" si="267"/>
        <v>15</v>
      </c>
      <c r="W278" s="397">
        <f t="shared" si="267"/>
        <v>11</v>
      </c>
      <c r="X278" s="397">
        <f t="shared" si="267"/>
        <v>1</v>
      </c>
      <c r="Y278" s="397">
        <f t="shared" si="267"/>
        <v>43</v>
      </c>
      <c r="Z278" s="398">
        <f t="shared" si="267"/>
        <v>0</v>
      </c>
      <c r="AA278" s="398">
        <f t="shared" si="267"/>
        <v>8</v>
      </c>
      <c r="AB278" s="398">
        <f t="shared" si="267"/>
        <v>3</v>
      </c>
      <c r="AC278" s="398">
        <f t="shared" si="267"/>
        <v>21</v>
      </c>
      <c r="AD278" s="398">
        <f t="shared" si="267"/>
        <v>11</v>
      </c>
      <c r="AE278" s="397">
        <f t="shared" si="267"/>
        <v>181</v>
      </c>
      <c r="AF278" s="397">
        <f t="shared" si="267"/>
        <v>1</v>
      </c>
      <c r="AG278" s="397">
        <f t="shared" si="267"/>
        <v>0</v>
      </c>
      <c r="AH278" s="397">
        <f t="shared" si="267"/>
        <v>37</v>
      </c>
      <c r="AI278" s="397">
        <f t="shared" ref="AI278:BN278" si="268">AI279</f>
        <v>28</v>
      </c>
      <c r="AJ278" s="397">
        <f t="shared" si="268"/>
        <v>34</v>
      </c>
      <c r="AK278" s="397">
        <f t="shared" si="268"/>
        <v>45</v>
      </c>
      <c r="AL278" s="397">
        <f t="shared" si="268"/>
        <v>6</v>
      </c>
      <c r="AM278" s="397">
        <f t="shared" si="268"/>
        <v>3</v>
      </c>
      <c r="AN278" s="397">
        <f t="shared" si="268"/>
        <v>7</v>
      </c>
      <c r="AO278" s="397">
        <f t="shared" si="268"/>
        <v>5</v>
      </c>
      <c r="AP278" s="397">
        <f t="shared" si="268"/>
        <v>5</v>
      </c>
      <c r="AQ278" s="397">
        <f t="shared" si="268"/>
        <v>10</v>
      </c>
      <c r="AR278" s="397">
        <f t="shared" si="268"/>
        <v>0</v>
      </c>
      <c r="AS278" s="397">
        <f t="shared" si="268"/>
        <v>17</v>
      </c>
      <c r="AT278" s="397">
        <f t="shared" si="268"/>
        <v>0</v>
      </c>
      <c r="AU278" s="397">
        <f t="shared" si="268"/>
        <v>15</v>
      </c>
      <c r="AV278" s="397">
        <f t="shared" si="268"/>
        <v>2</v>
      </c>
      <c r="AW278" s="397">
        <f t="shared" si="268"/>
        <v>21</v>
      </c>
      <c r="AX278" s="397">
        <f t="shared" si="268"/>
        <v>0</v>
      </c>
      <c r="AY278" s="397">
        <f t="shared" si="268"/>
        <v>6</v>
      </c>
      <c r="AZ278" s="397">
        <f t="shared" si="268"/>
        <v>2</v>
      </c>
      <c r="BA278" s="397">
        <f t="shared" si="268"/>
        <v>8</v>
      </c>
      <c r="BB278" s="397">
        <f t="shared" si="268"/>
        <v>5</v>
      </c>
      <c r="BC278" s="397">
        <f t="shared" si="268"/>
        <v>12</v>
      </c>
      <c r="BD278" s="397">
        <f t="shared" si="268"/>
        <v>0</v>
      </c>
      <c r="BE278" s="397">
        <f t="shared" si="268"/>
        <v>12</v>
      </c>
      <c r="BF278" s="397">
        <f t="shared" si="268"/>
        <v>16</v>
      </c>
      <c r="BG278" s="397">
        <f t="shared" si="268"/>
        <v>1</v>
      </c>
      <c r="BH278" s="397">
        <f t="shared" si="268"/>
        <v>10</v>
      </c>
      <c r="BI278" s="397">
        <f t="shared" si="268"/>
        <v>2</v>
      </c>
      <c r="BJ278" s="397">
        <f t="shared" si="268"/>
        <v>3</v>
      </c>
      <c r="BK278" s="397">
        <f t="shared" si="268"/>
        <v>20</v>
      </c>
      <c r="BL278" s="397">
        <f t="shared" si="268"/>
        <v>0</v>
      </c>
      <c r="BM278" s="397">
        <f t="shared" si="268"/>
        <v>14</v>
      </c>
      <c r="BN278" s="397">
        <f t="shared" si="268"/>
        <v>6</v>
      </c>
      <c r="BO278" s="397">
        <f t="shared" ref="BO278:CE278" si="269">BO279</f>
        <v>12</v>
      </c>
      <c r="BP278" s="397">
        <f t="shared" si="269"/>
        <v>0</v>
      </c>
      <c r="BQ278" s="397">
        <f t="shared" si="269"/>
        <v>11</v>
      </c>
      <c r="BR278" s="397">
        <f t="shared" si="269"/>
        <v>1</v>
      </c>
      <c r="BS278" s="397">
        <f t="shared" si="269"/>
        <v>32</v>
      </c>
      <c r="BT278" s="397">
        <f t="shared" si="269"/>
        <v>0</v>
      </c>
      <c r="BU278" s="397">
        <f t="shared" si="269"/>
        <v>13</v>
      </c>
      <c r="BV278" s="397">
        <f t="shared" si="269"/>
        <v>5</v>
      </c>
      <c r="BW278" s="397">
        <f t="shared" si="269"/>
        <v>14</v>
      </c>
      <c r="BX278" s="397">
        <f t="shared" si="269"/>
        <v>4</v>
      </c>
      <c r="BY278" s="397">
        <f t="shared" si="269"/>
        <v>0</v>
      </c>
      <c r="BZ278" s="397">
        <f t="shared" si="269"/>
        <v>3</v>
      </c>
      <c r="CA278" s="397">
        <f t="shared" si="269"/>
        <v>1</v>
      </c>
      <c r="CB278" s="397">
        <f t="shared" si="269"/>
        <v>6</v>
      </c>
      <c r="CC278" s="397">
        <f t="shared" si="269"/>
        <v>0</v>
      </c>
      <c r="CD278" s="397">
        <f t="shared" si="269"/>
        <v>5</v>
      </c>
      <c r="CE278" s="397">
        <f t="shared" si="269"/>
        <v>1</v>
      </c>
    </row>
    <row r="279" spans="1:83" ht="12.75" x14ac:dyDescent="0.2">
      <c r="A279" s="90">
        <v>22100</v>
      </c>
      <c r="B279" s="252" t="s">
        <v>368</v>
      </c>
      <c r="C279" s="398">
        <f>SUM(D279,G279,J279,O279,T279,Y279,AE279,AS279,AW279,BC279,BF279,BK279,BO279,BS279,BX279,CB279)</f>
        <v>476</v>
      </c>
      <c r="D279" s="397">
        <f>SUM(E279:F279)</f>
        <v>17</v>
      </c>
      <c r="E279" s="395">
        <v>4</v>
      </c>
      <c r="F279" s="395">
        <v>13</v>
      </c>
      <c r="G279" s="397">
        <f>SUM(H279:I279)</f>
        <v>10</v>
      </c>
      <c r="H279" s="395">
        <v>0</v>
      </c>
      <c r="I279" s="395">
        <v>10</v>
      </c>
      <c r="J279" s="396">
        <f>SUM(K279:N279)</f>
        <v>29</v>
      </c>
      <c r="K279" s="395">
        <v>2</v>
      </c>
      <c r="L279" s="395">
        <v>14</v>
      </c>
      <c r="M279" s="395">
        <v>2</v>
      </c>
      <c r="N279" s="395">
        <v>11</v>
      </c>
      <c r="O279" s="396">
        <f>SUM(P279,Q279,R279,S279)</f>
        <v>29</v>
      </c>
      <c r="P279" s="395">
        <v>0</v>
      </c>
      <c r="Q279" s="395">
        <v>21</v>
      </c>
      <c r="R279" s="395">
        <v>3</v>
      </c>
      <c r="S279" s="395">
        <v>5</v>
      </c>
      <c r="T279" s="396">
        <f>SUM(U279,V279,W279,X279)</f>
        <v>27</v>
      </c>
      <c r="U279" s="395">
        <v>0</v>
      </c>
      <c r="V279" s="395">
        <v>15</v>
      </c>
      <c r="W279" s="395">
        <v>11</v>
      </c>
      <c r="X279" s="395">
        <v>1</v>
      </c>
      <c r="Y279" s="396">
        <f>SUM(Z279,AA279,AB279,AC279,AD279)</f>
        <v>43</v>
      </c>
      <c r="Z279" s="401">
        <v>0</v>
      </c>
      <c r="AA279" s="401">
        <v>8</v>
      </c>
      <c r="AB279" s="401">
        <v>3</v>
      </c>
      <c r="AC279" s="401">
        <v>21</v>
      </c>
      <c r="AD279" s="401">
        <v>11</v>
      </c>
      <c r="AE279" s="396">
        <f>SUM(AF279,AG279,AH279,AI279,AJ279,AK279,AL279,AM279,AN279,AO279,AP279,AQ279,AR279)</f>
        <v>181</v>
      </c>
      <c r="AF279" s="395">
        <v>1</v>
      </c>
      <c r="AG279" s="395">
        <v>0</v>
      </c>
      <c r="AH279" s="395">
        <v>37</v>
      </c>
      <c r="AI279" s="395">
        <v>28</v>
      </c>
      <c r="AJ279" s="395">
        <v>34</v>
      </c>
      <c r="AK279" s="395">
        <v>45</v>
      </c>
      <c r="AL279" s="395">
        <v>6</v>
      </c>
      <c r="AM279" s="395">
        <v>3</v>
      </c>
      <c r="AN279" s="395">
        <v>7</v>
      </c>
      <c r="AO279" s="395">
        <v>5</v>
      </c>
      <c r="AP279" s="395">
        <v>5</v>
      </c>
      <c r="AQ279" s="395">
        <v>10</v>
      </c>
      <c r="AR279" s="395">
        <v>0</v>
      </c>
      <c r="AS279" s="396">
        <f>SUM(AT279:AV279)</f>
        <v>17</v>
      </c>
      <c r="AT279" s="395">
        <v>0</v>
      </c>
      <c r="AU279" s="395">
        <v>15</v>
      </c>
      <c r="AV279" s="395">
        <v>2</v>
      </c>
      <c r="AW279" s="396">
        <f>SUM(AX279:BB279)</f>
        <v>21</v>
      </c>
      <c r="AX279" s="395">
        <v>0</v>
      </c>
      <c r="AY279" s="395">
        <v>6</v>
      </c>
      <c r="AZ279" s="395">
        <v>2</v>
      </c>
      <c r="BA279" s="395">
        <v>8</v>
      </c>
      <c r="BB279" s="395">
        <v>5</v>
      </c>
      <c r="BC279" s="396">
        <f>SUM(BD279:BE279)</f>
        <v>12</v>
      </c>
      <c r="BD279" s="395">
        <v>0</v>
      </c>
      <c r="BE279" s="395">
        <v>12</v>
      </c>
      <c r="BF279" s="396">
        <f>SUM(BG279:BJ279)</f>
        <v>16</v>
      </c>
      <c r="BG279" s="395">
        <v>1</v>
      </c>
      <c r="BH279" s="395">
        <v>10</v>
      </c>
      <c r="BI279" s="395">
        <v>2</v>
      </c>
      <c r="BJ279" s="395">
        <v>3</v>
      </c>
      <c r="BK279" s="396">
        <f>SUM(BL279:BN279)</f>
        <v>20</v>
      </c>
      <c r="BL279" s="395">
        <v>0</v>
      </c>
      <c r="BM279" s="395">
        <v>14</v>
      </c>
      <c r="BN279" s="395">
        <v>6</v>
      </c>
      <c r="BO279" s="396">
        <f>SUM(BP279:BR279)</f>
        <v>12</v>
      </c>
      <c r="BP279" s="395">
        <v>0</v>
      </c>
      <c r="BQ279" s="395">
        <v>11</v>
      </c>
      <c r="BR279" s="395">
        <v>1</v>
      </c>
      <c r="BS279" s="396">
        <f>SUM(BT279:BW279)</f>
        <v>32</v>
      </c>
      <c r="BT279" s="395">
        <v>0</v>
      </c>
      <c r="BU279" s="395">
        <v>13</v>
      </c>
      <c r="BV279" s="395">
        <v>5</v>
      </c>
      <c r="BW279" s="395">
        <v>14</v>
      </c>
      <c r="BX279" s="396">
        <f>SUM(BY279:CA279)</f>
        <v>4</v>
      </c>
      <c r="BY279" s="395">
        <v>0</v>
      </c>
      <c r="BZ279" s="395">
        <v>3</v>
      </c>
      <c r="CA279" s="395">
        <v>1</v>
      </c>
      <c r="CB279" s="396">
        <f>SUM(CC279:CE279)</f>
        <v>6</v>
      </c>
      <c r="CC279" s="395">
        <v>0</v>
      </c>
      <c r="CD279" s="395">
        <v>5</v>
      </c>
      <c r="CE279" s="395">
        <v>1</v>
      </c>
    </row>
    <row r="280" spans="1:83" ht="12.75" x14ac:dyDescent="0.2">
      <c r="A280" s="88"/>
      <c r="B280" s="251" t="s">
        <v>314</v>
      </c>
      <c r="C280" s="398">
        <f t="shared" ref="C280:AH280" si="270">SUM(C281:C296)</f>
        <v>880</v>
      </c>
      <c r="D280" s="397">
        <f t="shared" si="270"/>
        <v>15</v>
      </c>
      <c r="E280" s="397">
        <f t="shared" si="270"/>
        <v>7</v>
      </c>
      <c r="F280" s="397">
        <f t="shared" si="270"/>
        <v>8</v>
      </c>
      <c r="G280" s="397">
        <f t="shared" si="270"/>
        <v>35</v>
      </c>
      <c r="H280" s="397">
        <f t="shared" si="270"/>
        <v>3</v>
      </c>
      <c r="I280" s="397">
        <f t="shared" si="270"/>
        <v>32</v>
      </c>
      <c r="J280" s="397">
        <f t="shared" si="270"/>
        <v>41</v>
      </c>
      <c r="K280" s="397">
        <f t="shared" si="270"/>
        <v>0</v>
      </c>
      <c r="L280" s="397">
        <f t="shared" si="270"/>
        <v>22</v>
      </c>
      <c r="M280" s="397">
        <f t="shared" si="270"/>
        <v>9</v>
      </c>
      <c r="N280" s="397">
        <f t="shared" si="270"/>
        <v>10</v>
      </c>
      <c r="O280" s="397">
        <f t="shared" si="270"/>
        <v>36</v>
      </c>
      <c r="P280" s="397">
        <f t="shared" si="270"/>
        <v>0</v>
      </c>
      <c r="Q280" s="397">
        <f t="shared" si="270"/>
        <v>9</v>
      </c>
      <c r="R280" s="397">
        <f t="shared" si="270"/>
        <v>2</v>
      </c>
      <c r="S280" s="397">
        <f t="shared" si="270"/>
        <v>25</v>
      </c>
      <c r="T280" s="397">
        <f t="shared" si="270"/>
        <v>59</v>
      </c>
      <c r="U280" s="397">
        <f t="shared" si="270"/>
        <v>0</v>
      </c>
      <c r="V280" s="397">
        <f t="shared" si="270"/>
        <v>15</v>
      </c>
      <c r="W280" s="397">
        <f t="shared" si="270"/>
        <v>4</v>
      </c>
      <c r="X280" s="397">
        <f t="shared" si="270"/>
        <v>40</v>
      </c>
      <c r="Y280" s="397">
        <f t="shared" si="270"/>
        <v>112</v>
      </c>
      <c r="Z280" s="398">
        <f t="shared" si="270"/>
        <v>0</v>
      </c>
      <c r="AA280" s="398">
        <f t="shared" si="270"/>
        <v>16</v>
      </c>
      <c r="AB280" s="398">
        <f t="shared" si="270"/>
        <v>10</v>
      </c>
      <c r="AC280" s="398">
        <f t="shared" si="270"/>
        <v>51</v>
      </c>
      <c r="AD280" s="398">
        <f t="shared" si="270"/>
        <v>35</v>
      </c>
      <c r="AE280" s="397">
        <f t="shared" si="270"/>
        <v>248</v>
      </c>
      <c r="AF280" s="397">
        <f t="shared" si="270"/>
        <v>0</v>
      </c>
      <c r="AG280" s="397">
        <f t="shared" si="270"/>
        <v>0</v>
      </c>
      <c r="AH280" s="397">
        <f t="shared" si="270"/>
        <v>32</v>
      </c>
      <c r="AI280" s="397">
        <f t="shared" ref="AI280:BN280" si="271">SUM(AI281:AI296)</f>
        <v>88</v>
      </c>
      <c r="AJ280" s="397">
        <f t="shared" si="271"/>
        <v>32</v>
      </c>
      <c r="AK280" s="397">
        <f t="shared" si="271"/>
        <v>62</v>
      </c>
      <c r="AL280" s="397">
        <f t="shared" si="271"/>
        <v>3</v>
      </c>
      <c r="AM280" s="397">
        <f t="shared" si="271"/>
        <v>15</v>
      </c>
      <c r="AN280" s="397">
        <f t="shared" si="271"/>
        <v>1</v>
      </c>
      <c r="AO280" s="397">
        <f t="shared" si="271"/>
        <v>2</v>
      </c>
      <c r="AP280" s="397">
        <f t="shared" si="271"/>
        <v>0</v>
      </c>
      <c r="AQ280" s="397">
        <f t="shared" si="271"/>
        <v>13</v>
      </c>
      <c r="AR280" s="397">
        <f t="shared" si="271"/>
        <v>0</v>
      </c>
      <c r="AS280" s="397">
        <f t="shared" si="271"/>
        <v>11</v>
      </c>
      <c r="AT280" s="397">
        <f t="shared" si="271"/>
        <v>0</v>
      </c>
      <c r="AU280" s="397">
        <f t="shared" si="271"/>
        <v>3</v>
      </c>
      <c r="AV280" s="397">
        <f t="shared" si="271"/>
        <v>8</v>
      </c>
      <c r="AW280" s="397">
        <f t="shared" si="271"/>
        <v>84</v>
      </c>
      <c r="AX280" s="397">
        <f t="shared" si="271"/>
        <v>0</v>
      </c>
      <c r="AY280" s="397">
        <f t="shared" si="271"/>
        <v>21</v>
      </c>
      <c r="AZ280" s="397">
        <f t="shared" si="271"/>
        <v>6</v>
      </c>
      <c r="BA280" s="397">
        <f t="shared" si="271"/>
        <v>45</v>
      </c>
      <c r="BB280" s="397">
        <f t="shared" si="271"/>
        <v>12</v>
      </c>
      <c r="BC280" s="397">
        <f t="shared" si="271"/>
        <v>26</v>
      </c>
      <c r="BD280" s="397">
        <f t="shared" si="271"/>
        <v>0</v>
      </c>
      <c r="BE280" s="397">
        <f t="shared" si="271"/>
        <v>26</v>
      </c>
      <c r="BF280" s="397">
        <f t="shared" si="271"/>
        <v>72</v>
      </c>
      <c r="BG280" s="397">
        <f t="shared" si="271"/>
        <v>0</v>
      </c>
      <c r="BH280" s="397">
        <f t="shared" si="271"/>
        <v>33</v>
      </c>
      <c r="BI280" s="397">
        <f t="shared" si="271"/>
        <v>3</v>
      </c>
      <c r="BJ280" s="397">
        <f t="shared" si="271"/>
        <v>36</v>
      </c>
      <c r="BK280" s="397">
        <f t="shared" si="271"/>
        <v>41</v>
      </c>
      <c r="BL280" s="397">
        <f t="shared" si="271"/>
        <v>1</v>
      </c>
      <c r="BM280" s="397">
        <f t="shared" si="271"/>
        <v>30</v>
      </c>
      <c r="BN280" s="397">
        <f t="shared" si="271"/>
        <v>10</v>
      </c>
      <c r="BO280" s="397">
        <f t="shared" ref="BO280:CE280" si="272">SUM(BO281:BO296)</f>
        <v>46</v>
      </c>
      <c r="BP280" s="397">
        <f t="shared" si="272"/>
        <v>0</v>
      </c>
      <c r="BQ280" s="397">
        <f t="shared" si="272"/>
        <v>36</v>
      </c>
      <c r="BR280" s="397">
        <f t="shared" si="272"/>
        <v>10</v>
      </c>
      <c r="BS280" s="397">
        <f t="shared" si="272"/>
        <v>29</v>
      </c>
      <c r="BT280" s="397">
        <f t="shared" si="272"/>
        <v>0</v>
      </c>
      <c r="BU280" s="397">
        <f t="shared" si="272"/>
        <v>7</v>
      </c>
      <c r="BV280" s="397">
        <f t="shared" si="272"/>
        <v>7</v>
      </c>
      <c r="BW280" s="397">
        <f t="shared" si="272"/>
        <v>15</v>
      </c>
      <c r="BX280" s="397">
        <f t="shared" si="272"/>
        <v>11</v>
      </c>
      <c r="BY280" s="397">
        <f t="shared" si="272"/>
        <v>0</v>
      </c>
      <c r="BZ280" s="397">
        <f t="shared" si="272"/>
        <v>7</v>
      </c>
      <c r="CA280" s="397">
        <f t="shared" si="272"/>
        <v>4</v>
      </c>
      <c r="CB280" s="397">
        <f t="shared" si="272"/>
        <v>14</v>
      </c>
      <c r="CC280" s="397">
        <f t="shared" si="272"/>
        <v>1</v>
      </c>
      <c r="CD280" s="397">
        <f t="shared" si="272"/>
        <v>13</v>
      </c>
      <c r="CE280" s="397">
        <f t="shared" si="272"/>
        <v>0</v>
      </c>
    </row>
    <row r="281" spans="1:83" ht="12.75" x14ac:dyDescent="0.2">
      <c r="A281" s="89">
        <v>13016</v>
      </c>
      <c r="B281" s="252" t="s">
        <v>422</v>
      </c>
      <c r="C281" s="398">
        <f t="shared" ref="C281:C296" si="273">SUM(D281,G281,J281,O281,T281,Y281,AE281,AS281,AW281,BC281,BF281,BK281,BO281,BS281,BX281,CB281)</f>
        <v>30</v>
      </c>
      <c r="D281" s="397">
        <f t="shared" ref="D281:D296" si="274">SUM(E281:F281)</f>
        <v>0</v>
      </c>
      <c r="E281" s="395">
        <v>0</v>
      </c>
      <c r="F281" s="395">
        <v>0</v>
      </c>
      <c r="G281" s="397">
        <f t="shared" ref="G281:G296" si="275">SUM(H281:I281)</f>
        <v>2</v>
      </c>
      <c r="H281" s="395">
        <v>1</v>
      </c>
      <c r="I281" s="395">
        <v>1</v>
      </c>
      <c r="J281" s="396">
        <f t="shared" ref="J281:J296" si="276">SUM(K281:N281)</f>
        <v>7</v>
      </c>
      <c r="K281" s="395">
        <v>0</v>
      </c>
      <c r="L281" s="395">
        <v>7</v>
      </c>
      <c r="M281" s="395">
        <v>0</v>
      </c>
      <c r="N281" s="395">
        <v>0</v>
      </c>
      <c r="O281" s="396">
        <f t="shared" ref="O281:O296" si="277">SUM(P281,Q281,R281,S281)</f>
        <v>1</v>
      </c>
      <c r="P281" s="395">
        <v>0</v>
      </c>
      <c r="Q281" s="395">
        <v>0</v>
      </c>
      <c r="R281" s="395">
        <v>1</v>
      </c>
      <c r="S281" s="395">
        <v>0</v>
      </c>
      <c r="T281" s="396">
        <f t="shared" ref="T281:T296" si="278">SUM(U281,V281,W281,X281)</f>
        <v>0</v>
      </c>
      <c r="U281" s="395">
        <v>0</v>
      </c>
      <c r="V281" s="395">
        <v>0</v>
      </c>
      <c r="W281" s="395">
        <v>0</v>
      </c>
      <c r="X281" s="395">
        <v>0</v>
      </c>
      <c r="Y281" s="396">
        <f t="shared" ref="Y281:Y296" si="279">SUM(Z281,AA281,AB281,AC281,AD281)</f>
        <v>0</v>
      </c>
      <c r="Z281" s="401">
        <v>0</v>
      </c>
      <c r="AA281" s="401">
        <v>0</v>
      </c>
      <c r="AB281" s="401">
        <v>0</v>
      </c>
      <c r="AC281" s="401">
        <v>0</v>
      </c>
      <c r="AD281" s="401">
        <v>0</v>
      </c>
      <c r="AE281" s="396">
        <f t="shared" ref="AE281:AE296" si="280">SUM(AF281,AG281,AH281,AI281,AJ281,AK281,AL281,AM281,AN281,AO281,AP281,AQ281,AR281)</f>
        <v>0</v>
      </c>
      <c r="AF281" s="395">
        <v>0</v>
      </c>
      <c r="AG281" s="395">
        <v>0</v>
      </c>
      <c r="AH281" s="395">
        <v>0</v>
      </c>
      <c r="AI281" s="395">
        <v>0</v>
      </c>
      <c r="AJ281" s="395">
        <v>0</v>
      </c>
      <c r="AK281" s="395">
        <v>0</v>
      </c>
      <c r="AL281" s="395">
        <v>0</v>
      </c>
      <c r="AM281" s="395">
        <v>0</v>
      </c>
      <c r="AN281" s="395">
        <v>0</v>
      </c>
      <c r="AO281" s="395">
        <v>0</v>
      </c>
      <c r="AP281" s="395">
        <v>0</v>
      </c>
      <c r="AQ281" s="395">
        <v>0</v>
      </c>
      <c r="AR281" s="395">
        <v>0</v>
      </c>
      <c r="AS281" s="396">
        <f t="shared" ref="AS281:AS296" si="281">SUM(AT281:AV281)</f>
        <v>0</v>
      </c>
      <c r="AT281" s="395">
        <v>0</v>
      </c>
      <c r="AU281" s="395">
        <v>0</v>
      </c>
      <c r="AV281" s="395">
        <v>0</v>
      </c>
      <c r="AW281" s="396">
        <f t="shared" ref="AW281:AW296" si="282">SUM(AX281:BB281)</f>
        <v>1</v>
      </c>
      <c r="AX281" s="395">
        <v>0</v>
      </c>
      <c r="AY281" s="395">
        <v>1</v>
      </c>
      <c r="AZ281" s="395">
        <v>0</v>
      </c>
      <c r="BA281" s="395">
        <v>0</v>
      </c>
      <c r="BB281" s="395">
        <v>0</v>
      </c>
      <c r="BC281" s="396">
        <f t="shared" ref="BC281:BC296" si="283">SUM(BD281:BE281)</f>
        <v>0</v>
      </c>
      <c r="BD281" s="395">
        <v>0</v>
      </c>
      <c r="BE281" s="395">
        <v>0</v>
      </c>
      <c r="BF281" s="396">
        <f t="shared" ref="BF281:BF296" si="284">SUM(BG281:BJ281)</f>
        <v>6</v>
      </c>
      <c r="BG281" s="395">
        <v>0</v>
      </c>
      <c r="BH281" s="395">
        <v>6</v>
      </c>
      <c r="BI281" s="395">
        <v>0</v>
      </c>
      <c r="BJ281" s="395">
        <v>0</v>
      </c>
      <c r="BK281" s="396">
        <f t="shared" ref="BK281:BK296" si="285">SUM(BL281:BN281)</f>
        <v>1</v>
      </c>
      <c r="BL281" s="395">
        <v>0</v>
      </c>
      <c r="BM281" s="395">
        <v>1</v>
      </c>
      <c r="BN281" s="395">
        <v>0</v>
      </c>
      <c r="BO281" s="396">
        <f t="shared" ref="BO281:BO296" si="286">SUM(BP281:BR281)</f>
        <v>10</v>
      </c>
      <c r="BP281" s="395">
        <v>0</v>
      </c>
      <c r="BQ281" s="395">
        <v>0</v>
      </c>
      <c r="BR281" s="395">
        <v>10</v>
      </c>
      <c r="BS281" s="396">
        <f t="shared" ref="BS281:BS296" si="287">SUM(BT281:BW281)</f>
        <v>2</v>
      </c>
      <c r="BT281" s="395">
        <v>0</v>
      </c>
      <c r="BU281" s="395">
        <v>2</v>
      </c>
      <c r="BV281" s="395">
        <v>0</v>
      </c>
      <c r="BW281" s="395">
        <v>0</v>
      </c>
      <c r="BX281" s="396">
        <f t="shared" ref="BX281:BX296" si="288">SUM(BY281:CA281)</f>
        <v>0</v>
      </c>
      <c r="BY281" s="395">
        <v>0</v>
      </c>
      <c r="BZ281" s="395">
        <v>0</v>
      </c>
      <c r="CA281" s="395">
        <v>0</v>
      </c>
      <c r="CB281" s="396">
        <f t="shared" ref="CB281:CB296" si="289">SUM(CC281:CE281)</f>
        <v>0</v>
      </c>
      <c r="CC281" s="395">
        <v>0</v>
      </c>
      <c r="CD281" s="395">
        <v>0</v>
      </c>
      <c r="CE281" s="395">
        <v>0</v>
      </c>
    </row>
    <row r="282" spans="1:83" ht="12.75" x14ac:dyDescent="0.2">
      <c r="A282" s="89">
        <v>13021</v>
      </c>
      <c r="B282" s="252" t="s">
        <v>315</v>
      </c>
      <c r="C282" s="398">
        <f t="shared" si="273"/>
        <v>19</v>
      </c>
      <c r="D282" s="397">
        <f t="shared" si="274"/>
        <v>0</v>
      </c>
      <c r="E282" s="395">
        <v>0</v>
      </c>
      <c r="F282" s="395">
        <v>0</v>
      </c>
      <c r="G282" s="397">
        <f t="shared" si="275"/>
        <v>1</v>
      </c>
      <c r="H282" s="395">
        <v>0</v>
      </c>
      <c r="I282" s="395">
        <v>1</v>
      </c>
      <c r="J282" s="396">
        <f t="shared" si="276"/>
        <v>2</v>
      </c>
      <c r="K282" s="395">
        <v>0</v>
      </c>
      <c r="L282" s="395">
        <v>2</v>
      </c>
      <c r="M282" s="395">
        <v>0</v>
      </c>
      <c r="N282" s="395">
        <v>0</v>
      </c>
      <c r="O282" s="396">
        <f t="shared" si="277"/>
        <v>1</v>
      </c>
      <c r="P282" s="395">
        <v>0</v>
      </c>
      <c r="Q282" s="395">
        <v>1</v>
      </c>
      <c r="R282" s="395">
        <v>0</v>
      </c>
      <c r="S282" s="395">
        <v>0</v>
      </c>
      <c r="T282" s="396">
        <f t="shared" si="278"/>
        <v>0</v>
      </c>
      <c r="U282" s="395">
        <v>0</v>
      </c>
      <c r="V282" s="395">
        <v>0</v>
      </c>
      <c r="W282" s="395">
        <v>0</v>
      </c>
      <c r="X282" s="395">
        <v>0</v>
      </c>
      <c r="Y282" s="396">
        <f t="shared" si="279"/>
        <v>4</v>
      </c>
      <c r="Z282" s="401">
        <v>0</v>
      </c>
      <c r="AA282" s="401">
        <v>1</v>
      </c>
      <c r="AB282" s="401">
        <v>1</v>
      </c>
      <c r="AC282" s="401">
        <v>0</v>
      </c>
      <c r="AD282" s="401">
        <v>2</v>
      </c>
      <c r="AE282" s="396">
        <f t="shared" si="280"/>
        <v>4</v>
      </c>
      <c r="AF282" s="395">
        <v>0</v>
      </c>
      <c r="AG282" s="395">
        <v>0</v>
      </c>
      <c r="AH282" s="395">
        <v>0</v>
      </c>
      <c r="AI282" s="395">
        <v>0</v>
      </c>
      <c r="AJ282" s="395">
        <v>0</v>
      </c>
      <c r="AK282" s="395">
        <v>3</v>
      </c>
      <c r="AL282" s="395">
        <v>0</v>
      </c>
      <c r="AM282" s="395">
        <v>0</v>
      </c>
      <c r="AN282" s="395">
        <v>0</v>
      </c>
      <c r="AO282" s="395">
        <v>0</v>
      </c>
      <c r="AP282" s="395">
        <v>0</v>
      </c>
      <c r="AQ282" s="395">
        <v>1</v>
      </c>
      <c r="AR282" s="395">
        <v>0</v>
      </c>
      <c r="AS282" s="396">
        <f t="shared" si="281"/>
        <v>1</v>
      </c>
      <c r="AT282" s="395">
        <v>0</v>
      </c>
      <c r="AU282" s="395">
        <v>1</v>
      </c>
      <c r="AV282" s="395">
        <v>0</v>
      </c>
      <c r="AW282" s="396">
        <f t="shared" si="282"/>
        <v>1</v>
      </c>
      <c r="AX282" s="395">
        <v>0</v>
      </c>
      <c r="AY282" s="395">
        <v>0</v>
      </c>
      <c r="AZ282" s="395">
        <v>0</v>
      </c>
      <c r="BA282" s="395">
        <v>0</v>
      </c>
      <c r="BB282" s="395">
        <v>1</v>
      </c>
      <c r="BC282" s="396">
        <f t="shared" si="283"/>
        <v>1</v>
      </c>
      <c r="BD282" s="395">
        <v>0</v>
      </c>
      <c r="BE282" s="395">
        <v>1</v>
      </c>
      <c r="BF282" s="396">
        <f t="shared" si="284"/>
        <v>0</v>
      </c>
      <c r="BG282" s="395">
        <v>0</v>
      </c>
      <c r="BH282" s="395">
        <v>0</v>
      </c>
      <c r="BI282" s="395">
        <v>0</v>
      </c>
      <c r="BJ282" s="395">
        <v>0</v>
      </c>
      <c r="BK282" s="396">
        <f t="shared" si="285"/>
        <v>2</v>
      </c>
      <c r="BL282" s="395">
        <v>0</v>
      </c>
      <c r="BM282" s="395">
        <v>0</v>
      </c>
      <c r="BN282" s="395">
        <v>2</v>
      </c>
      <c r="BO282" s="396">
        <f t="shared" si="286"/>
        <v>0</v>
      </c>
      <c r="BP282" s="395">
        <v>0</v>
      </c>
      <c r="BQ282" s="395">
        <v>0</v>
      </c>
      <c r="BR282" s="395">
        <v>0</v>
      </c>
      <c r="BS282" s="396">
        <f t="shared" si="287"/>
        <v>1</v>
      </c>
      <c r="BT282" s="395">
        <v>0</v>
      </c>
      <c r="BU282" s="395">
        <v>0</v>
      </c>
      <c r="BV282" s="395">
        <v>0</v>
      </c>
      <c r="BW282" s="395">
        <v>1</v>
      </c>
      <c r="BX282" s="396">
        <f t="shared" si="288"/>
        <v>1</v>
      </c>
      <c r="BY282" s="395">
        <v>0</v>
      </c>
      <c r="BZ282" s="395">
        <v>1</v>
      </c>
      <c r="CA282" s="395">
        <v>0</v>
      </c>
      <c r="CB282" s="396">
        <f t="shared" si="289"/>
        <v>0</v>
      </c>
      <c r="CC282" s="395">
        <v>0</v>
      </c>
      <c r="CD282" s="395">
        <v>0</v>
      </c>
      <c r="CE282" s="395">
        <v>0</v>
      </c>
    </row>
    <row r="283" spans="1:83" ht="12.75" x14ac:dyDescent="0.2">
      <c r="A283" s="91">
        <v>13022</v>
      </c>
      <c r="B283" s="363" t="s">
        <v>399</v>
      </c>
      <c r="C283" s="398">
        <f t="shared" si="273"/>
        <v>3</v>
      </c>
      <c r="D283" s="397">
        <f t="shared" si="274"/>
        <v>0</v>
      </c>
      <c r="E283" s="395">
        <v>0</v>
      </c>
      <c r="F283" s="395">
        <v>0</v>
      </c>
      <c r="G283" s="397">
        <f t="shared" si="275"/>
        <v>0</v>
      </c>
      <c r="H283" s="395">
        <v>0</v>
      </c>
      <c r="I283" s="395">
        <v>0</v>
      </c>
      <c r="J283" s="396">
        <f t="shared" si="276"/>
        <v>0</v>
      </c>
      <c r="K283" s="395">
        <v>0</v>
      </c>
      <c r="L283" s="395">
        <v>0</v>
      </c>
      <c r="M283" s="395">
        <v>0</v>
      </c>
      <c r="N283" s="395">
        <v>0</v>
      </c>
      <c r="O283" s="396">
        <f t="shared" si="277"/>
        <v>0</v>
      </c>
      <c r="P283" s="395">
        <v>0</v>
      </c>
      <c r="Q283" s="395">
        <v>0</v>
      </c>
      <c r="R283" s="395">
        <v>0</v>
      </c>
      <c r="S283" s="395">
        <v>0</v>
      </c>
      <c r="T283" s="396">
        <f t="shared" si="278"/>
        <v>0</v>
      </c>
      <c r="U283" s="395">
        <v>0</v>
      </c>
      <c r="V283" s="395">
        <v>0</v>
      </c>
      <c r="W283" s="395">
        <v>0</v>
      </c>
      <c r="X283" s="395">
        <v>0</v>
      </c>
      <c r="Y283" s="396">
        <f t="shared" si="279"/>
        <v>0</v>
      </c>
      <c r="Z283" s="401">
        <v>0</v>
      </c>
      <c r="AA283" s="401">
        <v>0</v>
      </c>
      <c r="AB283" s="401">
        <v>0</v>
      </c>
      <c r="AC283" s="401">
        <v>0</v>
      </c>
      <c r="AD283" s="401">
        <v>0</v>
      </c>
      <c r="AE283" s="396">
        <f t="shared" si="280"/>
        <v>0</v>
      </c>
      <c r="AF283" s="395">
        <v>0</v>
      </c>
      <c r="AG283" s="395">
        <v>0</v>
      </c>
      <c r="AH283" s="395">
        <v>0</v>
      </c>
      <c r="AI283" s="395">
        <v>0</v>
      </c>
      <c r="AJ283" s="395">
        <v>0</v>
      </c>
      <c r="AK283" s="395">
        <v>0</v>
      </c>
      <c r="AL283" s="395">
        <v>0</v>
      </c>
      <c r="AM283" s="395">
        <v>0</v>
      </c>
      <c r="AN283" s="395">
        <v>0</v>
      </c>
      <c r="AO283" s="395">
        <v>0</v>
      </c>
      <c r="AP283" s="395">
        <v>0</v>
      </c>
      <c r="AQ283" s="395">
        <v>0</v>
      </c>
      <c r="AR283" s="395">
        <v>0</v>
      </c>
      <c r="AS283" s="396">
        <f t="shared" si="281"/>
        <v>0</v>
      </c>
      <c r="AT283" s="395">
        <v>0</v>
      </c>
      <c r="AU283" s="395">
        <v>0</v>
      </c>
      <c r="AV283" s="395">
        <v>0</v>
      </c>
      <c r="AW283" s="396">
        <f t="shared" si="282"/>
        <v>3</v>
      </c>
      <c r="AX283" s="395">
        <v>0</v>
      </c>
      <c r="AY283" s="395">
        <v>0</v>
      </c>
      <c r="AZ283" s="395">
        <v>0</v>
      </c>
      <c r="BA283" s="395">
        <v>3</v>
      </c>
      <c r="BB283" s="395">
        <v>0</v>
      </c>
      <c r="BC283" s="396">
        <f t="shared" si="283"/>
        <v>0</v>
      </c>
      <c r="BD283" s="395">
        <v>0</v>
      </c>
      <c r="BE283" s="395">
        <v>0</v>
      </c>
      <c r="BF283" s="396">
        <f t="shared" si="284"/>
        <v>0</v>
      </c>
      <c r="BG283" s="395">
        <v>0</v>
      </c>
      <c r="BH283" s="395">
        <v>0</v>
      </c>
      <c r="BI283" s="395">
        <v>0</v>
      </c>
      <c r="BJ283" s="395">
        <v>0</v>
      </c>
      <c r="BK283" s="396">
        <f t="shared" si="285"/>
        <v>0</v>
      </c>
      <c r="BL283" s="395">
        <v>0</v>
      </c>
      <c r="BM283" s="395">
        <v>0</v>
      </c>
      <c r="BN283" s="395">
        <v>0</v>
      </c>
      <c r="BO283" s="396">
        <f t="shared" si="286"/>
        <v>0</v>
      </c>
      <c r="BP283" s="395">
        <v>0</v>
      </c>
      <c r="BQ283" s="395">
        <v>0</v>
      </c>
      <c r="BR283" s="395">
        <v>0</v>
      </c>
      <c r="BS283" s="396">
        <f t="shared" si="287"/>
        <v>0</v>
      </c>
      <c r="BT283" s="395">
        <v>0</v>
      </c>
      <c r="BU283" s="395">
        <v>0</v>
      </c>
      <c r="BV283" s="395">
        <v>0</v>
      </c>
      <c r="BW283" s="395">
        <v>0</v>
      </c>
      <c r="BX283" s="396">
        <f t="shared" si="288"/>
        <v>0</v>
      </c>
      <c r="BY283" s="395">
        <v>0</v>
      </c>
      <c r="BZ283" s="395">
        <v>0</v>
      </c>
      <c r="CA283" s="395">
        <v>0</v>
      </c>
      <c r="CB283" s="396">
        <f t="shared" si="289"/>
        <v>0</v>
      </c>
      <c r="CC283" s="395">
        <v>0</v>
      </c>
      <c r="CD283" s="395">
        <v>0</v>
      </c>
      <c r="CE283" s="395">
        <v>0</v>
      </c>
    </row>
    <row r="284" spans="1:83" ht="12.75" x14ac:dyDescent="0.2">
      <c r="A284" s="89">
        <v>13023</v>
      </c>
      <c r="B284" s="252" t="s">
        <v>316</v>
      </c>
      <c r="C284" s="398">
        <f t="shared" si="273"/>
        <v>26</v>
      </c>
      <c r="D284" s="397">
        <f t="shared" si="274"/>
        <v>0</v>
      </c>
      <c r="E284" s="395">
        <v>0</v>
      </c>
      <c r="F284" s="395">
        <v>0</v>
      </c>
      <c r="G284" s="397">
        <f t="shared" si="275"/>
        <v>0</v>
      </c>
      <c r="H284" s="395">
        <v>0</v>
      </c>
      <c r="I284" s="395">
        <v>0</v>
      </c>
      <c r="J284" s="396">
        <f t="shared" si="276"/>
        <v>2</v>
      </c>
      <c r="K284" s="395">
        <v>0</v>
      </c>
      <c r="L284" s="395">
        <v>0</v>
      </c>
      <c r="M284" s="395">
        <v>2</v>
      </c>
      <c r="N284" s="395">
        <v>0</v>
      </c>
      <c r="O284" s="396">
        <f t="shared" si="277"/>
        <v>0</v>
      </c>
      <c r="P284" s="395">
        <v>0</v>
      </c>
      <c r="Q284" s="395">
        <v>0</v>
      </c>
      <c r="R284" s="395">
        <v>0</v>
      </c>
      <c r="S284" s="395">
        <v>0</v>
      </c>
      <c r="T284" s="396">
        <f t="shared" si="278"/>
        <v>2</v>
      </c>
      <c r="U284" s="395">
        <v>0</v>
      </c>
      <c r="V284" s="395">
        <v>0</v>
      </c>
      <c r="W284" s="395">
        <v>2</v>
      </c>
      <c r="X284" s="395">
        <v>0</v>
      </c>
      <c r="Y284" s="396">
        <f t="shared" si="279"/>
        <v>3</v>
      </c>
      <c r="Z284" s="401">
        <v>0</v>
      </c>
      <c r="AA284" s="401">
        <v>0</v>
      </c>
      <c r="AB284" s="401">
        <v>0</v>
      </c>
      <c r="AC284" s="401">
        <v>1</v>
      </c>
      <c r="AD284" s="401">
        <v>2</v>
      </c>
      <c r="AE284" s="396">
        <f t="shared" si="280"/>
        <v>1</v>
      </c>
      <c r="AF284" s="395">
        <v>0</v>
      </c>
      <c r="AG284" s="395">
        <v>0</v>
      </c>
      <c r="AH284" s="395">
        <v>0</v>
      </c>
      <c r="AI284" s="395">
        <v>1</v>
      </c>
      <c r="AJ284" s="395">
        <v>0</v>
      </c>
      <c r="AK284" s="395">
        <v>0</v>
      </c>
      <c r="AL284" s="395">
        <v>0</v>
      </c>
      <c r="AM284" s="395">
        <v>0</v>
      </c>
      <c r="AN284" s="395">
        <v>0</v>
      </c>
      <c r="AO284" s="395">
        <v>0</v>
      </c>
      <c r="AP284" s="395">
        <v>0</v>
      </c>
      <c r="AQ284" s="395">
        <v>0</v>
      </c>
      <c r="AR284" s="395">
        <v>0</v>
      </c>
      <c r="AS284" s="396">
        <f t="shared" si="281"/>
        <v>0</v>
      </c>
      <c r="AT284" s="395">
        <v>0</v>
      </c>
      <c r="AU284" s="395">
        <v>0</v>
      </c>
      <c r="AV284" s="395">
        <v>0</v>
      </c>
      <c r="AW284" s="396">
        <f t="shared" si="282"/>
        <v>13</v>
      </c>
      <c r="AX284" s="395">
        <v>0</v>
      </c>
      <c r="AY284" s="395">
        <v>1</v>
      </c>
      <c r="AZ284" s="395">
        <v>0</v>
      </c>
      <c r="BA284" s="395">
        <v>12</v>
      </c>
      <c r="BB284" s="395">
        <v>0</v>
      </c>
      <c r="BC284" s="396">
        <f t="shared" si="283"/>
        <v>5</v>
      </c>
      <c r="BD284" s="395">
        <v>0</v>
      </c>
      <c r="BE284" s="395">
        <v>5</v>
      </c>
      <c r="BF284" s="396">
        <f t="shared" si="284"/>
        <v>0</v>
      </c>
      <c r="BG284" s="395">
        <v>0</v>
      </c>
      <c r="BH284" s="395">
        <v>0</v>
      </c>
      <c r="BI284" s="395">
        <v>0</v>
      </c>
      <c r="BJ284" s="395">
        <v>0</v>
      </c>
      <c r="BK284" s="396">
        <f t="shared" si="285"/>
        <v>0</v>
      </c>
      <c r="BL284" s="395">
        <v>0</v>
      </c>
      <c r="BM284" s="395">
        <v>0</v>
      </c>
      <c r="BN284" s="395">
        <v>0</v>
      </c>
      <c r="BO284" s="396">
        <f t="shared" si="286"/>
        <v>0</v>
      </c>
      <c r="BP284" s="395">
        <v>0</v>
      </c>
      <c r="BQ284" s="395">
        <v>0</v>
      </c>
      <c r="BR284" s="395">
        <v>0</v>
      </c>
      <c r="BS284" s="396">
        <f t="shared" si="287"/>
        <v>0</v>
      </c>
      <c r="BT284" s="395">
        <v>0</v>
      </c>
      <c r="BU284" s="395">
        <v>0</v>
      </c>
      <c r="BV284" s="395">
        <v>0</v>
      </c>
      <c r="BW284" s="395">
        <v>0</v>
      </c>
      <c r="BX284" s="396">
        <f t="shared" si="288"/>
        <v>0</v>
      </c>
      <c r="BY284" s="395">
        <v>0</v>
      </c>
      <c r="BZ284" s="395">
        <v>0</v>
      </c>
      <c r="CA284" s="395">
        <v>0</v>
      </c>
      <c r="CB284" s="396">
        <f t="shared" si="289"/>
        <v>0</v>
      </c>
      <c r="CC284" s="395">
        <v>0</v>
      </c>
      <c r="CD284" s="395">
        <v>0</v>
      </c>
      <c r="CE284" s="395">
        <v>0</v>
      </c>
    </row>
    <row r="285" spans="1:83" ht="12.75" x14ac:dyDescent="0.2">
      <c r="A285" s="89">
        <v>13024</v>
      </c>
      <c r="B285" s="252" t="s">
        <v>317</v>
      </c>
      <c r="C285" s="398">
        <f t="shared" si="273"/>
        <v>4</v>
      </c>
      <c r="D285" s="397">
        <f t="shared" si="274"/>
        <v>0</v>
      </c>
      <c r="E285" s="395">
        <v>0</v>
      </c>
      <c r="F285" s="395">
        <v>0</v>
      </c>
      <c r="G285" s="397">
        <f t="shared" si="275"/>
        <v>0</v>
      </c>
      <c r="H285" s="395">
        <v>0</v>
      </c>
      <c r="I285" s="395">
        <v>0</v>
      </c>
      <c r="J285" s="396">
        <f t="shared" si="276"/>
        <v>0</v>
      </c>
      <c r="K285" s="395">
        <v>0</v>
      </c>
      <c r="L285" s="395">
        <v>0</v>
      </c>
      <c r="M285" s="395">
        <v>0</v>
      </c>
      <c r="N285" s="395">
        <v>0</v>
      </c>
      <c r="O285" s="396">
        <f t="shared" si="277"/>
        <v>1</v>
      </c>
      <c r="P285" s="395">
        <v>0</v>
      </c>
      <c r="Q285" s="395">
        <v>1</v>
      </c>
      <c r="R285" s="395">
        <v>0</v>
      </c>
      <c r="S285" s="395">
        <v>0</v>
      </c>
      <c r="T285" s="396">
        <f t="shared" si="278"/>
        <v>0</v>
      </c>
      <c r="U285" s="395">
        <v>0</v>
      </c>
      <c r="V285" s="395">
        <v>0</v>
      </c>
      <c r="W285" s="395">
        <v>0</v>
      </c>
      <c r="X285" s="395">
        <v>0</v>
      </c>
      <c r="Y285" s="396">
        <f t="shared" si="279"/>
        <v>0</v>
      </c>
      <c r="Z285" s="401">
        <v>0</v>
      </c>
      <c r="AA285" s="401">
        <v>0</v>
      </c>
      <c r="AB285" s="401">
        <v>0</v>
      </c>
      <c r="AC285" s="401">
        <v>0</v>
      </c>
      <c r="AD285" s="401">
        <v>0</v>
      </c>
      <c r="AE285" s="396">
        <f t="shared" si="280"/>
        <v>2</v>
      </c>
      <c r="AF285" s="395">
        <v>0</v>
      </c>
      <c r="AG285" s="395">
        <v>0</v>
      </c>
      <c r="AH285" s="395">
        <v>0</v>
      </c>
      <c r="AI285" s="395">
        <v>2</v>
      </c>
      <c r="AJ285" s="395">
        <v>0</v>
      </c>
      <c r="AK285" s="395">
        <v>0</v>
      </c>
      <c r="AL285" s="395">
        <v>0</v>
      </c>
      <c r="AM285" s="395">
        <v>0</v>
      </c>
      <c r="AN285" s="395">
        <v>0</v>
      </c>
      <c r="AO285" s="395">
        <v>0</v>
      </c>
      <c r="AP285" s="395">
        <v>0</v>
      </c>
      <c r="AQ285" s="395">
        <v>0</v>
      </c>
      <c r="AR285" s="395">
        <v>0</v>
      </c>
      <c r="AS285" s="396">
        <f t="shared" si="281"/>
        <v>0</v>
      </c>
      <c r="AT285" s="395">
        <v>0</v>
      </c>
      <c r="AU285" s="395">
        <v>0</v>
      </c>
      <c r="AV285" s="395">
        <v>0</v>
      </c>
      <c r="AW285" s="396">
        <f t="shared" si="282"/>
        <v>0</v>
      </c>
      <c r="AX285" s="395">
        <v>0</v>
      </c>
      <c r="AY285" s="395">
        <v>0</v>
      </c>
      <c r="AZ285" s="395">
        <v>0</v>
      </c>
      <c r="BA285" s="395">
        <v>0</v>
      </c>
      <c r="BB285" s="395">
        <v>0</v>
      </c>
      <c r="BC285" s="396">
        <f t="shared" si="283"/>
        <v>0</v>
      </c>
      <c r="BD285" s="395">
        <v>0</v>
      </c>
      <c r="BE285" s="395">
        <v>0</v>
      </c>
      <c r="BF285" s="396">
        <f t="shared" si="284"/>
        <v>0</v>
      </c>
      <c r="BG285" s="395">
        <v>0</v>
      </c>
      <c r="BH285" s="395">
        <v>0</v>
      </c>
      <c r="BI285" s="395">
        <v>0</v>
      </c>
      <c r="BJ285" s="395">
        <v>0</v>
      </c>
      <c r="BK285" s="396">
        <f t="shared" si="285"/>
        <v>0</v>
      </c>
      <c r="BL285" s="395">
        <v>0</v>
      </c>
      <c r="BM285" s="395">
        <v>0</v>
      </c>
      <c r="BN285" s="395">
        <v>0</v>
      </c>
      <c r="BO285" s="396">
        <f t="shared" si="286"/>
        <v>0</v>
      </c>
      <c r="BP285" s="395">
        <v>0</v>
      </c>
      <c r="BQ285" s="395">
        <v>0</v>
      </c>
      <c r="BR285" s="395">
        <v>0</v>
      </c>
      <c r="BS285" s="396">
        <f t="shared" si="287"/>
        <v>1</v>
      </c>
      <c r="BT285" s="395">
        <v>0</v>
      </c>
      <c r="BU285" s="395">
        <v>0</v>
      </c>
      <c r="BV285" s="395">
        <v>0</v>
      </c>
      <c r="BW285" s="395">
        <v>1</v>
      </c>
      <c r="BX285" s="396">
        <f t="shared" si="288"/>
        <v>0</v>
      </c>
      <c r="BY285" s="395">
        <v>0</v>
      </c>
      <c r="BZ285" s="395">
        <v>0</v>
      </c>
      <c r="CA285" s="395">
        <v>0</v>
      </c>
      <c r="CB285" s="396">
        <f t="shared" si="289"/>
        <v>0</v>
      </c>
      <c r="CC285" s="395">
        <v>0</v>
      </c>
      <c r="CD285" s="395">
        <v>0</v>
      </c>
      <c r="CE285" s="395">
        <v>0</v>
      </c>
    </row>
    <row r="286" spans="1:83" ht="12.75" x14ac:dyDescent="0.2">
      <c r="A286" s="89">
        <v>13025</v>
      </c>
      <c r="B286" s="252" t="s">
        <v>318</v>
      </c>
      <c r="C286" s="398">
        <f t="shared" si="273"/>
        <v>12</v>
      </c>
      <c r="D286" s="397">
        <f t="shared" si="274"/>
        <v>0</v>
      </c>
      <c r="E286" s="395">
        <v>0</v>
      </c>
      <c r="F286" s="395">
        <v>0</v>
      </c>
      <c r="G286" s="397">
        <f t="shared" si="275"/>
        <v>0</v>
      </c>
      <c r="H286" s="395">
        <v>0</v>
      </c>
      <c r="I286" s="395">
        <v>0</v>
      </c>
      <c r="J286" s="396">
        <f t="shared" si="276"/>
        <v>1</v>
      </c>
      <c r="K286" s="395">
        <v>0</v>
      </c>
      <c r="L286" s="395">
        <v>0</v>
      </c>
      <c r="M286" s="395">
        <v>1</v>
      </c>
      <c r="N286" s="395">
        <v>0</v>
      </c>
      <c r="O286" s="396">
        <f t="shared" si="277"/>
        <v>2</v>
      </c>
      <c r="P286" s="395">
        <v>0</v>
      </c>
      <c r="Q286" s="395">
        <v>0</v>
      </c>
      <c r="R286" s="395">
        <v>0</v>
      </c>
      <c r="S286" s="395">
        <v>2</v>
      </c>
      <c r="T286" s="396">
        <f t="shared" si="278"/>
        <v>1</v>
      </c>
      <c r="U286" s="395">
        <v>0</v>
      </c>
      <c r="V286" s="395">
        <v>0</v>
      </c>
      <c r="W286" s="395">
        <v>0</v>
      </c>
      <c r="X286" s="395">
        <v>1</v>
      </c>
      <c r="Y286" s="396">
        <f t="shared" si="279"/>
        <v>0</v>
      </c>
      <c r="Z286" s="401">
        <v>0</v>
      </c>
      <c r="AA286" s="401">
        <v>0</v>
      </c>
      <c r="AB286" s="401">
        <v>0</v>
      </c>
      <c r="AC286" s="401">
        <v>0</v>
      </c>
      <c r="AD286" s="401">
        <v>0</v>
      </c>
      <c r="AE286" s="396">
        <f t="shared" si="280"/>
        <v>4</v>
      </c>
      <c r="AF286" s="395">
        <v>0</v>
      </c>
      <c r="AG286" s="395">
        <v>0</v>
      </c>
      <c r="AH286" s="395">
        <v>1</v>
      </c>
      <c r="AI286" s="395">
        <v>0</v>
      </c>
      <c r="AJ286" s="395">
        <v>0</v>
      </c>
      <c r="AK286" s="395">
        <v>1</v>
      </c>
      <c r="AL286" s="395">
        <v>0</v>
      </c>
      <c r="AM286" s="395">
        <v>0</v>
      </c>
      <c r="AN286" s="395">
        <v>0</v>
      </c>
      <c r="AO286" s="395">
        <v>2</v>
      </c>
      <c r="AP286" s="395">
        <v>0</v>
      </c>
      <c r="AQ286" s="395">
        <v>0</v>
      </c>
      <c r="AR286" s="395">
        <v>0</v>
      </c>
      <c r="AS286" s="396">
        <f t="shared" si="281"/>
        <v>0</v>
      </c>
      <c r="AT286" s="395">
        <v>0</v>
      </c>
      <c r="AU286" s="395">
        <v>0</v>
      </c>
      <c r="AV286" s="395">
        <v>0</v>
      </c>
      <c r="AW286" s="396">
        <f t="shared" si="282"/>
        <v>0</v>
      </c>
      <c r="AX286" s="395">
        <v>0</v>
      </c>
      <c r="AY286" s="395">
        <v>0</v>
      </c>
      <c r="AZ286" s="395">
        <v>0</v>
      </c>
      <c r="BA286" s="395">
        <v>0</v>
      </c>
      <c r="BB286" s="395">
        <v>0</v>
      </c>
      <c r="BC286" s="396">
        <f t="shared" si="283"/>
        <v>0</v>
      </c>
      <c r="BD286" s="395">
        <v>0</v>
      </c>
      <c r="BE286" s="395">
        <v>0</v>
      </c>
      <c r="BF286" s="396">
        <f t="shared" si="284"/>
        <v>0</v>
      </c>
      <c r="BG286" s="395">
        <v>0</v>
      </c>
      <c r="BH286" s="395">
        <v>0</v>
      </c>
      <c r="BI286" s="395">
        <v>0</v>
      </c>
      <c r="BJ286" s="395">
        <v>0</v>
      </c>
      <c r="BK286" s="396">
        <f t="shared" si="285"/>
        <v>1</v>
      </c>
      <c r="BL286" s="395">
        <v>0</v>
      </c>
      <c r="BM286" s="395">
        <v>1</v>
      </c>
      <c r="BN286" s="395">
        <v>0</v>
      </c>
      <c r="BO286" s="396">
        <f t="shared" si="286"/>
        <v>0</v>
      </c>
      <c r="BP286" s="395">
        <v>0</v>
      </c>
      <c r="BQ286" s="395">
        <v>0</v>
      </c>
      <c r="BR286" s="395">
        <v>0</v>
      </c>
      <c r="BS286" s="396">
        <f t="shared" si="287"/>
        <v>3</v>
      </c>
      <c r="BT286" s="395">
        <v>0</v>
      </c>
      <c r="BU286" s="395">
        <v>2</v>
      </c>
      <c r="BV286" s="395">
        <v>1</v>
      </c>
      <c r="BW286" s="395">
        <v>0</v>
      </c>
      <c r="BX286" s="396">
        <f t="shared" si="288"/>
        <v>0</v>
      </c>
      <c r="BY286" s="395">
        <v>0</v>
      </c>
      <c r="BZ286" s="395">
        <v>0</v>
      </c>
      <c r="CA286" s="395">
        <v>0</v>
      </c>
      <c r="CB286" s="396">
        <f t="shared" si="289"/>
        <v>0</v>
      </c>
      <c r="CC286" s="395">
        <v>0</v>
      </c>
      <c r="CD286" s="395">
        <v>0</v>
      </c>
      <c r="CE286" s="395">
        <v>0</v>
      </c>
    </row>
    <row r="287" spans="1:83" ht="12.75" x14ac:dyDescent="0.2">
      <c r="A287" s="89">
        <v>13027</v>
      </c>
      <c r="B287" s="252" t="s">
        <v>319</v>
      </c>
      <c r="C287" s="398">
        <f t="shared" si="273"/>
        <v>18</v>
      </c>
      <c r="D287" s="397">
        <f t="shared" si="274"/>
        <v>0</v>
      </c>
      <c r="E287" s="395">
        <v>0</v>
      </c>
      <c r="F287" s="395">
        <v>0</v>
      </c>
      <c r="G287" s="397">
        <f t="shared" si="275"/>
        <v>1</v>
      </c>
      <c r="H287" s="395">
        <v>0</v>
      </c>
      <c r="I287" s="395">
        <v>1</v>
      </c>
      <c r="J287" s="396">
        <f t="shared" si="276"/>
        <v>1</v>
      </c>
      <c r="K287" s="395">
        <v>0</v>
      </c>
      <c r="L287" s="395">
        <v>1</v>
      </c>
      <c r="M287" s="395">
        <v>0</v>
      </c>
      <c r="N287" s="395">
        <v>0</v>
      </c>
      <c r="O287" s="396">
        <f t="shared" si="277"/>
        <v>1</v>
      </c>
      <c r="P287" s="395">
        <v>0</v>
      </c>
      <c r="Q287" s="395">
        <v>0</v>
      </c>
      <c r="R287" s="395">
        <v>0</v>
      </c>
      <c r="S287" s="395">
        <v>1</v>
      </c>
      <c r="T287" s="396">
        <f t="shared" si="278"/>
        <v>2</v>
      </c>
      <c r="U287" s="395">
        <v>0</v>
      </c>
      <c r="V287" s="395">
        <v>2</v>
      </c>
      <c r="W287" s="395">
        <v>0</v>
      </c>
      <c r="X287" s="395">
        <v>0</v>
      </c>
      <c r="Y287" s="396">
        <f t="shared" si="279"/>
        <v>1</v>
      </c>
      <c r="Z287" s="401">
        <v>0</v>
      </c>
      <c r="AA287" s="401">
        <v>0</v>
      </c>
      <c r="AB287" s="401">
        <v>0</v>
      </c>
      <c r="AC287" s="401">
        <v>0</v>
      </c>
      <c r="AD287" s="401">
        <v>1</v>
      </c>
      <c r="AE287" s="396">
        <f t="shared" si="280"/>
        <v>4</v>
      </c>
      <c r="AF287" s="395">
        <v>0</v>
      </c>
      <c r="AG287" s="395">
        <v>0</v>
      </c>
      <c r="AH287" s="395">
        <v>0</v>
      </c>
      <c r="AI287" s="395">
        <v>3</v>
      </c>
      <c r="AJ287" s="395">
        <v>1</v>
      </c>
      <c r="AK287" s="395">
        <v>0</v>
      </c>
      <c r="AL287" s="395">
        <v>0</v>
      </c>
      <c r="AM287" s="395">
        <v>0</v>
      </c>
      <c r="AN287" s="395">
        <v>0</v>
      </c>
      <c r="AO287" s="395">
        <v>0</v>
      </c>
      <c r="AP287" s="395">
        <v>0</v>
      </c>
      <c r="AQ287" s="395">
        <v>0</v>
      </c>
      <c r="AR287" s="395">
        <v>0</v>
      </c>
      <c r="AS287" s="396">
        <f t="shared" si="281"/>
        <v>0</v>
      </c>
      <c r="AT287" s="395">
        <v>0</v>
      </c>
      <c r="AU287" s="395">
        <v>0</v>
      </c>
      <c r="AV287" s="395">
        <v>0</v>
      </c>
      <c r="AW287" s="396">
        <f t="shared" si="282"/>
        <v>2</v>
      </c>
      <c r="AX287" s="395">
        <v>0</v>
      </c>
      <c r="AY287" s="395">
        <v>0</v>
      </c>
      <c r="AZ287" s="395">
        <v>0</v>
      </c>
      <c r="BA287" s="395">
        <v>1</v>
      </c>
      <c r="BB287" s="395">
        <v>1</v>
      </c>
      <c r="BC287" s="396">
        <f t="shared" si="283"/>
        <v>0</v>
      </c>
      <c r="BD287" s="395">
        <v>0</v>
      </c>
      <c r="BE287" s="395">
        <v>0</v>
      </c>
      <c r="BF287" s="396">
        <f t="shared" si="284"/>
        <v>2</v>
      </c>
      <c r="BG287" s="395">
        <v>0</v>
      </c>
      <c r="BH287" s="395">
        <v>1</v>
      </c>
      <c r="BI287" s="395">
        <v>0</v>
      </c>
      <c r="BJ287" s="395">
        <v>1</v>
      </c>
      <c r="BK287" s="396">
        <f t="shared" si="285"/>
        <v>0</v>
      </c>
      <c r="BL287" s="395">
        <v>0</v>
      </c>
      <c r="BM287" s="395">
        <v>0</v>
      </c>
      <c r="BN287" s="395">
        <v>0</v>
      </c>
      <c r="BO287" s="396">
        <f t="shared" si="286"/>
        <v>0</v>
      </c>
      <c r="BP287" s="395">
        <v>0</v>
      </c>
      <c r="BQ287" s="395">
        <v>0</v>
      </c>
      <c r="BR287" s="395">
        <v>0</v>
      </c>
      <c r="BS287" s="396">
        <f t="shared" si="287"/>
        <v>2</v>
      </c>
      <c r="BT287" s="395">
        <v>0</v>
      </c>
      <c r="BU287" s="395">
        <v>0</v>
      </c>
      <c r="BV287" s="395">
        <v>0</v>
      </c>
      <c r="BW287" s="395">
        <v>2</v>
      </c>
      <c r="BX287" s="396">
        <f t="shared" si="288"/>
        <v>2</v>
      </c>
      <c r="BY287" s="395">
        <v>0</v>
      </c>
      <c r="BZ287" s="395">
        <v>1</v>
      </c>
      <c r="CA287" s="395">
        <v>1</v>
      </c>
      <c r="CB287" s="396">
        <f t="shared" si="289"/>
        <v>0</v>
      </c>
      <c r="CC287" s="395">
        <v>0</v>
      </c>
      <c r="CD287" s="395">
        <v>0</v>
      </c>
      <c r="CE287" s="395">
        <v>0</v>
      </c>
    </row>
    <row r="288" spans="1:83" ht="12.75" x14ac:dyDescent="0.2">
      <c r="A288" s="89">
        <v>13028</v>
      </c>
      <c r="B288" s="252" t="s">
        <v>320</v>
      </c>
      <c r="C288" s="398">
        <f t="shared" si="273"/>
        <v>419</v>
      </c>
      <c r="D288" s="397">
        <f t="shared" si="274"/>
        <v>10</v>
      </c>
      <c r="E288" s="395">
        <v>5</v>
      </c>
      <c r="F288" s="395">
        <v>5</v>
      </c>
      <c r="G288" s="397">
        <f t="shared" si="275"/>
        <v>1</v>
      </c>
      <c r="H288" s="395">
        <v>0</v>
      </c>
      <c r="I288" s="395">
        <v>1</v>
      </c>
      <c r="J288" s="396">
        <f t="shared" si="276"/>
        <v>11</v>
      </c>
      <c r="K288" s="395">
        <v>0</v>
      </c>
      <c r="L288" s="395">
        <v>4</v>
      </c>
      <c r="M288" s="395">
        <v>0</v>
      </c>
      <c r="N288" s="395">
        <v>7</v>
      </c>
      <c r="O288" s="396">
        <f t="shared" si="277"/>
        <v>10</v>
      </c>
      <c r="P288" s="395">
        <v>0</v>
      </c>
      <c r="Q288" s="395">
        <v>1</v>
      </c>
      <c r="R288" s="395">
        <v>1</v>
      </c>
      <c r="S288" s="395">
        <v>8</v>
      </c>
      <c r="T288" s="396">
        <f t="shared" si="278"/>
        <v>16</v>
      </c>
      <c r="U288" s="395">
        <v>0</v>
      </c>
      <c r="V288" s="395">
        <v>4</v>
      </c>
      <c r="W288" s="395">
        <v>1</v>
      </c>
      <c r="X288" s="395">
        <v>11</v>
      </c>
      <c r="Y288" s="396">
        <f t="shared" si="279"/>
        <v>51</v>
      </c>
      <c r="Z288" s="401">
        <v>0</v>
      </c>
      <c r="AA288" s="401">
        <v>6</v>
      </c>
      <c r="AB288" s="401">
        <v>3</v>
      </c>
      <c r="AC288" s="401">
        <v>24</v>
      </c>
      <c r="AD288" s="401">
        <v>18</v>
      </c>
      <c r="AE288" s="396">
        <f t="shared" si="280"/>
        <v>132</v>
      </c>
      <c r="AF288" s="395">
        <v>0</v>
      </c>
      <c r="AG288" s="395">
        <v>0</v>
      </c>
      <c r="AH288" s="395">
        <v>16</v>
      </c>
      <c r="AI288" s="395">
        <v>48</v>
      </c>
      <c r="AJ288" s="395">
        <v>25</v>
      </c>
      <c r="AK288" s="395">
        <v>24</v>
      </c>
      <c r="AL288" s="395">
        <v>1</v>
      </c>
      <c r="AM288" s="395">
        <v>9</v>
      </c>
      <c r="AN288" s="395">
        <v>1</v>
      </c>
      <c r="AO288" s="395">
        <v>0</v>
      </c>
      <c r="AP288" s="395">
        <v>0</v>
      </c>
      <c r="AQ288" s="395">
        <v>8</v>
      </c>
      <c r="AR288" s="395">
        <v>0</v>
      </c>
      <c r="AS288" s="396">
        <f t="shared" si="281"/>
        <v>7</v>
      </c>
      <c r="AT288" s="395">
        <v>0</v>
      </c>
      <c r="AU288" s="395">
        <v>1</v>
      </c>
      <c r="AV288" s="395">
        <v>6</v>
      </c>
      <c r="AW288" s="396">
        <f t="shared" si="282"/>
        <v>45</v>
      </c>
      <c r="AX288" s="395">
        <v>0</v>
      </c>
      <c r="AY288" s="395">
        <v>12</v>
      </c>
      <c r="AZ288" s="395">
        <v>5</v>
      </c>
      <c r="BA288" s="395">
        <v>23</v>
      </c>
      <c r="BB288" s="395">
        <v>5</v>
      </c>
      <c r="BC288" s="396">
        <f t="shared" si="283"/>
        <v>6</v>
      </c>
      <c r="BD288" s="395">
        <v>0</v>
      </c>
      <c r="BE288" s="395">
        <v>6</v>
      </c>
      <c r="BF288" s="396">
        <f t="shared" si="284"/>
        <v>43</v>
      </c>
      <c r="BG288" s="395">
        <v>0</v>
      </c>
      <c r="BH288" s="395">
        <v>13</v>
      </c>
      <c r="BI288" s="395">
        <v>3</v>
      </c>
      <c r="BJ288" s="395">
        <v>27</v>
      </c>
      <c r="BK288" s="396">
        <f t="shared" si="285"/>
        <v>27</v>
      </c>
      <c r="BL288" s="395">
        <v>1</v>
      </c>
      <c r="BM288" s="395">
        <v>21</v>
      </c>
      <c r="BN288" s="395">
        <v>5</v>
      </c>
      <c r="BO288" s="396">
        <f t="shared" si="286"/>
        <v>32</v>
      </c>
      <c r="BP288" s="395">
        <v>0</v>
      </c>
      <c r="BQ288" s="395">
        <v>32</v>
      </c>
      <c r="BR288" s="395">
        <v>0</v>
      </c>
      <c r="BS288" s="396">
        <f t="shared" si="287"/>
        <v>14</v>
      </c>
      <c r="BT288" s="395">
        <v>0</v>
      </c>
      <c r="BU288" s="395">
        <v>2</v>
      </c>
      <c r="BV288" s="395">
        <v>3</v>
      </c>
      <c r="BW288" s="395">
        <v>9</v>
      </c>
      <c r="BX288" s="396">
        <f t="shared" si="288"/>
        <v>5</v>
      </c>
      <c r="BY288" s="395">
        <v>0</v>
      </c>
      <c r="BZ288" s="395">
        <v>2</v>
      </c>
      <c r="CA288" s="395">
        <v>3</v>
      </c>
      <c r="CB288" s="396">
        <f t="shared" si="289"/>
        <v>9</v>
      </c>
      <c r="CC288" s="395">
        <v>0</v>
      </c>
      <c r="CD288" s="395">
        <v>9</v>
      </c>
      <c r="CE288" s="395">
        <v>0</v>
      </c>
    </row>
    <row r="289" spans="1:83" ht="12.75" x14ac:dyDescent="0.2">
      <c r="A289" s="89">
        <v>13030</v>
      </c>
      <c r="B289" s="252" t="s">
        <v>336</v>
      </c>
      <c r="C289" s="398">
        <f t="shared" si="273"/>
        <v>32</v>
      </c>
      <c r="D289" s="397">
        <f t="shared" si="274"/>
        <v>0</v>
      </c>
      <c r="E289" s="395">
        <v>0</v>
      </c>
      <c r="F289" s="395">
        <v>0</v>
      </c>
      <c r="G289" s="397">
        <f t="shared" si="275"/>
        <v>0</v>
      </c>
      <c r="H289" s="395">
        <v>0</v>
      </c>
      <c r="I289" s="395">
        <v>0</v>
      </c>
      <c r="J289" s="396">
        <f t="shared" si="276"/>
        <v>0</v>
      </c>
      <c r="K289" s="395">
        <v>0</v>
      </c>
      <c r="L289" s="395">
        <v>0</v>
      </c>
      <c r="M289" s="395">
        <v>0</v>
      </c>
      <c r="N289" s="395">
        <v>0</v>
      </c>
      <c r="O289" s="396">
        <f t="shared" si="277"/>
        <v>0</v>
      </c>
      <c r="P289" s="395">
        <v>0</v>
      </c>
      <c r="Q289" s="395">
        <v>0</v>
      </c>
      <c r="R289" s="395">
        <v>0</v>
      </c>
      <c r="S289" s="395">
        <v>0</v>
      </c>
      <c r="T289" s="396">
        <f t="shared" si="278"/>
        <v>2</v>
      </c>
      <c r="U289" s="395">
        <v>0</v>
      </c>
      <c r="V289" s="395">
        <v>0</v>
      </c>
      <c r="W289" s="395">
        <v>0</v>
      </c>
      <c r="X289" s="395">
        <v>2</v>
      </c>
      <c r="Y289" s="396">
        <f t="shared" si="279"/>
        <v>2</v>
      </c>
      <c r="Z289" s="401">
        <v>0</v>
      </c>
      <c r="AA289" s="401">
        <v>1</v>
      </c>
      <c r="AB289" s="401">
        <v>0</v>
      </c>
      <c r="AC289" s="401">
        <v>0</v>
      </c>
      <c r="AD289" s="401">
        <v>1</v>
      </c>
      <c r="AE289" s="396">
        <f t="shared" si="280"/>
        <v>16</v>
      </c>
      <c r="AF289" s="395">
        <v>0</v>
      </c>
      <c r="AG289" s="395">
        <v>0</v>
      </c>
      <c r="AH289" s="395">
        <v>4</v>
      </c>
      <c r="AI289" s="395">
        <v>5</v>
      </c>
      <c r="AJ289" s="395">
        <v>1</v>
      </c>
      <c r="AK289" s="395">
        <v>4</v>
      </c>
      <c r="AL289" s="395">
        <v>2</v>
      </c>
      <c r="AM289" s="395">
        <v>0</v>
      </c>
      <c r="AN289" s="395">
        <v>0</v>
      </c>
      <c r="AO289" s="395">
        <v>0</v>
      </c>
      <c r="AP289" s="395">
        <v>0</v>
      </c>
      <c r="AQ289" s="395">
        <v>0</v>
      </c>
      <c r="AR289" s="395">
        <v>0</v>
      </c>
      <c r="AS289" s="396">
        <f t="shared" si="281"/>
        <v>1</v>
      </c>
      <c r="AT289" s="395">
        <v>0</v>
      </c>
      <c r="AU289" s="395">
        <v>1</v>
      </c>
      <c r="AV289" s="395">
        <v>0</v>
      </c>
      <c r="AW289" s="396">
        <f t="shared" si="282"/>
        <v>4</v>
      </c>
      <c r="AX289" s="395">
        <v>0</v>
      </c>
      <c r="AY289" s="395">
        <v>0</v>
      </c>
      <c r="AZ289" s="395">
        <v>0</v>
      </c>
      <c r="BA289" s="395">
        <v>3</v>
      </c>
      <c r="BB289" s="395">
        <v>1</v>
      </c>
      <c r="BC289" s="396">
        <f t="shared" si="283"/>
        <v>2</v>
      </c>
      <c r="BD289" s="395">
        <v>0</v>
      </c>
      <c r="BE289" s="395">
        <v>2</v>
      </c>
      <c r="BF289" s="396">
        <f t="shared" si="284"/>
        <v>1</v>
      </c>
      <c r="BG289" s="395">
        <v>0</v>
      </c>
      <c r="BH289" s="395">
        <v>0</v>
      </c>
      <c r="BI289" s="395">
        <v>0</v>
      </c>
      <c r="BJ289" s="395">
        <v>1</v>
      </c>
      <c r="BK289" s="396">
        <f t="shared" si="285"/>
        <v>1</v>
      </c>
      <c r="BL289" s="395">
        <v>0</v>
      </c>
      <c r="BM289" s="395">
        <v>1</v>
      </c>
      <c r="BN289" s="395">
        <v>0</v>
      </c>
      <c r="BO289" s="396">
        <f t="shared" si="286"/>
        <v>1</v>
      </c>
      <c r="BP289" s="395">
        <v>0</v>
      </c>
      <c r="BQ289" s="395">
        <v>1</v>
      </c>
      <c r="BR289" s="395">
        <v>0</v>
      </c>
      <c r="BS289" s="396">
        <f t="shared" si="287"/>
        <v>1</v>
      </c>
      <c r="BT289" s="395">
        <v>0</v>
      </c>
      <c r="BU289" s="395">
        <v>0</v>
      </c>
      <c r="BV289" s="395">
        <v>1</v>
      </c>
      <c r="BW289" s="395">
        <v>0</v>
      </c>
      <c r="BX289" s="396">
        <f t="shared" si="288"/>
        <v>0</v>
      </c>
      <c r="BY289" s="395">
        <v>0</v>
      </c>
      <c r="BZ289" s="395">
        <v>0</v>
      </c>
      <c r="CA289" s="395">
        <v>0</v>
      </c>
      <c r="CB289" s="396">
        <f t="shared" si="289"/>
        <v>1</v>
      </c>
      <c r="CC289" s="395">
        <v>1</v>
      </c>
      <c r="CD289" s="395">
        <v>0</v>
      </c>
      <c r="CE289" s="395">
        <v>0</v>
      </c>
    </row>
    <row r="290" spans="1:83" ht="12.75" x14ac:dyDescent="0.2">
      <c r="A290" s="89">
        <v>13031</v>
      </c>
      <c r="B290" s="252" t="s">
        <v>167</v>
      </c>
      <c r="C290" s="398">
        <f t="shared" si="273"/>
        <v>27</v>
      </c>
      <c r="D290" s="397">
        <f t="shared" si="274"/>
        <v>1</v>
      </c>
      <c r="E290" s="395">
        <v>1</v>
      </c>
      <c r="F290" s="395">
        <v>0</v>
      </c>
      <c r="G290" s="397">
        <f t="shared" si="275"/>
        <v>0</v>
      </c>
      <c r="H290" s="395">
        <v>0</v>
      </c>
      <c r="I290" s="395">
        <v>0</v>
      </c>
      <c r="J290" s="396">
        <f t="shared" si="276"/>
        <v>3</v>
      </c>
      <c r="K290" s="395">
        <v>0</v>
      </c>
      <c r="L290" s="395">
        <v>0</v>
      </c>
      <c r="M290" s="395">
        <v>3</v>
      </c>
      <c r="N290" s="395">
        <v>0</v>
      </c>
      <c r="O290" s="396">
        <f t="shared" si="277"/>
        <v>0</v>
      </c>
      <c r="P290" s="395">
        <v>0</v>
      </c>
      <c r="Q290" s="395">
        <v>0</v>
      </c>
      <c r="R290" s="395">
        <v>0</v>
      </c>
      <c r="S290" s="395">
        <v>0</v>
      </c>
      <c r="T290" s="396">
        <f t="shared" si="278"/>
        <v>3</v>
      </c>
      <c r="U290" s="395">
        <v>0</v>
      </c>
      <c r="V290" s="395">
        <v>1</v>
      </c>
      <c r="W290" s="395">
        <v>0</v>
      </c>
      <c r="X290" s="395">
        <v>2</v>
      </c>
      <c r="Y290" s="396">
        <f t="shared" si="279"/>
        <v>1</v>
      </c>
      <c r="Z290" s="401">
        <v>0</v>
      </c>
      <c r="AA290" s="401">
        <v>0</v>
      </c>
      <c r="AB290" s="401">
        <v>0</v>
      </c>
      <c r="AC290" s="401">
        <v>0</v>
      </c>
      <c r="AD290" s="401">
        <v>1</v>
      </c>
      <c r="AE290" s="396">
        <f t="shared" si="280"/>
        <v>12</v>
      </c>
      <c r="AF290" s="395">
        <v>0</v>
      </c>
      <c r="AG290" s="395">
        <v>0</v>
      </c>
      <c r="AH290" s="395">
        <v>0</v>
      </c>
      <c r="AI290" s="395">
        <v>6</v>
      </c>
      <c r="AJ290" s="395">
        <v>1</v>
      </c>
      <c r="AK290" s="395">
        <v>5</v>
      </c>
      <c r="AL290" s="395">
        <v>0</v>
      </c>
      <c r="AM290" s="395">
        <v>0</v>
      </c>
      <c r="AN290" s="395">
        <v>0</v>
      </c>
      <c r="AO290" s="395">
        <v>0</v>
      </c>
      <c r="AP290" s="395">
        <v>0</v>
      </c>
      <c r="AQ290" s="395">
        <v>0</v>
      </c>
      <c r="AR290" s="395">
        <v>0</v>
      </c>
      <c r="AS290" s="396">
        <f t="shared" si="281"/>
        <v>1</v>
      </c>
      <c r="AT290" s="395">
        <v>0</v>
      </c>
      <c r="AU290" s="395">
        <v>0</v>
      </c>
      <c r="AV290" s="395">
        <v>1</v>
      </c>
      <c r="AW290" s="396">
        <f t="shared" si="282"/>
        <v>4</v>
      </c>
      <c r="AX290" s="395">
        <v>0</v>
      </c>
      <c r="AY290" s="395">
        <v>3</v>
      </c>
      <c r="AZ290" s="395">
        <v>1</v>
      </c>
      <c r="BA290" s="395">
        <v>0</v>
      </c>
      <c r="BB290" s="395">
        <v>0</v>
      </c>
      <c r="BC290" s="396">
        <f t="shared" si="283"/>
        <v>0</v>
      </c>
      <c r="BD290" s="395">
        <v>0</v>
      </c>
      <c r="BE290" s="395">
        <v>0</v>
      </c>
      <c r="BF290" s="396">
        <f t="shared" si="284"/>
        <v>0</v>
      </c>
      <c r="BG290" s="395">
        <v>0</v>
      </c>
      <c r="BH290" s="395">
        <v>0</v>
      </c>
      <c r="BI290" s="395">
        <v>0</v>
      </c>
      <c r="BJ290" s="395">
        <v>0</v>
      </c>
      <c r="BK290" s="396">
        <f t="shared" si="285"/>
        <v>1</v>
      </c>
      <c r="BL290" s="395">
        <v>0</v>
      </c>
      <c r="BM290" s="395">
        <v>1</v>
      </c>
      <c r="BN290" s="395">
        <v>0</v>
      </c>
      <c r="BO290" s="396">
        <f t="shared" si="286"/>
        <v>1</v>
      </c>
      <c r="BP290" s="395">
        <v>0</v>
      </c>
      <c r="BQ290" s="395">
        <v>1</v>
      </c>
      <c r="BR290" s="395">
        <v>0</v>
      </c>
      <c r="BS290" s="396">
        <f t="shared" si="287"/>
        <v>0</v>
      </c>
      <c r="BT290" s="395">
        <v>0</v>
      </c>
      <c r="BU290" s="395">
        <v>0</v>
      </c>
      <c r="BV290" s="395">
        <v>0</v>
      </c>
      <c r="BW290" s="395">
        <v>0</v>
      </c>
      <c r="BX290" s="396">
        <f t="shared" si="288"/>
        <v>0</v>
      </c>
      <c r="BY290" s="395">
        <v>0</v>
      </c>
      <c r="BZ290" s="395">
        <v>0</v>
      </c>
      <c r="CA290" s="395">
        <v>0</v>
      </c>
      <c r="CB290" s="396">
        <f t="shared" si="289"/>
        <v>0</v>
      </c>
      <c r="CC290" s="395">
        <v>0</v>
      </c>
      <c r="CD290" s="395">
        <v>0</v>
      </c>
      <c r="CE290" s="395">
        <v>0</v>
      </c>
    </row>
    <row r="291" spans="1:83" ht="12.75" x14ac:dyDescent="0.2">
      <c r="A291" s="91">
        <v>13032</v>
      </c>
      <c r="B291" s="363" t="s">
        <v>400</v>
      </c>
      <c r="C291" s="398">
        <f t="shared" si="273"/>
        <v>1</v>
      </c>
      <c r="D291" s="397">
        <f t="shared" si="274"/>
        <v>0</v>
      </c>
      <c r="E291" s="395">
        <v>0</v>
      </c>
      <c r="F291" s="395">
        <v>0</v>
      </c>
      <c r="G291" s="397">
        <f t="shared" si="275"/>
        <v>0</v>
      </c>
      <c r="H291" s="395">
        <v>0</v>
      </c>
      <c r="I291" s="395">
        <v>0</v>
      </c>
      <c r="J291" s="396">
        <f t="shared" si="276"/>
        <v>0</v>
      </c>
      <c r="K291" s="395">
        <v>0</v>
      </c>
      <c r="L291" s="395">
        <v>0</v>
      </c>
      <c r="M291" s="395">
        <v>0</v>
      </c>
      <c r="N291" s="395">
        <v>0</v>
      </c>
      <c r="O291" s="396">
        <f t="shared" si="277"/>
        <v>0</v>
      </c>
      <c r="P291" s="395">
        <v>0</v>
      </c>
      <c r="Q291" s="395">
        <v>0</v>
      </c>
      <c r="R291" s="395">
        <v>0</v>
      </c>
      <c r="S291" s="395">
        <v>0</v>
      </c>
      <c r="T291" s="396">
        <f t="shared" si="278"/>
        <v>0</v>
      </c>
      <c r="U291" s="395">
        <v>0</v>
      </c>
      <c r="V291" s="395">
        <v>0</v>
      </c>
      <c r="W291" s="395">
        <v>0</v>
      </c>
      <c r="X291" s="395">
        <v>0</v>
      </c>
      <c r="Y291" s="396">
        <f t="shared" si="279"/>
        <v>0</v>
      </c>
      <c r="Z291" s="401">
        <v>0</v>
      </c>
      <c r="AA291" s="401">
        <v>0</v>
      </c>
      <c r="AB291" s="401">
        <v>0</v>
      </c>
      <c r="AC291" s="401">
        <v>0</v>
      </c>
      <c r="AD291" s="401">
        <v>0</v>
      </c>
      <c r="AE291" s="396">
        <f t="shared" si="280"/>
        <v>1</v>
      </c>
      <c r="AF291" s="395">
        <v>0</v>
      </c>
      <c r="AG291" s="395">
        <v>0</v>
      </c>
      <c r="AH291" s="395">
        <v>0</v>
      </c>
      <c r="AI291" s="395">
        <v>1</v>
      </c>
      <c r="AJ291" s="395">
        <v>0</v>
      </c>
      <c r="AK291" s="395">
        <v>0</v>
      </c>
      <c r="AL291" s="395">
        <v>0</v>
      </c>
      <c r="AM291" s="395">
        <v>0</v>
      </c>
      <c r="AN291" s="395">
        <v>0</v>
      </c>
      <c r="AO291" s="395">
        <v>0</v>
      </c>
      <c r="AP291" s="395">
        <v>0</v>
      </c>
      <c r="AQ291" s="395">
        <v>0</v>
      </c>
      <c r="AR291" s="395">
        <v>0</v>
      </c>
      <c r="AS291" s="396">
        <f t="shared" si="281"/>
        <v>0</v>
      </c>
      <c r="AT291" s="395">
        <v>0</v>
      </c>
      <c r="AU291" s="395">
        <v>0</v>
      </c>
      <c r="AV291" s="395">
        <v>0</v>
      </c>
      <c r="AW291" s="396">
        <f t="shared" si="282"/>
        <v>0</v>
      </c>
      <c r="AX291" s="395">
        <v>0</v>
      </c>
      <c r="AY291" s="395">
        <v>0</v>
      </c>
      <c r="AZ291" s="395">
        <v>0</v>
      </c>
      <c r="BA291" s="395">
        <v>0</v>
      </c>
      <c r="BB291" s="395">
        <v>0</v>
      </c>
      <c r="BC291" s="396">
        <f t="shared" si="283"/>
        <v>0</v>
      </c>
      <c r="BD291" s="395">
        <v>0</v>
      </c>
      <c r="BE291" s="395">
        <v>0</v>
      </c>
      <c r="BF291" s="396">
        <f t="shared" si="284"/>
        <v>0</v>
      </c>
      <c r="BG291" s="395">
        <v>0</v>
      </c>
      <c r="BH291" s="395">
        <v>0</v>
      </c>
      <c r="BI291" s="395">
        <v>0</v>
      </c>
      <c r="BJ291" s="395">
        <v>0</v>
      </c>
      <c r="BK291" s="396">
        <f t="shared" si="285"/>
        <v>0</v>
      </c>
      <c r="BL291" s="395">
        <v>0</v>
      </c>
      <c r="BM291" s="395">
        <v>0</v>
      </c>
      <c r="BN291" s="395">
        <v>0</v>
      </c>
      <c r="BO291" s="396">
        <f t="shared" si="286"/>
        <v>0</v>
      </c>
      <c r="BP291" s="395">
        <v>0</v>
      </c>
      <c r="BQ291" s="395">
        <v>0</v>
      </c>
      <c r="BR291" s="395">
        <v>0</v>
      </c>
      <c r="BS291" s="396">
        <f t="shared" si="287"/>
        <v>0</v>
      </c>
      <c r="BT291" s="395">
        <v>0</v>
      </c>
      <c r="BU291" s="395">
        <v>0</v>
      </c>
      <c r="BV291" s="395">
        <v>0</v>
      </c>
      <c r="BW291" s="395">
        <v>0</v>
      </c>
      <c r="BX291" s="396">
        <f t="shared" si="288"/>
        <v>0</v>
      </c>
      <c r="BY291" s="395">
        <v>0</v>
      </c>
      <c r="BZ291" s="395">
        <v>0</v>
      </c>
      <c r="CA291" s="395">
        <v>0</v>
      </c>
      <c r="CB291" s="396">
        <f t="shared" si="289"/>
        <v>0</v>
      </c>
      <c r="CC291" s="395">
        <v>0</v>
      </c>
      <c r="CD291" s="395">
        <v>0</v>
      </c>
      <c r="CE291" s="395">
        <v>0</v>
      </c>
    </row>
    <row r="292" spans="1:83" ht="12.75" x14ac:dyDescent="0.2">
      <c r="A292" s="89">
        <v>13033</v>
      </c>
      <c r="B292" s="252" t="s">
        <v>321</v>
      </c>
      <c r="C292" s="398">
        <f t="shared" si="273"/>
        <v>165</v>
      </c>
      <c r="D292" s="397">
        <f t="shared" si="274"/>
        <v>4</v>
      </c>
      <c r="E292" s="395">
        <v>1</v>
      </c>
      <c r="F292" s="395">
        <v>3</v>
      </c>
      <c r="G292" s="397">
        <f t="shared" si="275"/>
        <v>11</v>
      </c>
      <c r="H292" s="395">
        <v>2</v>
      </c>
      <c r="I292" s="395">
        <v>9</v>
      </c>
      <c r="J292" s="396">
        <f t="shared" si="276"/>
        <v>11</v>
      </c>
      <c r="K292" s="395">
        <v>0</v>
      </c>
      <c r="L292" s="395">
        <v>6</v>
      </c>
      <c r="M292" s="395">
        <v>3</v>
      </c>
      <c r="N292" s="395">
        <v>2</v>
      </c>
      <c r="O292" s="396">
        <f t="shared" si="277"/>
        <v>18</v>
      </c>
      <c r="P292" s="395">
        <v>0</v>
      </c>
      <c r="Q292" s="395">
        <v>5</v>
      </c>
      <c r="R292" s="395">
        <v>0</v>
      </c>
      <c r="S292" s="395">
        <v>13</v>
      </c>
      <c r="T292" s="396">
        <f t="shared" si="278"/>
        <v>7</v>
      </c>
      <c r="U292" s="395">
        <v>0</v>
      </c>
      <c r="V292" s="395">
        <v>6</v>
      </c>
      <c r="W292" s="395">
        <v>0</v>
      </c>
      <c r="X292" s="395">
        <v>1</v>
      </c>
      <c r="Y292" s="396">
        <f t="shared" si="279"/>
        <v>25</v>
      </c>
      <c r="Z292" s="401">
        <v>0</v>
      </c>
      <c r="AA292" s="401">
        <v>5</v>
      </c>
      <c r="AB292" s="401">
        <v>5</v>
      </c>
      <c r="AC292" s="401">
        <v>7</v>
      </c>
      <c r="AD292" s="401">
        <v>8</v>
      </c>
      <c r="AE292" s="396">
        <f t="shared" si="280"/>
        <v>55</v>
      </c>
      <c r="AF292" s="395">
        <v>0</v>
      </c>
      <c r="AG292" s="395">
        <v>0</v>
      </c>
      <c r="AH292" s="395">
        <v>11</v>
      </c>
      <c r="AI292" s="395">
        <v>16</v>
      </c>
      <c r="AJ292" s="395">
        <v>0</v>
      </c>
      <c r="AK292" s="395">
        <v>23</v>
      </c>
      <c r="AL292" s="395">
        <v>0</v>
      </c>
      <c r="AM292" s="395">
        <v>1</v>
      </c>
      <c r="AN292" s="395">
        <v>0</v>
      </c>
      <c r="AO292" s="395">
        <v>0</v>
      </c>
      <c r="AP292" s="395">
        <v>0</v>
      </c>
      <c r="AQ292" s="395">
        <v>4</v>
      </c>
      <c r="AR292" s="395">
        <v>0</v>
      </c>
      <c r="AS292" s="396">
        <f t="shared" si="281"/>
        <v>0</v>
      </c>
      <c r="AT292" s="395">
        <v>0</v>
      </c>
      <c r="AU292" s="395">
        <v>0</v>
      </c>
      <c r="AV292" s="395">
        <v>0</v>
      </c>
      <c r="AW292" s="396">
        <f t="shared" si="282"/>
        <v>6</v>
      </c>
      <c r="AX292" s="395">
        <v>0</v>
      </c>
      <c r="AY292" s="395">
        <v>2</v>
      </c>
      <c r="AZ292" s="395">
        <v>0</v>
      </c>
      <c r="BA292" s="395">
        <v>3</v>
      </c>
      <c r="BB292" s="395">
        <v>1</v>
      </c>
      <c r="BC292" s="396">
        <f t="shared" si="283"/>
        <v>9</v>
      </c>
      <c r="BD292" s="395">
        <v>0</v>
      </c>
      <c r="BE292" s="395">
        <v>9</v>
      </c>
      <c r="BF292" s="396">
        <f t="shared" si="284"/>
        <v>7</v>
      </c>
      <c r="BG292" s="395">
        <v>0</v>
      </c>
      <c r="BH292" s="395">
        <v>3</v>
      </c>
      <c r="BI292" s="395">
        <v>0</v>
      </c>
      <c r="BJ292" s="395">
        <v>4</v>
      </c>
      <c r="BK292" s="396">
        <f t="shared" si="285"/>
        <v>3</v>
      </c>
      <c r="BL292" s="395">
        <v>0</v>
      </c>
      <c r="BM292" s="395">
        <v>2</v>
      </c>
      <c r="BN292" s="395">
        <v>1</v>
      </c>
      <c r="BO292" s="396">
        <f t="shared" si="286"/>
        <v>1</v>
      </c>
      <c r="BP292" s="395">
        <v>0</v>
      </c>
      <c r="BQ292" s="395">
        <v>1</v>
      </c>
      <c r="BR292" s="395">
        <v>0</v>
      </c>
      <c r="BS292" s="396">
        <f t="shared" si="287"/>
        <v>3</v>
      </c>
      <c r="BT292" s="395">
        <v>0</v>
      </c>
      <c r="BU292" s="395">
        <v>0</v>
      </c>
      <c r="BV292" s="395">
        <v>1</v>
      </c>
      <c r="BW292" s="395">
        <v>2</v>
      </c>
      <c r="BX292" s="396">
        <f t="shared" si="288"/>
        <v>3</v>
      </c>
      <c r="BY292" s="395">
        <v>0</v>
      </c>
      <c r="BZ292" s="395">
        <v>3</v>
      </c>
      <c r="CA292" s="395">
        <v>0</v>
      </c>
      <c r="CB292" s="396">
        <f t="shared" si="289"/>
        <v>2</v>
      </c>
      <c r="CC292" s="395">
        <v>0</v>
      </c>
      <c r="CD292" s="395">
        <v>2</v>
      </c>
      <c r="CE292" s="395">
        <v>0</v>
      </c>
    </row>
    <row r="293" spans="1:83" ht="12.75" x14ac:dyDescent="0.2">
      <c r="A293" s="89">
        <v>13035</v>
      </c>
      <c r="B293" s="252" t="s">
        <v>158</v>
      </c>
      <c r="C293" s="398">
        <f t="shared" si="273"/>
        <v>4</v>
      </c>
      <c r="D293" s="397">
        <f t="shared" si="274"/>
        <v>0</v>
      </c>
      <c r="E293" s="395">
        <v>0</v>
      </c>
      <c r="F293" s="395">
        <v>0</v>
      </c>
      <c r="G293" s="397">
        <f t="shared" si="275"/>
        <v>0</v>
      </c>
      <c r="H293" s="395">
        <v>0</v>
      </c>
      <c r="I293" s="395">
        <v>0</v>
      </c>
      <c r="J293" s="396">
        <f t="shared" si="276"/>
        <v>1</v>
      </c>
      <c r="K293" s="395">
        <v>0</v>
      </c>
      <c r="L293" s="395">
        <v>0</v>
      </c>
      <c r="M293" s="395">
        <v>0</v>
      </c>
      <c r="N293" s="395">
        <v>1</v>
      </c>
      <c r="O293" s="396">
        <f t="shared" si="277"/>
        <v>0</v>
      </c>
      <c r="P293" s="395">
        <v>0</v>
      </c>
      <c r="Q293" s="395">
        <v>0</v>
      </c>
      <c r="R293" s="395">
        <v>0</v>
      </c>
      <c r="S293" s="395">
        <v>0</v>
      </c>
      <c r="T293" s="396">
        <f t="shared" si="278"/>
        <v>0</v>
      </c>
      <c r="U293" s="395">
        <v>0</v>
      </c>
      <c r="V293" s="395">
        <v>0</v>
      </c>
      <c r="W293" s="395">
        <v>0</v>
      </c>
      <c r="X293" s="395">
        <v>0</v>
      </c>
      <c r="Y293" s="396">
        <f t="shared" si="279"/>
        <v>0</v>
      </c>
      <c r="Z293" s="401">
        <v>0</v>
      </c>
      <c r="AA293" s="401">
        <v>0</v>
      </c>
      <c r="AB293" s="401">
        <v>0</v>
      </c>
      <c r="AC293" s="401">
        <v>0</v>
      </c>
      <c r="AD293" s="401">
        <v>0</v>
      </c>
      <c r="AE293" s="396">
        <f t="shared" si="280"/>
        <v>0</v>
      </c>
      <c r="AF293" s="395">
        <v>0</v>
      </c>
      <c r="AG293" s="395">
        <v>0</v>
      </c>
      <c r="AH293" s="395">
        <v>0</v>
      </c>
      <c r="AI293" s="395">
        <v>0</v>
      </c>
      <c r="AJ293" s="395">
        <v>0</v>
      </c>
      <c r="AK293" s="395">
        <v>0</v>
      </c>
      <c r="AL293" s="395">
        <v>0</v>
      </c>
      <c r="AM293" s="395">
        <v>0</v>
      </c>
      <c r="AN293" s="395">
        <v>0</v>
      </c>
      <c r="AO293" s="395">
        <v>0</v>
      </c>
      <c r="AP293" s="395">
        <v>0</v>
      </c>
      <c r="AQ293" s="395">
        <v>0</v>
      </c>
      <c r="AR293" s="395">
        <v>0</v>
      </c>
      <c r="AS293" s="396">
        <f t="shared" si="281"/>
        <v>1</v>
      </c>
      <c r="AT293" s="395">
        <v>0</v>
      </c>
      <c r="AU293" s="395">
        <v>0</v>
      </c>
      <c r="AV293" s="395">
        <v>1</v>
      </c>
      <c r="AW293" s="396">
        <f t="shared" si="282"/>
        <v>0</v>
      </c>
      <c r="AX293" s="395">
        <v>0</v>
      </c>
      <c r="AY293" s="395">
        <v>0</v>
      </c>
      <c r="AZ293" s="395">
        <v>0</v>
      </c>
      <c r="BA293" s="395">
        <v>0</v>
      </c>
      <c r="BB293" s="395">
        <v>0</v>
      </c>
      <c r="BC293" s="396">
        <f t="shared" si="283"/>
        <v>1</v>
      </c>
      <c r="BD293" s="395">
        <v>0</v>
      </c>
      <c r="BE293" s="395">
        <v>1</v>
      </c>
      <c r="BF293" s="396">
        <f t="shared" si="284"/>
        <v>0</v>
      </c>
      <c r="BG293" s="395">
        <v>0</v>
      </c>
      <c r="BH293" s="395">
        <v>0</v>
      </c>
      <c r="BI293" s="395">
        <v>0</v>
      </c>
      <c r="BJ293" s="395">
        <v>0</v>
      </c>
      <c r="BK293" s="396">
        <f t="shared" si="285"/>
        <v>1</v>
      </c>
      <c r="BL293" s="395">
        <v>0</v>
      </c>
      <c r="BM293" s="395">
        <v>1</v>
      </c>
      <c r="BN293" s="395">
        <v>0</v>
      </c>
      <c r="BO293" s="396">
        <f t="shared" si="286"/>
        <v>0</v>
      </c>
      <c r="BP293" s="395">
        <v>0</v>
      </c>
      <c r="BQ293" s="395">
        <v>0</v>
      </c>
      <c r="BR293" s="395">
        <v>0</v>
      </c>
      <c r="BS293" s="396">
        <f t="shared" si="287"/>
        <v>0</v>
      </c>
      <c r="BT293" s="395">
        <v>0</v>
      </c>
      <c r="BU293" s="395">
        <v>0</v>
      </c>
      <c r="BV293" s="395">
        <v>0</v>
      </c>
      <c r="BW293" s="395">
        <v>0</v>
      </c>
      <c r="BX293" s="396">
        <f t="shared" si="288"/>
        <v>0</v>
      </c>
      <c r="BY293" s="395">
        <v>0</v>
      </c>
      <c r="BZ293" s="395">
        <v>0</v>
      </c>
      <c r="CA293" s="395">
        <v>0</v>
      </c>
      <c r="CB293" s="396">
        <f t="shared" si="289"/>
        <v>0</v>
      </c>
      <c r="CC293" s="395">
        <v>0</v>
      </c>
      <c r="CD293" s="395">
        <v>0</v>
      </c>
      <c r="CE293" s="395">
        <v>0</v>
      </c>
    </row>
    <row r="294" spans="1:83" ht="12.75" x14ac:dyDescent="0.2">
      <c r="A294" s="91">
        <v>13052</v>
      </c>
      <c r="B294" s="363" t="s">
        <v>402</v>
      </c>
      <c r="C294" s="398">
        <f t="shared" si="273"/>
        <v>26</v>
      </c>
      <c r="D294" s="397">
        <f t="shared" si="274"/>
        <v>0</v>
      </c>
      <c r="E294" s="395">
        <v>0</v>
      </c>
      <c r="F294" s="395">
        <v>0</v>
      </c>
      <c r="G294" s="397">
        <f t="shared" si="275"/>
        <v>5</v>
      </c>
      <c r="H294" s="395">
        <v>0</v>
      </c>
      <c r="I294" s="395">
        <v>5</v>
      </c>
      <c r="J294" s="396">
        <f t="shared" si="276"/>
        <v>1</v>
      </c>
      <c r="K294" s="395">
        <v>0</v>
      </c>
      <c r="L294" s="395">
        <v>1</v>
      </c>
      <c r="M294" s="395">
        <v>0</v>
      </c>
      <c r="N294" s="395">
        <v>0</v>
      </c>
      <c r="O294" s="396">
        <f t="shared" si="277"/>
        <v>0</v>
      </c>
      <c r="P294" s="395">
        <v>0</v>
      </c>
      <c r="Q294" s="395">
        <v>0</v>
      </c>
      <c r="R294" s="395">
        <v>0</v>
      </c>
      <c r="S294" s="395">
        <v>0</v>
      </c>
      <c r="T294" s="396">
        <f t="shared" si="278"/>
        <v>1</v>
      </c>
      <c r="U294" s="395">
        <v>0</v>
      </c>
      <c r="V294" s="395">
        <v>0</v>
      </c>
      <c r="W294" s="395">
        <v>1</v>
      </c>
      <c r="X294" s="395">
        <v>0</v>
      </c>
      <c r="Y294" s="396">
        <f t="shared" si="279"/>
        <v>3</v>
      </c>
      <c r="Z294" s="401">
        <v>0</v>
      </c>
      <c r="AA294" s="401">
        <v>0</v>
      </c>
      <c r="AB294" s="401">
        <v>0</v>
      </c>
      <c r="AC294" s="401">
        <v>2</v>
      </c>
      <c r="AD294" s="401">
        <v>1</v>
      </c>
      <c r="AE294" s="396">
        <f t="shared" si="280"/>
        <v>7</v>
      </c>
      <c r="AF294" s="395">
        <v>0</v>
      </c>
      <c r="AG294" s="395">
        <v>0</v>
      </c>
      <c r="AH294" s="395">
        <v>0</v>
      </c>
      <c r="AI294" s="395">
        <v>2</v>
      </c>
      <c r="AJ294" s="395">
        <v>2</v>
      </c>
      <c r="AK294" s="395">
        <v>0</v>
      </c>
      <c r="AL294" s="395">
        <v>0</v>
      </c>
      <c r="AM294" s="395">
        <v>3</v>
      </c>
      <c r="AN294" s="395">
        <v>0</v>
      </c>
      <c r="AO294" s="395">
        <v>0</v>
      </c>
      <c r="AP294" s="395">
        <v>0</v>
      </c>
      <c r="AQ294" s="395">
        <v>0</v>
      </c>
      <c r="AR294" s="395">
        <v>0</v>
      </c>
      <c r="AS294" s="396">
        <f t="shared" si="281"/>
        <v>0</v>
      </c>
      <c r="AT294" s="395">
        <v>0</v>
      </c>
      <c r="AU294" s="395">
        <v>0</v>
      </c>
      <c r="AV294" s="395">
        <v>0</v>
      </c>
      <c r="AW294" s="396">
        <f t="shared" si="282"/>
        <v>3</v>
      </c>
      <c r="AX294" s="395">
        <v>0</v>
      </c>
      <c r="AY294" s="395">
        <v>1</v>
      </c>
      <c r="AZ294" s="395">
        <v>0</v>
      </c>
      <c r="BA294" s="395">
        <v>0</v>
      </c>
      <c r="BB294" s="395">
        <v>2</v>
      </c>
      <c r="BC294" s="396">
        <f t="shared" si="283"/>
        <v>1</v>
      </c>
      <c r="BD294" s="395">
        <v>0</v>
      </c>
      <c r="BE294" s="395">
        <v>1</v>
      </c>
      <c r="BF294" s="396">
        <f t="shared" si="284"/>
        <v>2</v>
      </c>
      <c r="BG294" s="395">
        <v>0</v>
      </c>
      <c r="BH294" s="395">
        <v>1</v>
      </c>
      <c r="BI294" s="395">
        <v>0</v>
      </c>
      <c r="BJ294" s="395">
        <v>1</v>
      </c>
      <c r="BK294" s="396">
        <f t="shared" si="285"/>
        <v>0</v>
      </c>
      <c r="BL294" s="395">
        <v>0</v>
      </c>
      <c r="BM294" s="395">
        <v>0</v>
      </c>
      <c r="BN294" s="395">
        <v>0</v>
      </c>
      <c r="BO294" s="396">
        <f t="shared" si="286"/>
        <v>1</v>
      </c>
      <c r="BP294" s="395">
        <v>0</v>
      </c>
      <c r="BQ294" s="395">
        <v>1</v>
      </c>
      <c r="BR294" s="395">
        <v>0</v>
      </c>
      <c r="BS294" s="396">
        <f t="shared" si="287"/>
        <v>1</v>
      </c>
      <c r="BT294" s="395">
        <v>0</v>
      </c>
      <c r="BU294" s="395">
        <v>1</v>
      </c>
      <c r="BV294" s="395">
        <v>0</v>
      </c>
      <c r="BW294" s="395">
        <v>0</v>
      </c>
      <c r="BX294" s="396">
        <f t="shared" si="288"/>
        <v>0</v>
      </c>
      <c r="BY294" s="395">
        <v>0</v>
      </c>
      <c r="BZ294" s="395">
        <v>0</v>
      </c>
      <c r="CA294" s="395">
        <v>0</v>
      </c>
      <c r="CB294" s="396">
        <f t="shared" si="289"/>
        <v>1</v>
      </c>
      <c r="CC294" s="395">
        <v>0</v>
      </c>
      <c r="CD294" s="395">
        <v>1</v>
      </c>
      <c r="CE294" s="395">
        <v>0</v>
      </c>
    </row>
    <row r="295" spans="1:83" ht="12.75" x14ac:dyDescent="0.2">
      <c r="A295" s="91">
        <v>13053</v>
      </c>
      <c r="B295" s="363" t="s">
        <v>401</v>
      </c>
      <c r="C295" s="398">
        <f t="shared" si="273"/>
        <v>20</v>
      </c>
      <c r="D295" s="397">
        <f t="shared" si="274"/>
        <v>0</v>
      </c>
      <c r="E295" s="395">
        <v>0</v>
      </c>
      <c r="F295" s="395">
        <v>0</v>
      </c>
      <c r="G295" s="397">
        <f t="shared" si="275"/>
        <v>0</v>
      </c>
      <c r="H295" s="395">
        <v>0</v>
      </c>
      <c r="I295" s="395">
        <v>0</v>
      </c>
      <c r="J295" s="396">
        <f t="shared" si="276"/>
        <v>0</v>
      </c>
      <c r="K295" s="395">
        <v>0</v>
      </c>
      <c r="L295" s="395">
        <v>0</v>
      </c>
      <c r="M295" s="395">
        <v>0</v>
      </c>
      <c r="N295" s="395">
        <v>0</v>
      </c>
      <c r="O295" s="396">
        <f t="shared" si="277"/>
        <v>0</v>
      </c>
      <c r="P295" s="395">
        <v>0</v>
      </c>
      <c r="Q295" s="395">
        <v>0</v>
      </c>
      <c r="R295" s="395">
        <v>0</v>
      </c>
      <c r="S295" s="395">
        <v>0</v>
      </c>
      <c r="T295" s="396">
        <f t="shared" si="278"/>
        <v>2</v>
      </c>
      <c r="U295" s="395">
        <v>0</v>
      </c>
      <c r="V295" s="395">
        <v>2</v>
      </c>
      <c r="W295" s="395">
        <v>0</v>
      </c>
      <c r="X295" s="395">
        <v>0</v>
      </c>
      <c r="Y295" s="396">
        <f t="shared" si="279"/>
        <v>3</v>
      </c>
      <c r="Z295" s="401">
        <v>0</v>
      </c>
      <c r="AA295" s="401">
        <v>1</v>
      </c>
      <c r="AB295" s="401">
        <v>0</v>
      </c>
      <c r="AC295" s="401">
        <v>1</v>
      </c>
      <c r="AD295" s="401">
        <v>1</v>
      </c>
      <c r="AE295" s="396">
        <f t="shared" si="280"/>
        <v>6</v>
      </c>
      <c r="AF295" s="395">
        <v>0</v>
      </c>
      <c r="AG295" s="395">
        <v>0</v>
      </c>
      <c r="AH295" s="395">
        <v>0</v>
      </c>
      <c r="AI295" s="395">
        <v>3</v>
      </c>
      <c r="AJ295" s="395">
        <v>0</v>
      </c>
      <c r="AK295" s="395">
        <v>2</v>
      </c>
      <c r="AL295" s="395">
        <v>0</v>
      </c>
      <c r="AM295" s="395">
        <v>1</v>
      </c>
      <c r="AN295" s="395">
        <v>0</v>
      </c>
      <c r="AO295" s="395">
        <v>0</v>
      </c>
      <c r="AP295" s="395">
        <v>0</v>
      </c>
      <c r="AQ295" s="395">
        <v>0</v>
      </c>
      <c r="AR295" s="395">
        <v>0</v>
      </c>
      <c r="AS295" s="396">
        <f t="shared" si="281"/>
        <v>0</v>
      </c>
      <c r="AT295" s="395">
        <v>0</v>
      </c>
      <c r="AU295" s="395">
        <v>0</v>
      </c>
      <c r="AV295" s="395">
        <v>0</v>
      </c>
      <c r="AW295" s="396">
        <f t="shared" si="282"/>
        <v>1</v>
      </c>
      <c r="AX295" s="395">
        <v>0</v>
      </c>
      <c r="AY295" s="395">
        <v>0</v>
      </c>
      <c r="AZ295" s="395">
        <v>0</v>
      </c>
      <c r="BA295" s="395">
        <v>0</v>
      </c>
      <c r="BB295" s="395">
        <v>1</v>
      </c>
      <c r="BC295" s="396">
        <f t="shared" si="283"/>
        <v>0</v>
      </c>
      <c r="BD295" s="395">
        <v>0</v>
      </c>
      <c r="BE295" s="395">
        <v>0</v>
      </c>
      <c r="BF295" s="396">
        <f t="shared" si="284"/>
        <v>6</v>
      </c>
      <c r="BG295" s="395">
        <v>0</v>
      </c>
      <c r="BH295" s="395">
        <v>4</v>
      </c>
      <c r="BI295" s="395">
        <v>0</v>
      </c>
      <c r="BJ295" s="395">
        <v>2</v>
      </c>
      <c r="BK295" s="396">
        <f t="shared" si="285"/>
        <v>1</v>
      </c>
      <c r="BL295" s="395">
        <v>0</v>
      </c>
      <c r="BM295" s="395">
        <v>1</v>
      </c>
      <c r="BN295" s="395">
        <v>0</v>
      </c>
      <c r="BO295" s="396">
        <f t="shared" si="286"/>
        <v>0</v>
      </c>
      <c r="BP295" s="395">
        <v>0</v>
      </c>
      <c r="BQ295" s="395">
        <v>0</v>
      </c>
      <c r="BR295" s="395">
        <v>0</v>
      </c>
      <c r="BS295" s="396">
        <f t="shared" si="287"/>
        <v>0</v>
      </c>
      <c r="BT295" s="395">
        <v>0</v>
      </c>
      <c r="BU295" s="395">
        <v>0</v>
      </c>
      <c r="BV295" s="395">
        <v>0</v>
      </c>
      <c r="BW295" s="395">
        <v>0</v>
      </c>
      <c r="BX295" s="396">
        <f t="shared" si="288"/>
        <v>0</v>
      </c>
      <c r="BY295" s="395">
        <v>0</v>
      </c>
      <c r="BZ295" s="395">
        <v>0</v>
      </c>
      <c r="CA295" s="395">
        <v>0</v>
      </c>
      <c r="CB295" s="396">
        <f t="shared" si="289"/>
        <v>1</v>
      </c>
      <c r="CC295" s="395">
        <v>0</v>
      </c>
      <c r="CD295" s="395">
        <v>1</v>
      </c>
      <c r="CE295" s="395">
        <v>0</v>
      </c>
    </row>
    <row r="296" spans="1:83" ht="12.75" x14ac:dyDescent="0.2">
      <c r="A296" s="89">
        <v>13097</v>
      </c>
      <c r="B296" s="252" t="s">
        <v>457</v>
      </c>
      <c r="C296" s="398">
        <f t="shared" si="273"/>
        <v>74</v>
      </c>
      <c r="D296" s="397">
        <f t="shared" si="274"/>
        <v>0</v>
      </c>
      <c r="E296" s="395">
        <v>0</v>
      </c>
      <c r="F296" s="395">
        <v>0</v>
      </c>
      <c r="G296" s="397">
        <f t="shared" si="275"/>
        <v>14</v>
      </c>
      <c r="H296" s="395">
        <v>0</v>
      </c>
      <c r="I296" s="395">
        <v>14</v>
      </c>
      <c r="J296" s="396">
        <f t="shared" si="276"/>
        <v>1</v>
      </c>
      <c r="K296" s="395">
        <v>0</v>
      </c>
      <c r="L296" s="395">
        <v>1</v>
      </c>
      <c r="M296" s="395">
        <v>0</v>
      </c>
      <c r="N296" s="395">
        <v>0</v>
      </c>
      <c r="O296" s="396">
        <f t="shared" si="277"/>
        <v>2</v>
      </c>
      <c r="P296" s="395">
        <v>0</v>
      </c>
      <c r="Q296" s="395">
        <v>1</v>
      </c>
      <c r="R296" s="395">
        <v>0</v>
      </c>
      <c r="S296" s="395">
        <v>1</v>
      </c>
      <c r="T296" s="396">
        <f t="shared" si="278"/>
        <v>23</v>
      </c>
      <c r="U296" s="395">
        <v>0</v>
      </c>
      <c r="V296" s="395">
        <v>0</v>
      </c>
      <c r="W296" s="395">
        <v>0</v>
      </c>
      <c r="X296" s="395">
        <v>23</v>
      </c>
      <c r="Y296" s="396">
        <f t="shared" si="279"/>
        <v>19</v>
      </c>
      <c r="Z296" s="401">
        <v>0</v>
      </c>
      <c r="AA296" s="401">
        <v>2</v>
      </c>
      <c r="AB296" s="401">
        <v>1</v>
      </c>
      <c r="AC296" s="401">
        <v>16</v>
      </c>
      <c r="AD296" s="401">
        <v>0</v>
      </c>
      <c r="AE296" s="396">
        <f t="shared" si="280"/>
        <v>4</v>
      </c>
      <c r="AF296" s="395">
        <v>0</v>
      </c>
      <c r="AG296" s="395">
        <v>0</v>
      </c>
      <c r="AH296" s="395">
        <v>0</v>
      </c>
      <c r="AI296" s="395">
        <v>1</v>
      </c>
      <c r="AJ296" s="395">
        <v>2</v>
      </c>
      <c r="AK296" s="395">
        <v>0</v>
      </c>
      <c r="AL296" s="395">
        <v>0</v>
      </c>
      <c r="AM296" s="395">
        <v>1</v>
      </c>
      <c r="AN296" s="395">
        <v>0</v>
      </c>
      <c r="AO296" s="395">
        <v>0</v>
      </c>
      <c r="AP296" s="395">
        <v>0</v>
      </c>
      <c r="AQ296" s="395">
        <v>0</v>
      </c>
      <c r="AR296" s="395">
        <v>0</v>
      </c>
      <c r="AS296" s="396">
        <f t="shared" si="281"/>
        <v>0</v>
      </c>
      <c r="AT296" s="395">
        <v>0</v>
      </c>
      <c r="AU296" s="395">
        <v>0</v>
      </c>
      <c r="AV296" s="395">
        <v>0</v>
      </c>
      <c r="AW296" s="396">
        <f t="shared" si="282"/>
        <v>1</v>
      </c>
      <c r="AX296" s="395">
        <v>0</v>
      </c>
      <c r="AY296" s="395">
        <v>1</v>
      </c>
      <c r="AZ296" s="395">
        <v>0</v>
      </c>
      <c r="BA296" s="395">
        <v>0</v>
      </c>
      <c r="BB296" s="395">
        <v>0</v>
      </c>
      <c r="BC296" s="396">
        <f t="shared" si="283"/>
        <v>1</v>
      </c>
      <c r="BD296" s="395">
        <v>0</v>
      </c>
      <c r="BE296" s="395">
        <v>1</v>
      </c>
      <c r="BF296" s="396">
        <f t="shared" si="284"/>
        <v>5</v>
      </c>
      <c r="BG296" s="395">
        <v>0</v>
      </c>
      <c r="BH296" s="395">
        <v>5</v>
      </c>
      <c r="BI296" s="395">
        <v>0</v>
      </c>
      <c r="BJ296" s="395">
        <v>0</v>
      </c>
      <c r="BK296" s="396">
        <f t="shared" si="285"/>
        <v>3</v>
      </c>
      <c r="BL296" s="395">
        <v>0</v>
      </c>
      <c r="BM296" s="395">
        <v>1</v>
      </c>
      <c r="BN296" s="395">
        <v>2</v>
      </c>
      <c r="BO296" s="396">
        <f t="shared" si="286"/>
        <v>0</v>
      </c>
      <c r="BP296" s="395">
        <v>0</v>
      </c>
      <c r="BQ296" s="395">
        <v>0</v>
      </c>
      <c r="BR296" s="395">
        <v>0</v>
      </c>
      <c r="BS296" s="396">
        <f t="shared" si="287"/>
        <v>1</v>
      </c>
      <c r="BT296" s="395">
        <v>0</v>
      </c>
      <c r="BU296" s="395">
        <v>0</v>
      </c>
      <c r="BV296" s="395">
        <v>1</v>
      </c>
      <c r="BW296" s="395">
        <v>0</v>
      </c>
      <c r="BX296" s="396">
        <f t="shared" si="288"/>
        <v>0</v>
      </c>
      <c r="BY296" s="395">
        <v>0</v>
      </c>
      <c r="BZ296" s="395">
        <v>0</v>
      </c>
      <c r="CA296" s="395">
        <v>0</v>
      </c>
      <c r="CB296" s="396">
        <f t="shared" si="289"/>
        <v>0</v>
      </c>
      <c r="CC296" s="395">
        <v>0</v>
      </c>
      <c r="CD296" s="395">
        <v>0</v>
      </c>
      <c r="CE296" s="395">
        <v>0</v>
      </c>
    </row>
    <row r="297" spans="1:83" ht="21" x14ac:dyDescent="0.2">
      <c r="A297" s="91"/>
      <c r="B297" s="372" t="s">
        <v>497</v>
      </c>
      <c r="C297" s="398">
        <f t="shared" ref="C297:AH297" si="290">SUM(C298:C299)</f>
        <v>247</v>
      </c>
      <c r="D297" s="397">
        <f t="shared" si="290"/>
        <v>9</v>
      </c>
      <c r="E297" s="397">
        <f t="shared" si="290"/>
        <v>2</v>
      </c>
      <c r="F297" s="397">
        <f t="shared" si="290"/>
        <v>7</v>
      </c>
      <c r="G297" s="397">
        <f t="shared" si="290"/>
        <v>4</v>
      </c>
      <c r="H297" s="397">
        <f t="shared" si="290"/>
        <v>1</v>
      </c>
      <c r="I297" s="397">
        <f t="shared" si="290"/>
        <v>3</v>
      </c>
      <c r="J297" s="397">
        <f t="shared" si="290"/>
        <v>4</v>
      </c>
      <c r="K297" s="397">
        <f t="shared" si="290"/>
        <v>0</v>
      </c>
      <c r="L297" s="397">
        <f t="shared" si="290"/>
        <v>2</v>
      </c>
      <c r="M297" s="397">
        <f t="shared" si="290"/>
        <v>1</v>
      </c>
      <c r="N297" s="397">
        <f t="shared" si="290"/>
        <v>1</v>
      </c>
      <c r="O297" s="397">
        <f t="shared" si="290"/>
        <v>22</v>
      </c>
      <c r="P297" s="397">
        <f t="shared" si="290"/>
        <v>0</v>
      </c>
      <c r="Q297" s="397">
        <f t="shared" si="290"/>
        <v>0</v>
      </c>
      <c r="R297" s="397">
        <f t="shared" si="290"/>
        <v>2</v>
      </c>
      <c r="S297" s="397">
        <f t="shared" si="290"/>
        <v>20</v>
      </c>
      <c r="T297" s="397">
        <f t="shared" si="290"/>
        <v>20</v>
      </c>
      <c r="U297" s="397">
        <f t="shared" si="290"/>
        <v>0</v>
      </c>
      <c r="V297" s="397">
        <f t="shared" si="290"/>
        <v>12</v>
      </c>
      <c r="W297" s="397">
        <f t="shared" si="290"/>
        <v>2</v>
      </c>
      <c r="X297" s="397">
        <f t="shared" si="290"/>
        <v>6</v>
      </c>
      <c r="Y297" s="397">
        <f t="shared" si="290"/>
        <v>21</v>
      </c>
      <c r="Z297" s="398">
        <f t="shared" si="290"/>
        <v>0</v>
      </c>
      <c r="AA297" s="398">
        <f t="shared" si="290"/>
        <v>6</v>
      </c>
      <c r="AB297" s="398">
        <f t="shared" si="290"/>
        <v>0</v>
      </c>
      <c r="AC297" s="398">
        <f t="shared" si="290"/>
        <v>6</v>
      </c>
      <c r="AD297" s="398">
        <f t="shared" si="290"/>
        <v>9</v>
      </c>
      <c r="AE297" s="397">
        <f t="shared" si="290"/>
        <v>53</v>
      </c>
      <c r="AF297" s="397">
        <f t="shared" si="290"/>
        <v>0</v>
      </c>
      <c r="AG297" s="397">
        <f t="shared" si="290"/>
        <v>0</v>
      </c>
      <c r="AH297" s="397">
        <f t="shared" si="290"/>
        <v>4</v>
      </c>
      <c r="AI297" s="397">
        <f t="shared" ref="AI297:BN297" si="291">SUM(AI298:AI299)</f>
        <v>25</v>
      </c>
      <c r="AJ297" s="397">
        <f t="shared" si="291"/>
        <v>5</v>
      </c>
      <c r="AK297" s="397">
        <f t="shared" si="291"/>
        <v>9</v>
      </c>
      <c r="AL297" s="397">
        <f t="shared" si="291"/>
        <v>1</v>
      </c>
      <c r="AM297" s="397">
        <f t="shared" si="291"/>
        <v>7</v>
      </c>
      <c r="AN297" s="397">
        <f t="shared" si="291"/>
        <v>0</v>
      </c>
      <c r="AO297" s="397">
        <f t="shared" si="291"/>
        <v>0</v>
      </c>
      <c r="AP297" s="397">
        <f t="shared" si="291"/>
        <v>1</v>
      </c>
      <c r="AQ297" s="397">
        <f t="shared" si="291"/>
        <v>0</v>
      </c>
      <c r="AR297" s="397">
        <f t="shared" si="291"/>
        <v>1</v>
      </c>
      <c r="AS297" s="397">
        <f t="shared" si="291"/>
        <v>5</v>
      </c>
      <c r="AT297" s="397">
        <f t="shared" si="291"/>
        <v>0</v>
      </c>
      <c r="AU297" s="397">
        <f t="shared" si="291"/>
        <v>2</v>
      </c>
      <c r="AV297" s="397">
        <f t="shared" si="291"/>
        <v>3</v>
      </c>
      <c r="AW297" s="397">
        <f t="shared" si="291"/>
        <v>47</v>
      </c>
      <c r="AX297" s="397">
        <f t="shared" si="291"/>
        <v>0</v>
      </c>
      <c r="AY297" s="397">
        <f t="shared" si="291"/>
        <v>23</v>
      </c>
      <c r="AZ297" s="397">
        <f t="shared" si="291"/>
        <v>0</v>
      </c>
      <c r="BA297" s="397">
        <f t="shared" si="291"/>
        <v>24</v>
      </c>
      <c r="BB297" s="397">
        <f t="shared" si="291"/>
        <v>0</v>
      </c>
      <c r="BC297" s="397">
        <f t="shared" si="291"/>
        <v>2</v>
      </c>
      <c r="BD297" s="397">
        <f t="shared" si="291"/>
        <v>0</v>
      </c>
      <c r="BE297" s="397">
        <f t="shared" si="291"/>
        <v>2</v>
      </c>
      <c r="BF297" s="397">
        <f t="shared" si="291"/>
        <v>17</v>
      </c>
      <c r="BG297" s="397">
        <f t="shared" si="291"/>
        <v>0</v>
      </c>
      <c r="BH297" s="397">
        <f t="shared" si="291"/>
        <v>5</v>
      </c>
      <c r="BI297" s="397">
        <f t="shared" si="291"/>
        <v>2</v>
      </c>
      <c r="BJ297" s="397">
        <f t="shared" si="291"/>
        <v>10</v>
      </c>
      <c r="BK297" s="397">
        <f t="shared" si="291"/>
        <v>12</v>
      </c>
      <c r="BL297" s="397">
        <f t="shared" si="291"/>
        <v>1</v>
      </c>
      <c r="BM297" s="397">
        <f t="shared" si="291"/>
        <v>6</v>
      </c>
      <c r="BN297" s="397">
        <f t="shared" si="291"/>
        <v>5</v>
      </c>
      <c r="BO297" s="397">
        <f t="shared" ref="BO297:CE297" si="292">SUM(BO298:BO299)</f>
        <v>19</v>
      </c>
      <c r="BP297" s="397">
        <f t="shared" si="292"/>
        <v>0</v>
      </c>
      <c r="BQ297" s="397">
        <f t="shared" si="292"/>
        <v>18</v>
      </c>
      <c r="BR297" s="397">
        <f t="shared" si="292"/>
        <v>1</v>
      </c>
      <c r="BS297" s="397">
        <f t="shared" si="292"/>
        <v>5</v>
      </c>
      <c r="BT297" s="397">
        <f t="shared" si="292"/>
        <v>0</v>
      </c>
      <c r="BU297" s="397">
        <f t="shared" si="292"/>
        <v>2</v>
      </c>
      <c r="BV297" s="397">
        <f t="shared" si="292"/>
        <v>0</v>
      </c>
      <c r="BW297" s="397">
        <f t="shared" si="292"/>
        <v>3</v>
      </c>
      <c r="BX297" s="397">
        <f t="shared" si="292"/>
        <v>3</v>
      </c>
      <c r="BY297" s="397">
        <f t="shared" si="292"/>
        <v>0</v>
      </c>
      <c r="BZ297" s="397">
        <f t="shared" si="292"/>
        <v>3</v>
      </c>
      <c r="CA297" s="397">
        <f t="shared" si="292"/>
        <v>0</v>
      </c>
      <c r="CB297" s="397">
        <f t="shared" si="292"/>
        <v>4</v>
      </c>
      <c r="CC297" s="397">
        <f t="shared" si="292"/>
        <v>0</v>
      </c>
      <c r="CD297" s="397">
        <f t="shared" si="292"/>
        <v>2</v>
      </c>
      <c r="CE297" s="397">
        <f t="shared" si="292"/>
        <v>2</v>
      </c>
    </row>
    <row r="298" spans="1:83" ht="21" x14ac:dyDescent="0.2">
      <c r="A298" s="89">
        <v>7038</v>
      </c>
      <c r="B298" s="252" t="s">
        <v>41</v>
      </c>
      <c r="C298" s="398">
        <f>SUM(D298,G298,J298,O298,T298,Y298,AE298,AS298,AW298,BC298,BF298,BK298,BO298,BS298,BX298,CB298)</f>
        <v>207</v>
      </c>
      <c r="D298" s="397">
        <f>SUM(E298:F298)</f>
        <v>8</v>
      </c>
      <c r="E298" s="395">
        <v>1</v>
      </c>
      <c r="F298" s="395">
        <v>7</v>
      </c>
      <c r="G298" s="397">
        <f>SUM(H298:I298)</f>
        <v>4</v>
      </c>
      <c r="H298" s="395">
        <v>1</v>
      </c>
      <c r="I298" s="395">
        <v>3</v>
      </c>
      <c r="J298" s="396">
        <f>SUM(K298:N298)</f>
        <v>4</v>
      </c>
      <c r="K298" s="395">
        <v>0</v>
      </c>
      <c r="L298" s="395">
        <v>2</v>
      </c>
      <c r="M298" s="395">
        <v>1</v>
      </c>
      <c r="N298" s="395">
        <v>1</v>
      </c>
      <c r="O298" s="396">
        <f>SUM(P298,Q298,R298,S298)</f>
        <v>15</v>
      </c>
      <c r="P298" s="395">
        <v>0</v>
      </c>
      <c r="Q298" s="395">
        <v>0</v>
      </c>
      <c r="R298" s="395">
        <v>1</v>
      </c>
      <c r="S298" s="395">
        <v>14</v>
      </c>
      <c r="T298" s="396">
        <f>SUM(U298,V298,W298,X298)</f>
        <v>19</v>
      </c>
      <c r="U298" s="395">
        <v>0</v>
      </c>
      <c r="V298" s="395">
        <v>11</v>
      </c>
      <c r="W298" s="395">
        <v>2</v>
      </c>
      <c r="X298" s="395">
        <v>6</v>
      </c>
      <c r="Y298" s="396">
        <f>SUM(Z298,AA298,AB298,AC298,AD298)</f>
        <v>20</v>
      </c>
      <c r="Z298" s="401">
        <v>0</v>
      </c>
      <c r="AA298" s="401">
        <v>6</v>
      </c>
      <c r="AB298" s="401">
        <v>0</v>
      </c>
      <c r="AC298" s="401">
        <v>5</v>
      </c>
      <c r="AD298" s="401">
        <v>9</v>
      </c>
      <c r="AE298" s="396">
        <f>SUM(AF298,AG298,AH298,AI298,AJ298,AK298,AL298,AM298,AN298,AO298,AP298,AQ298,AR298)</f>
        <v>47</v>
      </c>
      <c r="AF298" s="395">
        <v>0</v>
      </c>
      <c r="AG298" s="395">
        <v>0</v>
      </c>
      <c r="AH298" s="395">
        <v>2</v>
      </c>
      <c r="AI298" s="395">
        <v>24</v>
      </c>
      <c r="AJ298" s="395">
        <v>5</v>
      </c>
      <c r="AK298" s="395">
        <v>7</v>
      </c>
      <c r="AL298" s="395">
        <v>1</v>
      </c>
      <c r="AM298" s="395">
        <v>6</v>
      </c>
      <c r="AN298" s="395">
        <v>0</v>
      </c>
      <c r="AO298" s="395">
        <v>0</v>
      </c>
      <c r="AP298" s="395">
        <v>1</v>
      </c>
      <c r="AQ298" s="395">
        <v>0</v>
      </c>
      <c r="AR298" s="395">
        <v>1</v>
      </c>
      <c r="AS298" s="396">
        <f>SUM(AT298:AV298)</f>
        <v>4</v>
      </c>
      <c r="AT298" s="395">
        <v>0</v>
      </c>
      <c r="AU298" s="395">
        <v>2</v>
      </c>
      <c r="AV298" s="395">
        <v>2</v>
      </c>
      <c r="AW298" s="396">
        <f>SUM(AX298:BB298)</f>
        <v>38</v>
      </c>
      <c r="AX298" s="395">
        <v>0</v>
      </c>
      <c r="AY298" s="395">
        <v>21</v>
      </c>
      <c r="AZ298" s="395">
        <v>0</v>
      </c>
      <c r="BA298" s="395">
        <v>17</v>
      </c>
      <c r="BB298" s="395">
        <v>0</v>
      </c>
      <c r="BC298" s="396">
        <f>SUM(BD298:BE298)</f>
        <v>2</v>
      </c>
      <c r="BD298" s="395">
        <v>0</v>
      </c>
      <c r="BE298" s="395">
        <v>2</v>
      </c>
      <c r="BF298" s="396">
        <f>SUM(BG298:BJ298)</f>
        <v>13</v>
      </c>
      <c r="BG298" s="395">
        <v>0</v>
      </c>
      <c r="BH298" s="395">
        <v>5</v>
      </c>
      <c r="BI298" s="395">
        <v>0</v>
      </c>
      <c r="BJ298" s="395">
        <v>8</v>
      </c>
      <c r="BK298" s="396">
        <f>SUM(BL298:BN298)</f>
        <v>9</v>
      </c>
      <c r="BL298" s="395">
        <v>1</v>
      </c>
      <c r="BM298" s="395">
        <v>4</v>
      </c>
      <c r="BN298" s="395">
        <v>4</v>
      </c>
      <c r="BO298" s="396">
        <f>SUM(BP298:BR298)</f>
        <v>17</v>
      </c>
      <c r="BP298" s="395">
        <v>0</v>
      </c>
      <c r="BQ298" s="395">
        <v>16</v>
      </c>
      <c r="BR298" s="395">
        <v>1</v>
      </c>
      <c r="BS298" s="396">
        <f>SUM(BT298:BW298)</f>
        <v>1</v>
      </c>
      <c r="BT298" s="395">
        <v>0</v>
      </c>
      <c r="BU298" s="395">
        <v>0</v>
      </c>
      <c r="BV298" s="395">
        <v>0</v>
      </c>
      <c r="BW298" s="395">
        <v>1</v>
      </c>
      <c r="BX298" s="396">
        <f>SUM(BY298:CA298)</f>
        <v>2</v>
      </c>
      <c r="BY298" s="395">
        <v>0</v>
      </c>
      <c r="BZ298" s="395">
        <v>2</v>
      </c>
      <c r="CA298" s="395">
        <v>0</v>
      </c>
      <c r="CB298" s="396">
        <f>SUM(CC298:CE298)</f>
        <v>4</v>
      </c>
      <c r="CC298" s="395">
        <v>0</v>
      </c>
      <c r="CD298" s="395">
        <v>2</v>
      </c>
      <c r="CE298" s="395">
        <v>2</v>
      </c>
    </row>
    <row r="299" spans="1:83" ht="12.75" x14ac:dyDescent="0.2">
      <c r="A299" s="89">
        <v>7039</v>
      </c>
      <c r="B299" s="252" t="s">
        <v>339</v>
      </c>
      <c r="C299" s="398">
        <f>SUM(D299,G299,J299,O299,T299,Y299,AE299,AS299,AW299,BC299,BF299,BK299,BO299,BS299,BX299,CB299)</f>
        <v>40</v>
      </c>
      <c r="D299" s="397">
        <f>SUM(E299:F299)</f>
        <v>1</v>
      </c>
      <c r="E299" s="395">
        <v>1</v>
      </c>
      <c r="F299" s="395">
        <v>0</v>
      </c>
      <c r="G299" s="397">
        <f>SUM(H299:I299)</f>
        <v>0</v>
      </c>
      <c r="H299" s="395">
        <v>0</v>
      </c>
      <c r="I299" s="395">
        <v>0</v>
      </c>
      <c r="J299" s="396">
        <f>SUM(K299:N299)</f>
        <v>0</v>
      </c>
      <c r="K299" s="395">
        <v>0</v>
      </c>
      <c r="L299" s="395">
        <v>0</v>
      </c>
      <c r="M299" s="395">
        <v>0</v>
      </c>
      <c r="N299" s="395">
        <v>0</v>
      </c>
      <c r="O299" s="396">
        <f>SUM(P299,Q299,R299,S299)</f>
        <v>7</v>
      </c>
      <c r="P299" s="395">
        <v>0</v>
      </c>
      <c r="Q299" s="395">
        <v>0</v>
      </c>
      <c r="R299" s="395">
        <v>1</v>
      </c>
      <c r="S299" s="395">
        <v>6</v>
      </c>
      <c r="T299" s="396">
        <f>SUM(U299,V299,W299,X299)</f>
        <v>1</v>
      </c>
      <c r="U299" s="395">
        <v>0</v>
      </c>
      <c r="V299" s="395">
        <v>1</v>
      </c>
      <c r="W299" s="395">
        <v>0</v>
      </c>
      <c r="X299" s="395">
        <v>0</v>
      </c>
      <c r="Y299" s="396">
        <f>SUM(Z299,AA299,AB299,AC299,AD299)</f>
        <v>1</v>
      </c>
      <c r="Z299" s="401">
        <v>0</v>
      </c>
      <c r="AA299" s="401">
        <v>0</v>
      </c>
      <c r="AB299" s="401">
        <v>0</v>
      </c>
      <c r="AC299" s="401">
        <v>1</v>
      </c>
      <c r="AD299" s="401">
        <v>0</v>
      </c>
      <c r="AE299" s="396">
        <f>SUM(AF299,AG299,AH299,AI299,AJ299,AK299,AL299,AM299,AN299,AO299,AP299,AQ299,AR299)</f>
        <v>6</v>
      </c>
      <c r="AF299" s="395">
        <v>0</v>
      </c>
      <c r="AG299" s="395">
        <v>0</v>
      </c>
      <c r="AH299" s="395">
        <v>2</v>
      </c>
      <c r="AI299" s="395">
        <v>1</v>
      </c>
      <c r="AJ299" s="395">
        <v>0</v>
      </c>
      <c r="AK299" s="395">
        <v>2</v>
      </c>
      <c r="AL299" s="395">
        <v>0</v>
      </c>
      <c r="AM299" s="395">
        <v>1</v>
      </c>
      <c r="AN299" s="395">
        <v>0</v>
      </c>
      <c r="AO299" s="395">
        <v>0</v>
      </c>
      <c r="AP299" s="395">
        <v>0</v>
      </c>
      <c r="AQ299" s="395">
        <v>0</v>
      </c>
      <c r="AR299" s="395">
        <v>0</v>
      </c>
      <c r="AS299" s="396">
        <f>SUM(AT299:AV299)</f>
        <v>1</v>
      </c>
      <c r="AT299" s="395">
        <v>0</v>
      </c>
      <c r="AU299" s="395">
        <v>0</v>
      </c>
      <c r="AV299" s="395">
        <v>1</v>
      </c>
      <c r="AW299" s="396">
        <f>SUM(AX299:BB299)</f>
        <v>9</v>
      </c>
      <c r="AX299" s="395">
        <v>0</v>
      </c>
      <c r="AY299" s="395">
        <v>2</v>
      </c>
      <c r="AZ299" s="395">
        <v>0</v>
      </c>
      <c r="BA299" s="395">
        <v>7</v>
      </c>
      <c r="BB299" s="395">
        <v>0</v>
      </c>
      <c r="BC299" s="396">
        <f>SUM(BD299:BE299)</f>
        <v>0</v>
      </c>
      <c r="BD299" s="395">
        <v>0</v>
      </c>
      <c r="BE299" s="395">
        <v>0</v>
      </c>
      <c r="BF299" s="396">
        <f>SUM(BG299:BJ299)</f>
        <v>4</v>
      </c>
      <c r="BG299" s="395">
        <v>0</v>
      </c>
      <c r="BH299" s="395">
        <v>0</v>
      </c>
      <c r="BI299" s="395">
        <v>2</v>
      </c>
      <c r="BJ299" s="395">
        <v>2</v>
      </c>
      <c r="BK299" s="396">
        <f>SUM(BL299:BN299)</f>
        <v>3</v>
      </c>
      <c r="BL299" s="395">
        <v>0</v>
      </c>
      <c r="BM299" s="395">
        <v>2</v>
      </c>
      <c r="BN299" s="395">
        <v>1</v>
      </c>
      <c r="BO299" s="396">
        <f>SUM(BP299:BR299)</f>
        <v>2</v>
      </c>
      <c r="BP299" s="395">
        <v>0</v>
      </c>
      <c r="BQ299" s="395">
        <v>2</v>
      </c>
      <c r="BR299" s="395">
        <v>0</v>
      </c>
      <c r="BS299" s="396">
        <f>SUM(BT299:BW299)</f>
        <v>4</v>
      </c>
      <c r="BT299" s="395">
        <v>0</v>
      </c>
      <c r="BU299" s="395">
        <v>2</v>
      </c>
      <c r="BV299" s="395">
        <v>0</v>
      </c>
      <c r="BW299" s="395">
        <v>2</v>
      </c>
      <c r="BX299" s="396">
        <f>SUM(BY299:CA299)</f>
        <v>1</v>
      </c>
      <c r="BY299" s="395">
        <v>0</v>
      </c>
      <c r="BZ299" s="395">
        <v>1</v>
      </c>
      <c r="CA299" s="395">
        <v>0</v>
      </c>
      <c r="CB299" s="396">
        <f>SUM(CC299:CE299)</f>
        <v>0</v>
      </c>
      <c r="CC299" s="395">
        <v>0</v>
      </c>
      <c r="CD299" s="395">
        <v>0</v>
      </c>
      <c r="CE299" s="395">
        <v>0</v>
      </c>
    </row>
    <row r="300" spans="1:83" ht="21" x14ac:dyDescent="0.2">
      <c r="A300" s="89"/>
      <c r="B300" s="372" t="s">
        <v>367</v>
      </c>
      <c r="C300" s="398">
        <f t="shared" ref="C300:AH300" si="293">SUM(C301:C302)</f>
        <v>10</v>
      </c>
      <c r="D300" s="397">
        <f t="shared" si="293"/>
        <v>0</v>
      </c>
      <c r="E300" s="397">
        <f t="shared" si="293"/>
        <v>0</v>
      </c>
      <c r="F300" s="397">
        <f t="shared" si="293"/>
        <v>0</v>
      </c>
      <c r="G300" s="397">
        <f t="shared" si="293"/>
        <v>4</v>
      </c>
      <c r="H300" s="397">
        <f t="shared" si="293"/>
        <v>0</v>
      </c>
      <c r="I300" s="397">
        <f t="shared" si="293"/>
        <v>4</v>
      </c>
      <c r="J300" s="397">
        <f t="shared" si="293"/>
        <v>0</v>
      </c>
      <c r="K300" s="397">
        <f t="shared" si="293"/>
        <v>0</v>
      </c>
      <c r="L300" s="397">
        <f t="shared" si="293"/>
        <v>0</v>
      </c>
      <c r="M300" s="397">
        <f t="shared" si="293"/>
        <v>0</v>
      </c>
      <c r="N300" s="397">
        <f t="shared" si="293"/>
        <v>0</v>
      </c>
      <c r="O300" s="397">
        <f t="shared" si="293"/>
        <v>0</v>
      </c>
      <c r="P300" s="397">
        <f t="shared" si="293"/>
        <v>0</v>
      </c>
      <c r="Q300" s="397">
        <f t="shared" si="293"/>
        <v>0</v>
      </c>
      <c r="R300" s="397">
        <f t="shared" si="293"/>
        <v>0</v>
      </c>
      <c r="S300" s="397">
        <f t="shared" si="293"/>
        <v>0</v>
      </c>
      <c r="T300" s="397">
        <f t="shared" si="293"/>
        <v>0</v>
      </c>
      <c r="U300" s="397">
        <f t="shared" si="293"/>
        <v>0</v>
      </c>
      <c r="V300" s="397">
        <f t="shared" si="293"/>
        <v>0</v>
      </c>
      <c r="W300" s="397">
        <f t="shared" si="293"/>
        <v>0</v>
      </c>
      <c r="X300" s="397">
        <f t="shared" si="293"/>
        <v>0</v>
      </c>
      <c r="Y300" s="397">
        <f t="shared" si="293"/>
        <v>2</v>
      </c>
      <c r="Z300" s="398">
        <f t="shared" si="293"/>
        <v>0</v>
      </c>
      <c r="AA300" s="398">
        <f t="shared" si="293"/>
        <v>1</v>
      </c>
      <c r="AB300" s="398">
        <f t="shared" si="293"/>
        <v>0</v>
      </c>
      <c r="AC300" s="398">
        <f t="shared" si="293"/>
        <v>1</v>
      </c>
      <c r="AD300" s="398">
        <f t="shared" si="293"/>
        <v>0</v>
      </c>
      <c r="AE300" s="397">
        <f t="shared" si="293"/>
        <v>1</v>
      </c>
      <c r="AF300" s="397">
        <f t="shared" si="293"/>
        <v>0</v>
      </c>
      <c r="AG300" s="397">
        <f t="shared" si="293"/>
        <v>0</v>
      </c>
      <c r="AH300" s="397">
        <f t="shared" si="293"/>
        <v>0</v>
      </c>
      <c r="AI300" s="397">
        <f t="shared" ref="AI300:BN300" si="294">SUM(AI301:AI302)</f>
        <v>0</v>
      </c>
      <c r="AJ300" s="397">
        <f t="shared" si="294"/>
        <v>0</v>
      </c>
      <c r="AK300" s="397">
        <f t="shared" si="294"/>
        <v>0</v>
      </c>
      <c r="AL300" s="397">
        <f t="shared" si="294"/>
        <v>0</v>
      </c>
      <c r="AM300" s="397">
        <f t="shared" si="294"/>
        <v>1</v>
      </c>
      <c r="AN300" s="397">
        <f t="shared" si="294"/>
        <v>0</v>
      </c>
      <c r="AO300" s="397">
        <f t="shared" si="294"/>
        <v>0</v>
      </c>
      <c r="AP300" s="397">
        <f t="shared" si="294"/>
        <v>0</v>
      </c>
      <c r="AQ300" s="397">
        <f t="shared" si="294"/>
        <v>0</v>
      </c>
      <c r="AR300" s="397">
        <f t="shared" si="294"/>
        <v>0</v>
      </c>
      <c r="AS300" s="397">
        <f t="shared" si="294"/>
        <v>0</v>
      </c>
      <c r="AT300" s="397">
        <f t="shared" si="294"/>
        <v>0</v>
      </c>
      <c r="AU300" s="397">
        <f t="shared" si="294"/>
        <v>0</v>
      </c>
      <c r="AV300" s="397">
        <f t="shared" si="294"/>
        <v>0</v>
      </c>
      <c r="AW300" s="397">
        <f t="shared" si="294"/>
        <v>0</v>
      </c>
      <c r="AX300" s="397">
        <f t="shared" si="294"/>
        <v>0</v>
      </c>
      <c r="AY300" s="397">
        <f t="shared" si="294"/>
        <v>0</v>
      </c>
      <c r="AZ300" s="397">
        <f t="shared" si="294"/>
        <v>0</v>
      </c>
      <c r="BA300" s="397">
        <f t="shared" si="294"/>
        <v>0</v>
      </c>
      <c r="BB300" s="397">
        <f t="shared" si="294"/>
        <v>0</v>
      </c>
      <c r="BC300" s="397">
        <f t="shared" si="294"/>
        <v>0</v>
      </c>
      <c r="BD300" s="397">
        <f t="shared" si="294"/>
        <v>0</v>
      </c>
      <c r="BE300" s="397">
        <f t="shared" si="294"/>
        <v>0</v>
      </c>
      <c r="BF300" s="397">
        <f t="shared" si="294"/>
        <v>1</v>
      </c>
      <c r="BG300" s="397">
        <f t="shared" si="294"/>
        <v>0</v>
      </c>
      <c r="BH300" s="397">
        <f t="shared" si="294"/>
        <v>1</v>
      </c>
      <c r="BI300" s="397">
        <f t="shared" si="294"/>
        <v>0</v>
      </c>
      <c r="BJ300" s="397">
        <f t="shared" si="294"/>
        <v>0</v>
      </c>
      <c r="BK300" s="397">
        <f t="shared" si="294"/>
        <v>2</v>
      </c>
      <c r="BL300" s="397">
        <f t="shared" si="294"/>
        <v>0</v>
      </c>
      <c r="BM300" s="397">
        <f t="shared" si="294"/>
        <v>0</v>
      </c>
      <c r="BN300" s="397">
        <f t="shared" si="294"/>
        <v>2</v>
      </c>
      <c r="BO300" s="397">
        <f t="shared" ref="BO300:CE300" si="295">SUM(BO301:BO302)</f>
        <v>0</v>
      </c>
      <c r="BP300" s="397">
        <f t="shared" si="295"/>
        <v>0</v>
      </c>
      <c r="BQ300" s="397">
        <f t="shared" si="295"/>
        <v>0</v>
      </c>
      <c r="BR300" s="397">
        <f t="shared" si="295"/>
        <v>0</v>
      </c>
      <c r="BS300" s="397">
        <f t="shared" si="295"/>
        <v>0</v>
      </c>
      <c r="BT300" s="397">
        <f t="shared" si="295"/>
        <v>0</v>
      </c>
      <c r="BU300" s="397">
        <f t="shared" si="295"/>
        <v>0</v>
      </c>
      <c r="BV300" s="397">
        <f t="shared" si="295"/>
        <v>0</v>
      </c>
      <c r="BW300" s="397">
        <f t="shared" si="295"/>
        <v>0</v>
      </c>
      <c r="BX300" s="397">
        <f t="shared" si="295"/>
        <v>0</v>
      </c>
      <c r="BY300" s="397">
        <f t="shared" si="295"/>
        <v>0</v>
      </c>
      <c r="BZ300" s="397">
        <f t="shared" si="295"/>
        <v>0</v>
      </c>
      <c r="CA300" s="397">
        <f t="shared" si="295"/>
        <v>0</v>
      </c>
      <c r="CB300" s="397">
        <f t="shared" si="295"/>
        <v>0</v>
      </c>
      <c r="CC300" s="397">
        <f t="shared" si="295"/>
        <v>0</v>
      </c>
      <c r="CD300" s="397">
        <f t="shared" si="295"/>
        <v>0</v>
      </c>
      <c r="CE300" s="397">
        <f t="shared" si="295"/>
        <v>0</v>
      </c>
    </row>
    <row r="301" spans="1:83" ht="12.75" x14ac:dyDescent="0.2">
      <c r="A301" s="92">
        <v>18001</v>
      </c>
      <c r="B301" s="252" t="s">
        <v>106</v>
      </c>
      <c r="C301" s="398">
        <f>SUM(D301,G301,J301,O301,T301,Y301,AE301,AS301,AW301,BC301,BF301,BK301,BO301,BS301,BX301,CB301)</f>
        <v>9</v>
      </c>
      <c r="D301" s="397">
        <f>SUM(E301:F301)</f>
        <v>0</v>
      </c>
      <c r="E301" s="395">
        <v>0</v>
      </c>
      <c r="F301" s="395">
        <v>0</v>
      </c>
      <c r="G301" s="397">
        <f>SUM(H301:I301)</f>
        <v>4</v>
      </c>
      <c r="H301" s="395">
        <v>0</v>
      </c>
      <c r="I301" s="395">
        <v>4</v>
      </c>
      <c r="J301" s="396">
        <f>SUM(K301:N301)</f>
        <v>0</v>
      </c>
      <c r="K301" s="395">
        <v>0</v>
      </c>
      <c r="L301" s="395">
        <v>0</v>
      </c>
      <c r="M301" s="395">
        <v>0</v>
      </c>
      <c r="N301" s="395">
        <v>0</v>
      </c>
      <c r="O301" s="396">
        <f>SUM(P301,Q301,R301,S301)</f>
        <v>0</v>
      </c>
      <c r="P301" s="395">
        <v>0</v>
      </c>
      <c r="Q301" s="395">
        <v>0</v>
      </c>
      <c r="R301" s="395">
        <v>0</v>
      </c>
      <c r="S301" s="395">
        <v>0</v>
      </c>
      <c r="T301" s="396">
        <f>SUM(U301,V301,W301,X301)</f>
        <v>0</v>
      </c>
      <c r="U301" s="395">
        <v>0</v>
      </c>
      <c r="V301" s="395">
        <v>0</v>
      </c>
      <c r="W301" s="395">
        <v>0</v>
      </c>
      <c r="X301" s="395">
        <v>0</v>
      </c>
      <c r="Y301" s="396">
        <f>SUM(Z301,AA301,AB301,AC301,AD301)</f>
        <v>2</v>
      </c>
      <c r="Z301" s="401">
        <v>0</v>
      </c>
      <c r="AA301" s="401">
        <v>1</v>
      </c>
      <c r="AB301" s="401">
        <v>0</v>
      </c>
      <c r="AC301" s="401">
        <v>1</v>
      </c>
      <c r="AD301" s="401">
        <v>0</v>
      </c>
      <c r="AE301" s="396">
        <f>SUM(AF301,AG301,AH301,AI301,AJ301,AK301,AL301,AM301,AN301,AO301,AP301,AQ301,AR301)</f>
        <v>0</v>
      </c>
      <c r="AF301" s="395">
        <v>0</v>
      </c>
      <c r="AG301" s="395">
        <v>0</v>
      </c>
      <c r="AH301" s="395">
        <v>0</v>
      </c>
      <c r="AI301" s="395">
        <v>0</v>
      </c>
      <c r="AJ301" s="395">
        <v>0</v>
      </c>
      <c r="AK301" s="395">
        <v>0</v>
      </c>
      <c r="AL301" s="395">
        <v>0</v>
      </c>
      <c r="AM301" s="395">
        <v>0</v>
      </c>
      <c r="AN301" s="395">
        <v>0</v>
      </c>
      <c r="AO301" s="395">
        <v>0</v>
      </c>
      <c r="AP301" s="395">
        <v>0</v>
      </c>
      <c r="AQ301" s="395">
        <v>0</v>
      </c>
      <c r="AR301" s="395">
        <v>0</v>
      </c>
      <c r="AS301" s="396">
        <f>SUM(AT301:AV301)</f>
        <v>0</v>
      </c>
      <c r="AT301" s="395">
        <v>0</v>
      </c>
      <c r="AU301" s="395">
        <v>0</v>
      </c>
      <c r="AV301" s="395">
        <v>0</v>
      </c>
      <c r="AW301" s="396">
        <f>SUM(AX301:BB301)</f>
        <v>0</v>
      </c>
      <c r="AX301" s="395">
        <v>0</v>
      </c>
      <c r="AY301" s="395">
        <v>0</v>
      </c>
      <c r="AZ301" s="395">
        <v>0</v>
      </c>
      <c r="BA301" s="395">
        <v>0</v>
      </c>
      <c r="BB301" s="395">
        <v>0</v>
      </c>
      <c r="BC301" s="396">
        <f>SUM(BD301:BE301)</f>
        <v>0</v>
      </c>
      <c r="BD301" s="395">
        <v>0</v>
      </c>
      <c r="BE301" s="395">
        <v>0</v>
      </c>
      <c r="BF301" s="396">
        <f>SUM(BG301:BJ301)</f>
        <v>1</v>
      </c>
      <c r="BG301" s="395">
        <v>0</v>
      </c>
      <c r="BH301" s="395">
        <v>1</v>
      </c>
      <c r="BI301" s="395">
        <v>0</v>
      </c>
      <c r="BJ301" s="395">
        <v>0</v>
      </c>
      <c r="BK301" s="396">
        <f>SUM(BL301:BN301)</f>
        <v>2</v>
      </c>
      <c r="BL301" s="395">
        <v>0</v>
      </c>
      <c r="BM301" s="395">
        <v>0</v>
      </c>
      <c r="BN301" s="395">
        <v>2</v>
      </c>
      <c r="BO301" s="396">
        <f>SUM(BP301:BR301)</f>
        <v>0</v>
      </c>
      <c r="BP301" s="395">
        <v>0</v>
      </c>
      <c r="BQ301" s="395">
        <v>0</v>
      </c>
      <c r="BR301" s="395">
        <v>0</v>
      </c>
      <c r="BS301" s="396">
        <f>SUM(BT301:BW301)</f>
        <v>0</v>
      </c>
      <c r="BT301" s="395">
        <v>0</v>
      </c>
      <c r="BU301" s="395">
        <v>0</v>
      </c>
      <c r="BV301" s="395">
        <v>0</v>
      </c>
      <c r="BW301" s="395">
        <v>0</v>
      </c>
      <c r="BX301" s="396">
        <f>SUM(BY301:CA301)</f>
        <v>0</v>
      </c>
      <c r="BY301" s="395">
        <v>0</v>
      </c>
      <c r="BZ301" s="395">
        <v>0</v>
      </c>
      <c r="CA301" s="395">
        <v>0</v>
      </c>
      <c r="CB301" s="396">
        <f>SUM(CC301:CE301)</f>
        <v>0</v>
      </c>
      <c r="CC301" s="395">
        <v>0</v>
      </c>
      <c r="CD301" s="395">
        <v>0</v>
      </c>
      <c r="CE301" s="395">
        <v>0</v>
      </c>
    </row>
    <row r="302" spans="1:83" ht="12.75" x14ac:dyDescent="0.2">
      <c r="A302" s="91">
        <v>18002</v>
      </c>
      <c r="B302" s="252" t="s">
        <v>403</v>
      </c>
      <c r="C302" s="398">
        <f>SUM(D302,G302,J302,O302,T302,Y302,AE302,AS302,AW302,BC302,BF302,BK302,BO302,BS302,BX302,CB302)</f>
        <v>1</v>
      </c>
      <c r="D302" s="397">
        <f>SUM(E302:F302)</f>
        <v>0</v>
      </c>
      <c r="E302" s="395">
        <v>0</v>
      </c>
      <c r="F302" s="395">
        <v>0</v>
      </c>
      <c r="G302" s="397">
        <f>SUM(H302:I302)</f>
        <v>0</v>
      </c>
      <c r="H302" s="395">
        <v>0</v>
      </c>
      <c r="I302" s="395">
        <v>0</v>
      </c>
      <c r="J302" s="396">
        <f>SUM(K302:N302)</f>
        <v>0</v>
      </c>
      <c r="K302" s="395">
        <v>0</v>
      </c>
      <c r="L302" s="395">
        <v>0</v>
      </c>
      <c r="M302" s="395">
        <v>0</v>
      </c>
      <c r="N302" s="395">
        <v>0</v>
      </c>
      <c r="O302" s="396">
        <f>SUM(P302,Q302,R302,S302)</f>
        <v>0</v>
      </c>
      <c r="P302" s="395">
        <v>0</v>
      </c>
      <c r="Q302" s="395">
        <v>0</v>
      </c>
      <c r="R302" s="395">
        <v>0</v>
      </c>
      <c r="S302" s="395">
        <v>0</v>
      </c>
      <c r="T302" s="396">
        <f>SUM(U302,V302,W302,X302)</f>
        <v>0</v>
      </c>
      <c r="U302" s="395">
        <v>0</v>
      </c>
      <c r="V302" s="395">
        <v>0</v>
      </c>
      <c r="W302" s="395">
        <v>0</v>
      </c>
      <c r="X302" s="395">
        <v>0</v>
      </c>
      <c r="Y302" s="396">
        <f>SUM(Z302,AA302,AB302,AC302,AD302)</f>
        <v>0</v>
      </c>
      <c r="Z302" s="401">
        <v>0</v>
      </c>
      <c r="AA302" s="401">
        <v>0</v>
      </c>
      <c r="AB302" s="401">
        <v>0</v>
      </c>
      <c r="AC302" s="401">
        <v>0</v>
      </c>
      <c r="AD302" s="401">
        <v>0</v>
      </c>
      <c r="AE302" s="396">
        <f>SUM(AF302,AG302,AH302,AI302,AJ302,AK302,AL302,AM302,AN302,AO302,AP302,AQ302,AR302)</f>
        <v>1</v>
      </c>
      <c r="AF302" s="395">
        <v>0</v>
      </c>
      <c r="AG302" s="395">
        <v>0</v>
      </c>
      <c r="AH302" s="395">
        <v>0</v>
      </c>
      <c r="AI302" s="395">
        <v>0</v>
      </c>
      <c r="AJ302" s="395">
        <v>0</v>
      </c>
      <c r="AK302" s="395">
        <v>0</v>
      </c>
      <c r="AL302" s="395">
        <v>0</v>
      </c>
      <c r="AM302" s="395">
        <v>1</v>
      </c>
      <c r="AN302" s="395">
        <v>0</v>
      </c>
      <c r="AO302" s="395">
        <v>0</v>
      </c>
      <c r="AP302" s="395">
        <v>0</v>
      </c>
      <c r="AQ302" s="395">
        <v>0</v>
      </c>
      <c r="AR302" s="395">
        <v>0</v>
      </c>
      <c r="AS302" s="396">
        <f>SUM(AT302:AV302)</f>
        <v>0</v>
      </c>
      <c r="AT302" s="395">
        <v>0</v>
      </c>
      <c r="AU302" s="395">
        <v>0</v>
      </c>
      <c r="AV302" s="395">
        <v>0</v>
      </c>
      <c r="AW302" s="396">
        <f>SUM(AX302:BB302)</f>
        <v>0</v>
      </c>
      <c r="AX302" s="395">
        <v>0</v>
      </c>
      <c r="AY302" s="395">
        <v>0</v>
      </c>
      <c r="AZ302" s="395">
        <v>0</v>
      </c>
      <c r="BA302" s="395">
        <v>0</v>
      </c>
      <c r="BB302" s="395">
        <v>0</v>
      </c>
      <c r="BC302" s="396">
        <f>SUM(BD302:BE302)</f>
        <v>0</v>
      </c>
      <c r="BD302" s="395">
        <v>0</v>
      </c>
      <c r="BE302" s="395">
        <v>0</v>
      </c>
      <c r="BF302" s="396">
        <f>SUM(BG302:BJ302)</f>
        <v>0</v>
      </c>
      <c r="BG302" s="395">
        <v>0</v>
      </c>
      <c r="BH302" s="395">
        <v>0</v>
      </c>
      <c r="BI302" s="395">
        <v>0</v>
      </c>
      <c r="BJ302" s="395">
        <v>0</v>
      </c>
      <c r="BK302" s="396">
        <f>SUM(BL302:BN302)</f>
        <v>0</v>
      </c>
      <c r="BL302" s="395">
        <v>0</v>
      </c>
      <c r="BM302" s="395">
        <v>0</v>
      </c>
      <c r="BN302" s="395">
        <v>0</v>
      </c>
      <c r="BO302" s="396">
        <f>SUM(BP302:BR302)</f>
        <v>0</v>
      </c>
      <c r="BP302" s="395">
        <v>0</v>
      </c>
      <c r="BQ302" s="395">
        <v>0</v>
      </c>
      <c r="BR302" s="395">
        <v>0</v>
      </c>
      <c r="BS302" s="396">
        <f>SUM(BT302:BW302)</f>
        <v>0</v>
      </c>
      <c r="BT302" s="395">
        <v>0</v>
      </c>
      <c r="BU302" s="395">
        <v>0</v>
      </c>
      <c r="BV302" s="395">
        <v>0</v>
      </c>
      <c r="BW302" s="395">
        <v>0</v>
      </c>
      <c r="BX302" s="396">
        <f>SUM(BY302:CA302)</f>
        <v>0</v>
      </c>
      <c r="BY302" s="395">
        <v>0</v>
      </c>
      <c r="BZ302" s="395">
        <v>0</v>
      </c>
      <c r="CA302" s="395">
        <v>0</v>
      </c>
      <c r="CB302" s="396">
        <f>SUM(CC302:CE302)</f>
        <v>0</v>
      </c>
      <c r="CC302" s="395">
        <v>0</v>
      </c>
      <c r="CD302" s="395">
        <v>0</v>
      </c>
      <c r="CE302" s="395">
        <v>0</v>
      </c>
    </row>
    <row r="303" spans="1:83" ht="12.75" x14ac:dyDescent="0.2">
      <c r="A303" s="399"/>
      <c r="B303" s="400" t="s">
        <v>815</v>
      </c>
      <c r="C303" s="399">
        <f>SUM(C304,C318)</f>
        <v>16068</v>
      </c>
      <c r="D303" s="399">
        <f t="shared" ref="D303:BO303" si="296">SUM(D304,D318)</f>
        <v>279</v>
      </c>
      <c r="E303" s="399">
        <f t="shared" si="296"/>
        <v>1</v>
      </c>
      <c r="F303" s="399">
        <f t="shared" si="296"/>
        <v>278</v>
      </c>
      <c r="G303" s="399">
        <f t="shared" si="296"/>
        <v>156</v>
      </c>
      <c r="H303" s="399">
        <f t="shared" si="296"/>
        <v>0</v>
      </c>
      <c r="I303" s="399">
        <f t="shared" si="296"/>
        <v>156</v>
      </c>
      <c r="J303" s="399">
        <f t="shared" si="296"/>
        <v>290</v>
      </c>
      <c r="K303" s="399">
        <f t="shared" si="296"/>
        <v>0</v>
      </c>
      <c r="L303" s="399">
        <f t="shared" si="296"/>
        <v>36</v>
      </c>
      <c r="M303" s="399">
        <f t="shared" si="296"/>
        <v>81</v>
      </c>
      <c r="N303" s="399">
        <f t="shared" si="296"/>
        <v>173</v>
      </c>
      <c r="O303" s="399">
        <f t="shared" si="296"/>
        <v>441</v>
      </c>
      <c r="P303" s="399">
        <f t="shared" si="296"/>
        <v>0</v>
      </c>
      <c r="Q303" s="399">
        <f t="shared" si="296"/>
        <v>321</v>
      </c>
      <c r="R303" s="399">
        <f t="shared" si="296"/>
        <v>60</v>
      </c>
      <c r="S303" s="399">
        <f t="shared" si="296"/>
        <v>60</v>
      </c>
      <c r="T303" s="399">
        <f t="shared" si="296"/>
        <v>979</v>
      </c>
      <c r="U303" s="399">
        <f t="shared" si="296"/>
        <v>0</v>
      </c>
      <c r="V303" s="399">
        <f t="shared" si="296"/>
        <v>612</v>
      </c>
      <c r="W303" s="399">
        <f t="shared" si="296"/>
        <v>254</v>
      </c>
      <c r="X303" s="399">
        <f t="shared" si="296"/>
        <v>113</v>
      </c>
      <c r="Y303" s="399">
        <f t="shared" si="296"/>
        <v>1639</v>
      </c>
      <c r="Z303" s="399">
        <f t="shared" si="296"/>
        <v>0</v>
      </c>
      <c r="AA303" s="399">
        <f t="shared" si="296"/>
        <v>119</v>
      </c>
      <c r="AB303" s="399">
        <f t="shared" si="296"/>
        <v>299</v>
      </c>
      <c r="AC303" s="399">
        <f t="shared" si="296"/>
        <v>834</v>
      </c>
      <c r="AD303" s="399">
        <f t="shared" si="296"/>
        <v>387</v>
      </c>
      <c r="AE303" s="399">
        <f t="shared" si="296"/>
        <v>4855</v>
      </c>
      <c r="AF303" s="399">
        <f t="shared" si="296"/>
        <v>0</v>
      </c>
      <c r="AG303" s="399">
        <f t="shared" si="296"/>
        <v>0</v>
      </c>
      <c r="AH303" s="399">
        <f t="shared" si="296"/>
        <v>931</v>
      </c>
      <c r="AI303" s="399">
        <f t="shared" si="296"/>
        <v>1243</v>
      </c>
      <c r="AJ303" s="399">
        <f t="shared" si="296"/>
        <v>751</v>
      </c>
      <c r="AK303" s="399">
        <f t="shared" si="296"/>
        <v>1915</v>
      </c>
      <c r="AL303" s="399">
        <f t="shared" si="296"/>
        <v>0</v>
      </c>
      <c r="AM303" s="399">
        <f t="shared" si="296"/>
        <v>8</v>
      </c>
      <c r="AN303" s="399">
        <f t="shared" si="296"/>
        <v>1</v>
      </c>
      <c r="AO303" s="399">
        <f t="shared" si="296"/>
        <v>3</v>
      </c>
      <c r="AP303" s="399">
        <f t="shared" si="296"/>
        <v>3</v>
      </c>
      <c r="AQ303" s="399">
        <f t="shared" si="296"/>
        <v>0</v>
      </c>
      <c r="AR303" s="399">
        <f t="shared" si="296"/>
        <v>0</v>
      </c>
      <c r="AS303" s="399">
        <f t="shared" si="296"/>
        <v>721</v>
      </c>
      <c r="AT303" s="399">
        <f t="shared" si="296"/>
        <v>0</v>
      </c>
      <c r="AU303" s="399">
        <f t="shared" si="296"/>
        <v>311</v>
      </c>
      <c r="AV303" s="399">
        <f t="shared" si="296"/>
        <v>410</v>
      </c>
      <c r="AW303" s="399">
        <f t="shared" si="296"/>
        <v>1150</v>
      </c>
      <c r="AX303" s="399">
        <f t="shared" si="296"/>
        <v>0</v>
      </c>
      <c r="AY303" s="399">
        <f t="shared" si="296"/>
        <v>292</v>
      </c>
      <c r="AZ303" s="399">
        <f t="shared" si="296"/>
        <v>63</v>
      </c>
      <c r="BA303" s="399">
        <f t="shared" si="296"/>
        <v>486</v>
      </c>
      <c r="BB303" s="399">
        <f t="shared" si="296"/>
        <v>309</v>
      </c>
      <c r="BC303" s="399">
        <f t="shared" si="296"/>
        <v>726</v>
      </c>
      <c r="BD303" s="399">
        <f t="shared" si="296"/>
        <v>0</v>
      </c>
      <c r="BE303" s="399">
        <f t="shared" si="296"/>
        <v>726</v>
      </c>
      <c r="BF303" s="399">
        <f t="shared" si="296"/>
        <v>1793</v>
      </c>
      <c r="BG303" s="399">
        <f t="shared" si="296"/>
        <v>0</v>
      </c>
      <c r="BH303" s="399">
        <f t="shared" si="296"/>
        <v>1031</v>
      </c>
      <c r="BI303" s="399">
        <f t="shared" si="296"/>
        <v>166</v>
      </c>
      <c r="BJ303" s="399">
        <f t="shared" si="296"/>
        <v>596</v>
      </c>
      <c r="BK303" s="399">
        <f t="shared" si="296"/>
        <v>1449</v>
      </c>
      <c r="BL303" s="399">
        <f t="shared" si="296"/>
        <v>0</v>
      </c>
      <c r="BM303" s="399">
        <f t="shared" si="296"/>
        <v>866</v>
      </c>
      <c r="BN303" s="399">
        <f t="shared" si="296"/>
        <v>583</v>
      </c>
      <c r="BO303" s="399">
        <f t="shared" si="296"/>
        <v>574</v>
      </c>
      <c r="BP303" s="399">
        <f t="shared" ref="BP303:CE303" si="297">SUM(BP304,BP318)</f>
        <v>0</v>
      </c>
      <c r="BQ303" s="399">
        <f t="shared" si="297"/>
        <v>457</v>
      </c>
      <c r="BR303" s="399">
        <f t="shared" si="297"/>
        <v>117</v>
      </c>
      <c r="BS303" s="399">
        <f t="shared" si="297"/>
        <v>640</v>
      </c>
      <c r="BT303" s="399">
        <f t="shared" si="297"/>
        <v>0</v>
      </c>
      <c r="BU303" s="399">
        <f t="shared" si="297"/>
        <v>365</v>
      </c>
      <c r="BV303" s="399">
        <f t="shared" si="297"/>
        <v>259</v>
      </c>
      <c r="BW303" s="399">
        <f t="shared" si="297"/>
        <v>16</v>
      </c>
      <c r="BX303" s="399">
        <f t="shared" si="297"/>
        <v>232</v>
      </c>
      <c r="BY303" s="399">
        <f t="shared" si="297"/>
        <v>0</v>
      </c>
      <c r="BZ303" s="399">
        <f t="shared" si="297"/>
        <v>175</v>
      </c>
      <c r="CA303" s="399">
        <f t="shared" si="297"/>
        <v>57</v>
      </c>
      <c r="CB303" s="399">
        <f t="shared" si="297"/>
        <v>144</v>
      </c>
      <c r="CC303" s="399">
        <f t="shared" si="297"/>
        <v>2</v>
      </c>
      <c r="CD303" s="399">
        <f t="shared" si="297"/>
        <v>139</v>
      </c>
      <c r="CE303" s="399">
        <f t="shared" si="297"/>
        <v>3</v>
      </c>
    </row>
    <row r="304" spans="1:83" s="129" customFormat="1" ht="12.75" x14ac:dyDescent="0.2">
      <c r="A304" s="397"/>
      <c r="B304" s="478" t="s">
        <v>894</v>
      </c>
      <c r="C304" s="397">
        <f>SUM(C305:C317)</f>
        <v>14982</v>
      </c>
      <c r="D304" s="397">
        <f t="shared" ref="D304:BO304" si="298">SUM(D305:D317)</f>
        <v>279</v>
      </c>
      <c r="E304" s="397">
        <f t="shared" si="298"/>
        <v>1</v>
      </c>
      <c r="F304" s="397">
        <f t="shared" si="298"/>
        <v>278</v>
      </c>
      <c r="G304" s="397">
        <f t="shared" si="298"/>
        <v>48</v>
      </c>
      <c r="H304" s="397">
        <f t="shared" si="298"/>
        <v>0</v>
      </c>
      <c r="I304" s="397">
        <f t="shared" si="298"/>
        <v>48</v>
      </c>
      <c r="J304" s="397">
        <f t="shared" si="298"/>
        <v>289</v>
      </c>
      <c r="K304" s="397">
        <f t="shared" si="298"/>
        <v>0</v>
      </c>
      <c r="L304" s="397">
        <f t="shared" si="298"/>
        <v>36</v>
      </c>
      <c r="M304" s="397">
        <f t="shared" si="298"/>
        <v>80</v>
      </c>
      <c r="N304" s="397">
        <f t="shared" si="298"/>
        <v>173</v>
      </c>
      <c r="O304" s="397">
        <f t="shared" si="298"/>
        <v>373</v>
      </c>
      <c r="P304" s="397">
        <f t="shared" si="298"/>
        <v>0</v>
      </c>
      <c r="Q304" s="397">
        <f t="shared" si="298"/>
        <v>292</v>
      </c>
      <c r="R304" s="397">
        <f t="shared" si="298"/>
        <v>22</v>
      </c>
      <c r="S304" s="397">
        <f t="shared" si="298"/>
        <v>59</v>
      </c>
      <c r="T304" s="397">
        <f t="shared" si="298"/>
        <v>855</v>
      </c>
      <c r="U304" s="397">
        <f t="shared" si="298"/>
        <v>0</v>
      </c>
      <c r="V304" s="397">
        <f t="shared" si="298"/>
        <v>580</v>
      </c>
      <c r="W304" s="397">
        <f t="shared" si="298"/>
        <v>162</v>
      </c>
      <c r="X304" s="397">
        <f t="shared" si="298"/>
        <v>113</v>
      </c>
      <c r="Y304" s="397">
        <f t="shared" si="298"/>
        <v>1472</v>
      </c>
      <c r="Z304" s="397">
        <f t="shared" si="298"/>
        <v>0</v>
      </c>
      <c r="AA304" s="397">
        <f t="shared" si="298"/>
        <v>111</v>
      </c>
      <c r="AB304" s="397">
        <f t="shared" si="298"/>
        <v>297</v>
      </c>
      <c r="AC304" s="397">
        <f t="shared" si="298"/>
        <v>776</v>
      </c>
      <c r="AD304" s="397">
        <f t="shared" si="298"/>
        <v>288</v>
      </c>
      <c r="AE304" s="397">
        <f t="shared" si="298"/>
        <v>4826</v>
      </c>
      <c r="AF304" s="397">
        <f t="shared" si="298"/>
        <v>0</v>
      </c>
      <c r="AG304" s="397">
        <f t="shared" si="298"/>
        <v>0</v>
      </c>
      <c r="AH304" s="397">
        <f t="shared" si="298"/>
        <v>927</v>
      </c>
      <c r="AI304" s="397">
        <f t="shared" si="298"/>
        <v>1238</v>
      </c>
      <c r="AJ304" s="397">
        <f t="shared" si="298"/>
        <v>745</v>
      </c>
      <c r="AK304" s="397">
        <f t="shared" si="298"/>
        <v>1906</v>
      </c>
      <c r="AL304" s="397">
        <f t="shared" si="298"/>
        <v>0</v>
      </c>
      <c r="AM304" s="397">
        <f t="shared" si="298"/>
        <v>6</v>
      </c>
      <c r="AN304" s="397">
        <f t="shared" si="298"/>
        <v>1</v>
      </c>
      <c r="AO304" s="397">
        <f t="shared" si="298"/>
        <v>0</v>
      </c>
      <c r="AP304" s="397">
        <f t="shared" si="298"/>
        <v>3</v>
      </c>
      <c r="AQ304" s="397">
        <f t="shared" si="298"/>
        <v>0</v>
      </c>
      <c r="AR304" s="397">
        <f t="shared" si="298"/>
        <v>0</v>
      </c>
      <c r="AS304" s="397">
        <f t="shared" si="298"/>
        <v>720</v>
      </c>
      <c r="AT304" s="397">
        <f t="shared" si="298"/>
        <v>0</v>
      </c>
      <c r="AU304" s="397">
        <f t="shared" si="298"/>
        <v>311</v>
      </c>
      <c r="AV304" s="397">
        <f t="shared" si="298"/>
        <v>409</v>
      </c>
      <c r="AW304" s="397">
        <f t="shared" si="298"/>
        <v>1068</v>
      </c>
      <c r="AX304" s="397">
        <f t="shared" si="298"/>
        <v>0</v>
      </c>
      <c r="AY304" s="397">
        <f t="shared" si="298"/>
        <v>290</v>
      </c>
      <c r="AZ304" s="397">
        <f t="shared" si="298"/>
        <v>63</v>
      </c>
      <c r="BA304" s="397">
        <f t="shared" si="298"/>
        <v>406</v>
      </c>
      <c r="BB304" s="397">
        <f t="shared" si="298"/>
        <v>309</v>
      </c>
      <c r="BC304" s="397">
        <f t="shared" si="298"/>
        <v>606</v>
      </c>
      <c r="BD304" s="397">
        <f t="shared" si="298"/>
        <v>0</v>
      </c>
      <c r="BE304" s="397">
        <f t="shared" si="298"/>
        <v>606</v>
      </c>
      <c r="BF304" s="397">
        <f t="shared" si="298"/>
        <v>1752</v>
      </c>
      <c r="BG304" s="397">
        <f t="shared" si="298"/>
        <v>0</v>
      </c>
      <c r="BH304" s="397">
        <f t="shared" si="298"/>
        <v>993</v>
      </c>
      <c r="BI304" s="397">
        <f t="shared" si="298"/>
        <v>166</v>
      </c>
      <c r="BJ304" s="397">
        <f t="shared" si="298"/>
        <v>593</v>
      </c>
      <c r="BK304" s="397">
        <f t="shared" si="298"/>
        <v>1147</v>
      </c>
      <c r="BL304" s="397">
        <f t="shared" si="298"/>
        <v>0</v>
      </c>
      <c r="BM304" s="397">
        <f t="shared" si="298"/>
        <v>786</v>
      </c>
      <c r="BN304" s="397">
        <f t="shared" si="298"/>
        <v>361</v>
      </c>
      <c r="BO304" s="397">
        <f t="shared" si="298"/>
        <v>550</v>
      </c>
      <c r="BP304" s="397">
        <f t="shared" ref="BP304:CE304" si="299">SUM(BP305:BP317)</f>
        <v>0</v>
      </c>
      <c r="BQ304" s="397">
        <f t="shared" si="299"/>
        <v>455</v>
      </c>
      <c r="BR304" s="397">
        <f t="shared" si="299"/>
        <v>95</v>
      </c>
      <c r="BS304" s="397">
        <f t="shared" si="299"/>
        <v>624</v>
      </c>
      <c r="BT304" s="397">
        <f t="shared" si="299"/>
        <v>0</v>
      </c>
      <c r="BU304" s="397">
        <f t="shared" si="299"/>
        <v>352</v>
      </c>
      <c r="BV304" s="397">
        <f t="shared" si="299"/>
        <v>259</v>
      </c>
      <c r="BW304" s="397">
        <f t="shared" si="299"/>
        <v>13</v>
      </c>
      <c r="BX304" s="397">
        <f t="shared" si="299"/>
        <v>230</v>
      </c>
      <c r="BY304" s="397">
        <f t="shared" si="299"/>
        <v>0</v>
      </c>
      <c r="BZ304" s="397">
        <f t="shared" si="299"/>
        <v>173</v>
      </c>
      <c r="CA304" s="397">
        <f t="shared" si="299"/>
        <v>57</v>
      </c>
      <c r="CB304" s="397">
        <f t="shared" si="299"/>
        <v>143</v>
      </c>
      <c r="CC304" s="397">
        <f t="shared" si="299"/>
        <v>2</v>
      </c>
      <c r="CD304" s="397">
        <f t="shared" si="299"/>
        <v>139</v>
      </c>
      <c r="CE304" s="397">
        <f t="shared" si="299"/>
        <v>2</v>
      </c>
    </row>
    <row r="305" spans="1:83" ht="12.75" x14ac:dyDescent="0.2">
      <c r="A305" s="89">
        <v>18102</v>
      </c>
      <c r="B305" s="252" t="s">
        <v>407</v>
      </c>
      <c r="C305" s="398">
        <f t="shared" ref="C305:C317" si="300">SUM(D305,G305,J305,O305,T305,Y305,AE305,AS305,AW305,BC305,BF305,BK305,BO305,BS305,BX305,CB305)</f>
        <v>155</v>
      </c>
      <c r="D305" s="397">
        <f t="shared" ref="D305:D317" si="301">SUM(E305:F305)</f>
        <v>0</v>
      </c>
      <c r="E305" s="395">
        <v>0</v>
      </c>
      <c r="F305" s="395">
        <v>0</v>
      </c>
      <c r="G305" s="397">
        <f t="shared" ref="G305:G317" si="302">SUM(H305:I305)</f>
        <v>0</v>
      </c>
      <c r="H305" s="395">
        <v>0</v>
      </c>
      <c r="I305" s="395">
        <v>0</v>
      </c>
      <c r="J305" s="396">
        <f t="shared" ref="J305:J317" si="303">SUM(K305:N305)</f>
        <v>2</v>
      </c>
      <c r="K305" s="395">
        <v>0</v>
      </c>
      <c r="L305" s="395">
        <v>0</v>
      </c>
      <c r="M305" s="395">
        <v>0</v>
      </c>
      <c r="N305" s="395">
        <v>2</v>
      </c>
      <c r="O305" s="396">
        <f t="shared" ref="O305:O317" si="304">SUM(P305,Q305,R305,S305)</f>
        <v>0</v>
      </c>
      <c r="P305" s="395">
        <v>0</v>
      </c>
      <c r="Q305" s="395">
        <v>0</v>
      </c>
      <c r="R305" s="395">
        <v>0</v>
      </c>
      <c r="S305" s="395">
        <v>0</v>
      </c>
      <c r="T305" s="396">
        <f t="shared" ref="T305:T317" si="305">SUM(U305,V305,W305,X305)</f>
        <v>0</v>
      </c>
      <c r="U305" s="395">
        <v>0</v>
      </c>
      <c r="V305" s="395">
        <v>0</v>
      </c>
      <c r="W305" s="395">
        <v>0</v>
      </c>
      <c r="X305" s="395">
        <v>0</v>
      </c>
      <c r="Y305" s="396">
        <f t="shared" ref="Y305:Y317" si="306">SUM(Z305,AA305,AB305,AC305,AD305)</f>
        <v>79</v>
      </c>
      <c r="Z305" s="395">
        <v>0</v>
      </c>
      <c r="AA305" s="395">
        <v>0</v>
      </c>
      <c r="AB305" s="395">
        <v>1</v>
      </c>
      <c r="AC305" s="395">
        <v>78</v>
      </c>
      <c r="AD305" s="395">
        <v>0</v>
      </c>
      <c r="AE305" s="396">
        <f t="shared" ref="AE305:AE317" si="307">SUM(AF305,AG305,AH305,AI305,AJ305,AK305,AL305,AM305,AN305,AO305,AP305,AQ305,AR305)</f>
        <v>3</v>
      </c>
      <c r="AF305" s="395">
        <v>0</v>
      </c>
      <c r="AG305" s="395">
        <v>0</v>
      </c>
      <c r="AH305" s="395">
        <v>0</v>
      </c>
      <c r="AI305" s="395">
        <v>0</v>
      </c>
      <c r="AJ305" s="395">
        <v>2</v>
      </c>
      <c r="AK305" s="395">
        <v>1</v>
      </c>
      <c r="AL305" s="395">
        <v>0</v>
      </c>
      <c r="AM305" s="395">
        <v>0</v>
      </c>
      <c r="AN305" s="395">
        <v>0</v>
      </c>
      <c r="AO305" s="395">
        <v>0</v>
      </c>
      <c r="AP305" s="395">
        <v>0</v>
      </c>
      <c r="AQ305" s="395">
        <v>0</v>
      </c>
      <c r="AR305" s="395">
        <v>0</v>
      </c>
      <c r="AS305" s="396">
        <f t="shared" ref="AS305:AS317" si="308">SUM(AT305:AV305)</f>
        <v>39</v>
      </c>
      <c r="AT305" s="395">
        <v>0</v>
      </c>
      <c r="AU305" s="395">
        <v>0</v>
      </c>
      <c r="AV305" s="395">
        <v>39</v>
      </c>
      <c r="AW305" s="396">
        <f t="shared" ref="AW305:AW317" si="309">SUM(AX305:BB305)</f>
        <v>0</v>
      </c>
      <c r="AX305" s="395">
        <v>0</v>
      </c>
      <c r="AY305" s="395">
        <v>0</v>
      </c>
      <c r="AZ305" s="395">
        <v>0</v>
      </c>
      <c r="BA305" s="395">
        <v>0</v>
      </c>
      <c r="BB305" s="395">
        <v>0</v>
      </c>
      <c r="BC305" s="396">
        <f t="shared" ref="BC305:BC317" si="310">SUM(BD305:BE305)</f>
        <v>0</v>
      </c>
      <c r="BD305" s="395">
        <v>0</v>
      </c>
      <c r="BE305" s="395">
        <v>0</v>
      </c>
      <c r="BF305" s="396">
        <f t="shared" ref="BF305:BF317" si="311">SUM(BG305:BJ305)</f>
        <v>29</v>
      </c>
      <c r="BG305" s="395">
        <v>0</v>
      </c>
      <c r="BH305" s="395">
        <v>29</v>
      </c>
      <c r="BI305" s="395">
        <v>0</v>
      </c>
      <c r="BJ305" s="395">
        <v>0</v>
      </c>
      <c r="BK305" s="396">
        <f t="shared" ref="BK305:BK317" si="312">SUM(BL305:BN305)</f>
        <v>0</v>
      </c>
      <c r="BL305" s="395">
        <v>0</v>
      </c>
      <c r="BM305" s="395">
        <v>0</v>
      </c>
      <c r="BN305" s="395">
        <v>0</v>
      </c>
      <c r="BO305" s="396">
        <f t="shared" ref="BO305:BO317" si="313">SUM(BP305:BR305)</f>
        <v>0</v>
      </c>
      <c r="BP305" s="395">
        <v>0</v>
      </c>
      <c r="BQ305" s="395">
        <v>0</v>
      </c>
      <c r="BR305" s="395">
        <v>0</v>
      </c>
      <c r="BS305" s="396">
        <f t="shared" ref="BS305:BS317" si="314">SUM(BT305:BW305)</f>
        <v>2</v>
      </c>
      <c r="BT305" s="395">
        <v>0</v>
      </c>
      <c r="BU305" s="395">
        <v>1</v>
      </c>
      <c r="BV305" s="395">
        <v>0</v>
      </c>
      <c r="BW305" s="395">
        <v>1</v>
      </c>
      <c r="BX305" s="396">
        <f t="shared" ref="BX305:BX317" si="315">SUM(BY305:CA305)</f>
        <v>1</v>
      </c>
      <c r="BY305" s="395">
        <v>0</v>
      </c>
      <c r="BZ305" s="395">
        <v>1</v>
      </c>
      <c r="CA305" s="395">
        <v>0</v>
      </c>
      <c r="CB305" s="396">
        <f t="shared" ref="CB305:CB317" si="316">SUM(CC305:CE305)</f>
        <v>0</v>
      </c>
      <c r="CC305" s="395">
        <v>0</v>
      </c>
      <c r="CD305" s="395">
        <v>0</v>
      </c>
      <c r="CE305" s="395">
        <v>0</v>
      </c>
    </row>
    <row r="306" spans="1:83" ht="12.75" x14ac:dyDescent="0.2">
      <c r="A306" s="90">
        <v>18401</v>
      </c>
      <c r="B306" s="252" t="s">
        <v>42</v>
      </c>
      <c r="C306" s="398">
        <f t="shared" si="300"/>
        <v>14738</v>
      </c>
      <c r="D306" s="397">
        <f t="shared" si="301"/>
        <v>274</v>
      </c>
      <c r="E306" s="395">
        <v>1</v>
      </c>
      <c r="F306" s="395">
        <v>273</v>
      </c>
      <c r="G306" s="397">
        <f t="shared" si="302"/>
        <v>47</v>
      </c>
      <c r="H306" s="395">
        <v>0</v>
      </c>
      <c r="I306" s="395">
        <v>47</v>
      </c>
      <c r="J306" s="396">
        <f t="shared" si="303"/>
        <v>285</v>
      </c>
      <c r="K306" s="395">
        <v>0</v>
      </c>
      <c r="L306" s="395">
        <v>35</v>
      </c>
      <c r="M306" s="395">
        <v>80</v>
      </c>
      <c r="N306" s="395">
        <v>170</v>
      </c>
      <c r="O306" s="396">
        <f t="shared" si="304"/>
        <v>367</v>
      </c>
      <c r="P306" s="395">
        <v>0</v>
      </c>
      <c r="Q306" s="395">
        <v>287</v>
      </c>
      <c r="R306" s="395">
        <v>21</v>
      </c>
      <c r="S306" s="395">
        <v>59</v>
      </c>
      <c r="T306" s="396">
        <f t="shared" si="305"/>
        <v>854</v>
      </c>
      <c r="U306" s="395">
        <v>0</v>
      </c>
      <c r="V306" s="395">
        <v>579</v>
      </c>
      <c r="W306" s="395">
        <v>162</v>
      </c>
      <c r="X306" s="395">
        <v>113</v>
      </c>
      <c r="Y306" s="396">
        <f t="shared" si="306"/>
        <v>1374</v>
      </c>
      <c r="Z306" s="395">
        <v>0</v>
      </c>
      <c r="AA306" s="395">
        <v>109</v>
      </c>
      <c r="AB306" s="395">
        <v>287</v>
      </c>
      <c r="AC306" s="395">
        <v>696</v>
      </c>
      <c r="AD306" s="395">
        <v>282</v>
      </c>
      <c r="AE306" s="396">
        <f t="shared" si="307"/>
        <v>4795</v>
      </c>
      <c r="AF306" s="395">
        <v>0</v>
      </c>
      <c r="AG306" s="395">
        <v>0</v>
      </c>
      <c r="AH306" s="395">
        <v>922</v>
      </c>
      <c r="AI306" s="395">
        <v>1234</v>
      </c>
      <c r="AJ306" s="395">
        <v>736</v>
      </c>
      <c r="AK306" s="395">
        <v>1899</v>
      </c>
      <c r="AL306" s="395">
        <v>0</v>
      </c>
      <c r="AM306" s="395">
        <v>1</v>
      </c>
      <c r="AN306" s="395">
        <v>0</v>
      </c>
      <c r="AO306" s="395">
        <v>0</v>
      </c>
      <c r="AP306" s="395">
        <v>3</v>
      </c>
      <c r="AQ306" s="395">
        <v>0</v>
      </c>
      <c r="AR306" s="395">
        <v>0</v>
      </c>
      <c r="AS306" s="396">
        <f t="shared" si="308"/>
        <v>680</v>
      </c>
      <c r="AT306" s="395">
        <v>0</v>
      </c>
      <c r="AU306" s="395">
        <v>311</v>
      </c>
      <c r="AV306" s="395">
        <v>369</v>
      </c>
      <c r="AW306" s="396">
        <f t="shared" si="309"/>
        <v>1065</v>
      </c>
      <c r="AX306" s="395">
        <v>0</v>
      </c>
      <c r="AY306" s="395">
        <v>289</v>
      </c>
      <c r="AZ306" s="395">
        <v>62</v>
      </c>
      <c r="BA306" s="395">
        <v>405</v>
      </c>
      <c r="BB306" s="395">
        <v>309</v>
      </c>
      <c r="BC306" s="396">
        <f t="shared" si="310"/>
        <v>605</v>
      </c>
      <c r="BD306" s="395">
        <v>0</v>
      </c>
      <c r="BE306" s="395">
        <v>605</v>
      </c>
      <c r="BF306" s="396">
        <f t="shared" si="311"/>
        <v>1714</v>
      </c>
      <c r="BG306" s="395">
        <v>0</v>
      </c>
      <c r="BH306" s="395">
        <v>956</v>
      </c>
      <c r="BI306" s="395">
        <v>166</v>
      </c>
      <c r="BJ306" s="395">
        <v>592</v>
      </c>
      <c r="BK306" s="396">
        <f t="shared" si="312"/>
        <v>1145</v>
      </c>
      <c r="BL306" s="395">
        <v>0</v>
      </c>
      <c r="BM306" s="395">
        <v>785</v>
      </c>
      <c r="BN306" s="395">
        <v>360</v>
      </c>
      <c r="BO306" s="396">
        <f t="shared" si="313"/>
        <v>542</v>
      </c>
      <c r="BP306" s="395">
        <v>0</v>
      </c>
      <c r="BQ306" s="395">
        <v>455</v>
      </c>
      <c r="BR306" s="395">
        <v>87</v>
      </c>
      <c r="BS306" s="396">
        <f t="shared" si="314"/>
        <v>622</v>
      </c>
      <c r="BT306" s="395">
        <v>0</v>
      </c>
      <c r="BU306" s="395">
        <v>351</v>
      </c>
      <c r="BV306" s="395">
        <v>259</v>
      </c>
      <c r="BW306" s="395">
        <v>12</v>
      </c>
      <c r="BX306" s="396">
        <f t="shared" si="315"/>
        <v>227</v>
      </c>
      <c r="BY306" s="395">
        <v>0</v>
      </c>
      <c r="BZ306" s="395">
        <v>172</v>
      </c>
      <c r="CA306" s="395">
        <v>55</v>
      </c>
      <c r="CB306" s="396">
        <f t="shared" si="316"/>
        <v>142</v>
      </c>
      <c r="CC306" s="395">
        <v>1</v>
      </c>
      <c r="CD306" s="395">
        <v>139</v>
      </c>
      <c r="CE306" s="395">
        <v>2</v>
      </c>
    </row>
    <row r="307" spans="1:83" ht="12.75" x14ac:dyDescent="0.2">
      <c r="A307" s="91">
        <v>18402</v>
      </c>
      <c r="B307" s="363" t="s">
        <v>745</v>
      </c>
      <c r="C307" s="398">
        <f t="shared" si="300"/>
        <v>16</v>
      </c>
      <c r="D307" s="397">
        <f t="shared" si="301"/>
        <v>2</v>
      </c>
      <c r="E307" s="395">
        <v>0</v>
      </c>
      <c r="F307" s="395">
        <v>2</v>
      </c>
      <c r="G307" s="397">
        <f t="shared" si="302"/>
        <v>1</v>
      </c>
      <c r="H307" s="395">
        <v>0</v>
      </c>
      <c r="I307" s="395">
        <v>1</v>
      </c>
      <c r="J307" s="396">
        <f t="shared" si="303"/>
        <v>1</v>
      </c>
      <c r="K307" s="395">
        <v>0</v>
      </c>
      <c r="L307" s="395">
        <v>0</v>
      </c>
      <c r="M307" s="395">
        <v>0</v>
      </c>
      <c r="N307" s="395">
        <v>1</v>
      </c>
      <c r="O307" s="396">
        <f t="shared" si="304"/>
        <v>1</v>
      </c>
      <c r="P307" s="395">
        <v>0</v>
      </c>
      <c r="Q307" s="395">
        <v>0</v>
      </c>
      <c r="R307" s="395">
        <v>1</v>
      </c>
      <c r="S307" s="395">
        <v>0</v>
      </c>
      <c r="T307" s="396">
        <f t="shared" si="305"/>
        <v>0</v>
      </c>
      <c r="U307" s="395">
        <v>0</v>
      </c>
      <c r="V307" s="395">
        <v>0</v>
      </c>
      <c r="W307" s="395">
        <v>0</v>
      </c>
      <c r="X307" s="395">
        <v>0</v>
      </c>
      <c r="Y307" s="396">
        <f t="shared" si="306"/>
        <v>1</v>
      </c>
      <c r="Z307" s="395">
        <v>0</v>
      </c>
      <c r="AA307" s="395">
        <v>0</v>
      </c>
      <c r="AB307" s="395">
        <v>0</v>
      </c>
      <c r="AC307" s="395">
        <v>1</v>
      </c>
      <c r="AD307" s="395">
        <v>0</v>
      </c>
      <c r="AE307" s="396">
        <f t="shared" si="307"/>
        <v>1</v>
      </c>
      <c r="AF307" s="395">
        <v>0</v>
      </c>
      <c r="AG307" s="395">
        <v>0</v>
      </c>
      <c r="AH307" s="395">
        <v>0</v>
      </c>
      <c r="AI307" s="395">
        <v>0</v>
      </c>
      <c r="AJ307" s="395">
        <v>1</v>
      </c>
      <c r="AK307" s="395">
        <v>0</v>
      </c>
      <c r="AL307" s="395">
        <v>0</v>
      </c>
      <c r="AM307" s="395">
        <v>0</v>
      </c>
      <c r="AN307" s="395">
        <v>0</v>
      </c>
      <c r="AO307" s="395">
        <v>0</v>
      </c>
      <c r="AP307" s="395">
        <v>0</v>
      </c>
      <c r="AQ307" s="395">
        <v>0</v>
      </c>
      <c r="AR307" s="395">
        <v>0</v>
      </c>
      <c r="AS307" s="396">
        <f t="shared" si="308"/>
        <v>1</v>
      </c>
      <c r="AT307" s="395">
        <v>0</v>
      </c>
      <c r="AU307" s="395">
        <v>0</v>
      </c>
      <c r="AV307" s="395">
        <v>1</v>
      </c>
      <c r="AW307" s="396">
        <f t="shared" si="309"/>
        <v>1</v>
      </c>
      <c r="AX307" s="395">
        <v>0</v>
      </c>
      <c r="AY307" s="395">
        <v>0</v>
      </c>
      <c r="AZ307" s="395">
        <v>0</v>
      </c>
      <c r="BA307" s="395">
        <v>1</v>
      </c>
      <c r="BB307" s="395">
        <v>0</v>
      </c>
      <c r="BC307" s="396">
        <f t="shared" si="310"/>
        <v>1</v>
      </c>
      <c r="BD307" s="395">
        <v>0</v>
      </c>
      <c r="BE307" s="395">
        <v>1</v>
      </c>
      <c r="BF307" s="396">
        <f t="shared" si="311"/>
        <v>5</v>
      </c>
      <c r="BG307" s="395">
        <v>0</v>
      </c>
      <c r="BH307" s="395">
        <v>5</v>
      </c>
      <c r="BI307" s="395">
        <v>0</v>
      </c>
      <c r="BJ307" s="395">
        <v>0</v>
      </c>
      <c r="BK307" s="396">
        <f t="shared" si="312"/>
        <v>1</v>
      </c>
      <c r="BL307" s="395">
        <v>0</v>
      </c>
      <c r="BM307" s="395">
        <v>0</v>
      </c>
      <c r="BN307" s="395">
        <v>1</v>
      </c>
      <c r="BO307" s="396">
        <f t="shared" si="313"/>
        <v>0</v>
      </c>
      <c r="BP307" s="395">
        <v>0</v>
      </c>
      <c r="BQ307" s="395">
        <v>0</v>
      </c>
      <c r="BR307" s="395">
        <v>0</v>
      </c>
      <c r="BS307" s="396">
        <f t="shared" si="314"/>
        <v>0</v>
      </c>
      <c r="BT307" s="395">
        <v>0</v>
      </c>
      <c r="BU307" s="395">
        <v>0</v>
      </c>
      <c r="BV307" s="395">
        <v>0</v>
      </c>
      <c r="BW307" s="395">
        <v>0</v>
      </c>
      <c r="BX307" s="396">
        <f t="shared" si="315"/>
        <v>0</v>
      </c>
      <c r="BY307" s="395">
        <v>0</v>
      </c>
      <c r="BZ307" s="395">
        <v>0</v>
      </c>
      <c r="CA307" s="395">
        <v>0</v>
      </c>
      <c r="CB307" s="396">
        <f t="shared" si="316"/>
        <v>0</v>
      </c>
      <c r="CC307" s="395">
        <v>0</v>
      </c>
      <c r="CD307" s="395">
        <v>0</v>
      </c>
      <c r="CE307" s="395">
        <v>0</v>
      </c>
    </row>
    <row r="308" spans="1:83" ht="12.75" x14ac:dyDescent="0.2">
      <c r="A308" s="91">
        <v>18404</v>
      </c>
      <c r="B308" s="363" t="s">
        <v>746</v>
      </c>
      <c r="C308" s="398">
        <f t="shared" si="300"/>
        <v>4</v>
      </c>
      <c r="D308" s="397">
        <f t="shared" si="301"/>
        <v>2</v>
      </c>
      <c r="E308" s="395">
        <v>0</v>
      </c>
      <c r="F308" s="395">
        <v>2</v>
      </c>
      <c r="G308" s="397">
        <f t="shared" si="302"/>
        <v>0</v>
      </c>
      <c r="H308" s="395">
        <v>0</v>
      </c>
      <c r="I308" s="395">
        <v>0</v>
      </c>
      <c r="J308" s="396">
        <f t="shared" si="303"/>
        <v>0</v>
      </c>
      <c r="K308" s="395">
        <v>0</v>
      </c>
      <c r="L308" s="395">
        <v>0</v>
      </c>
      <c r="M308" s="395">
        <v>0</v>
      </c>
      <c r="N308" s="395">
        <v>0</v>
      </c>
      <c r="O308" s="396">
        <f t="shared" si="304"/>
        <v>0</v>
      </c>
      <c r="P308" s="395">
        <v>0</v>
      </c>
      <c r="Q308" s="395">
        <v>0</v>
      </c>
      <c r="R308" s="395">
        <v>0</v>
      </c>
      <c r="S308" s="395">
        <v>0</v>
      </c>
      <c r="T308" s="396">
        <f t="shared" si="305"/>
        <v>0</v>
      </c>
      <c r="U308" s="395">
        <v>0</v>
      </c>
      <c r="V308" s="395">
        <v>0</v>
      </c>
      <c r="W308" s="395">
        <v>0</v>
      </c>
      <c r="X308" s="395">
        <v>0</v>
      </c>
      <c r="Y308" s="396">
        <f t="shared" si="306"/>
        <v>1</v>
      </c>
      <c r="Z308" s="395">
        <v>0</v>
      </c>
      <c r="AA308" s="395">
        <v>0</v>
      </c>
      <c r="AB308" s="395">
        <v>0</v>
      </c>
      <c r="AC308" s="395">
        <v>1</v>
      </c>
      <c r="AD308" s="395">
        <v>0</v>
      </c>
      <c r="AE308" s="396">
        <f t="shared" si="307"/>
        <v>1</v>
      </c>
      <c r="AF308" s="395">
        <v>0</v>
      </c>
      <c r="AG308" s="395">
        <v>0</v>
      </c>
      <c r="AH308" s="395">
        <v>0</v>
      </c>
      <c r="AI308" s="395">
        <v>0</v>
      </c>
      <c r="AJ308" s="395">
        <v>1</v>
      </c>
      <c r="AK308" s="395">
        <v>0</v>
      </c>
      <c r="AL308" s="395">
        <v>0</v>
      </c>
      <c r="AM308" s="395">
        <v>0</v>
      </c>
      <c r="AN308" s="395">
        <v>0</v>
      </c>
      <c r="AO308" s="395">
        <v>0</v>
      </c>
      <c r="AP308" s="395">
        <v>0</v>
      </c>
      <c r="AQ308" s="395">
        <v>0</v>
      </c>
      <c r="AR308" s="395">
        <v>0</v>
      </c>
      <c r="AS308" s="396">
        <f t="shared" si="308"/>
        <v>0</v>
      </c>
      <c r="AT308" s="395">
        <v>0</v>
      </c>
      <c r="AU308" s="395">
        <v>0</v>
      </c>
      <c r="AV308" s="395">
        <v>0</v>
      </c>
      <c r="AW308" s="396">
        <f t="shared" si="309"/>
        <v>0</v>
      </c>
      <c r="AX308" s="395">
        <v>0</v>
      </c>
      <c r="AY308" s="395">
        <v>0</v>
      </c>
      <c r="AZ308" s="395">
        <v>0</v>
      </c>
      <c r="BA308" s="395">
        <v>0</v>
      </c>
      <c r="BB308" s="395">
        <v>0</v>
      </c>
      <c r="BC308" s="396">
        <f t="shared" si="310"/>
        <v>0</v>
      </c>
      <c r="BD308" s="395">
        <v>0</v>
      </c>
      <c r="BE308" s="395">
        <v>0</v>
      </c>
      <c r="BF308" s="396">
        <f t="shared" si="311"/>
        <v>0</v>
      </c>
      <c r="BG308" s="395">
        <v>0</v>
      </c>
      <c r="BH308" s="395">
        <v>0</v>
      </c>
      <c r="BI308" s="395">
        <v>0</v>
      </c>
      <c r="BJ308" s="395">
        <v>0</v>
      </c>
      <c r="BK308" s="396">
        <f t="shared" si="312"/>
        <v>0</v>
      </c>
      <c r="BL308" s="395">
        <v>0</v>
      </c>
      <c r="BM308" s="395">
        <v>0</v>
      </c>
      <c r="BN308" s="395">
        <v>0</v>
      </c>
      <c r="BO308" s="396">
        <f t="shared" si="313"/>
        <v>0</v>
      </c>
      <c r="BP308" s="395">
        <v>0</v>
      </c>
      <c r="BQ308" s="395">
        <v>0</v>
      </c>
      <c r="BR308" s="395">
        <v>0</v>
      </c>
      <c r="BS308" s="396">
        <f t="shared" si="314"/>
        <v>0</v>
      </c>
      <c r="BT308" s="395">
        <v>0</v>
      </c>
      <c r="BU308" s="395">
        <v>0</v>
      </c>
      <c r="BV308" s="395">
        <v>0</v>
      </c>
      <c r="BW308" s="395">
        <v>0</v>
      </c>
      <c r="BX308" s="396">
        <f t="shared" si="315"/>
        <v>0</v>
      </c>
      <c r="BY308" s="395">
        <v>0</v>
      </c>
      <c r="BZ308" s="395">
        <v>0</v>
      </c>
      <c r="CA308" s="395">
        <v>0</v>
      </c>
      <c r="CB308" s="396">
        <f t="shared" si="316"/>
        <v>0</v>
      </c>
      <c r="CC308" s="395">
        <v>0</v>
      </c>
      <c r="CD308" s="395">
        <v>0</v>
      </c>
      <c r="CE308" s="395">
        <v>0</v>
      </c>
    </row>
    <row r="309" spans="1:83" ht="12.75" x14ac:dyDescent="0.2">
      <c r="A309" s="91">
        <v>18405</v>
      </c>
      <c r="B309" s="363" t="s">
        <v>404</v>
      </c>
      <c r="C309" s="398">
        <f t="shared" si="300"/>
        <v>10</v>
      </c>
      <c r="D309" s="397">
        <f t="shared" si="301"/>
        <v>0</v>
      </c>
      <c r="E309" s="395">
        <v>0</v>
      </c>
      <c r="F309" s="395">
        <v>0</v>
      </c>
      <c r="G309" s="397">
        <f t="shared" si="302"/>
        <v>0</v>
      </c>
      <c r="H309" s="395">
        <v>0</v>
      </c>
      <c r="I309" s="395">
        <v>0</v>
      </c>
      <c r="J309" s="396">
        <f t="shared" si="303"/>
        <v>0</v>
      </c>
      <c r="K309" s="395">
        <v>0</v>
      </c>
      <c r="L309" s="395">
        <v>0</v>
      </c>
      <c r="M309" s="395">
        <v>0</v>
      </c>
      <c r="N309" s="395">
        <v>0</v>
      </c>
      <c r="O309" s="396">
        <f t="shared" si="304"/>
        <v>0</v>
      </c>
      <c r="P309" s="395">
        <v>0</v>
      </c>
      <c r="Q309" s="395">
        <v>0</v>
      </c>
      <c r="R309" s="395">
        <v>0</v>
      </c>
      <c r="S309" s="395">
        <v>0</v>
      </c>
      <c r="T309" s="396">
        <f t="shared" si="305"/>
        <v>0</v>
      </c>
      <c r="U309" s="395">
        <v>0</v>
      </c>
      <c r="V309" s="395">
        <v>0</v>
      </c>
      <c r="W309" s="395">
        <v>0</v>
      </c>
      <c r="X309" s="395">
        <v>0</v>
      </c>
      <c r="Y309" s="396">
        <f t="shared" si="306"/>
        <v>0</v>
      </c>
      <c r="Z309" s="395">
        <v>0</v>
      </c>
      <c r="AA309" s="395">
        <v>0</v>
      </c>
      <c r="AB309" s="395">
        <v>0</v>
      </c>
      <c r="AC309" s="395">
        <v>0</v>
      </c>
      <c r="AD309" s="395">
        <v>0</v>
      </c>
      <c r="AE309" s="396">
        <f t="shared" si="307"/>
        <v>8</v>
      </c>
      <c r="AF309" s="395">
        <v>0</v>
      </c>
      <c r="AG309" s="395">
        <v>0</v>
      </c>
      <c r="AH309" s="395">
        <v>1</v>
      </c>
      <c r="AI309" s="395">
        <v>1</v>
      </c>
      <c r="AJ309" s="395">
        <v>1</v>
      </c>
      <c r="AK309" s="395">
        <v>0</v>
      </c>
      <c r="AL309" s="395">
        <v>0</v>
      </c>
      <c r="AM309" s="395">
        <v>5</v>
      </c>
      <c r="AN309" s="395">
        <v>0</v>
      </c>
      <c r="AO309" s="395">
        <v>0</v>
      </c>
      <c r="AP309" s="395">
        <v>0</v>
      </c>
      <c r="AQ309" s="395">
        <v>0</v>
      </c>
      <c r="AR309" s="395">
        <v>0</v>
      </c>
      <c r="AS309" s="396">
        <f t="shared" si="308"/>
        <v>0</v>
      </c>
      <c r="AT309" s="395">
        <v>0</v>
      </c>
      <c r="AU309" s="395">
        <v>0</v>
      </c>
      <c r="AV309" s="395">
        <v>0</v>
      </c>
      <c r="AW309" s="396">
        <f t="shared" si="309"/>
        <v>0</v>
      </c>
      <c r="AX309" s="395">
        <v>0</v>
      </c>
      <c r="AY309" s="395">
        <v>0</v>
      </c>
      <c r="AZ309" s="395">
        <v>0</v>
      </c>
      <c r="BA309" s="395">
        <v>0</v>
      </c>
      <c r="BB309" s="395">
        <v>0</v>
      </c>
      <c r="BC309" s="396">
        <f t="shared" si="310"/>
        <v>0</v>
      </c>
      <c r="BD309" s="395">
        <v>0</v>
      </c>
      <c r="BE309" s="395">
        <v>0</v>
      </c>
      <c r="BF309" s="396">
        <f t="shared" si="311"/>
        <v>1</v>
      </c>
      <c r="BG309" s="395">
        <v>0</v>
      </c>
      <c r="BH309" s="395">
        <v>0</v>
      </c>
      <c r="BI309" s="395">
        <v>0</v>
      </c>
      <c r="BJ309" s="395">
        <v>1</v>
      </c>
      <c r="BK309" s="396">
        <f t="shared" si="312"/>
        <v>0</v>
      </c>
      <c r="BL309" s="395">
        <v>0</v>
      </c>
      <c r="BM309" s="395">
        <v>0</v>
      </c>
      <c r="BN309" s="395">
        <v>0</v>
      </c>
      <c r="BO309" s="396">
        <f t="shared" si="313"/>
        <v>0</v>
      </c>
      <c r="BP309" s="395">
        <v>0</v>
      </c>
      <c r="BQ309" s="395">
        <v>0</v>
      </c>
      <c r="BR309" s="395">
        <v>0</v>
      </c>
      <c r="BS309" s="396">
        <f t="shared" si="314"/>
        <v>0</v>
      </c>
      <c r="BT309" s="395">
        <v>0</v>
      </c>
      <c r="BU309" s="395">
        <v>0</v>
      </c>
      <c r="BV309" s="395">
        <v>0</v>
      </c>
      <c r="BW309" s="395">
        <v>0</v>
      </c>
      <c r="BX309" s="396">
        <f t="shared" si="315"/>
        <v>0</v>
      </c>
      <c r="BY309" s="395">
        <v>0</v>
      </c>
      <c r="BZ309" s="395">
        <v>0</v>
      </c>
      <c r="CA309" s="395">
        <v>0</v>
      </c>
      <c r="CB309" s="396">
        <f t="shared" si="316"/>
        <v>1</v>
      </c>
      <c r="CC309" s="395">
        <v>1</v>
      </c>
      <c r="CD309" s="395">
        <v>0</v>
      </c>
      <c r="CE309" s="395">
        <v>0</v>
      </c>
    </row>
    <row r="310" spans="1:83" ht="12.75" x14ac:dyDescent="0.2">
      <c r="A310" s="90">
        <v>18499</v>
      </c>
      <c r="B310" s="252" t="s">
        <v>752</v>
      </c>
      <c r="C310" s="398">
        <f t="shared" si="300"/>
        <v>12</v>
      </c>
      <c r="D310" s="397">
        <f t="shared" si="301"/>
        <v>0</v>
      </c>
      <c r="E310" s="395">
        <v>0</v>
      </c>
      <c r="F310" s="395">
        <v>0</v>
      </c>
      <c r="G310" s="397">
        <f t="shared" si="302"/>
        <v>0</v>
      </c>
      <c r="H310" s="395">
        <v>0</v>
      </c>
      <c r="I310" s="395">
        <v>0</v>
      </c>
      <c r="J310" s="396">
        <f t="shared" si="303"/>
        <v>0</v>
      </c>
      <c r="K310" s="395">
        <v>0</v>
      </c>
      <c r="L310" s="395">
        <v>0</v>
      </c>
      <c r="M310" s="395">
        <v>0</v>
      </c>
      <c r="N310" s="395">
        <v>0</v>
      </c>
      <c r="O310" s="396">
        <f t="shared" si="304"/>
        <v>4</v>
      </c>
      <c r="P310" s="395">
        <v>0</v>
      </c>
      <c r="Q310" s="395">
        <v>4</v>
      </c>
      <c r="R310" s="395">
        <v>0</v>
      </c>
      <c r="S310" s="395">
        <v>0</v>
      </c>
      <c r="T310" s="396">
        <f t="shared" si="305"/>
        <v>0</v>
      </c>
      <c r="U310" s="395">
        <v>0</v>
      </c>
      <c r="V310" s="395">
        <v>0</v>
      </c>
      <c r="W310" s="395">
        <v>0</v>
      </c>
      <c r="X310" s="395">
        <v>0</v>
      </c>
      <c r="Y310" s="396">
        <f t="shared" si="306"/>
        <v>0</v>
      </c>
      <c r="Z310" s="395">
        <v>0</v>
      </c>
      <c r="AA310" s="395">
        <v>0</v>
      </c>
      <c r="AB310" s="395">
        <v>0</v>
      </c>
      <c r="AC310" s="395">
        <v>0</v>
      </c>
      <c r="AD310" s="395">
        <v>0</v>
      </c>
      <c r="AE310" s="396">
        <f t="shared" si="307"/>
        <v>3</v>
      </c>
      <c r="AF310" s="395">
        <v>0</v>
      </c>
      <c r="AG310" s="395">
        <v>0</v>
      </c>
      <c r="AH310" s="395">
        <v>2</v>
      </c>
      <c r="AI310" s="395">
        <v>0</v>
      </c>
      <c r="AJ310" s="395">
        <v>0</v>
      </c>
      <c r="AK310" s="395">
        <v>1</v>
      </c>
      <c r="AL310" s="395">
        <v>0</v>
      </c>
      <c r="AM310" s="395">
        <v>0</v>
      </c>
      <c r="AN310" s="395">
        <v>0</v>
      </c>
      <c r="AO310" s="395">
        <v>0</v>
      </c>
      <c r="AP310" s="395">
        <v>0</v>
      </c>
      <c r="AQ310" s="395">
        <v>0</v>
      </c>
      <c r="AR310" s="395">
        <v>0</v>
      </c>
      <c r="AS310" s="396">
        <f t="shared" si="308"/>
        <v>0</v>
      </c>
      <c r="AT310" s="395">
        <v>0</v>
      </c>
      <c r="AU310" s="395">
        <v>0</v>
      </c>
      <c r="AV310" s="395">
        <v>0</v>
      </c>
      <c r="AW310" s="396">
        <f t="shared" si="309"/>
        <v>1</v>
      </c>
      <c r="AX310" s="395">
        <v>0</v>
      </c>
      <c r="AY310" s="395">
        <v>0</v>
      </c>
      <c r="AZ310" s="395">
        <v>1</v>
      </c>
      <c r="BA310" s="395">
        <v>0</v>
      </c>
      <c r="BB310" s="395">
        <v>0</v>
      </c>
      <c r="BC310" s="396">
        <f t="shared" si="310"/>
        <v>0</v>
      </c>
      <c r="BD310" s="395">
        <v>0</v>
      </c>
      <c r="BE310" s="395">
        <v>0</v>
      </c>
      <c r="BF310" s="396">
        <f t="shared" si="311"/>
        <v>2</v>
      </c>
      <c r="BG310" s="395">
        <v>0</v>
      </c>
      <c r="BH310" s="395">
        <v>2</v>
      </c>
      <c r="BI310" s="395">
        <v>0</v>
      </c>
      <c r="BJ310" s="395">
        <v>0</v>
      </c>
      <c r="BK310" s="396">
        <f t="shared" si="312"/>
        <v>0</v>
      </c>
      <c r="BL310" s="395">
        <v>0</v>
      </c>
      <c r="BM310" s="395">
        <v>0</v>
      </c>
      <c r="BN310" s="395">
        <v>0</v>
      </c>
      <c r="BO310" s="396">
        <f t="shared" si="313"/>
        <v>0</v>
      </c>
      <c r="BP310" s="395">
        <v>0</v>
      </c>
      <c r="BQ310" s="395">
        <v>0</v>
      </c>
      <c r="BR310" s="395">
        <v>0</v>
      </c>
      <c r="BS310" s="396">
        <f t="shared" si="314"/>
        <v>0</v>
      </c>
      <c r="BT310" s="395">
        <v>0</v>
      </c>
      <c r="BU310" s="395">
        <v>0</v>
      </c>
      <c r="BV310" s="395">
        <v>0</v>
      </c>
      <c r="BW310" s="395">
        <v>0</v>
      </c>
      <c r="BX310" s="396">
        <f t="shared" si="315"/>
        <v>2</v>
      </c>
      <c r="BY310" s="395">
        <v>0</v>
      </c>
      <c r="BZ310" s="395">
        <v>0</v>
      </c>
      <c r="CA310" s="395">
        <v>2</v>
      </c>
      <c r="CB310" s="396">
        <f t="shared" si="316"/>
        <v>0</v>
      </c>
      <c r="CC310" s="395">
        <v>0</v>
      </c>
      <c r="CD310" s="395">
        <v>0</v>
      </c>
      <c r="CE310" s="395">
        <v>0</v>
      </c>
    </row>
    <row r="311" spans="1:83" ht="12.75" x14ac:dyDescent="0.2">
      <c r="A311" s="90">
        <v>18602</v>
      </c>
      <c r="B311" s="252" t="s">
        <v>753</v>
      </c>
      <c r="C311" s="398">
        <f t="shared" si="300"/>
        <v>1</v>
      </c>
      <c r="D311" s="397">
        <f t="shared" si="301"/>
        <v>0</v>
      </c>
      <c r="E311" s="395">
        <v>0</v>
      </c>
      <c r="F311" s="395">
        <v>0</v>
      </c>
      <c r="G311" s="397">
        <f t="shared" si="302"/>
        <v>0</v>
      </c>
      <c r="H311" s="395">
        <v>0</v>
      </c>
      <c r="I311" s="395">
        <v>0</v>
      </c>
      <c r="J311" s="396">
        <f t="shared" si="303"/>
        <v>0</v>
      </c>
      <c r="K311" s="395">
        <v>0</v>
      </c>
      <c r="L311" s="395">
        <v>0</v>
      </c>
      <c r="M311" s="395">
        <v>0</v>
      </c>
      <c r="N311" s="395">
        <v>0</v>
      </c>
      <c r="O311" s="396">
        <f t="shared" si="304"/>
        <v>0</v>
      </c>
      <c r="P311" s="395">
        <v>0</v>
      </c>
      <c r="Q311" s="395">
        <v>0</v>
      </c>
      <c r="R311" s="395">
        <v>0</v>
      </c>
      <c r="S311" s="395">
        <v>0</v>
      </c>
      <c r="T311" s="396">
        <f t="shared" si="305"/>
        <v>0</v>
      </c>
      <c r="U311" s="395">
        <v>0</v>
      </c>
      <c r="V311" s="395">
        <v>0</v>
      </c>
      <c r="W311" s="395">
        <v>0</v>
      </c>
      <c r="X311" s="395">
        <v>0</v>
      </c>
      <c r="Y311" s="396">
        <f t="shared" si="306"/>
        <v>0</v>
      </c>
      <c r="Z311" s="395">
        <v>0</v>
      </c>
      <c r="AA311" s="395">
        <v>0</v>
      </c>
      <c r="AB311" s="395">
        <v>0</v>
      </c>
      <c r="AC311" s="395">
        <v>0</v>
      </c>
      <c r="AD311" s="395">
        <v>0</v>
      </c>
      <c r="AE311" s="396">
        <f t="shared" si="307"/>
        <v>0</v>
      </c>
      <c r="AF311" s="395">
        <v>0</v>
      </c>
      <c r="AG311" s="395">
        <v>0</v>
      </c>
      <c r="AH311" s="395">
        <v>0</v>
      </c>
      <c r="AI311" s="395">
        <v>0</v>
      </c>
      <c r="AJ311" s="395">
        <v>0</v>
      </c>
      <c r="AK311" s="395">
        <v>0</v>
      </c>
      <c r="AL311" s="395">
        <v>0</v>
      </c>
      <c r="AM311" s="395">
        <v>0</v>
      </c>
      <c r="AN311" s="395">
        <v>0</v>
      </c>
      <c r="AO311" s="395">
        <v>0</v>
      </c>
      <c r="AP311" s="395">
        <v>0</v>
      </c>
      <c r="AQ311" s="395">
        <v>0</v>
      </c>
      <c r="AR311" s="395">
        <v>0</v>
      </c>
      <c r="AS311" s="396">
        <f t="shared" si="308"/>
        <v>0</v>
      </c>
      <c r="AT311" s="395">
        <v>0</v>
      </c>
      <c r="AU311" s="395">
        <v>0</v>
      </c>
      <c r="AV311" s="395">
        <v>0</v>
      </c>
      <c r="AW311" s="396">
        <f t="shared" si="309"/>
        <v>1</v>
      </c>
      <c r="AX311" s="395">
        <v>0</v>
      </c>
      <c r="AY311" s="395">
        <v>1</v>
      </c>
      <c r="AZ311" s="395">
        <v>0</v>
      </c>
      <c r="BA311" s="395">
        <v>0</v>
      </c>
      <c r="BB311" s="395">
        <v>0</v>
      </c>
      <c r="BC311" s="396">
        <f t="shared" si="310"/>
        <v>0</v>
      </c>
      <c r="BD311" s="395">
        <v>0</v>
      </c>
      <c r="BE311" s="395">
        <v>0</v>
      </c>
      <c r="BF311" s="396">
        <f t="shared" si="311"/>
        <v>0</v>
      </c>
      <c r="BG311" s="395">
        <v>0</v>
      </c>
      <c r="BH311" s="395">
        <v>0</v>
      </c>
      <c r="BI311" s="395">
        <v>0</v>
      </c>
      <c r="BJ311" s="395">
        <v>0</v>
      </c>
      <c r="BK311" s="396">
        <f t="shared" si="312"/>
        <v>0</v>
      </c>
      <c r="BL311" s="395">
        <v>0</v>
      </c>
      <c r="BM311" s="395">
        <v>0</v>
      </c>
      <c r="BN311" s="395">
        <v>0</v>
      </c>
      <c r="BO311" s="396">
        <f t="shared" si="313"/>
        <v>0</v>
      </c>
      <c r="BP311" s="395">
        <v>0</v>
      </c>
      <c r="BQ311" s="395">
        <v>0</v>
      </c>
      <c r="BR311" s="395">
        <v>0</v>
      </c>
      <c r="BS311" s="396">
        <f t="shared" si="314"/>
        <v>0</v>
      </c>
      <c r="BT311" s="395">
        <v>0</v>
      </c>
      <c r="BU311" s="395">
        <v>0</v>
      </c>
      <c r="BV311" s="395">
        <v>0</v>
      </c>
      <c r="BW311" s="395">
        <v>0</v>
      </c>
      <c r="BX311" s="396">
        <f t="shared" si="315"/>
        <v>0</v>
      </c>
      <c r="BY311" s="395">
        <v>0</v>
      </c>
      <c r="BZ311" s="395">
        <v>0</v>
      </c>
      <c r="CA311" s="395">
        <v>0</v>
      </c>
      <c r="CB311" s="396">
        <f t="shared" si="316"/>
        <v>0</v>
      </c>
      <c r="CC311" s="395">
        <v>0</v>
      </c>
      <c r="CD311" s="395">
        <v>0</v>
      </c>
      <c r="CE311" s="395">
        <v>0</v>
      </c>
    </row>
    <row r="312" spans="1:83" ht="12.75" x14ac:dyDescent="0.2">
      <c r="A312" s="90">
        <v>18699</v>
      </c>
      <c r="B312" s="252" t="s">
        <v>748</v>
      </c>
      <c r="C312" s="398">
        <f t="shared" si="300"/>
        <v>3</v>
      </c>
      <c r="D312" s="397">
        <f t="shared" si="301"/>
        <v>0</v>
      </c>
      <c r="E312" s="395">
        <v>0</v>
      </c>
      <c r="F312" s="395">
        <v>0</v>
      </c>
      <c r="G312" s="397">
        <f t="shared" si="302"/>
        <v>0</v>
      </c>
      <c r="H312" s="395">
        <v>0</v>
      </c>
      <c r="I312" s="395">
        <v>0</v>
      </c>
      <c r="J312" s="396">
        <f t="shared" si="303"/>
        <v>1</v>
      </c>
      <c r="K312" s="395">
        <v>0</v>
      </c>
      <c r="L312" s="395">
        <v>1</v>
      </c>
      <c r="M312" s="395">
        <v>0</v>
      </c>
      <c r="N312" s="395">
        <v>0</v>
      </c>
      <c r="O312" s="396">
        <f t="shared" si="304"/>
        <v>1</v>
      </c>
      <c r="P312" s="395">
        <v>0</v>
      </c>
      <c r="Q312" s="395">
        <v>1</v>
      </c>
      <c r="R312" s="395">
        <v>0</v>
      </c>
      <c r="S312" s="395">
        <v>0</v>
      </c>
      <c r="T312" s="396">
        <f t="shared" si="305"/>
        <v>0</v>
      </c>
      <c r="U312" s="395">
        <v>0</v>
      </c>
      <c r="V312" s="395">
        <v>0</v>
      </c>
      <c r="W312" s="395">
        <v>0</v>
      </c>
      <c r="X312" s="395">
        <v>0</v>
      </c>
      <c r="Y312" s="396">
        <f t="shared" si="306"/>
        <v>0</v>
      </c>
      <c r="Z312" s="395">
        <v>0</v>
      </c>
      <c r="AA312" s="395">
        <v>0</v>
      </c>
      <c r="AB312" s="395">
        <v>0</v>
      </c>
      <c r="AC312" s="395">
        <v>0</v>
      </c>
      <c r="AD312" s="395">
        <v>0</v>
      </c>
      <c r="AE312" s="396">
        <f t="shared" si="307"/>
        <v>1</v>
      </c>
      <c r="AF312" s="395">
        <v>0</v>
      </c>
      <c r="AG312" s="395">
        <v>0</v>
      </c>
      <c r="AH312" s="395">
        <v>0</v>
      </c>
      <c r="AI312" s="395">
        <v>0</v>
      </c>
      <c r="AJ312" s="395">
        <v>0</v>
      </c>
      <c r="AK312" s="395">
        <v>1</v>
      </c>
      <c r="AL312" s="395">
        <v>0</v>
      </c>
      <c r="AM312" s="395">
        <v>0</v>
      </c>
      <c r="AN312" s="395">
        <v>0</v>
      </c>
      <c r="AO312" s="395">
        <v>0</v>
      </c>
      <c r="AP312" s="395">
        <v>0</v>
      </c>
      <c r="AQ312" s="395">
        <v>0</v>
      </c>
      <c r="AR312" s="395">
        <v>0</v>
      </c>
      <c r="AS312" s="396">
        <f t="shared" si="308"/>
        <v>0</v>
      </c>
      <c r="AT312" s="395">
        <v>0</v>
      </c>
      <c r="AU312" s="395">
        <v>0</v>
      </c>
      <c r="AV312" s="395">
        <v>0</v>
      </c>
      <c r="AW312" s="396">
        <f t="shared" si="309"/>
        <v>0</v>
      </c>
      <c r="AX312" s="395">
        <v>0</v>
      </c>
      <c r="AY312" s="395">
        <v>0</v>
      </c>
      <c r="AZ312" s="395">
        <v>0</v>
      </c>
      <c r="BA312" s="395">
        <v>0</v>
      </c>
      <c r="BB312" s="395">
        <v>0</v>
      </c>
      <c r="BC312" s="396">
        <f t="shared" si="310"/>
        <v>0</v>
      </c>
      <c r="BD312" s="395">
        <v>0</v>
      </c>
      <c r="BE312" s="395">
        <v>0</v>
      </c>
      <c r="BF312" s="396">
        <f t="shared" si="311"/>
        <v>0</v>
      </c>
      <c r="BG312" s="395">
        <v>0</v>
      </c>
      <c r="BH312" s="395">
        <v>0</v>
      </c>
      <c r="BI312" s="395">
        <v>0</v>
      </c>
      <c r="BJ312" s="395">
        <v>0</v>
      </c>
      <c r="BK312" s="396">
        <f t="shared" si="312"/>
        <v>0</v>
      </c>
      <c r="BL312" s="395">
        <v>0</v>
      </c>
      <c r="BM312" s="395">
        <v>0</v>
      </c>
      <c r="BN312" s="395">
        <v>0</v>
      </c>
      <c r="BO312" s="396">
        <f t="shared" si="313"/>
        <v>0</v>
      </c>
      <c r="BP312" s="395">
        <v>0</v>
      </c>
      <c r="BQ312" s="395">
        <v>0</v>
      </c>
      <c r="BR312" s="395">
        <v>0</v>
      </c>
      <c r="BS312" s="396">
        <f t="shared" si="314"/>
        <v>0</v>
      </c>
      <c r="BT312" s="395">
        <v>0</v>
      </c>
      <c r="BU312" s="395">
        <v>0</v>
      </c>
      <c r="BV312" s="395">
        <v>0</v>
      </c>
      <c r="BW312" s="395">
        <v>0</v>
      </c>
      <c r="BX312" s="396">
        <f t="shared" si="315"/>
        <v>0</v>
      </c>
      <c r="BY312" s="395">
        <v>0</v>
      </c>
      <c r="BZ312" s="395">
        <v>0</v>
      </c>
      <c r="CA312" s="395">
        <v>0</v>
      </c>
      <c r="CB312" s="396">
        <f t="shared" si="316"/>
        <v>0</v>
      </c>
      <c r="CC312" s="395">
        <v>0</v>
      </c>
      <c r="CD312" s="395">
        <v>0</v>
      </c>
      <c r="CE312" s="395">
        <v>0</v>
      </c>
    </row>
    <row r="313" spans="1:83" ht="12.75" x14ac:dyDescent="0.2">
      <c r="A313" s="90">
        <v>18701</v>
      </c>
      <c r="B313" s="252" t="s">
        <v>754</v>
      </c>
      <c r="C313" s="398">
        <f t="shared" si="300"/>
        <v>1</v>
      </c>
      <c r="D313" s="397">
        <f t="shared" si="301"/>
        <v>0</v>
      </c>
      <c r="E313" s="395">
        <v>0</v>
      </c>
      <c r="F313" s="395">
        <v>0</v>
      </c>
      <c r="G313" s="397">
        <f t="shared" si="302"/>
        <v>0</v>
      </c>
      <c r="H313" s="395">
        <v>0</v>
      </c>
      <c r="I313" s="395">
        <v>0</v>
      </c>
      <c r="J313" s="396">
        <f t="shared" si="303"/>
        <v>0</v>
      </c>
      <c r="K313" s="395">
        <v>0</v>
      </c>
      <c r="L313" s="395">
        <v>0</v>
      </c>
      <c r="M313" s="395">
        <v>0</v>
      </c>
      <c r="N313" s="395">
        <v>0</v>
      </c>
      <c r="O313" s="396">
        <f t="shared" si="304"/>
        <v>0</v>
      </c>
      <c r="P313" s="395">
        <v>0</v>
      </c>
      <c r="Q313" s="395">
        <v>0</v>
      </c>
      <c r="R313" s="395">
        <v>0</v>
      </c>
      <c r="S313" s="395">
        <v>0</v>
      </c>
      <c r="T313" s="396">
        <f t="shared" si="305"/>
        <v>0</v>
      </c>
      <c r="U313" s="395">
        <v>0</v>
      </c>
      <c r="V313" s="395">
        <v>0</v>
      </c>
      <c r="W313" s="395">
        <v>0</v>
      </c>
      <c r="X313" s="395">
        <v>0</v>
      </c>
      <c r="Y313" s="396">
        <f t="shared" si="306"/>
        <v>0</v>
      </c>
      <c r="Z313" s="395">
        <v>0</v>
      </c>
      <c r="AA313" s="395">
        <v>0</v>
      </c>
      <c r="AB313" s="395">
        <v>0</v>
      </c>
      <c r="AC313" s="395">
        <v>0</v>
      </c>
      <c r="AD313" s="395">
        <v>0</v>
      </c>
      <c r="AE313" s="396">
        <f t="shared" si="307"/>
        <v>1</v>
      </c>
      <c r="AF313" s="395">
        <v>0</v>
      </c>
      <c r="AG313" s="395">
        <v>0</v>
      </c>
      <c r="AH313" s="395">
        <v>0</v>
      </c>
      <c r="AI313" s="395">
        <v>1</v>
      </c>
      <c r="AJ313" s="395">
        <v>0</v>
      </c>
      <c r="AK313" s="395">
        <v>0</v>
      </c>
      <c r="AL313" s="395">
        <v>0</v>
      </c>
      <c r="AM313" s="395">
        <v>0</v>
      </c>
      <c r="AN313" s="395">
        <v>0</v>
      </c>
      <c r="AO313" s="395">
        <v>0</v>
      </c>
      <c r="AP313" s="395">
        <v>0</v>
      </c>
      <c r="AQ313" s="395">
        <v>0</v>
      </c>
      <c r="AR313" s="395">
        <v>0</v>
      </c>
      <c r="AS313" s="396">
        <f t="shared" si="308"/>
        <v>0</v>
      </c>
      <c r="AT313" s="395">
        <v>0</v>
      </c>
      <c r="AU313" s="395">
        <v>0</v>
      </c>
      <c r="AV313" s="395">
        <v>0</v>
      </c>
      <c r="AW313" s="396">
        <f t="shared" si="309"/>
        <v>0</v>
      </c>
      <c r="AX313" s="395">
        <v>0</v>
      </c>
      <c r="AY313" s="395">
        <v>0</v>
      </c>
      <c r="AZ313" s="395">
        <v>0</v>
      </c>
      <c r="BA313" s="395">
        <v>0</v>
      </c>
      <c r="BB313" s="395">
        <v>0</v>
      </c>
      <c r="BC313" s="396">
        <f t="shared" si="310"/>
        <v>0</v>
      </c>
      <c r="BD313" s="395">
        <v>0</v>
      </c>
      <c r="BE313" s="395">
        <v>0</v>
      </c>
      <c r="BF313" s="396">
        <f t="shared" si="311"/>
        <v>0</v>
      </c>
      <c r="BG313" s="395">
        <v>0</v>
      </c>
      <c r="BH313" s="395">
        <v>0</v>
      </c>
      <c r="BI313" s="395">
        <v>0</v>
      </c>
      <c r="BJ313" s="395">
        <v>0</v>
      </c>
      <c r="BK313" s="396">
        <f t="shared" si="312"/>
        <v>0</v>
      </c>
      <c r="BL313" s="395">
        <v>0</v>
      </c>
      <c r="BM313" s="395">
        <v>0</v>
      </c>
      <c r="BN313" s="395">
        <v>0</v>
      </c>
      <c r="BO313" s="396">
        <f t="shared" si="313"/>
        <v>0</v>
      </c>
      <c r="BP313" s="395">
        <v>0</v>
      </c>
      <c r="BQ313" s="395">
        <v>0</v>
      </c>
      <c r="BR313" s="395">
        <v>0</v>
      </c>
      <c r="BS313" s="396">
        <f t="shared" si="314"/>
        <v>0</v>
      </c>
      <c r="BT313" s="395">
        <v>0</v>
      </c>
      <c r="BU313" s="395">
        <v>0</v>
      </c>
      <c r="BV313" s="395">
        <v>0</v>
      </c>
      <c r="BW313" s="395">
        <v>0</v>
      </c>
      <c r="BX313" s="396">
        <f t="shared" si="315"/>
        <v>0</v>
      </c>
      <c r="BY313" s="395">
        <v>0</v>
      </c>
      <c r="BZ313" s="395">
        <v>0</v>
      </c>
      <c r="CA313" s="395">
        <v>0</v>
      </c>
      <c r="CB313" s="396">
        <f t="shared" si="316"/>
        <v>0</v>
      </c>
      <c r="CC313" s="395">
        <v>0</v>
      </c>
      <c r="CD313" s="395">
        <v>0</v>
      </c>
      <c r="CE313" s="395">
        <v>0</v>
      </c>
    </row>
    <row r="314" spans="1:83" ht="12.75" x14ac:dyDescent="0.2">
      <c r="A314" s="90">
        <v>18799</v>
      </c>
      <c r="B314" s="252" t="s">
        <v>755</v>
      </c>
      <c r="C314" s="398">
        <f t="shared" si="300"/>
        <v>1</v>
      </c>
      <c r="D314" s="397">
        <f t="shared" si="301"/>
        <v>0</v>
      </c>
      <c r="E314" s="395">
        <v>0</v>
      </c>
      <c r="F314" s="395">
        <v>0</v>
      </c>
      <c r="G314" s="397">
        <f t="shared" si="302"/>
        <v>0</v>
      </c>
      <c r="H314" s="395">
        <v>0</v>
      </c>
      <c r="I314" s="395">
        <v>0</v>
      </c>
      <c r="J314" s="396">
        <f t="shared" si="303"/>
        <v>0</v>
      </c>
      <c r="K314" s="395">
        <v>0</v>
      </c>
      <c r="L314" s="395">
        <v>0</v>
      </c>
      <c r="M314" s="395">
        <v>0</v>
      </c>
      <c r="N314" s="395">
        <v>0</v>
      </c>
      <c r="O314" s="396">
        <f t="shared" si="304"/>
        <v>0</v>
      </c>
      <c r="P314" s="395">
        <v>0</v>
      </c>
      <c r="Q314" s="395">
        <v>0</v>
      </c>
      <c r="R314" s="395">
        <v>0</v>
      </c>
      <c r="S314" s="395">
        <v>0</v>
      </c>
      <c r="T314" s="396">
        <f t="shared" si="305"/>
        <v>0</v>
      </c>
      <c r="U314" s="395">
        <v>0</v>
      </c>
      <c r="V314" s="395">
        <v>0</v>
      </c>
      <c r="W314" s="395">
        <v>0</v>
      </c>
      <c r="X314" s="395">
        <v>0</v>
      </c>
      <c r="Y314" s="396">
        <f t="shared" si="306"/>
        <v>0</v>
      </c>
      <c r="Z314" s="395">
        <v>0</v>
      </c>
      <c r="AA314" s="395">
        <v>0</v>
      </c>
      <c r="AB314" s="395">
        <v>0</v>
      </c>
      <c r="AC314" s="395">
        <v>0</v>
      </c>
      <c r="AD314" s="395">
        <v>0</v>
      </c>
      <c r="AE314" s="396">
        <f t="shared" si="307"/>
        <v>0</v>
      </c>
      <c r="AF314" s="395">
        <v>0</v>
      </c>
      <c r="AG314" s="395">
        <v>0</v>
      </c>
      <c r="AH314" s="395">
        <v>0</v>
      </c>
      <c r="AI314" s="395">
        <v>0</v>
      </c>
      <c r="AJ314" s="395">
        <v>0</v>
      </c>
      <c r="AK314" s="395">
        <v>0</v>
      </c>
      <c r="AL314" s="395">
        <v>0</v>
      </c>
      <c r="AM314" s="395">
        <v>0</v>
      </c>
      <c r="AN314" s="395">
        <v>0</v>
      </c>
      <c r="AO314" s="395">
        <v>0</v>
      </c>
      <c r="AP314" s="395">
        <v>0</v>
      </c>
      <c r="AQ314" s="395">
        <v>0</v>
      </c>
      <c r="AR314" s="395">
        <v>0</v>
      </c>
      <c r="AS314" s="396">
        <f t="shared" si="308"/>
        <v>0</v>
      </c>
      <c r="AT314" s="395">
        <v>0</v>
      </c>
      <c r="AU314" s="395">
        <v>0</v>
      </c>
      <c r="AV314" s="395">
        <v>0</v>
      </c>
      <c r="AW314" s="396">
        <f t="shared" si="309"/>
        <v>0</v>
      </c>
      <c r="AX314" s="395">
        <v>0</v>
      </c>
      <c r="AY314" s="395">
        <v>0</v>
      </c>
      <c r="AZ314" s="395">
        <v>0</v>
      </c>
      <c r="BA314" s="395">
        <v>0</v>
      </c>
      <c r="BB314" s="395">
        <v>0</v>
      </c>
      <c r="BC314" s="396">
        <f t="shared" si="310"/>
        <v>0</v>
      </c>
      <c r="BD314" s="395">
        <v>0</v>
      </c>
      <c r="BE314" s="395">
        <v>0</v>
      </c>
      <c r="BF314" s="396">
        <f t="shared" si="311"/>
        <v>0</v>
      </c>
      <c r="BG314" s="395">
        <v>0</v>
      </c>
      <c r="BH314" s="395">
        <v>0</v>
      </c>
      <c r="BI314" s="395">
        <v>0</v>
      </c>
      <c r="BJ314" s="395">
        <v>0</v>
      </c>
      <c r="BK314" s="396">
        <f t="shared" si="312"/>
        <v>1</v>
      </c>
      <c r="BL314" s="395">
        <v>0</v>
      </c>
      <c r="BM314" s="395">
        <v>1</v>
      </c>
      <c r="BN314" s="395">
        <v>0</v>
      </c>
      <c r="BO314" s="396">
        <f t="shared" si="313"/>
        <v>0</v>
      </c>
      <c r="BP314" s="395">
        <v>0</v>
      </c>
      <c r="BQ314" s="395">
        <v>0</v>
      </c>
      <c r="BR314" s="395">
        <v>0</v>
      </c>
      <c r="BS314" s="396">
        <f t="shared" si="314"/>
        <v>0</v>
      </c>
      <c r="BT314" s="395">
        <v>0</v>
      </c>
      <c r="BU314" s="395">
        <v>0</v>
      </c>
      <c r="BV314" s="395">
        <v>0</v>
      </c>
      <c r="BW314" s="395">
        <v>0</v>
      </c>
      <c r="BX314" s="396">
        <f t="shared" si="315"/>
        <v>0</v>
      </c>
      <c r="BY314" s="395">
        <v>0</v>
      </c>
      <c r="BZ314" s="395">
        <v>0</v>
      </c>
      <c r="CA314" s="395">
        <v>0</v>
      </c>
      <c r="CB314" s="396">
        <f t="shared" si="316"/>
        <v>0</v>
      </c>
      <c r="CC314" s="395">
        <v>0</v>
      </c>
      <c r="CD314" s="395">
        <v>0</v>
      </c>
      <c r="CE314" s="395">
        <v>0</v>
      </c>
    </row>
    <row r="315" spans="1:83" ht="12.75" x14ac:dyDescent="0.2">
      <c r="A315" s="90">
        <v>19101</v>
      </c>
      <c r="B315" s="252" t="s">
        <v>749</v>
      </c>
      <c r="C315" s="398">
        <f t="shared" si="300"/>
        <v>1</v>
      </c>
      <c r="D315" s="397">
        <f t="shared" si="301"/>
        <v>0</v>
      </c>
      <c r="E315" s="395">
        <v>0</v>
      </c>
      <c r="F315" s="395">
        <v>0</v>
      </c>
      <c r="G315" s="397">
        <f t="shared" si="302"/>
        <v>0</v>
      </c>
      <c r="H315" s="395">
        <v>0</v>
      </c>
      <c r="I315" s="395">
        <v>0</v>
      </c>
      <c r="J315" s="396">
        <f t="shared" si="303"/>
        <v>0</v>
      </c>
      <c r="K315" s="395">
        <v>0</v>
      </c>
      <c r="L315" s="395">
        <v>0</v>
      </c>
      <c r="M315" s="395">
        <v>0</v>
      </c>
      <c r="N315" s="395">
        <v>0</v>
      </c>
      <c r="O315" s="396">
        <f t="shared" si="304"/>
        <v>0</v>
      </c>
      <c r="P315" s="395">
        <v>0</v>
      </c>
      <c r="Q315" s="395">
        <v>0</v>
      </c>
      <c r="R315" s="395">
        <v>0</v>
      </c>
      <c r="S315" s="395">
        <v>0</v>
      </c>
      <c r="T315" s="396">
        <f t="shared" si="305"/>
        <v>0</v>
      </c>
      <c r="U315" s="395">
        <v>0</v>
      </c>
      <c r="V315" s="395">
        <v>0</v>
      </c>
      <c r="W315" s="395">
        <v>0</v>
      </c>
      <c r="X315" s="395">
        <v>0</v>
      </c>
      <c r="Y315" s="396">
        <f t="shared" si="306"/>
        <v>0</v>
      </c>
      <c r="Z315" s="395">
        <v>0</v>
      </c>
      <c r="AA315" s="395">
        <v>0</v>
      </c>
      <c r="AB315" s="395">
        <v>0</v>
      </c>
      <c r="AC315" s="395">
        <v>0</v>
      </c>
      <c r="AD315" s="395">
        <v>0</v>
      </c>
      <c r="AE315" s="396">
        <f t="shared" si="307"/>
        <v>1</v>
      </c>
      <c r="AF315" s="395">
        <v>0</v>
      </c>
      <c r="AG315" s="395">
        <v>0</v>
      </c>
      <c r="AH315" s="395">
        <v>1</v>
      </c>
      <c r="AI315" s="395">
        <v>0</v>
      </c>
      <c r="AJ315" s="395">
        <v>0</v>
      </c>
      <c r="AK315" s="395">
        <v>0</v>
      </c>
      <c r="AL315" s="395">
        <v>0</v>
      </c>
      <c r="AM315" s="395">
        <v>0</v>
      </c>
      <c r="AN315" s="395">
        <v>0</v>
      </c>
      <c r="AO315" s="395">
        <v>0</v>
      </c>
      <c r="AP315" s="395">
        <v>0</v>
      </c>
      <c r="AQ315" s="395">
        <v>0</v>
      </c>
      <c r="AR315" s="395">
        <v>0</v>
      </c>
      <c r="AS315" s="396">
        <f t="shared" si="308"/>
        <v>0</v>
      </c>
      <c r="AT315" s="395">
        <v>0</v>
      </c>
      <c r="AU315" s="395">
        <v>0</v>
      </c>
      <c r="AV315" s="395">
        <v>0</v>
      </c>
      <c r="AW315" s="396">
        <f t="shared" si="309"/>
        <v>0</v>
      </c>
      <c r="AX315" s="395">
        <v>0</v>
      </c>
      <c r="AY315" s="395">
        <v>0</v>
      </c>
      <c r="AZ315" s="395">
        <v>0</v>
      </c>
      <c r="BA315" s="395">
        <v>0</v>
      </c>
      <c r="BB315" s="395">
        <v>0</v>
      </c>
      <c r="BC315" s="396">
        <f t="shared" si="310"/>
        <v>0</v>
      </c>
      <c r="BD315" s="395">
        <v>0</v>
      </c>
      <c r="BE315" s="395">
        <v>0</v>
      </c>
      <c r="BF315" s="396">
        <f t="shared" si="311"/>
        <v>0</v>
      </c>
      <c r="BG315" s="395">
        <v>0</v>
      </c>
      <c r="BH315" s="395">
        <v>0</v>
      </c>
      <c r="BI315" s="395">
        <v>0</v>
      </c>
      <c r="BJ315" s="395">
        <v>0</v>
      </c>
      <c r="BK315" s="396">
        <f t="shared" si="312"/>
        <v>0</v>
      </c>
      <c r="BL315" s="395">
        <v>0</v>
      </c>
      <c r="BM315" s="395">
        <v>0</v>
      </c>
      <c r="BN315" s="395">
        <v>0</v>
      </c>
      <c r="BO315" s="396">
        <f t="shared" si="313"/>
        <v>0</v>
      </c>
      <c r="BP315" s="395">
        <v>0</v>
      </c>
      <c r="BQ315" s="395">
        <v>0</v>
      </c>
      <c r="BR315" s="395">
        <v>0</v>
      </c>
      <c r="BS315" s="396">
        <f t="shared" si="314"/>
        <v>0</v>
      </c>
      <c r="BT315" s="395">
        <v>0</v>
      </c>
      <c r="BU315" s="395">
        <v>0</v>
      </c>
      <c r="BV315" s="395">
        <v>0</v>
      </c>
      <c r="BW315" s="395">
        <v>0</v>
      </c>
      <c r="BX315" s="396">
        <f t="shared" si="315"/>
        <v>0</v>
      </c>
      <c r="BY315" s="395">
        <v>0</v>
      </c>
      <c r="BZ315" s="395">
        <v>0</v>
      </c>
      <c r="CA315" s="395">
        <v>0</v>
      </c>
      <c r="CB315" s="396">
        <f t="shared" si="316"/>
        <v>0</v>
      </c>
      <c r="CC315" s="395">
        <v>0</v>
      </c>
      <c r="CD315" s="395">
        <v>0</v>
      </c>
      <c r="CE315" s="395">
        <v>0</v>
      </c>
    </row>
    <row r="316" spans="1:83" ht="12.75" x14ac:dyDescent="0.2">
      <c r="A316" s="90">
        <v>19999</v>
      </c>
      <c r="B316" s="252" t="s">
        <v>751</v>
      </c>
      <c r="C316" s="398">
        <f t="shared" si="300"/>
        <v>2</v>
      </c>
      <c r="D316" s="397">
        <f t="shared" si="301"/>
        <v>0</v>
      </c>
      <c r="E316" s="395">
        <v>0</v>
      </c>
      <c r="F316" s="395">
        <v>0</v>
      </c>
      <c r="G316" s="397">
        <f t="shared" si="302"/>
        <v>0</v>
      </c>
      <c r="H316" s="395">
        <v>0</v>
      </c>
      <c r="I316" s="395">
        <v>0</v>
      </c>
      <c r="J316" s="396">
        <f t="shared" si="303"/>
        <v>0</v>
      </c>
      <c r="K316" s="395">
        <v>0</v>
      </c>
      <c r="L316" s="395">
        <v>0</v>
      </c>
      <c r="M316" s="395">
        <v>0</v>
      </c>
      <c r="N316" s="395">
        <v>0</v>
      </c>
      <c r="O316" s="396">
        <f t="shared" si="304"/>
        <v>0</v>
      </c>
      <c r="P316" s="395">
        <v>0</v>
      </c>
      <c r="Q316" s="395">
        <v>0</v>
      </c>
      <c r="R316" s="395">
        <v>0</v>
      </c>
      <c r="S316" s="395">
        <v>0</v>
      </c>
      <c r="T316" s="396">
        <f t="shared" si="305"/>
        <v>0</v>
      </c>
      <c r="U316" s="395">
        <v>0</v>
      </c>
      <c r="V316" s="395">
        <v>0</v>
      </c>
      <c r="W316" s="395">
        <v>0</v>
      </c>
      <c r="X316" s="395">
        <v>0</v>
      </c>
      <c r="Y316" s="396">
        <f t="shared" si="306"/>
        <v>0</v>
      </c>
      <c r="Z316" s="395">
        <v>0</v>
      </c>
      <c r="AA316" s="395">
        <v>0</v>
      </c>
      <c r="AB316" s="395">
        <v>0</v>
      </c>
      <c r="AC316" s="395">
        <v>0</v>
      </c>
      <c r="AD316" s="395">
        <v>0</v>
      </c>
      <c r="AE316" s="396">
        <f t="shared" si="307"/>
        <v>1</v>
      </c>
      <c r="AF316" s="395">
        <v>0</v>
      </c>
      <c r="AG316" s="395">
        <v>0</v>
      </c>
      <c r="AH316" s="395">
        <v>0</v>
      </c>
      <c r="AI316" s="395">
        <v>0</v>
      </c>
      <c r="AJ316" s="395">
        <v>0</v>
      </c>
      <c r="AK316" s="395">
        <v>1</v>
      </c>
      <c r="AL316" s="395">
        <v>0</v>
      </c>
      <c r="AM316" s="395">
        <v>0</v>
      </c>
      <c r="AN316" s="395">
        <v>0</v>
      </c>
      <c r="AO316" s="395">
        <v>0</v>
      </c>
      <c r="AP316" s="395">
        <v>0</v>
      </c>
      <c r="AQ316" s="395">
        <v>0</v>
      </c>
      <c r="AR316" s="395">
        <v>0</v>
      </c>
      <c r="AS316" s="396">
        <f t="shared" si="308"/>
        <v>0</v>
      </c>
      <c r="AT316" s="395">
        <v>0</v>
      </c>
      <c r="AU316" s="395">
        <v>0</v>
      </c>
      <c r="AV316" s="395">
        <v>0</v>
      </c>
      <c r="AW316" s="396">
        <f t="shared" si="309"/>
        <v>0</v>
      </c>
      <c r="AX316" s="395">
        <v>0</v>
      </c>
      <c r="AY316" s="395">
        <v>0</v>
      </c>
      <c r="AZ316" s="395">
        <v>0</v>
      </c>
      <c r="BA316" s="395">
        <v>0</v>
      </c>
      <c r="BB316" s="395">
        <v>0</v>
      </c>
      <c r="BC316" s="396">
        <f t="shared" si="310"/>
        <v>0</v>
      </c>
      <c r="BD316" s="395">
        <v>0</v>
      </c>
      <c r="BE316" s="395">
        <v>0</v>
      </c>
      <c r="BF316" s="396">
        <f t="shared" si="311"/>
        <v>1</v>
      </c>
      <c r="BG316" s="395">
        <v>0</v>
      </c>
      <c r="BH316" s="395">
        <v>1</v>
      </c>
      <c r="BI316" s="395">
        <v>0</v>
      </c>
      <c r="BJ316" s="395">
        <v>0</v>
      </c>
      <c r="BK316" s="396">
        <f t="shared" si="312"/>
        <v>0</v>
      </c>
      <c r="BL316" s="395">
        <v>0</v>
      </c>
      <c r="BM316" s="395">
        <v>0</v>
      </c>
      <c r="BN316" s="395">
        <v>0</v>
      </c>
      <c r="BO316" s="396">
        <f t="shared" si="313"/>
        <v>0</v>
      </c>
      <c r="BP316" s="395">
        <v>0</v>
      </c>
      <c r="BQ316" s="395">
        <v>0</v>
      </c>
      <c r="BR316" s="395">
        <v>0</v>
      </c>
      <c r="BS316" s="396">
        <f t="shared" si="314"/>
        <v>0</v>
      </c>
      <c r="BT316" s="395">
        <v>0</v>
      </c>
      <c r="BU316" s="395">
        <v>0</v>
      </c>
      <c r="BV316" s="395">
        <v>0</v>
      </c>
      <c r="BW316" s="395">
        <v>0</v>
      </c>
      <c r="BX316" s="396">
        <f t="shared" si="315"/>
        <v>0</v>
      </c>
      <c r="BY316" s="395">
        <v>0</v>
      </c>
      <c r="BZ316" s="395">
        <v>0</v>
      </c>
      <c r="CA316" s="395">
        <v>0</v>
      </c>
      <c r="CB316" s="396">
        <f t="shared" si="316"/>
        <v>0</v>
      </c>
      <c r="CC316" s="395">
        <v>0</v>
      </c>
      <c r="CD316" s="395">
        <v>0</v>
      </c>
      <c r="CE316" s="395">
        <v>0</v>
      </c>
    </row>
    <row r="317" spans="1:83" ht="12.75" x14ac:dyDescent="0.2">
      <c r="A317" s="90">
        <v>22017</v>
      </c>
      <c r="B317" s="252" t="s">
        <v>88</v>
      </c>
      <c r="C317" s="398">
        <f t="shared" si="300"/>
        <v>38</v>
      </c>
      <c r="D317" s="397">
        <f t="shared" si="301"/>
        <v>1</v>
      </c>
      <c r="E317" s="395">
        <v>0</v>
      </c>
      <c r="F317" s="395">
        <v>1</v>
      </c>
      <c r="G317" s="397">
        <f t="shared" si="302"/>
        <v>0</v>
      </c>
      <c r="H317" s="395">
        <v>0</v>
      </c>
      <c r="I317" s="395">
        <v>0</v>
      </c>
      <c r="J317" s="396">
        <f t="shared" si="303"/>
        <v>0</v>
      </c>
      <c r="K317" s="395">
        <v>0</v>
      </c>
      <c r="L317" s="395">
        <v>0</v>
      </c>
      <c r="M317" s="395">
        <v>0</v>
      </c>
      <c r="N317" s="395">
        <v>0</v>
      </c>
      <c r="O317" s="396">
        <f t="shared" si="304"/>
        <v>0</v>
      </c>
      <c r="P317" s="395">
        <v>0</v>
      </c>
      <c r="Q317" s="395">
        <v>0</v>
      </c>
      <c r="R317" s="395">
        <v>0</v>
      </c>
      <c r="S317" s="395">
        <v>0</v>
      </c>
      <c r="T317" s="396">
        <f t="shared" si="305"/>
        <v>1</v>
      </c>
      <c r="U317" s="395">
        <v>0</v>
      </c>
      <c r="V317" s="395">
        <v>1</v>
      </c>
      <c r="W317" s="395">
        <v>0</v>
      </c>
      <c r="X317" s="395">
        <v>0</v>
      </c>
      <c r="Y317" s="396">
        <f t="shared" si="306"/>
        <v>17</v>
      </c>
      <c r="Z317" s="395">
        <v>0</v>
      </c>
      <c r="AA317" s="395">
        <v>2</v>
      </c>
      <c r="AB317" s="395">
        <v>9</v>
      </c>
      <c r="AC317" s="395">
        <v>0</v>
      </c>
      <c r="AD317" s="395">
        <v>6</v>
      </c>
      <c r="AE317" s="396">
        <f t="shared" si="307"/>
        <v>11</v>
      </c>
      <c r="AF317" s="395">
        <v>0</v>
      </c>
      <c r="AG317" s="395">
        <v>0</v>
      </c>
      <c r="AH317" s="395">
        <v>1</v>
      </c>
      <c r="AI317" s="395">
        <v>2</v>
      </c>
      <c r="AJ317" s="395">
        <v>4</v>
      </c>
      <c r="AK317" s="395">
        <v>3</v>
      </c>
      <c r="AL317" s="395">
        <v>0</v>
      </c>
      <c r="AM317" s="395">
        <v>0</v>
      </c>
      <c r="AN317" s="395">
        <v>1</v>
      </c>
      <c r="AO317" s="395">
        <v>0</v>
      </c>
      <c r="AP317" s="395">
        <v>0</v>
      </c>
      <c r="AQ317" s="395">
        <v>0</v>
      </c>
      <c r="AR317" s="395">
        <v>0</v>
      </c>
      <c r="AS317" s="396">
        <f t="shared" si="308"/>
        <v>0</v>
      </c>
      <c r="AT317" s="395">
        <v>0</v>
      </c>
      <c r="AU317" s="395">
        <v>0</v>
      </c>
      <c r="AV317" s="395">
        <v>0</v>
      </c>
      <c r="AW317" s="396">
        <f t="shared" si="309"/>
        <v>0</v>
      </c>
      <c r="AX317" s="395">
        <v>0</v>
      </c>
      <c r="AY317" s="395">
        <v>0</v>
      </c>
      <c r="AZ317" s="395">
        <v>0</v>
      </c>
      <c r="BA317" s="395">
        <v>0</v>
      </c>
      <c r="BB317" s="395">
        <v>0</v>
      </c>
      <c r="BC317" s="396">
        <f t="shared" si="310"/>
        <v>0</v>
      </c>
      <c r="BD317" s="395">
        <v>0</v>
      </c>
      <c r="BE317" s="395">
        <v>0</v>
      </c>
      <c r="BF317" s="396">
        <f t="shared" si="311"/>
        <v>0</v>
      </c>
      <c r="BG317" s="395">
        <v>0</v>
      </c>
      <c r="BH317" s="395">
        <v>0</v>
      </c>
      <c r="BI317" s="395">
        <v>0</v>
      </c>
      <c r="BJ317" s="395">
        <v>0</v>
      </c>
      <c r="BK317" s="396">
        <f t="shared" si="312"/>
        <v>0</v>
      </c>
      <c r="BL317" s="395">
        <v>0</v>
      </c>
      <c r="BM317" s="395">
        <v>0</v>
      </c>
      <c r="BN317" s="395">
        <v>0</v>
      </c>
      <c r="BO317" s="396">
        <f t="shared" si="313"/>
        <v>8</v>
      </c>
      <c r="BP317" s="395">
        <v>0</v>
      </c>
      <c r="BQ317" s="395">
        <v>0</v>
      </c>
      <c r="BR317" s="395">
        <v>8</v>
      </c>
      <c r="BS317" s="396">
        <f t="shared" si="314"/>
        <v>0</v>
      </c>
      <c r="BT317" s="395">
        <v>0</v>
      </c>
      <c r="BU317" s="395">
        <v>0</v>
      </c>
      <c r="BV317" s="395">
        <v>0</v>
      </c>
      <c r="BW317" s="395">
        <v>0</v>
      </c>
      <c r="BX317" s="396">
        <f t="shared" si="315"/>
        <v>0</v>
      </c>
      <c r="BY317" s="395">
        <v>0</v>
      </c>
      <c r="BZ317" s="395">
        <v>0</v>
      </c>
      <c r="CA317" s="395">
        <v>0</v>
      </c>
      <c r="CB317" s="396">
        <f t="shared" si="316"/>
        <v>0</v>
      </c>
      <c r="CC317" s="395">
        <v>0</v>
      </c>
      <c r="CD317" s="395">
        <v>0</v>
      </c>
      <c r="CE317" s="395">
        <v>0</v>
      </c>
    </row>
    <row r="318" spans="1:83" ht="12.75" x14ac:dyDescent="0.2">
      <c r="A318" s="88"/>
      <c r="B318" s="251" t="s">
        <v>45</v>
      </c>
      <c r="C318" s="398">
        <f t="shared" ref="C318:AH318" si="317">SUM(C319:C325)</f>
        <v>1086</v>
      </c>
      <c r="D318" s="397">
        <f t="shared" si="317"/>
        <v>0</v>
      </c>
      <c r="E318" s="397">
        <f t="shared" si="317"/>
        <v>0</v>
      </c>
      <c r="F318" s="397">
        <f t="shared" si="317"/>
        <v>0</v>
      </c>
      <c r="G318" s="397">
        <f t="shared" si="317"/>
        <v>108</v>
      </c>
      <c r="H318" s="397">
        <f t="shared" si="317"/>
        <v>0</v>
      </c>
      <c r="I318" s="397">
        <f t="shared" si="317"/>
        <v>108</v>
      </c>
      <c r="J318" s="397">
        <f t="shared" si="317"/>
        <v>1</v>
      </c>
      <c r="K318" s="397">
        <f t="shared" si="317"/>
        <v>0</v>
      </c>
      <c r="L318" s="397">
        <f t="shared" si="317"/>
        <v>0</v>
      </c>
      <c r="M318" s="397">
        <f t="shared" si="317"/>
        <v>1</v>
      </c>
      <c r="N318" s="397">
        <f t="shared" si="317"/>
        <v>0</v>
      </c>
      <c r="O318" s="397">
        <f t="shared" si="317"/>
        <v>68</v>
      </c>
      <c r="P318" s="397">
        <f t="shared" si="317"/>
        <v>0</v>
      </c>
      <c r="Q318" s="397">
        <f t="shared" si="317"/>
        <v>29</v>
      </c>
      <c r="R318" s="397">
        <f t="shared" si="317"/>
        <v>38</v>
      </c>
      <c r="S318" s="397">
        <f t="shared" si="317"/>
        <v>1</v>
      </c>
      <c r="T318" s="397">
        <f t="shared" si="317"/>
        <v>124</v>
      </c>
      <c r="U318" s="397">
        <f t="shared" si="317"/>
        <v>0</v>
      </c>
      <c r="V318" s="397">
        <f t="shared" si="317"/>
        <v>32</v>
      </c>
      <c r="W318" s="397">
        <f t="shared" si="317"/>
        <v>92</v>
      </c>
      <c r="X318" s="397">
        <f t="shared" si="317"/>
        <v>0</v>
      </c>
      <c r="Y318" s="397">
        <f t="shared" si="317"/>
        <v>167</v>
      </c>
      <c r="Z318" s="397">
        <f t="shared" si="317"/>
        <v>0</v>
      </c>
      <c r="AA318" s="397">
        <f t="shared" si="317"/>
        <v>8</v>
      </c>
      <c r="AB318" s="397">
        <f t="shared" si="317"/>
        <v>2</v>
      </c>
      <c r="AC318" s="397">
        <f t="shared" si="317"/>
        <v>58</v>
      </c>
      <c r="AD318" s="397">
        <f t="shared" si="317"/>
        <v>99</v>
      </c>
      <c r="AE318" s="397">
        <f t="shared" si="317"/>
        <v>29</v>
      </c>
      <c r="AF318" s="397">
        <f t="shared" si="317"/>
        <v>0</v>
      </c>
      <c r="AG318" s="397">
        <f t="shared" si="317"/>
        <v>0</v>
      </c>
      <c r="AH318" s="397">
        <f t="shared" si="317"/>
        <v>4</v>
      </c>
      <c r="AI318" s="397">
        <f t="shared" ref="AI318:BN318" si="318">SUM(AI319:AI325)</f>
        <v>5</v>
      </c>
      <c r="AJ318" s="397">
        <f t="shared" si="318"/>
        <v>6</v>
      </c>
      <c r="AK318" s="397">
        <f t="shared" si="318"/>
        <v>9</v>
      </c>
      <c r="AL318" s="397">
        <f t="shared" si="318"/>
        <v>0</v>
      </c>
      <c r="AM318" s="397">
        <f t="shared" si="318"/>
        <v>2</v>
      </c>
      <c r="AN318" s="397">
        <f t="shared" si="318"/>
        <v>0</v>
      </c>
      <c r="AO318" s="397">
        <f t="shared" si="318"/>
        <v>3</v>
      </c>
      <c r="AP318" s="397">
        <f t="shared" si="318"/>
        <v>0</v>
      </c>
      <c r="AQ318" s="397">
        <f t="shared" si="318"/>
        <v>0</v>
      </c>
      <c r="AR318" s="397">
        <f t="shared" si="318"/>
        <v>0</v>
      </c>
      <c r="AS318" s="397">
        <f t="shared" si="318"/>
        <v>1</v>
      </c>
      <c r="AT318" s="397">
        <f t="shared" si="318"/>
        <v>0</v>
      </c>
      <c r="AU318" s="397">
        <f t="shared" si="318"/>
        <v>0</v>
      </c>
      <c r="AV318" s="397">
        <f t="shared" si="318"/>
        <v>1</v>
      </c>
      <c r="AW318" s="397">
        <f t="shared" si="318"/>
        <v>82</v>
      </c>
      <c r="AX318" s="397">
        <f t="shared" si="318"/>
        <v>0</v>
      </c>
      <c r="AY318" s="397">
        <f t="shared" si="318"/>
        <v>2</v>
      </c>
      <c r="AZ318" s="397">
        <f t="shared" si="318"/>
        <v>0</v>
      </c>
      <c r="BA318" s="397">
        <f t="shared" si="318"/>
        <v>80</v>
      </c>
      <c r="BB318" s="397">
        <f t="shared" si="318"/>
        <v>0</v>
      </c>
      <c r="BC318" s="397">
        <f t="shared" si="318"/>
        <v>120</v>
      </c>
      <c r="BD318" s="397">
        <f t="shared" si="318"/>
        <v>0</v>
      </c>
      <c r="BE318" s="397">
        <f t="shared" si="318"/>
        <v>120</v>
      </c>
      <c r="BF318" s="397">
        <f t="shared" si="318"/>
        <v>41</v>
      </c>
      <c r="BG318" s="397">
        <f t="shared" si="318"/>
        <v>0</v>
      </c>
      <c r="BH318" s="397">
        <f t="shared" si="318"/>
        <v>38</v>
      </c>
      <c r="BI318" s="397">
        <f t="shared" si="318"/>
        <v>0</v>
      </c>
      <c r="BJ318" s="397">
        <f t="shared" si="318"/>
        <v>3</v>
      </c>
      <c r="BK318" s="397">
        <f t="shared" si="318"/>
        <v>302</v>
      </c>
      <c r="BL318" s="397">
        <f t="shared" si="318"/>
        <v>0</v>
      </c>
      <c r="BM318" s="397">
        <f t="shared" si="318"/>
        <v>80</v>
      </c>
      <c r="BN318" s="397">
        <f t="shared" si="318"/>
        <v>222</v>
      </c>
      <c r="BO318" s="397">
        <f t="shared" ref="BO318:CE318" si="319">SUM(BO319:BO325)</f>
        <v>24</v>
      </c>
      <c r="BP318" s="397">
        <f t="shared" si="319"/>
        <v>0</v>
      </c>
      <c r="BQ318" s="397">
        <f t="shared" si="319"/>
        <v>2</v>
      </c>
      <c r="BR318" s="397">
        <f t="shared" si="319"/>
        <v>22</v>
      </c>
      <c r="BS318" s="397">
        <f t="shared" si="319"/>
        <v>16</v>
      </c>
      <c r="BT318" s="397">
        <f t="shared" si="319"/>
        <v>0</v>
      </c>
      <c r="BU318" s="397">
        <f t="shared" si="319"/>
        <v>13</v>
      </c>
      <c r="BV318" s="397">
        <f t="shared" si="319"/>
        <v>0</v>
      </c>
      <c r="BW318" s="397">
        <f t="shared" si="319"/>
        <v>3</v>
      </c>
      <c r="BX318" s="397">
        <f t="shared" si="319"/>
        <v>2</v>
      </c>
      <c r="BY318" s="397">
        <f t="shared" si="319"/>
        <v>0</v>
      </c>
      <c r="BZ318" s="397">
        <f t="shared" si="319"/>
        <v>2</v>
      </c>
      <c r="CA318" s="397">
        <f t="shared" si="319"/>
        <v>0</v>
      </c>
      <c r="CB318" s="397">
        <f t="shared" si="319"/>
        <v>1</v>
      </c>
      <c r="CC318" s="397">
        <f t="shared" si="319"/>
        <v>0</v>
      </c>
      <c r="CD318" s="397">
        <f t="shared" si="319"/>
        <v>0</v>
      </c>
      <c r="CE318" s="397">
        <f t="shared" si="319"/>
        <v>1</v>
      </c>
    </row>
    <row r="319" spans="1:83" ht="12.75" x14ac:dyDescent="0.2">
      <c r="A319" s="91">
        <v>16003</v>
      </c>
      <c r="B319" s="363" t="s">
        <v>405</v>
      </c>
      <c r="C319" s="398">
        <f t="shared" ref="C319:C325" si="320">SUM(D319,G319,J319,O319,T319,Y319,AE319,AS319,AW319,BC319,BF319,BK319,BO319,BS319,BX319,CB319)</f>
        <v>13</v>
      </c>
      <c r="D319" s="397">
        <f t="shared" ref="D319:D325" si="321">SUM(E319:F319)</f>
        <v>0</v>
      </c>
      <c r="E319" s="395">
        <v>0</v>
      </c>
      <c r="F319" s="395">
        <v>0</v>
      </c>
      <c r="G319" s="397">
        <f t="shared" ref="G319:G325" si="322">SUM(H319:I319)</f>
        <v>0</v>
      </c>
      <c r="H319" s="395">
        <v>0</v>
      </c>
      <c r="I319" s="395">
        <v>0</v>
      </c>
      <c r="J319" s="396">
        <f t="shared" ref="J319:J325" si="323">SUM(K319:N319)</f>
        <v>1</v>
      </c>
      <c r="K319" s="395">
        <v>0</v>
      </c>
      <c r="L319" s="395">
        <v>0</v>
      </c>
      <c r="M319" s="395">
        <v>1</v>
      </c>
      <c r="N319" s="395">
        <v>0</v>
      </c>
      <c r="O319" s="396">
        <f t="shared" ref="O319:O325" si="324">SUM(P319,Q319,R319,S319)</f>
        <v>0</v>
      </c>
      <c r="P319" s="395">
        <v>0</v>
      </c>
      <c r="Q319" s="395">
        <v>0</v>
      </c>
      <c r="R319" s="395">
        <v>0</v>
      </c>
      <c r="S319" s="395">
        <v>0</v>
      </c>
      <c r="T319" s="396">
        <f t="shared" ref="T319:T325" si="325">SUM(U319,V319,W319,X319)</f>
        <v>0</v>
      </c>
      <c r="U319" s="395">
        <v>0</v>
      </c>
      <c r="V319" s="395">
        <v>0</v>
      </c>
      <c r="W319" s="395">
        <v>0</v>
      </c>
      <c r="X319" s="395">
        <v>0</v>
      </c>
      <c r="Y319" s="396">
        <f t="shared" ref="Y319:Y325" si="326">SUM(Z319,AA319,AB319,AC319,AD319)</f>
        <v>0</v>
      </c>
      <c r="Z319" s="395">
        <v>0</v>
      </c>
      <c r="AA319" s="395">
        <v>0</v>
      </c>
      <c r="AB319" s="395">
        <v>0</v>
      </c>
      <c r="AC319" s="395">
        <v>0</v>
      </c>
      <c r="AD319" s="395">
        <v>0</v>
      </c>
      <c r="AE319" s="396">
        <f t="shared" ref="AE319:AE325" si="327">SUM(AF319,AG319,AH319,AI319,AJ319,AK319,AL319,AM319,AN319,AO319,AP319,AQ319,AR319)</f>
        <v>0</v>
      </c>
      <c r="AF319" s="395">
        <v>0</v>
      </c>
      <c r="AG319" s="395">
        <v>0</v>
      </c>
      <c r="AH319" s="395">
        <v>0</v>
      </c>
      <c r="AI319" s="395">
        <v>0</v>
      </c>
      <c r="AJ319" s="395">
        <v>0</v>
      </c>
      <c r="AK319" s="395">
        <v>0</v>
      </c>
      <c r="AL319" s="395">
        <v>0</v>
      </c>
      <c r="AM319" s="395">
        <v>0</v>
      </c>
      <c r="AN319" s="395">
        <v>0</v>
      </c>
      <c r="AO319" s="395">
        <v>0</v>
      </c>
      <c r="AP319" s="395">
        <v>0</v>
      </c>
      <c r="AQ319" s="395">
        <v>0</v>
      </c>
      <c r="AR319" s="395">
        <v>0</v>
      </c>
      <c r="AS319" s="396">
        <f t="shared" ref="AS319:AS325" si="328">SUM(AT319:AV319)</f>
        <v>0</v>
      </c>
      <c r="AT319" s="395">
        <v>0</v>
      </c>
      <c r="AU319" s="395">
        <v>0</v>
      </c>
      <c r="AV319" s="395">
        <v>0</v>
      </c>
      <c r="AW319" s="396">
        <f t="shared" ref="AW319:AW325" si="329">SUM(AX319:BB319)</f>
        <v>9</v>
      </c>
      <c r="AX319" s="395">
        <v>0</v>
      </c>
      <c r="AY319" s="395">
        <v>0</v>
      </c>
      <c r="AZ319" s="395">
        <v>0</v>
      </c>
      <c r="BA319" s="395">
        <v>9</v>
      </c>
      <c r="BB319" s="395">
        <v>0</v>
      </c>
      <c r="BC319" s="396">
        <f t="shared" ref="BC319:BC325" si="330">SUM(BD319:BE319)</f>
        <v>3</v>
      </c>
      <c r="BD319" s="395">
        <v>0</v>
      </c>
      <c r="BE319" s="395">
        <v>3</v>
      </c>
      <c r="BF319" s="396">
        <f t="shared" ref="BF319:BF325" si="331">SUM(BG319:BJ319)</f>
        <v>0</v>
      </c>
      <c r="BG319" s="395">
        <v>0</v>
      </c>
      <c r="BH319" s="395">
        <v>0</v>
      </c>
      <c r="BI319" s="395">
        <v>0</v>
      </c>
      <c r="BJ319" s="395">
        <v>0</v>
      </c>
      <c r="BK319" s="396">
        <f t="shared" ref="BK319:BK325" si="332">SUM(BL319:BN319)</f>
        <v>0</v>
      </c>
      <c r="BL319" s="395">
        <v>0</v>
      </c>
      <c r="BM319" s="395">
        <v>0</v>
      </c>
      <c r="BN319" s="395">
        <v>0</v>
      </c>
      <c r="BO319" s="396">
        <f t="shared" ref="BO319:BO325" si="333">SUM(BP319:BR319)</f>
        <v>0</v>
      </c>
      <c r="BP319" s="395">
        <v>0</v>
      </c>
      <c r="BQ319" s="395">
        <v>0</v>
      </c>
      <c r="BR319" s="395">
        <v>0</v>
      </c>
      <c r="BS319" s="396">
        <f t="shared" ref="BS319:BS325" si="334">SUM(BT319:BW319)</f>
        <v>0</v>
      </c>
      <c r="BT319" s="395">
        <v>0</v>
      </c>
      <c r="BU319" s="395">
        <v>0</v>
      </c>
      <c r="BV319" s="395">
        <v>0</v>
      </c>
      <c r="BW319" s="395">
        <v>0</v>
      </c>
      <c r="BX319" s="396">
        <f t="shared" ref="BX319:BX325" si="335">SUM(BY319:CA319)</f>
        <v>0</v>
      </c>
      <c r="BY319" s="395">
        <v>0</v>
      </c>
      <c r="BZ319" s="395">
        <v>0</v>
      </c>
      <c r="CA319" s="395">
        <v>0</v>
      </c>
      <c r="CB319" s="396">
        <f t="shared" ref="CB319:CB325" si="336">SUM(CC319:CE319)</f>
        <v>0</v>
      </c>
      <c r="CC319" s="395">
        <v>0</v>
      </c>
      <c r="CD319" s="395">
        <v>0</v>
      </c>
      <c r="CE319" s="395">
        <v>0</v>
      </c>
    </row>
    <row r="320" spans="1:83" ht="12.75" x14ac:dyDescent="0.2">
      <c r="A320" s="90">
        <v>16004</v>
      </c>
      <c r="B320" s="252" t="s">
        <v>347</v>
      </c>
      <c r="C320" s="398">
        <f t="shared" si="320"/>
        <v>432</v>
      </c>
      <c r="D320" s="397">
        <f t="shared" si="321"/>
        <v>0</v>
      </c>
      <c r="E320" s="395">
        <v>0</v>
      </c>
      <c r="F320" s="395">
        <v>0</v>
      </c>
      <c r="G320" s="397">
        <f t="shared" si="322"/>
        <v>0</v>
      </c>
      <c r="H320" s="395">
        <v>0</v>
      </c>
      <c r="I320" s="395">
        <v>0</v>
      </c>
      <c r="J320" s="396">
        <f t="shared" si="323"/>
        <v>0</v>
      </c>
      <c r="K320" s="395">
        <v>0</v>
      </c>
      <c r="L320" s="395">
        <v>0</v>
      </c>
      <c r="M320" s="395">
        <v>0</v>
      </c>
      <c r="N320" s="395">
        <v>0</v>
      </c>
      <c r="O320" s="396">
        <f t="shared" si="324"/>
        <v>55</v>
      </c>
      <c r="P320" s="395">
        <v>0</v>
      </c>
      <c r="Q320" s="395">
        <v>17</v>
      </c>
      <c r="R320" s="395">
        <v>37</v>
      </c>
      <c r="S320" s="395">
        <v>1</v>
      </c>
      <c r="T320" s="396">
        <f t="shared" si="325"/>
        <v>95</v>
      </c>
      <c r="U320" s="395">
        <v>0</v>
      </c>
      <c r="V320" s="395">
        <v>3</v>
      </c>
      <c r="W320" s="395">
        <v>92</v>
      </c>
      <c r="X320" s="395">
        <v>0</v>
      </c>
      <c r="Y320" s="396">
        <f t="shared" si="326"/>
        <v>69</v>
      </c>
      <c r="Z320" s="395">
        <v>0</v>
      </c>
      <c r="AA320" s="395">
        <v>0</v>
      </c>
      <c r="AB320" s="395">
        <v>2</v>
      </c>
      <c r="AC320" s="395">
        <v>22</v>
      </c>
      <c r="AD320" s="395">
        <v>45</v>
      </c>
      <c r="AE320" s="396">
        <f t="shared" si="327"/>
        <v>7</v>
      </c>
      <c r="AF320" s="395">
        <v>0</v>
      </c>
      <c r="AG320" s="395">
        <v>0</v>
      </c>
      <c r="AH320" s="395">
        <v>1</v>
      </c>
      <c r="AI320" s="395">
        <v>0</v>
      </c>
      <c r="AJ320" s="395">
        <v>5</v>
      </c>
      <c r="AK320" s="395">
        <v>0</v>
      </c>
      <c r="AL320" s="395">
        <v>0</v>
      </c>
      <c r="AM320" s="395">
        <v>1</v>
      </c>
      <c r="AN320" s="395">
        <v>0</v>
      </c>
      <c r="AO320" s="395">
        <v>0</v>
      </c>
      <c r="AP320" s="395">
        <v>0</v>
      </c>
      <c r="AQ320" s="395">
        <v>0</v>
      </c>
      <c r="AR320" s="395">
        <v>0</v>
      </c>
      <c r="AS320" s="396">
        <f t="shared" si="328"/>
        <v>0</v>
      </c>
      <c r="AT320" s="395">
        <v>0</v>
      </c>
      <c r="AU320" s="395">
        <v>0</v>
      </c>
      <c r="AV320" s="395">
        <v>0</v>
      </c>
      <c r="AW320" s="396">
        <f t="shared" si="329"/>
        <v>3</v>
      </c>
      <c r="AX320" s="395">
        <v>0</v>
      </c>
      <c r="AY320" s="395">
        <v>1</v>
      </c>
      <c r="AZ320" s="395">
        <v>0</v>
      </c>
      <c r="BA320" s="395">
        <v>2</v>
      </c>
      <c r="BB320" s="395">
        <v>0</v>
      </c>
      <c r="BC320" s="396">
        <f t="shared" si="330"/>
        <v>93</v>
      </c>
      <c r="BD320" s="395">
        <v>0</v>
      </c>
      <c r="BE320" s="395">
        <v>93</v>
      </c>
      <c r="BF320" s="396">
        <f t="shared" si="331"/>
        <v>11</v>
      </c>
      <c r="BG320" s="395">
        <v>0</v>
      </c>
      <c r="BH320" s="395">
        <v>9</v>
      </c>
      <c r="BI320" s="395">
        <v>0</v>
      </c>
      <c r="BJ320" s="395">
        <v>2</v>
      </c>
      <c r="BK320" s="396">
        <f t="shared" si="332"/>
        <v>81</v>
      </c>
      <c r="BL320" s="395">
        <v>0</v>
      </c>
      <c r="BM320" s="395">
        <v>79</v>
      </c>
      <c r="BN320" s="395">
        <v>2</v>
      </c>
      <c r="BO320" s="396">
        <f t="shared" si="333"/>
        <v>8</v>
      </c>
      <c r="BP320" s="395">
        <v>0</v>
      </c>
      <c r="BQ320" s="395">
        <v>0</v>
      </c>
      <c r="BR320" s="395">
        <v>8</v>
      </c>
      <c r="BS320" s="396">
        <f t="shared" si="334"/>
        <v>9</v>
      </c>
      <c r="BT320" s="395">
        <v>0</v>
      </c>
      <c r="BU320" s="395">
        <v>6</v>
      </c>
      <c r="BV320" s="395">
        <v>0</v>
      </c>
      <c r="BW320" s="395">
        <v>3</v>
      </c>
      <c r="BX320" s="396">
        <f t="shared" si="335"/>
        <v>0</v>
      </c>
      <c r="BY320" s="395">
        <v>0</v>
      </c>
      <c r="BZ320" s="395">
        <v>0</v>
      </c>
      <c r="CA320" s="395">
        <v>0</v>
      </c>
      <c r="CB320" s="396">
        <f t="shared" si="336"/>
        <v>1</v>
      </c>
      <c r="CC320" s="395">
        <v>0</v>
      </c>
      <c r="CD320" s="395">
        <v>0</v>
      </c>
      <c r="CE320" s="395">
        <v>1</v>
      </c>
    </row>
    <row r="321" spans="1:83" ht="12.75" x14ac:dyDescent="0.2">
      <c r="A321" s="90">
        <v>16007</v>
      </c>
      <c r="B321" s="252" t="s">
        <v>69</v>
      </c>
      <c r="C321" s="398">
        <f t="shared" si="320"/>
        <v>3</v>
      </c>
      <c r="D321" s="397">
        <f t="shared" si="321"/>
        <v>0</v>
      </c>
      <c r="E321" s="395">
        <v>0</v>
      </c>
      <c r="F321" s="395">
        <v>0</v>
      </c>
      <c r="G321" s="397">
        <f t="shared" si="322"/>
        <v>0</v>
      </c>
      <c r="H321" s="395">
        <v>0</v>
      </c>
      <c r="I321" s="395">
        <v>0</v>
      </c>
      <c r="J321" s="396">
        <f t="shared" si="323"/>
        <v>0</v>
      </c>
      <c r="K321" s="395">
        <v>0</v>
      </c>
      <c r="L321" s="395">
        <v>0</v>
      </c>
      <c r="M321" s="395">
        <v>0</v>
      </c>
      <c r="N321" s="395">
        <v>0</v>
      </c>
      <c r="O321" s="396">
        <f t="shared" si="324"/>
        <v>0</v>
      </c>
      <c r="P321" s="395">
        <v>0</v>
      </c>
      <c r="Q321" s="395">
        <v>0</v>
      </c>
      <c r="R321" s="395">
        <v>0</v>
      </c>
      <c r="S321" s="395">
        <v>0</v>
      </c>
      <c r="T321" s="396">
        <f t="shared" si="325"/>
        <v>0</v>
      </c>
      <c r="U321" s="395">
        <v>0</v>
      </c>
      <c r="V321" s="395">
        <v>0</v>
      </c>
      <c r="W321" s="395">
        <v>0</v>
      </c>
      <c r="X321" s="395">
        <v>0</v>
      </c>
      <c r="Y321" s="396">
        <f t="shared" si="326"/>
        <v>0</v>
      </c>
      <c r="Z321" s="395">
        <v>0</v>
      </c>
      <c r="AA321" s="395">
        <v>0</v>
      </c>
      <c r="AB321" s="395">
        <v>0</v>
      </c>
      <c r="AC321" s="395">
        <v>0</v>
      </c>
      <c r="AD321" s="395">
        <v>0</v>
      </c>
      <c r="AE321" s="396">
        <f t="shared" si="327"/>
        <v>3</v>
      </c>
      <c r="AF321" s="395">
        <v>0</v>
      </c>
      <c r="AG321" s="395">
        <v>0</v>
      </c>
      <c r="AH321" s="395">
        <v>0</v>
      </c>
      <c r="AI321" s="395">
        <v>0</v>
      </c>
      <c r="AJ321" s="395">
        <v>0</v>
      </c>
      <c r="AK321" s="395">
        <v>0</v>
      </c>
      <c r="AL321" s="395">
        <v>0</v>
      </c>
      <c r="AM321" s="395">
        <v>0</v>
      </c>
      <c r="AN321" s="395">
        <v>0</v>
      </c>
      <c r="AO321" s="395">
        <v>3</v>
      </c>
      <c r="AP321" s="395">
        <v>0</v>
      </c>
      <c r="AQ321" s="395">
        <v>0</v>
      </c>
      <c r="AR321" s="395">
        <v>0</v>
      </c>
      <c r="AS321" s="396">
        <f t="shared" si="328"/>
        <v>0</v>
      </c>
      <c r="AT321" s="395">
        <v>0</v>
      </c>
      <c r="AU321" s="395">
        <v>0</v>
      </c>
      <c r="AV321" s="395">
        <v>0</v>
      </c>
      <c r="AW321" s="396">
        <f t="shared" si="329"/>
        <v>0</v>
      </c>
      <c r="AX321" s="395">
        <v>0</v>
      </c>
      <c r="AY321" s="395">
        <v>0</v>
      </c>
      <c r="AZ321" s="395">
        <v>0</v>
      </c>
      <c r="BA321" s="395">
        <v>0</v>
      </c>
      <c r="BB321" s="395">
        <v>0</v>
      </c>
      <c r="BC321" s="396">
        <f t="shared" si="330"/>
        <v>0</v>
      </c>
      <c r="BD321" s="395">
        <v>0</v>
      </c>
      <c r="BE321" s="395">
        <v>0</v>
      </c>
      <c r="BF321" s="396">
        <f t="shared" si="331"/>
        <v>0</v>
      </c>
      <c r="BG321" s="395">
        <v>0</v>
      </c>
      <c r="BH321" s="395">
        <v>0</v>
      </c>
      <c r="BI321" s="395">
        <v>0</v>
      </c>
      <c r="BJ321" s="395">
        <v>0</v>
      </c>
      <c r="BK321" s="396">
        <f t="shared" si="332"/>
        <v>0</v>
      </c>
      <c r="BL321" s="395">
        <v>0</v>
      </c>
      <c r="BM321" s="395">
        <v>0</v>
      </c>
      <c r="BN321" s="395">
        <v>0</v>
      </c>
      <c r="BO321" s="396">
        <f t="shared" si="333"/>
        <v>0</v>
      </c>
      <c r="BP321" s="395">
        <v>0</v>
      </c>
      <c r="BQ321" s="395">
        <v>0</v>
      </c>
      <c r="BR321" s="395">
        <v>0</v>
      </c>
      <c r="BS321" s="396">
        <f t="shared" si="334"/>
        <v>0</v>
      </c>
      <c r="BT321" s="395">
        <v>0</v>
      </c>
      <c r="BU321" s="395">
        <v>0</v>
      </c>
      <c r="BV321" s="395">
        <v>0</v>
      </c>
      <c r="BW321" s="395">
        <v>0</v>
      </c>
      <c r="BX321" s="396">
        <f t="shared" si="335"/>
        <v>0</v>
      </c>
      <c r="BY321" s="395">
        <v>0</v>
      </c>
      <c r="BZ321" s="395">
        <v>0</v>
      </c>
      <c r="CA321" s="395">
        <v>0</v>
      </c>
      <c r="CB321" s="396">
        <f t="shared" si="336"/>
        <v>0</v>
      </c>
      <c r="CC321" s="395">
        <v>0</v>
      </c>
      <c r="CD321" s="395">
        <v>0</v>
      </c>
      <c r="CE321" s="395">
        <v>0</v>
      </c>
    </row>
    <row r="322" spans="1:83" ht="12.75" x14ac:dyDescent="0.2">
      <c r="A322" s="90">
        <v>16010</v>
      </c>
      <c r="B322" s="252" t="s">
        <v>498</v>
      </c>
      <c r="C322" s="398">
        <f t="shared" si="320"/>
        <v>2</v>
      </c>
      <c r="D322" s="397">
        <f t="shared" si="321"/>
        <v>0</v>
      </c>
      <c r="E322" s="395">
        <v>0</v>
      </c>
      <c r="F322" s="395">
        <v>0</v>
      </c>
      <c r="G322" s="397">
        <f t="shared" si="322"/>
        <v>0</v>
      </c>
      <c r="H322" s="395">
        <v>0</v>
      </c>
      <c r="I322" s="395">
        <v>0</v>
      </c>
      <c r="J322" s="396">
        <f t="shared" si="323"/>
        <v>0</v>
      </c>
      <c r="K322" s="395">
        <v>0</v>
      </c>
      <c r="L322" s="395">
        <v>0</v>
      </c>
      <c r="M322" s="395">
        <v>0</v>
      </c>
      <c r="N322" s="395">
        <v>0</v>
      </c>
      <c r="O322" s="396">
        <f t="shared" si="324"/>
        <v>0</v>
      </c>
      <c r="P322" s="395">
        <v>0</v>
      </c>
      <c r="Q322" s="395">
        <v>0</v>
      </c>
      <c r="R322" s="395">
        <v>0</v>
      </c>
      <c r="S322" s="395">
        <v>0</v>
      </c>
      <c r="T322" s="396">
        <f t="shared" si="325"/>
        <v>0</v>
      </c>
      <c r="U322" s="395">
        <v>0</v>
      </c>
      <c r="V322" s="395">
        <v>0</v>
      </c>
      <c r="W322" s="395">
        <v>0</v>
      </c>
      <c r="X322" s="395">
        <v>0</v>
      </c>
      <c r="Y322" s="396">
        <f t="shared" si="326"/>
        <v>0</v>
      </c>
      <c r="Z322" s="395">
        <v>0</v>
      </c>
      <c r="AA322" s="395">
        <v>0</v>
      </c>
      <c r="AB322" s="395">
        <v>0</v>
      </c>
      <c r="AC322" s="395">
        <v>0</v>
      </c>
      <c r="AD322" s="395">
        <v>0</v>
      </c>
      <c r="AE322" s="396">
        <f t="shared" si="327"/>
        <v>0</v>
      </c>
      <c r="AF322" s="395">
        <v>0</v>
      </c>
      <c r="AG322" s="395">
        <v>0</v>
      </c>
      <c r="AH322" s="395">
        <v>0</v>
      </c>
      <c r="AI322" s="395">
        <v>0</v>
      </c>
      <c r="AJ322" s="395">
        <v>0</v>
      </c>
      <c r="AK322" s="395">
        <v>0</v>
      </c>
      <c r="AL322" s="395">
        <v>0</v>
      </c>
      <c r="AM322" s="395">
        <v>0</v>
      </c>
      <c r="AN322" s="395">
        <v>0</v>
      </c>
      <c r="AO322" s="395">
        <v>0</v>
      </c>
      <c r="AP322" s="395">
        <v>0</v>
      </c>
      <c r="AQ322" s="395">
        <v>0</v>
      </c>
      <c r="AR322" s="395">
        <v>0</v>
      </c>
      <c r="AS322" s="396">
        <f t="shared" si="328"/>
        <v>0</v>
      </c>
      <c r="AT322" s="395">
        <v>0</v>
      </c>
      <c r="AU322" s="395">
        <v>0</v>
      </c>
      <c r="AV322" s="395">
        <v>0</v>
      </c>
      <c r="AW322" s="396">
        <f t="shared" si="329"/>
        <v>2</v>
      </c>
      <c r="AX322" s="395">
        <v>0</v>
      </c>
      <c r="AY322" s="395">
        <v>0</v>
      </c>
      <c r="AZ322" s="395">
        <v>0</v>
      </c>
      <c r="BA322" s="395">
        <v>2</v>
      </c>
      <c r="BB322" s="395">
        <v>0</v>
      </c>
      <c r="BC322" s="396">
        <f t="shared" si="330"/>
        <v>0</v>
      </c>
      <c r="BD322" s="395">
        <v>0</v>
      </c>
      <c r="BE322" s="395">
        <v>0</v>
      </c>
      <c r="BF322" s="396">
        <f t="shared" si="331"/>
        <v>0</v>
      </c>
      <c r="BG322" s="395">
        <v>0</v>
      </c>
      <c r="BH322" s="395">
        <v>0</v>
      </c>
      <c r="BI322" s="395">
        <v>0</v>
      </c>
      <c r="BJ322" s="395">
        <v>0</v>
      </c>
      <c r="BK322" s="396">
        <f t="shared" si="332"/>
        <v>0</v>
      </c>
      <c r="BL322" s="395">
        <v>0</v>
      </c>
      <c r="BM322" s="395">
        <v>0</v>
      </c>
      <c r="BN322" s="395">
        <v>0</v>
      </c>
      <c r="BO322" s="396">
        <f t="shared" si="333"/>
        <v>0</v>
      </c>
      <c r="BP322" s="395">
        <v>0</v>
      </c>
      <c r="BQ322" s="395">
        <v>0</v>
      </c>
      <c r="BR322" s="395">
        <v>0</v>
      </c>
      <c r="BS322" s="396">
        <f t="shared" si="334"/>
        <v>0</v>
      </c>
      <c r="BT322" s="395">
        <v>0</v>
      </c>
      <c r="BU322" s="395">
        <v>0</v>
      </c>
      <c r="BV322" s="395">
        <v>0</v>
      </c>
      <c r="BW322" s="395">
        <v>0</v>
      </c>
      <c r="BX322" s="396">
        <f t="shared" si="335"/>
        <v>0</v>
      </c>
      <c r="BY322" s="395">
        <v>0</v>
      </c>
      <c r="BZ322" s="395">
        <v>0</v>
      </c>
      <c r="CA322" s="395">
        <v>0</v>
      </c>
      <c r="CB322" s="396">
        <f t="shared" si="336"/>
        <v>0</v>
      </c>
      <c r="CC322" s="395">
        <v>0</v>
      </c>
      <c r="CD322" s="395">
        <v>0</v>
      </c>
      <c r="CE322" s="395">
        <v>0</v>
      </c>
    </row>
    <row r="323" spans="1:83" ht="12.75" x14ac:dyDescent="0.2">
      <c r="A323" s="90">
        <v>16015</v>
      </c>
      <c r="B323" s="252" t="s">
        <v>346</v>
      </c>
      <c r="C323" s="398">
        <f t="shared" si="320"/>
        <v>1</v>
      </c>
      <c r="D323" s="397">
        <f t="shared" si="321"/>
        <v>0</v>
      </c>
      <c r="E323" s="395">
        <v>0</v>
      </c>
      <c r="F323" s="395">
        <v>0</v>
      </c>
      <c r="G323" s="397">
        <f t="shared" si="322"/>
        <v>0</v>
      </c>
      <c r="H323" s="395">
        <v>0</v>
      </c>
      <c r="I323" s="395">
        <v>0</v>
      </c>
      <c r="J323" s="396">
        <f t="shared" si="323"/>
        <v>0</v>
      </c>
      <c r="K323" s="395">
        <v>0</v>
      </c>
      <c r="L323" s="395">
        <v>0</v>
      </c>
      <c r="M323" s="395">
        <v>0</v>
      </c>
      <c r="N323" s="395">
        <v>0</v>
      </c>
      <c r="O323" s="396">
        <f t="shared" si="324"/>
        <v>0</v>
      </c>
      <c r="P323" s="395">
        <v>0</v>
      </c>
      <c r="Q323" s="395">
        <v>0</v>
      </c>
      <c r="R323" s="395">
        <v>0</v>
      </c>
      <c r="S323" s="395">
        <v>0</v>
      </c>
      <c r="T323" s="396">
        <f t="shared" si="325"/>
        <v>0</v>
      </c>
      <c r="U323" s="395">
        <v>0</v>
      </c>
      <c r="V323" s="395">
        <v>0</v>
      </c>
      <c r="W323" s="395">
        <v>0</v>
      </c>
      <c r="X323" s="395">
        <v>0</v>
      </c>
      <c r="Y323" s="396">
        <f t="shared" si="326"/>
        <v>0</v>
      </c>
      <c r="Z323" s="395">
        <v>0</v>
      </c>
      <c r="AA323" s="395">
        <v>0</v>
      </c>
      <c r="AB323" s="395">
        <v>0</v>
      </c>
      <c r="AC323" s="395">
        <v>0</v>
      </c>
      <c r="AD323" s="395">
        <v>0</v>
      </c>
      <c r="AE323" s="396">
        <f t="shared" si="327"/>
        <v>0</v>
      </c>
      <c r="AF323" s="395">
        <v>0</v>
      </c>
      <c r="AG323" s="395">
        <v>0</v>
      </c>
      <c r="AH323" s="395">
        <v>0</v>
      </c>
      <c r="AI323" s="395">
        <v>0</v>
      </c>
      <c r="AJ323" s="395">
        <v>0</v>
      </c>
      <c r="AK323" s="395">
        <v>0</v>
      </c>
      <c r="AL323" s="395">
        <v>0</v>
      </c>
      <c r="AM323" s="395">
        <v>0</v>
      </c>
      <c r="AN323" s="395">
        <v>0</v>
      </c>
      <c r="AO323" s="395">
        <v>0</v>
      </c>
      <c r="AP323" s="395">
        <v>0</v>
      </c>
      <c r="AQ323" s="395">
        <v>0</v>
      </c>
      <c r="AR323" s="395">
        <v>0</v>
      </c>
      <c r="AS323" s="396">
        <f t="shared" si="328"/>
        <v>0</v>
      </c>
      <c r="AT323" s="395">
        <v>0</v>
      </c>
      <c r="AU323" s="395">
        <v>0</v>
      </c>
      <c r="AV323" s="395">
        <v>0</v>
      </c>
      <c r="AW323" s="396">
        <f t="shared" si="329"/>
        <v>0</v>
      </c>
      <c r="AX323" s="395">
        <v>0</v>
      </c>
      <c r="AY323" s="395">
        <v>0</v>
      </c>
      <c r="AZ323" s="395">
        <v>0</v>
      </c>
      <c r="BA323" s="395">
        <v>0</v>
      </c>
      <c r="BB323" s="395">
        <v>0</v>
      </c>
      <c r="BC323" s="396">
        <f t="shared" si="330"/>
        <v>0</v>
      </c>
      <c r="BD323" s="395">
        <v>0</v>
      </c>
      <c r="BE323" s="395">
        <v>0</v>
      </c>
      <c r="BF323" s="396">
        <f t="shared" si="331"/>
        <v>0</v>
      </c>
      <c r="BG323" s="395">
        <v>0</v>
      </c>
      <c r="BH323" s="395">
        <v>0</v>
      </c>
      <c r="BI323" s="395">
        <v>0</v>
      </c>
      <c r="BJ323" s="395">
        <v>0</v>
      </c>
      <c r="BK323" s="396">
        <f t="shared" si="332"/>
        <v>0</v>
      </c>
      <c r="BL323" s="395">
        <v>0</v>
      </c>
      <c r="BM323" s="395">
        <v>0</v>
      </c>
      <c r="BN323" s="395">
        <v>0</v>
      </c>
      <c r="BO323" s="396">
        <f t="shared" si="333"/>
        <v>1</v>
      </c>
      <c r="BP323" s="395">
        <v>0</v>
      </c>
      <c r="BQ323" s="395">
        <v>0</v>
      </c>
      <c r="BR323" s="395">
        <v>1</v>
      </c>
      <c r="BS323" s="396">
        <f t="shared" si="334"/>
        <v>0</v>
      </c>
      <c r="BT323" s="395">
        <v>0</v>
      </c>
      <c r="BU323" s="395">
        <v>0</v>
      </c>
      <c r="BV323" s="395">
        <v>0</v>
      </c>
      <c r="BW323" s="395">
        <v>0</v>
      </c>
      <c r="BX323" s="396">
        <f t="shared" si="335"/>
        <v>0</v>
      </c>
      <c r="BY323" s="395">
        <v>0</v>
      </c>
      <c r="BZ323" s="395">
        <v>0</v>
      </c>
      <c r="CA323" s="395">
        <v>0</v>
      </c>
      <c r="CB323" s="396">
        <f t="shared" si="336"/>
        <v>0</v>
      </c>
      <c r="CC323" s="395">
        <v>0</v>
      </c>
      <c r="CD323" s="395">
        <v>0</v>
      </c>
      <c r="CE323" s="395">
        <v>0</v>
      </c>
    </row>
    <row r="324" spans="1:83" ht="12.75" x14ac:dyDescent="0.2">
      <c r="A324" s="90">
        <v>16018</v>
      </c>
      <c r="B324" s="252" t="s">
        <v>423</v>
      </c>
      <c r="C324" s="398">
        <f t="shared" si="320"/>
        <v>21</v>
      </c>
      <c r="D324" s="397">
        <f t="shared" si="321"/>
        <v>0</v>
      </c>
      <c r="E324" s="395">
        <v>0</v>
      </c>
      <c r="F324" s="395">
        <v>0</v>
      </c>
      <c r="G324" s="397">
        <f t="shared" si="322"/>
        <v>2</v>
      </c>
      <c r="H324" s="395">
        <v>0</v>
      </c>
      <c r="I324" s="395">
        <v>2</v>
      </c>
      <c r="J324" s="396">
        <f t="shared" si="323"/>
        <v>0</v>
      </c>
      <c r="K324" s="395">
        <v>0</v>
      </c>
      <c r="L324" s="395">
        <v>0</v>
      </c>
      <c r="M324" s="395">
        <v>0</v>
      </c>
      <c r="N324" s="395">
        <v>0</v>
      </c>
      <c r="O324" s="396">
        <f t="shared" si="324"/>
        <v>0</v>
      </c>
      <c r="P324" s="395">
        <v>0</v>
      </c>
      <c r="Q324" s="395">
        <v>0</v>
      </c>
      <c r="R324" s="395">
        <v>0</v>
      </c>
      <c r="S324" s="395">
        <v>0</v>
      </c>
      <c r="T324" s="396">
        <f t="shared" si="325"/>
        <v>0</v>
      </c>
      <c r="U324" s="395">
        <v>0</v>
      </c>
      <c r="V324" s="395">
        <v>0</v>
      </c>
      <c r="W324" s="395">
        <v>0</v>
      </c>
      <c r="X324" s="395">
        <v>0</v>
      </c>
      <c r="Y324" s="396">
        <f t="shared" si="326"/>
        <v>5</v>
      </c>
      <c r="Z324" s="395">
        <v>0</v>
      </c>
      <c r="AA324" s="395">
        <v>0</v>
      </c>
      <c r="AB324" s="395">
        <v>0</v>
      </c>
      <c r="AC324" s="395">
        <v>5</v>
      </c>
      <c r="AD324" s="395">
        <v>0</v>
      </c>
      <c r="AE324" s="396">
        <f t="shared" si="327"/>
        <v>4</v>
      </c>
      <c r="AF324" s="395">
        <v>0</v>
      </c>
      <c r="AG324" s="395">
        <v>0</v>
      </c>
      <c r="AH324" s="395">
        <v>0</v>
      </c>
      <c r="AI324" s="395">
        <v>3</v>
      </c>
      <c r="AJ324" s="395">
        <v>1</v>
      </c>
      <c r="AK324" s="395">
        <v>0</v>
      </c>
      <c r="AL324" s="395">
        <v>0</v>
      </c>
      <c r="AM324" s="395">
        <v>0</v>
      </c>
      <c r="AN324" s="395">
        <v>0</v>
      </c>
      <c r="AO324" s="395">
        <v>0</v>
      </c>
      <c r="AP324" s="395">
        <v>0</v>
      </c>
      <c r="AQ324" s="395">
        <v>0</v>
      </c>
      <c r="AR324" s="395">
        <v>0</v>
      </c>
      <c r="AS324" s="396">
        <f t="shared" si="328"/>
        <v>1</v>
      </c>
      <c r="AT324" s="395">
        <v>0</v>
      </c>
      <c r="AU324" s="395">
        <v>0</v>
      </c>
      <c r="AV324" s="395">
        <v>1</v>
      </c>
      <c r="AW324" s="396">
        <f t="shared" si="329"/>
        <v>3</v>
      </c>
      <c r="AX324" s="395">
        <v>0</v>
      </c>
      <c r="AY324" s="395">
        <v>1</v>
      </c>
      <c r="AZ324" s="395">
        <v>0</v>
      </c>
      <c r="BA324" s="395">
        <v>2</v>
      </c>
      <c r="BB324" s="395">
        <v>0</v>
      </c>
      <c r="BC324" s="396">
        <f t="shared" si="330"/>
        <v>1</v>
      </c>
      <c r="BD324" s="395">
        <v>0</v>
      </c>
      <c r="BE324" s="395">
        <v>1</v>
      </c>
      <c r="BF324" s="396">
        <f t="shared" si="331"/>
        <v>2</v>
      </c>
      <c r="BG324" s="395">
        <v>0</v>
      </c>
      <c r="BH324" s="395">
        <v>1</v>
      </c>
      <c r="BI324" s="395">
        <v>0</v>
      </c>
      <c r="BJ324" s="395">
        <v>1</v>
      </c>
      <c r="BK324" s="396">
        <f t="shared" si="332"/>
        <v>1</v>
      </c>
      <c r="BL324" s="395">
        <v>0</v>
      </c>
      <c r="BM324" s="395">
        <v>1</v>
      </c>
      <c r="BN324" s="395">
        <v>0</v>
      </c>
      <c r="BO324" s="396">
        <f t="shared" si="333"/>
        <v>2</v>
      </c>
      <c r="BP324" s="395">
        <v>0</v>
      </c>
      <c r="BQ324" s="395">
        <v>1</v>
      </c>
      <c r="BR324" s="395">
        <v>1</v>
      </c>
      <c r="BS324" s="396">
        <f t="shared" si="334"/>
        <v>0</v>
      </c>
      <c r="BT324" s="395">
        <v>0</v>
      </c>
      <c r="BU324" s="395">
        <v>0</v>
      </c>
      <c r="BV324" s="395">
        <v>0</v>
      </c>
      <c r="BW324" s="395">
        <v>0</v>
      </c>
      <c r="BX324" s="396">
        <f t="shared" si="335"/>
        <v>0</v>
      </c>
      <c r="BY324" s="395">
        <v>0</v>
      </c>
      <c r="BZ324" s="395">
        <v>0</v>
      </c>
      <c r="CA324" s="395">
        <v>0</v>
      </c>
      <c r="CB324" s="396">
        <f t="shared" si="336"/>
        <v>0</v>
      </c>
      <c r="CC324" s="395">
        <v>0</v>
      </c>
      <c r="CD324" s="395">
        <v>0</v>
      </c>
      <c r="CE324" s="395">
        <v>0</v>
      </c>
    </row>
    <row r="325" spans="1:83" ht="12.75" x14ac:dyDescent="0.2">
      <c r="A325" s="284">
        <v>16099</v>
      </c>
      <c r="B325" s="285" t="s">
        <v>460</v>
      </c>
      <c r="C325" s="394">
        <f t="shared" si="320"/>
        <v>614</v>
      </c>
      <c r="D325" s="393">
        <f t="shared" si="321"/>
        <v>0</v>
      </c>
      <c r="E325" s="391">
        <v>0</v>
      </c>
      <c r="F325" s="391">
        <v>0</v>
      </c>
      <c r="G325" s="393">
        <f t="shared" si="322"/>
        <v>106</v>
      </c>
      <c r="H325" s="391">
        <v>0</v>
      </c>
      <c r="I325" s="391">
        <v>106</v>
      </c>
      <c r="J325" s="392">
        <f t="shared" si="323"/>
        <v>0</v>
      </c>
      <c r="K325" s="391">
        <v>0</v>
      </c>
      <c r="L325" s="391">
        <v>0</v>
      </c>
      <c r="M325" s="391">
        <v>0</v>
      </c>
      <c r="N325" s="391">
        <v>0</v>
      </c>
      <c r="O325" s="392">
        <f t="shared" si="324"/>
        <v>13</v>
      </c>
      <c r="P325" s="391">
        <v>0</v>
      </c>
      <c r="Q325" s="391">
        <v>12</v>
      </c>
      <c r="R325" s="391">
        <v>1</v>
      </c>
      <c r="S325" s="391">
        <v>0</v>
      </c>
      <c r="T325" s="392">
        <f t="shared" si="325"/>
        <v>29</v>
      </c>
      <c r="U325" s="391">
        <v>0</v>
      </c>
      <c r="V325" s="391">
        <v>29</v>
      </c>
      <c r="W325" s="391">
        <v>0</v>
      </c>
      <c r="X325" s="391">
        <v>0</v>
      </c>
      <c r="Y325" s="392">
        <f t="shared" si="326"/>
        <v>93</v>
      </c>
      <c r="Z325" s="391">
        <v>0</v>
      </c>
      <c r="AA325" s="391">
        <v>8</v>
      </c>
      <c r="AB325" s="391">
        <v>0</v>
      </c>
      <c r="AC325" s="391">
        <v>31</v>
      </c>
      <c r="AD325" s="391">
        <v>54</v>
      </c>
      <c r="AE325" s="392">
        <f t="shared" si="327"/>
        <v>15</v>
      </c>
      <c r="AF325" s="391">
        <v>0</v>
      </c>
      <c r="AG325" s="391">
        <v>0</v>
      </c>
      <c r="AH325" s="391">
        <v>3</v>
      </c>
      <c r="AI325" s="391">
        <v>2</v>
      </c>
      <c r="AJ325" s="391">
        <v>0</v>
      </c>
      <c r="AK325" s="391">
        <v>9</v>
      </c>
      <c r="AL325" s="391">
        <v>0</v>
      </c>
      <c r="AM325" s="391">
        <v>1</v>
      </c>
      <c r="AN325" s="391">
        <v>0</v>
      </c>
      <c r="AO325" s="391">
        <v>0</v>
      </c>
      <c r="AP325" s="391">
        <v>0</v>
      </c>
      <c r="AQ325" s="391">
        <v>0</v>
      </c>
      <c r="AR325" s="391">
        <v>0</v>
      </c>
      <c r="AS325" s="392">
        <f t="shared" si="328"/>
        <v>0</v>
      </c>
      <c r="AT325" s="391">
        <v>0</v>
      </c>
      <c r="AU325" s="391">
        <v>0</v>
      </c>
      <c r="AV325" s="391">
        <v>0</v>
      </c>
      <c r="AW325" s="392">
        <f t="shared" si="329"/>
        <v>65</v>
      </c>
      <c r="AX325" s="391">
        <v>0</v>
      </c>
      <c r="AY325" s="391">
        <v>0</v>
      </c>
      <c r="AZ325" s="391">
        <v>0</v>
      </c>
      <c r="BA325" s="391">
        <v>65</v>
      </c>
      <c r="BB325" s="391">
        <v>0</v>
      </c>
      <c r="BC325" s="392">
        <f t="shared" si="330"/>
        <v>23</v>
      </c>
      <c r="BD325" s="391">
        <v>0</v>
      </c>
      <c r="BE325" s="391">
        <v>23</v>
      </c>
      <c r="BF325" s="392">
        <f t="shared" si="331"/>
        <v>28</v>
      </c>
      <c r="BG325" s="391">
        <v>0</v>
      </c>
      <c r="BH325" s="391">
        <v>28</v>
      </c>
      <c r="BI325" s="391">
        <v>0</v>
      </c>
      <c r="BJ325" s="391">
        <v>0</v>
      </c>
      <c r="BK325" s="392">
        <f t="shared" si="332"/>
        <v>220</v>
      </c>
      <c r="BL325" s="391">
        <v>0</v>
      </c>
      <c r="BM325" s="391">
        <v>0</v>
      </c>
      <c r="BN325" s="391">
        <v>220</v>
      </c>
      <c r="BO325" s="392">
        <f t="shared" si="333"/>
        <v>13</v>
      </c>
      <c r="BP325" s="391">
        <v>0</v>
      </c>
      <c r="BQ325" s="391">
        <v>1</v>
      </c>
      <c r="BR325" s="391">
        <v>12</v>
      </c>
      <c r="BS325" s="392">
        <f t="shared" si="334"/>
        <v>7</v>
      </c>
      <c r="BT325" s="391">
        <v>0</v>
      </c>
      <c r="BU325" s="391">
        <v>7</v>
      </c>
      <c r="BV325" s="391">
        <v>0</v>
      </c>
      <c r="BW325" s="391">
        <v>0</v>
      </c>
      <c r="BX325" s="392">
        <f t="shared" si="335"/>
        <v>2</v>
      </c>
      <c r="BY325" s="391">
        <v>0</v>
      </c>
      <c r="BZ325" s="391">
        <v>2</v>
      </c>
      <c r="CA325" s="391">
        <v>0</v>
      </c>
      <c r="CB325" s="392">
        <f t="shared" si="336"/>
        <v>0</v>
      </c>
      <c r="CC325" s="391">
        <v>0</v>
      </c>
      <c r="CD325" s="391">
        <v>0</v>
      </c>
      <c r="CE325" s="391">
        <v>0</v>
      </c>
    </row>
    <row r="326" spans="1:83" ht="12.75" customHeight="1" x14ac:dyDescent="0.2">
      <c r="A326" s="358" t="s">
        <v>206</v>
      </c>
      <c r="B326" s="390"/>
      <c r="C326" s="83"/>
      <c r="D326" s="83"/>
      <c r="E326" s="83"/>
      <c r="F326" s="83"/>
      <c r="G326" s="83"/>
      <c r="H326" s="83"/>
      <c r="I326" s="83"/>
      <c r="J326" s="389"/>
      <c r="K326" s="388"/>
      <c r="L326" s="388"/>
      <c r="M326" s="388"/>
      <c r="N326" s="388"/>
      <c r="O326" s="389"/>
      <c r="P326" s="388"/>
      <c r="Q326" s="388"/>
      <c r="R326" s="388"/>
      <c r="S326" s="388"/>
      <c r="T326" s="389"/>
      <c r="U326" s="388"/>
      <c r="V326" s="388"/>
      <c r="W326" s="388"/>
      <c r="X326" s="388"/>
      <c r="Y326" s="389"/>
      <c r="Z326" s="388"/>
      <c r="AA326" s="388"/>
      <c r="AB326" s="388"/>
      <c r="AC326" s="388"/>
      <c r="AD326" s="388"/>
      <c r="AE326" s="389"/>
      <c r="AF326" s="388"/>
      <c r="AG326" s="388"/>
      <c r="AH326" s="388"/>
      <c r="AI326" s="388"/>
      <c r="AJ326" s="388"/>
      <c r="AK326" s="388"/>
      <c r="AL326" s="388"/>
      <c r="AM326" s="388"/>
      <c r="AN326" s="388"/>
      <c r="AO326" s="388"/>
      <c r="AP326" s="388"/>
      <c r="AQ326" s="388"/>
      <c r="AR326" s="388"/>
      <c r="AS326" s="389"/>
      <c r="AT326" s="388"/>
      <c r="AU326" s="388"/>
      <c r="AV326" s="388"/>
      <c r="AW326" s="389"/>
      <c r="AX326" s="388"/>
      <c r="AY326" s="388"/>
      <c r="AZ326" s="388"/>
      <c r="BA326" s="388"/>
      <c r="BB326" s="388"/>
      <c r="BC326" s="388"/>
      <c r="BD326" s="388"/>
      <c r="BE326" s="388"/>
      <c r="BF326" s="389"/>
      <c r="BG326" s="388"/>
      <c r="BH326" s="388"/>
      <c r="BI326" s="388"/>
      <c r="BJ326" s="388"/>
      <c r="BK326" s="389"/>
      <c r="BL326" s="388"/>
      <c r="BM326" s="388"/>
      <c r="BN326" s="388"/>
      <c r="BO326" s="389"/>
      <c r="BP326" s="388"/>
      <c r="BQ326" s="388"/>
      <c r="BR326" s="388"/>
      <c r="BS326" s="389"/>
      <c r="BT326" s="388"/>
      <c r="BU326" s="388"/>
      <c r="BV326" s="388"/>
      <c r="BW326" s="388"/>
      <c r="BX326" s="389"/>
      <c r="BY326" s="388"/>
      <c r="BZ326" s="388"/>
      <c r="CA326" s="388"/>
      <c r="CB326" s="389"/>
      <c r="CC326" s="388"/>
      <c r="CD326" s="388"/>
      <c r="CE326" s="388"/>
    </row>
    <row r="327" spans="1:83" ht="12.75" x14ac:dyDescent="0.2">
      <c r="A327" s="326" t="s">
        <v>740</v>
      </c>
      <c r="B327" s="83"/>
      <c r="C327" s="83"/>
      <c r="D327" s="83"/>
      <c r="E327" s="83"/>
      <c r="F327" s="83"/>
      <c r="G327" s="83"/>
      <c r="H327" s="83"/>
      <c r="I327" s="83"/>
      <c r="J327" s="389"/>
      <c r="K327" s="388"/>
      <c r="L327" s="388"/>
      <c r="M327" s="388"/>
      <c r="N327" s="388"/>
      <c r="O327" s="389"/>
      <c r="P327" s="388"/>
      <c r="Q327" s="388"/>
      <c r="R327" s="388"/>
      <c r="S327" s="388"/>
      <c r="T327" s="389"/>
      <c r="U327" s="388"/>
      <c r="V327" s="388"/>
      <c r="W327" s="388"/>
      <c r="X327" s="388"/>
      <c r="Y327" s="389"/>
      <c r="Z327" s="388"/>
      <c r="AA327" s="388"/>
      <c r="AB327" s="388"/>
      <c r="AC327" s="388"/>
      <c r="AD327" s="388"/>
      <c r="AE327" s="389"/>
      <c r="AF327" s="388"/>
      <c r="AG327" s="388"/>
      <c r="AH327" s="388"/>
      <c r="AI327" s="388"/>
      <c r="AJ327" s="388"/>
      <c r="AK327" s="388"/>
      <c r="AL327" s="388"/>
      <c r="AM327" s="388"/>
      <c r="AN327" s="388"/>
      <c r="AO327" s="388"/>
      <c r="AP327" s="388"/>
      <c r="AQ327" s="388"/>
      <c r="AR327" s="388"/>
      <c r="AS327" s="389"/>
      <c r="AT327" s="388"/>
      <c r="AU327" s="388"/>
      <c r="AV327" s="388"/>
      <c r="AW327" s="389"/>
      <c r="AX327" s="388"/>
      <c r="AY327" s="388"/>
      <c r="AZ327" s="388"/>
      <c r="BA327" s="388"/>
      <c r="BB327" s="388"/>
      <c r="BC327" s="388"/>
      <c r="BD327" s="388"/>
      <c r="BE327" s="388"/>
      <c r="BF327" s="389"/>
      <c r="BG327" s="388"/>
      <c r="BH327" s="388"/>
      <c r="BI327" s="388"/>
      <c r="BJ327" s="388"/>
      <c r="BK327" s="389"/>
      <c r="BL327" s="388"/>
      <c r="BM327" s="388"/>
      <c r="BN327" s="388"/>
      <c r="BO327" s="389"/>
      <c r="BP327" s="388"/>
      <c r="BQ327" s="388"/>
      <c r="BR327" s="388"/>
      <c r="BS327" s="389"/>
      <c r="BT327" s="388"/>
      <c r="BU327" s="388"/>
      <c r="BV327" s="388"/>
      <c r="BW327" s="388"/>
      <c r="BX327" s="389"/>
      <c r="BY327" s="388"/>
      <c r="BZ327" s="388"/>
      <c r="CA327" s="388"/>
      <c r="CB327" s="389"/>
      <c r="CC327" s="388"/>
      <c r="CD327" s="388"/>
      <c r="CE327" s="388"/>
    </row>
    <row r="328" spans="1:83" ht="12.75" x14ac:dyDescent="0.2">
      <c r="C328" s="389"/>
      <c r="D328" s="389"/>
      <c r="E328" s="388"/>
      <c r="F328" s="388"/>
      <c r="G328" s="389"/>
      <c r="H328" s="388"/>
      <c r="I328" s="388"/>
      <c r="J328" s="389"/>
      <c r="K328" s="388"/>
      <c r="L328" s="388"/>
      <c r="M328" s="388"/>
      <c r="N328" s="388"/>
      <c r="O328" s="389"/>
      <c r="P328" s="388"/>
      <c r="Q328" s="388"/>
      <c r="R328" s="388"/>
      <c r="S328" s="388"/>
      <c r="T328" s="389"/>
      <c r="U328" s="388"/>
      <c r="V328" s="388"/>
      <c r="W328" s="388"/>
      <c r="X328" s="388"/>
      <c r="Y328" s="389"/>
      <c r="Z328" s="388"/>
      <c r="AA328" s="388"/>
      <c r="AB328" s="388"/>
      <c r="AC328" s="388"/>
      <c r="AD328" s="388"/>
      <c r="AE328" s="389"/>
      <c r="AF328" s="388"/>
      <c r="AG328" s="388"/>
      <c r="AH328" s="388"/>
      <c r="AI328" s="388"/>
      <c r="AJ328" s="388"/>
      <c r="AK328" s="388"/>
      <c r="AL328" s="388"/>
      <c r="AM328" s="388"/>
      <c r="AN328" s="388"/>
      <c r="AO328" s="388"/>
      <c r="AP328" s="388"/>
      <c r="AQ328" s="388"/>
      <c r="AR328" s="388"/>
      <c r="AS328" s="389"/>
      <c r="AT328" s="388"/>
      <c r="AU328" s="388"/>
      <c r="AV328" s="388"/>
      <c r="AW328" s="389"/>
      <c r="AX328" s="388"/>
      <c r="AY328" s="388"/>
      <c r="AZ328" s="388"/>
      <c r="BA328" s="388"/>
      <c r="BB328" s="388"/>
      <c r="BC328" s="388"/>
      <c r="BD328" s="388"/>
      <c r="BE328" s="388"/>
      <c r="BF328" s="389"/>
      <c r="BG328" s="388"/>
      <c r="BH328" s="388"/>
      <c r="BI328" s="388"/>
      <c r="BJ328" s="388"/>
      <c r="BK328" s="389"/>
      <c r="BL328" s="388"/>
      <c r="BM328" s="388"/>
      <c r="BN328" s="388"/>
      <c r="BO328" s="389"/>
      <c r="BP328" s="388"/>
      <c r="BQ328" s="388"/>
      <c r="BR328" s="388"/>
      <c r="BS328" s="389"/>
      <c r="BT328" s="388"/>
      <c r="BU328" s="388"/>
      <c r="BV328" s="388"/>
      <c r="BW328" s="388"/>
      <c r="BX328" s="389"/>
      <c r="BY328" s="388"/>
      <c r="BZ328" s="388"/>
      <c r="CA328" s="388"/>
      <c r="CB328" s="389"/>
      <c r="CC328" s="388"/>
      <c r="CD328" s="388"/>
      <c r="CE328" s="388"/>
    </row>
    <row r="329" spans="1:83" ht="12.75" x14ac:dyDescent="0.2">
      <c r="C329" s="389"/>
      <c r="D329" s="389"/>
      <c r="E329" s="388"/>
      <c r="F329" s="388"/>
      <c r="G329" s="389"/>
      <c r="H329" s="388"/>
      <c r="I329" s="388"/>
      <c r="J329" s="389"/>
      <c r="K329" s="388"/>
      <c r="L329" s="388"/>
      <c r="M329" s="388"/>
      <c r="N329" s="388"/>
      <c r="O329" s="389"/>
      <c r="P329" s="388"/>
      <c r="Q329" s="388"/>
      <c r="R329" s="388"/>
      <c r="S329" s="388"/>
      <c r="T329" s="389"/>
      <c r="U329" s="388"/>
      <c r="V329" s="388"/>
      <c r="W329" s="388"/>
      <c r="X329" s="388"/>
      <c r="Y329" s="389"/>
      <c r="Z329" s="388"/>
      <c r="AA329" s="388"/>
      <c r="AB329" s="388"/>
      <c r="AC329" s="388"/>
      <c r="AD329" s="388"/>
      <c r="AE329" s="389"/>
      <c r="AF329" s="388"/>
      <c r="AG329" s="388"/>
      <c r="AH329" s="388"/>
      <c r="AI329" s="388"/>
      <c r="AJ329" s="388"/>
      <c r="AK329" s="388"/>
      <c r="AL329" s="388"/>
      <c r="AM329" s="388"/>
      <c r="AN329" s="388"/>
      <c r="AO329" s="388"/>
      <c r="AP329" s="388"/>
      <c r="AQ329" s="388"/>
      <c r="AR329" s="388"/>
      <c r="AS329" s="389"/>
      <c r="AT329" s="388"/>
      <c r="AU329" s="388"/>
      <c r="AV329" s="388"/>
      <c r="AW329" s="389"/>
      <c r="AX329" s="388"/>
      <c r="AY329" s="388"/>
      <c r="AZ329" s="388"/>
      <c r="BA329" s="388"/>
      <c r="BB329" s="388"/>
      <c r="BC329" s="388"/>
      <c r="BD329" s="388"/>
      <c r="BE329" s="388"/>
      <c r="BF329" s="389"/>
      <c r="BG329" s="388"/>
      <c r="BH329" s="388"/>
      <c r="BI329" s="388"/>
      <c r="BJ329" s="388"/>
      <c r="BK329" s="389"/>
      <c r="BL329" s="388"/>
      <c r="BM329" s="388"/>
      <c r="BN329" s="388"/>
      <c r="BO329" s="389"/>
      <c r="BP329" s="388"/>
      <c r="BQ329" s="388"/>
      <c r="BR329" s="388"/>
      <c r="BS329" s="389"/>
      <c r="BT329" s="388"/>
      <c r="BU329" s="388"/>
      <c r="BV329" s="388"/>
      <c r="BW329" s="388"/>
      <c r="BX329" s="389"/>
      <c r="BY329" s="388"/>
      <c r="BZ329" s="388"/>
      <c r="CA329" s="388"/>
      <c r="CB329" s="389"/>
      <c r="CC329" s="388"/>
      <c r="CD329" s="388"/>
      <c r="CE329" s="388"/>
    </row>
    <row r="330" spans="1:83" ht="12.75" x14ac:dyDescent="0.2">
      <c r="C330" s="389"/>
      <c r="D330" s="389"/>
      <c r="E330" s="388"/>
      <c r="F330" s="388"/>
      <c r="G330" s="389"/>
      <c r="H330" s="388"/>
      <c r="I330" s="388"/>
      <c r="J330" s="389"/>
      <c r="K330" s="388"/>
      <c r="L330" s="388"/>
      <c r="M330" s="388"/>
      <c r="N330" s="388"/>
      <c r="O330" s="389"/>
      <c r="P330" s="388"/>
      <c r="Q330" s="388"/>
      <c r="R330" s="388"/>
      <c r="S330" s="388"/>
      <c r="T330" s="389"/>
      <c r="U330" s="388"/>
      <c r="V330" s="388"/>
      <c r="W330" s="388"/>
      <c r="X330" s="388"/>
      <c r="Y330" s="389"/>
      <c r="Z330" s="388"/>
      <c r="AA330" s="388"/>
      <c r="AB330" s="388"/>
      <c r="AC330" s="388"/>
      <c r="AD330" s="388"/>
      <c r="AE330" s="389"/>
      <c r="AF330" s="388"/>
      <c r="AG330" s="388"/>
      <c r="AH330" s="388"/>
      <c r="AI330" s="388"/>
      <c r="AJ330" s="388"/>
      <c r="AK330" s="388"/>
      <c r="AL330" s="388"/>
      <c r="AM330" s="388"/>
      <c r="AN330" s="388"/>
      <c r="AO330" s="388"/>
      <c r="AP330" s="388"/>
      <c r="AQ330" s="388"/>
      <c r="AR330" s="388"/>
      <c r="AS330" s="389"/>
      <c r="AT330" s="388"/>
      <c r="AU330" s="388"/>
      <c r="AV330" s="388"/>
      <c r="AW330" s="389"/>
      <c r="AX330" s="388"/>
      <c r="AY330" s="388"/>
      <c r="AZ330" s="388"/>
      <c r="BA330" s="388"/>
      <c r="BB330" s="388"/>
      <c r="BC330" s="388"/>
      <c r="BD330" s="388"/>
      <c r="BE330" s="388"/>
      <c r="BF330" s="389"/>
      <c r="BG330" s="388"/>
      <c r="BH330" s="388"/>
      <c r="BI330" s="388"/>
      <c r="BJ330" s="388"/>
      <c r="BK330" s="389"/>
      <c r="BL330" s="388"/>
      <c r="BM330" s="388"/>
      <c r="BN330" s="388"/>
      <c r="BO330" s="389"/>
      <c r="BP330" s="388"/>
      <c r="BQ330" s="388"/>
      <c r="BR330" s="388"/>
      <c r="BS330" s="389"/>
      <c r="BT330" s="388"/>
      <c r="BU330" s="388"/>
      <c r="BV330" s="388"/>
      <c r="BW330" s="388"/>
      <c r="BX330" s="389"/>
      <c r="BY330" s="388"/>
      <c r="BZ330" s="388"/>
      <c r="CA330" s="388"/>
      <c r="CB330" s="389"/>
      <c r="CC330" s="388"/>
      <c r="CD330" s="388"/>
      <c r="CE330" s="388"/>
    </row>
    <row r="331" spans="1:83" ht="12.75" x14ac:dyDescent="0.2">
      <c r="C331" s="389"/>
      <c r="D331" s="389"/>
      <c r="E331" s="388"/>
      <c r="F331" s="388"/>
      <c r="G331" s="389"/>
      <c r="H331" s="388"/>
      <c r="I331" s="388"/>
      <c r="J331" s="389"/>
      <c r="K331" s="388"/>
      <c r="L331" s="388"/>
      <c r="M331" s="388"/>
      <c r="N331" s="388"/>
      <c r="O331" s="389"/>
      <c r="P331" s="388"/>
      <c r="Q331" s="388"/>
      <c r="R331" s="388"/>
      <c r="S331" s="388"/>
      <c r="T331" s="389"/>
      <c r="U331" s="388"/>
      <c r="V331" s="388"/>
      <c r="W331" s="388"/>
      <c r="X331" s="388"/>
      <c r="Y331" s="389"/>
      <c r="Z331" s="388"/>
      <c r="AA331" s="388"/>
      <c r="AB331" s="388"/>
      <c r="AC331" s="388"/>
      <c r="AD331" s="388"/>
      <c r="AE331" s="389"/>
      <c r="AF331" s="388"/>
      <c r="AG331" s="388"/>
      <c r="AH331" s="388"/>
      <c r="AI331" s="388"/>
      <c r="AJ331" s="388"/>
      <c r="AK331" s="388"/>
      <c r="AL331" s="388"/>
      <c r="AM331" s="388"/>
      <c r="AN331" s="388"/>
      <c r="AO331" s="388"/>
      <c r="AP331" s="388"/>
      <c r="AQ331" s="388"/>
      <c r="AR331" s="388"/>
      <c r="AS331" s="389"/>
      <c r="AT331" s="388"/>
      <c r="AU331" s="388"/>
      <c r="AV331" s="388"/>
      <c r="AW331" s="389"/>
      <c r="AX331" s="388"/>
      <c r="AY331" s="388"/>
      <c r="AZ331" s="388"/>
      <c r="BA331" s="388"/>
      <c r="BB331" s="388"/>
      <c r="BC331" s="388"/>
      <c r="BD331" s="388"/>
      <c r="BE331" s="388"/>
      <c r="BF331" s="389"/>
      <c r="BG331" s="388"/>
      <c r="BH331" s="388"/>
      <c r="BI331" s="388"/>
      <c r="BJ331" s="388"/>
      <c r="BK331" s="389"/>
      <c r="BL331" s="388"/>
      <c r="BM331" s="388"/>
      <c r="BN331" s="388"/>
      <c r="BO331" s="389"/>
      <c r="BP331" s="388"/>
      <c r="BQ331" s="388"/>
      <c r="BR331" s="388"/>
      <c r="BS331" s="389"/>
      <c r="BT331" s="388"/>
      <c r="BU331" s="388"/>
      <c r="BV331" s="388"/>
      <c r="BW331" s="388"/>
      <c r="BX331" s="389"/>
      <c r="BY331" s="388"/>
      <c r="BZ331" s="388"/>
      <c r="CA331" s="388"/>
      <c r="CB331" s="389"/>
      <c r="CC331" s="388"/>
      <c r="CD331" s="388"/>
      <c r="CE331" s="388"/>
    </row>
    <row r="332" spans="1:83" ht="12.75" x14ac:dyDescent="0.2">
      <c r="C332" s="389"/>
      <c r="D332" s="389"/>
      <c r="E332" s="388"/>
      <c r="F332" s="388"/>
      <c r="G332" s="389"/>
      <c r="H332" s="388"/>
      <c r="I332" s="388"/>
      <c r="J332" s="389"/>
      <c r="K332" s="388"/>
      <c r="L332" s="388"/>
      <c r="M332" s="388"/>
      <c r="N332" s="388"/>
      <c r="O332" s="389"/>
      <c r="P332" s="388"/>
      <c r="Q332" s="388"/>
      <c r="R332" s="388"/>
      <c r="S332" s="388"/>
      <c r="T332" s="389"/>
      <c r="U332" s="388"/>
      <c r="V332" s="388"/>
      <c r="W332" s="388"/>
      <c r="X332" s="388"/>
      <c r="Y332" s="389"/>
      <c r="Z332" s="388"/>
      <c r="AA332" s="388"/>
      <c r="AB332" s="388"/>
      <c r="AC332" s="388"/>
      <c r="AD332" s="388"/>
      <c r="AE332" s="389"/>
      <c r="AF332" s="388"/>
      <c r="AG332" s="388"/>
      <c r="AH332" s="388"/>
      <c r="AI332" s="388"/>
      <c r="AJ332" s="388"/>
      <c r="AK332" s="388"/>
      <c r="AL332" s="388"/>
      <c r="AM332" s="388"/>
      <c r="AN332" s="388"/>
      <c r="AO332" s="388"/>
      <c r="AP332" s="388"/>
      <c r="AQ332" s="388"/>
      <c r="AR332" s="388"/>
      <c r="AS332" s="389"/>
      <c r="AT332" s="388"/>
      <c r="AU332" s="388"/>
      <c r="AV332" s="388"/>
      <c r="AW332" s="389"/>
      <c r="AX332" s="388"/>
      <c r="AY332" s="388"/>
      <c r="AZ332" s="388"/>
      <c r="BA332" s="388"/>
      <c r="BB332" s="388"/>
      <c r="BC332" s="388"/>
      <c r="BD332" s="388"/>
      <c r="BE332" s="388"/>
      <c r="BF332" s="389"/>
      <c r="BG332" s="388"/>
      <c r="BH332" s="388"/>
      <c r="BI332" s="388"/>
      <c r="BJ332" s="388"/>
      <c r="BK332" s="389"/>
      <c r="BL332" s="388"/>
      <c r="BM332" s="388"/>
      <c r="BN332" s="388"/>
      <c r="BO332" s="389"/>
      <c r="BP332" s="388"/>
      <c r="BQ332" s="388"/>
      <c r="BR332" s="388"/>
      <c r="BS332" s="389"/>
      <c r="BT332" s="388"/>
      <c r="BU332" s="388"/>
      <c r="BV332" s="388"/>
      <c r="BW332" s="388"/>
      <c r="BX332" s="389"/>
      <c r="BY332" s="388"/>
      <c r="BZ332" s="388"/>
      <c r="CA332" s="388"/>
      <c r="CB332" s="389"/>
      <c r="CC332" s="388"/>
      <c r="CD332" s="388"/>
      <c r="CE332" s="388"/>
    </row>
    <row r="333" spans="1:83" ht="12.75" x14ac:dyDescent="0.2">
      <c r="C333" s="389"/>
      <c r="D333" s="389"/>
      <c r="E333" s="388"/>
      <c r="F333" s="388"/>
      <c r="G333" s="389"/>
      <c r="H333" s="388"/>
      <c r="I333" s="388"/>
      <c r="J333" s="389"/>
      <c r="K333" s="388"/>
      <c r="L333" s="388"/>
      <c r="M333" s="388"/>
      <c r="N333" s="388"/>
      <c r="O333" s="389"/>
      <c r="P333" s="388"/>
      <c r="Q333" s="388"/>
      <c r="R333" s="388"/>
      <c r="S333" s="388"/>
      <c r="T333" s="389"/>
      <c r="U333" s="388"/>
      <c r="V333" s="388"/>
      <c r="W333" s="388"/>
      <c r="X333" s="388"/>
      <c r="Y333" s="389"/>
      <c r="Z333" s="388"/>
      <c r="AA333" s="388"/>
      <c r="AB333" s="388"/>
      <c r="AC333" s="388"/>
      <c r="AD333" s="388"/>
      <c r="AE333" s="389"/>
      <c r="AF333" s="388"/>
      <c r="AG333" s="388"/>
      <c r="AH333" s="388"/>
      <c r="AI333" s="388"/>
      <c r="AJ333" s="388"/>
      <c r="AK333" s="388"/>
      <c r="AL333" s="388"/>
      <c r="AM333" s="388"/>
      <c r="AN333" s="388"/>
      <c r="AO333" s="388"/>
      <c r="AP333" s="388"/>
      <c r="AQ333" s="388"/>
      <c r="AR333" s="388"/>
      <c r="AS333" s="389"/>
      <c r="AT333" s="388"/>
      <c r="AU333" s="388"/>
      <c r="AV333" s="388"/>
      <c r="AW333" s="389"/>
      <c r="AX333" s="388"/>
      <c r="AY333" s="388"/>
      <c r="AZ333" s="388"/>
      <c r="BA333" s="388"/>
      <c r="BB333" s="388"/>
      <c r="BC333" s="388"/>
      <c r="BD333" s="388"/>
      <c r="BE333" s="388"/>
      <c r="BF333" s="389"/>
      <c r="BG333" s="388"/>
      <c r="BH333" s="388"/>
      <c r="BI333" s="388"/>
      <c r="BJ333" s="388"/>
      <c r="BK333" s="389"/>
      <c r="BL333" s="388"/>
      <c r="BM333" s="388"/>
      <c r="BN333" s="388"/>
      <c r="BO333" s="389"/>
      <c r="BP333" s="388"/>
      <c r="BQ333" s="388"/>
      <c r="BR333" s="388"/>
      <c r="BS333" s="389"/>
      <c r="BT333" s="388"/>
      <c r="BU333" s="388"/>
      <c r="BV333" s="388"/>
      <c r="BW333" s="388"/>
      <c r="BX333" s="389"/>
      <c r="BY333" s="388"/>
      <c r="BZ333" s="388"/>
      <c r="CA333" s="388"/>
      <c r="CB333" s="389"/>
      <c r="CC333" s="388"/>
      <c r="CD333" s="388"/>
      <c r="CE333" s="388"/>
    </row>
    <row r="334" spans="1:83" ht="12.75" x14ac:dyDescent="0.2">
      <c r="C334" s="389"/>
      <c r="D334" s="389"/>
      <c r="E334" s="388"/>
      <c r="F334" s="388"/>
      <c r="G334" s="389"/>
      <c r="H334" s="388"/>
      <c r="I334" s="388"/>
      <c r="J334" s="389"/>
      <c r="K334" s="388"/>
      <c r="L334" s="388"/>
      <c r="M334" s="388"/>
      <c r="N334" s="388"/>
      <c r="O334" s="389"/>
      <c r="P334" s="388"/>
      <c r="Q334" s="388"/>
      <c r="R334" s="388"/>
      <c r="S334" s="388"/>
      <c r="T334" s="389"/>
      <c r="U334" s="388"/>
      <c r="V334" s="388"/>
      <c r="W334" s="388"/>
      <c r="X334" s="388"/>
      <c r="Y334" s="389"/>
      <c r="Z334" s="388"/>
      <c r="AA334" s="388"/>
      <c r="AB334" s="388"/>
      <c r="AC334" s="388"/>
      <c r="AD334" s="388"/>
      <c r="AE334" s="389"/>
      <c r="AF334" s="388"/>
      <c r="AG334" s="388"/>
      <c r="AH334" s="388"/>
      <c r="AI334" s="388"/>
      <c r="AJ334" s="388"/>
      <c r="AK334" s="388"/>
      <c r="AL334" s="388"/>
      <c r="AM334" s="388"/>
      <c r="AN334" s="388"/>
      <c r="AO334" s="388"/>
      <c r="AP334" s="388"/>
      <c r="AQ334" s="388"/>
      <c r="AR334" s="388"/>
      <c r="AS334" s="389"/>
      <c r="AT334" s="388"/>
      <c r="AU334" s="388"/>
      <c r="AV334" s="388"/>
      <c r="AW334" s="389"/>
      <c r="AX334" s="388"/>
      <c r="AY334" s="388"/>
      <c r="AZ334" s="388"/>
      <c r="BA334" s="388"/>
      <c r="BB334" s="388"/>
      <c r="BC334" s="388"/>
      <c r="BD334" s="388"/>
      <c r="BE334" s="388"/>
      <c r="BF334" s="389"/>
      <c r="BG334" s="388"/>
      <c r="BH334" s="388"/>
      <c r="BI334" s="388"/>
      <c r="BJ334" s="388"/>
      <c r="BK334" s="389"/>
      <c r="BL334" s="388"/>
      <c r="BM334" s="388"/>
      <c r="BN334" s="388"/>
      <c r="BO334" s="389"/>
      <c r="BP334" s="388"/>
      <c r="BQ334" s="388"/>
      <c r="BR334" s="388"/>
      <c r="BS334" s="389"/>
      <c r="BT334" s="388"/>
      <c r="BU334" s="388"/>
      <c r="BV334" s="388"/>
      <c r="BW334" s="388"/>
      <c r="BX334" s="389"/>
      <c r="BY334" s="388"/>
      <c r="BZ334" s="388"/>
      <c r="CA334" s="388"/>
      <c r="CB334" s="389"/>
      <c r="CC334" s="388"/>
      <c r="CD334" s="388"/>
      <c r="CE334" s="388"/>
    </row>
    <row r="335" spans="1:83" ht="12.75" x14ac:dyDescent="0.2">
      <c r="C335" s="389"/>
      <c r="D335" s="389"/>
      <c r="E335" s="388"/>
      <c r="F335" s="388"/>
      <c r="G335" s="389"/>
      <c r="H335" s="388"/>
      <c r="I335" s="388"/>
      <c r="J335" s="389"/>
      <c r="K335" s="388"/>
      <c r="L335" s="388"/>
      <c r="M335" s="388"/>
      <c r="N335" s="388"/>
      <c r="O335" s="389"/>
      <c r="P335" s="388"/>
      <c r="Q335" s="388"/>
      <c r="R335" s="388"/>
      <c r="S335" s="388"/>
      <c r="T335" s="389"/>
      <c r="U335" s="388"/>
      <c r="V335" s="388"/>
      <c r="W335" s="388"/>
      <c r="X335" s="388"/>
      <c r="Y335" s="389"/>
      <c r="Z335" s="388"/>
      <c r="AA335" s="388"/>
      <c r="AB335" s="388"/>
      <c r="AC335" s="388"/>
      <c r="AD335" s="388"/>
      <c r="AE335" s="389"/>
      <c r="AF335" s="388"/>
      <c r="AG335" s="388"/>
      <c r="AH335" s="388"/>
      <c r="AI335" s="388"/>
      <c r="AJ335" s="388"/>
      <c r="AK335" s="388"/>
      <c r="AL335" s="388"/>
      <c r="AM335" s="388"/>
      <c r="AN335" s="388"/>
      <c r="AO335" s="388"/>
      <c r="AP335" s="388"/>
      <c r="AQ335" s="388"/>
      <c r="AR335" s="388"/>
      <c r="AS335" s="389"/>
      <c r="AT335" s="388"/>
      <c r="AU335" s="388"/>
      <c r="AV335" s="388"/>
      <c r="AW335" s="389"/>
      <c r="AX335" s="388"/>
      <c r="AY335" s="388"/>
      <c r="AZ335" s="388"/>
      <c r="BA335" s="388"/>
      <c r="BB335" s="388"/>
      <c r="BC335" s="388"/>
      <c r="BD335" s="388"/>
      <c r="BE335" s="388"/>
      <c r="BF335" s="389"/>
      <c r="BG335" s="388"/>
      <c r="BH335" s="388"/>
      <c r="BI335" s="388"/>
      <c r="BJ335" s="388"/>
      <c r="BK335" s="389"/>
      <c r="BL335" s="388"/>
      <c r="BM335" s="388"/>
      <c r="BN335" s="388"/>
      <c r="BO335" s="389"/>
      <c r="BP335" s="388"/>
      <c r="BQ335" s="388"/>
      <c r="BR335" s="388"/>
      <c r="BS335" s="389"/>
      <c r="BT335" s="388"/>
      <c r="BU335" s="388"/>
      <c r="BV335" s="388"/>
      <c r="BW335" s="388"/>
      <c r="BX335" s="389"/>
      <c r="BY335" s="388"/>
      <c r="BZ335" s="388"/>
      <c r="CA335" s="388"/>
      <c r="CB335" s="389"/>
      <c r="CC335" s="388"/>
      <c r="CD335" s="388"/>
      <c r="CE335" s="388"/>
    </row>
    <row r="336" spans="1:83" ht="12.75" x14ac:dyDescent="0.2">
      <c r="C336" s="389"/>
      <c r="D336" s="389"/>
      <c r="E336" s="388"/>
      <c r="F336" s="388"/>
      <c r="G336" s="389"/>
      <c r="H336" s="388"/>
      <c r="I336" s="388"/>
      <c r="J336" s="389"/>
      <c r="K336" s="388"/>
      <c r="L336" s="388"/>
      <c r="M336" s="388"/>
      <c r="N336" s="388"/>
      <c r="O336" s="389"/>
      <c r="P336" s="388"/>
      <c r="Q336" s="388"/>
      <c r="R336" s="388"/>
      <c r="S336" s="388"/>
      <c r="T336" s="389"/>
      <c r="U336" s="388"/>
      <c r="V336" s="388"/>
      <c r="W336" s="388"/>
      <c r="X336" s="388"/>
      <c r="Y336" s="389"/>
      <c r="Z336" s="388"/>
      <c r="AA336" s="388"/>
      <c r="AB336" s="388"/>
      <c r="AC336" s="388"/>
      <c r="AD336" s="388"/>
      <c r="AE336" s="389"/>
      <c r="AF336" s="388"/>
      <c r="AG336" s="388"/>
      <c r="AH336" s="388"/>
      <c r="AI336" s="388"/>
      <c r="AJ336" s="388"/>
      <c r="AK336" s="388"/>
      <c r="AL336" s="388"/>
      <c r="AM336" s="388"/>
      <c r="AN336" s="388"/>
      <c r="AO336" s="388"/>
      <c r="AP336" s="388"/>
      <c r="AQ336" s="388"/>
      <c r="AR336" s="388"/>
      <c r="AS336" s="389"/>
      <c r="AT336" s="388"/>
      <c r="AU336" s="388"/>
      <c r="AV336" s="388"/>
      <c r="AW336" s="389"/>
      <c r="AX336" s="388"/>
      <c r="AY336" s="388"/>
      <c r="AZ336" s="388"/>
      <c r="BA336" s="388"/>
      <c r="BB336" s="388"/>
      <c r="BC336" s="388"/>
      <c r="BD336" s="388"/>
      <c r="BE336" s="388"/>
      <c r="BF336" s="389"/>
      <c r="BG336" s="388"/>
      <c r="BH336" s="388"/>
      <c r="BI336" s="388"/>
      <c r="BJ336" s="388"/>
      <c r="BK336" s="389"/>
      <c r="BL336" s="388"/>
      <c r="BM336" s="388"/>
      <c r="BN336" s="388"/>
      <c r="BO336" s="389"/>
      <c r="BP336" s="388"/>
      <c r="BQ336" s="388"/>
      <c r="BR336" s="388"/>
      <c r="BS336" s="389"/>
      <c r="BT336" s="388"/>
      <c r="BU336" s="388"/>
      <c r="BV336" s="388"/>
      <c r="BW336" s="388"/>
      <c r="BX336" s="389"/>
      <c r="BY336" s="388"/>
      <c r="BZ336" s="388"/>
      <c r="CA336" s="388"/>
      <c r="CB336" s="389"/>
      <c r="CC336" s="388"/>
      <c r="CD336" s="388"/>
      <c r="CE336" s="388"/>
    </row>
    <row r="337" spans="3:83" ht="12.75" x14ac:dyDescent="0.2">
      <c r="C337" s="389"/>
      <c r="D337" s="389"/>
      <c r="E337" s="388"/>
      <c r="F337" s="388"/>
      <c r="G337" s="389"/>
      <c r="H337" s="388"/>
      <c r="I337" s="388"/>
      <c r="J337" s="389"/>
      <c r="K337" s="388"/>
      <c r="L337" s="388"/>
      <c r="M337" s="388"/>
      <c r="N337" s="388"/>
      <c r="O337" s="389"/>
      <c r="P337" s="388"/>
      <c r="Q337" s="388"/>
      <c r="R337" s="388"/>
      <c r="S337" s="388"/>
      <c r="T337" s="389"/>
      <c r="U337" s="388"/>
      <c r="V337" s="388"/>
      <c r="W337" s="388"/>
      <c r="X337" s="388"/>
      <c r="Y337" s="389"/>
      <c r="Z337" s="388"/>
      <c r="AA337" s="388"/>
      <c r="AB337" s="388"/>
      <c r="AC337" s="388"/>
      <c r="AD337" s="388"/>
      <c r="AE337" s="389"/>
      <c r="AF337" s="388"/>
      <c r="AG337" s="388"/>
      <c r="AH337" s="388"/>
      <c r="AI337" s="388"/>
      <c r="AJ337" s="388"/>
      <c r="AK337" s="388"/>
      <c r="AL337" s="388"/>
      <c r="AM337" s="388"/>
      <c r="AN337" s="388"/>
      <c r="AO337" s="388"/>
      <c r="AP337" s="388"/>
      <c r="AQ337" s="388"/>
      <c r="AR337" s="388"/>
      <c r="AS337" s="389"/>
      <c r="AT337" s="388"/>
      <c r="AU337" s="388"/>
      <c r="AV337" s="388"/>
      <c r="AW337" s="389"/>
      <c r="AX337" s="388"/>
      <c r="AY337" s="388"/>
      <c r="AZ337" s="388"/>
      <c r="BA337" s="388"/>
      <c r="BB337" s="388"/>
      <c r="BC337" s="388"/>
      <c r="BD337" s="388"/>
      <c r="BE337" s="388"/>
      <c r="BF337" s="389"/>
      <c r="BG337" s="388"/>
      <c r="BH337" s="388"/>
      <c r="BI337" s="388"/>
      <c r="BJ337" s="388"/>
      <c r="BK337" s="389"/>
      <c r="BL337" s="388"/>
      <c r="BM337" s="388"/>
      <c r="BN337" s="388"/>
      <c r="BO337" s="389"/>
      <c r="BP337" s="388"/>
      <c r="BQ337" s="388"/>
      <c r="BR337" s="388"/>
      <c r="BS337" s="389"/>
      <c r="BT337" s="388"/>
      <c r="BU337" s="388"/>
      <c r="BV337" s="388"/>
      <c r="BW337" s="388"/>
      <c r="BX337" s="389"/>
      <c r="BY337" s="388"/>
      <c r="BZ337" s="388"/>
      <c r="CA337" s="388"/>
      <c r="CB337" s="389"/>
      <c r="CC337" s="388"/>
      <c r="CD337" s="388"/>
      <c r="CE337" s="388"/>
    </row>
    <row r="338" spans="3:83" ht="12.75" x14ac:dyDescent="0.2">
      <c r="C338" s="389"/>
      <c r="D338" s="389"/>
      <c r="E338" s="388"/>
      <c r="F338" s="388"/>
      <c r="G338" s="389"/>
      <c r="H338" s="388"/>
      <c r="I338" s="388"/>
      <c r="J338" s="389"/>
      <c r="K338" s="388"/>
      <c r="L338" s="388"/>
      <c r="M338" s="388"/>
      <c r="N338" s="388"/>
      <c r="O338" s="389"/>
      <c r="P338" s="388"/>
      <c r="Q338" s="388"/>
      <c r="R338" s="388"/>
      <c r="S338" s="388"/>
      <c r="T338" s="389"/>
      <c r="U338" s="388"/>
      <c r="V338" s="388"/>
      <c r="W338" s="388"/>
      <c r="X338" s="388"/>
      <c r="Y338" s="389"/>
      <c r="Z338" s="388"/>
      <c r="AA338" s="388"/>
      <c r="AB338" s="388"/>
      <c r="AC338" s="388"/>
      <c r="AD338" s="388"/>
      <c r="AE338" s="389"/>
      <c r="AF338" s="388"/>
      <c r="AG338" s="388"/>
      <c r="AH338" s="388"/>
      <c r="AI338" s="388"/>
      <c r="AJ338" s="388"/>
      <c r="AK338" s="388"/>
      <c r="AL338" s="388"/>
      <c r="AM338" s="388"/>
      <c r="AN338" s="388"/>
      <c r="AO338" s="388"/>
      <c r="AP338" s="388"/>
      <c r="AQ338" s="388"/>
      <c r="AR338" s="388"/>
      <c r="AS338" s="389"/>
      <c r="AT338" s="388"/>
      <c r="AU338" s="388"/>
      <c r="AV338" s="388"/>
      <c r="AW338" s="389"/>
      <c r="AX338" s="388"/>
      <c r="AY338" s="388"/>
      <c r="AZ338" s="388"/>
      <c r="BA338" s="388"/>
      <c r="BB338" s="388"/>
      <c r="BC338" s="388"/>
      <c r="BD338" s="388"/>
      <c r="BE338" s="388"/>
      <c r="BF338" s="389"/>
      <c r="BG338" s="388"/>
      <c r="BH338" s="388"/>
      <c r="BI338" s="388"/>
      <c r="BJ338" s="388"/>
      <c r="BK338" s="389"/>
      <c r="BL338" s="388"/>
      <c r="BM338" s="388"/>
      <c r="BN338" s="388"/>
      <c r="BO338" s="389"/>
      <c r="BP338" s="388"/>
      <c r="BQ338" s="388"/>
      <c r="BR338" s="388"/>
      <c r="BS338" s="389"/>
      <c r="BT338" s="388"/>
      <c r="BU338" s="388"/>
      <c r="BV338" s="388"/>
      <c r="BW338" s="388"/>
      <c r="BX338" s="389"/>
      <c r="BY338" s="388"/>
      <c r="BZ338" s="388"/>
      <c r="CA338" s="388"/>
      <c r="CB338" s="389"/>
      <c r="CC338" s="388"/>
      <c r="CD338" s="388"/>
      <c r="CE338" s="388"/>
    </row>
    <row r="339" spans="3:83" ht="12.75" x14ac:dyDescent="0.2">
      <c r="C339" s="389"/>
      <c r="D339" s="389"/>
      <c r="E339" s="388"/>
      <c r="F339" s="388"/>
      <c r="G339" s="389"/>
      <c r="H339" s="388"/>
      <c r="I339" s="388"/>
      <c r="J339" s="389"/>
      <c r="K339" s="388"/>
      <c r="L339" s="388"/>
      <c r="M339" s="388"/>
      <c r="N339" s="388"/>
      <c r="O339" s="389"/>
      <c r="P339" s="388"/>
      <c r="Q339" s="388"/>
      <c r="R339" s="388"/>
      <c r="S339" s="388"/>
      <c r="T339" s="389"/>
      <c r="U339" s="388"/>
      <c r="V339" s="388"/>
      <c r="W339" s="388"/>
      <c r="X339" s="388"/>
      <c r="Y339" s="389"/>
      <c r="Z339" s="388"/>
      <c r="AA339" s="388"/>
      <c r="AB339" s="388"/>
      <c r="AC339" s="388"/>
      <c r="AD339" s="388"/>
      <c r="AE339" s="389"/>
      <c r="AF339" s="388"/>
      <c r="AG339" s="388"/>
      <c r="AH339" s="388"/>
      <c r="AI339" s="388"/>
      <c r="AJ339" s="388"/>
      <c r="AK339" s="388"/>
      <c r="AL339" s="388"/>
      <c r="AM339" s="388"/>
      <c r="AN339" s="388"/>
      <c r="AO339" s="388"/>
      <c r="AP339" s="388"/>
      <c r="AQ339" s="388"/>
      <c r="AR339" s="388"/>
      <c r="AS339" s="389"/>
      <c r="AT339" s="388"/>
      <c r="AU339" s="388"/>
      <c r="AV339" s="388"/>
      <c r="AW339" s="389"/>
      <c r="AX339" s="388"/>
      <c r="AY339" s="388"/>
      <c r="AZ339" s="388"/>
      <c r="BA339" s="388"/>
      <c r="BB339" s="388"/>
      <c r="BC339" s="388"/>
      <c r="BD339" s="388"/>
      <c r="BE339" s="388"/>
      <c r="BF339" s="389"/>
      <c r="BG339" s="388"/>
      <c r="BH339" s="388"/>
      <c r="BI339" s="388"/>
      <c r="BJ339" s="388"/>
      <c r="BK339" s="389"/>
      <c r="BL339" s="388"/>
      <c r="BM339" s="388"/>
      <c r="BN339" s="388"/>
      <c r="BO339" s="389"/>
      <c r="BP339" s="388"/>
      <c r="BQ339" s="388"/>
      <c r="BR339" s="388"/>
      <c r="BS339" s="389"/>
      <c r="BT339" s="388"/>
      <c r="BU339" s="388"/>
      <c r="BV339" s="388"/>
      <c r="BW339" s="388"/>
      <c r="BX339" s="389"/>
      <c r="BY339" s="388"/>
      <c r="BZ339" s="388"/>
      <c r="CA339" s="388"/>
      <c r="CB339" s="389"/>
      <c r="CC339" s="388"/>
      <c r="CD339" s="388"/>
      <c r="CE339" s="388"/>
    </row>
    <row r="340" spans="3:83" ht="12.75" x14ac:dyDescent="0.2">
      <c r="C340" s="389"/>
      <c r="D340" s="389"/>
      <c r="E340" s="388"/>
      <c r="F340" s="388"/>
      <c r="G340" s="389"/>
      <c r="H340" s="388"/>
      <c r="I340" s="388"/>
      <c r="J340" s="389"/>
      <c r="K340" s="388"/>
      <c r="L340" s="388"/>
      <c r="M340" s="388"/>
      <c r="N340" s="388"/>
      <c r="O340" s="389"/>
      <c r="P340" s="388"/>
      <c r="Q340" s="388"/>
      <c r="R340" s="388"/>
      <c r="S340" s="388"/>
      <c r="T340" s="389"/>
      <c r="U340" s="388"/>
      <c r="V340" s="388"/>
      <c r="W340" s="388"/>
      <c r="X340" s="388"/>
      <c r="Y340" s="389"/>
      <c r="Z340" s="388"/>
      <c r="AA340" s="388"/>
      <c r="AB340" s="388"/>
      <c r="AC340" s="388"/>
      <c r="AD340" s="388"/>
      <c r="AE340" s="389"/>
      <c r="AF340" s="388"/>
      <c r="AG340" s="388"/>
      <c r="AH340" s="388"/>
      <c r="AI340" s="388"/>
      <c r="AJ340" s="388"/>
      <c r="AK340" s="388"/>
      <c r="AL340" s="388"/>
      <c r="AM340" s="388"/>
      <c r="AN340" s="388"/>
      <c r="AO340" s="388"/>
      <c r="AP340" s="388"/>
      <c r="AQ340" s="388"/>
      <c r="AR340" s="388"/>
      <c r="AS340" s="389"/>
      <c r="AT340" s="388"/>
      <c r="AU340" s="388"/>
      <c r="AV340" s="388"/>
      <c r="AW340" s="389"/>
      <c r="AX340" s="388"/>
      <c r="AY340" s="388"/>
      <c r="AZ340" s="388"/>
      <c r="BA340" s="388"/>
      <c r="BB340" s="388"/>
      <c r="BC340" s="388"/>
      <c r="BD340" s="388"/>
      <c r="BE340" s="388"/>
      <c r="BF340" s="389"/>
      <c r="BG340" s="388"/>
      <c r="BH340" s="388"/>
      <c r="BI340" s="388"/>
      <c r="BJ340" s="388"/>
      <c r="BK340" s="389"/>
      <c r="BL340" s="388"/>
      <c r="BM340" s="388"/>
      <c r="BN340" s="388"/>
      <c r="BO340" s="389"/>
      <c r="BP340" s="388"/>
      <c r="BQ340" s="388"/>
      <c r="BR340" s="388"/>
      <c r="BS340" s="389"/>
      <c r="BT340" s="388"/>
      <c r="BU340" s="388"/>
      <c r="BV340" s="388"/>
      <c r="BW340" s="388"/>
      <c r="BX340" s="389"/>
      <c r="BY340" s="388"/>
      <c r="BZ340" s="388"/>
      <c r="CA340" s="388"/>
      <c r="CB340" s="389"/>
      <c r="CC340" s="388"/>
      <c r="CD340" s="388"/>
      <c r="CE340" s="388"/>
    </row>
    <row r="341" spans="3:83" ht="12.75" x14ac:dyDescent="0.2">
      <c r="C341" s="389"/>
      <c r="D341" s="389"/>
      <c r="E341" s="388"/>
      <c r="F341" s="388"/>
      <c r="G341" s="389"/>
      <c r="H341" s="388"/>
      <c r="I341" s="388"/>
      <c r="J341" s="389"/>
      <c r="K341" s="388"/>
      <c r="L341" s="388"/>
      <c r="M341" s="388"/>
      <c r="N341" s="388"/>
      <c r="O341" s="389"/>
      <c r="P341" s="388"/>
      <c r="Q341" s="388"/>
      <c r="R341" s="388"/>
      <c r="S341" s="388"/>
      <c r="T341" s="389"/>
      <c r="U341" s="388"/>
      <c r="V341" s="388"/>
      <c r="W341" s="388"/>
      <c r="X341" s="388"/>
      <c r="Y341" s="389"/>
      <c r="Z341" s="388"/>
      <c r="AA341" s="388"/>
      <c r="AB341" s="388"/>
      <c r="AC341" s="388"/>
      <c r="AD341" s="388"/>
      <c r="AE341" s="389"/>
      <c r="AF341" s="388"/>
      <c r="AG341" s="388"/>
      <c r="AH341" s="388"/>
      <c r="AI341" s="388"/>
      <c r="AJ341" s="388"/>
      <c r="AK341" s="388"/>
      <c r="AL341" s="388"/>
      <c r="AM341" s="388"/>
      <c r="AN341" s="388"/>
      <c r="AO341" s="388"/>
      <c r="AP341" s="388"/>
      <c r="AQ341" s="388"/>
      <c r="AR341" s="388"/>
      <c r="AS341" s="389"/>
      <c r="AT341" s="388"/>
      <c r="AU341" s="388"/>
      <c r="AV341" s="388"/>
      <c r="AW341" s="389"/>
      <c r="AX341" s="388"/>
      <c r="AY341" s="388"/>
      <c r="AZ341" s="388"/>
      <c r="BA341" s="388"/>
      <c r="BB341" s="388"/>
      <c r="BC341" s="388"/>
      <c r="BD341" s="388"/>
      <c r="BE341" s="388"/>
      <c r="BF341" s="389"/>
      <c r="BG341" s="388"/>
      <c r="BH341" s="388"/>
      <c r="BI341" s="388"/>
      <c r="BJ341" s="388"/>
      <c r="BK341" s="389"/>
      <c r="BL341" s="388"/>
      <c r="BM341" s="388"/>
      <c r="BN341" s="388"/>
      <c r="BO341" s="389"/>
      <c r="BP341" s="388"/>
      <c r="BQ341" s="388"/>
      <c r="BR341" s="388"/>
      <c r="BS341" s="389"/>
      <c r="BT341" s="388"/>
      <c r="BU341" s="388"/>
      <c r="BV341" s="388"/>
      <c r="BW341" s="388"/>
      <c r="BX341" s="389"/>
      <c r="BY341" s="388"/>
      <c r="BZ341" s="388"/>
      <c r="CA341" s="388"/>
      <c r="CB341" s="389"/>
      <c r="CC341" s="388"/>
      <c r="CD341" s="388"/>
      <c r="CE341" s="388"/>
    </row>
    <row r="342" spans="3:83" ht="12.75" x14ac:dyDescent="0.2">
      <c r="C342" s="389"/>
      <c r="D342" s="389"/>
      <c r="E342" s="388"/>
      <c r="F342" s="388"/>
      <c r="G342" s="389"/>
      <c r="H342" s="388"/>
      <c r="I342" s="388"/>
      <c r="J342" s="389"/>
      <c r="K342" s="388"/>
      <c r="L342" s="388"/>
      <c r="M342" s="388"/>
      <c r="N342" s="388"/>
      <c r="O342" s="389"/>
      <c r="P342" s="388"/>
      <c r="Q342" s="388"/>
      <c r="R342" s="388"/>
      <c r="S342" s="388"/>
      <c r="T342" s="389"/>
      <c r="U342" s="388"/>
      <c r="V342" s="388"/>
      <c r="W342" s="388"/>
      <c r="X342" s="388"/>
      <c r="Y342" s="389"/>
      <c r="Z342" s="388"/>
      <c r="AA342" s="388"/>
      <c r="AB342" s="388"/>
      <c r="AC342" s="388"/>
      <c r="AD342" s="388"/>
      <c r="AE342" s="389"/>
      <c r="AF342" s="388"/>
      <c r="AG342" s="388"/>
      <c r="AH342" s="388"/>
      <c r="AI342" s="388"/>
      <c r="AJ342" s="388"/>
      <c r="AK342" s="388"/>
      <c r="AL342" s="388"/>
      <c r="AM342" s="388"/>
      <c r="AN342" s="388"/>
      <c r="AO342" s="388"/>
      <c r="AP342" s="388"/>
      <c r="AQ342" s="388"/>
      <c r="AR342" s="388"/>
      <c r="AS342" s="389"/>
      <c r="AT342" s="388"/>
      <c r="AU342" s="388"/>
      <c r="AV342" s="388"/>
      <c r="AW342" s="389"/>
      <c r="AX342" s="388"/>
      <c r="AY342" s="388"/>
      <c r="AZ342" s="388"/>
      <c r="BA342" s="388"/>
      <c r="BB342" s="388"/>
      <c r="BC342" s="388"/>
      <c r="BD342" s="388"/>
      <c r="BE342" s="388"/>
      <c r="BF342" s="389"/>
      <c r="BG342" s="388"/>
      <c r="BH342" s="388"/>
      <c r="BI342" s="388"/>
      <c r="BJ342" s="388"/>
      <c r="BK342" s="389"/>
      <c r="BL342" s="388"/>
      <c r="BM342" s="388"/>
      <c r="BN342" s="388"/>
      <c r="BO342" s="389"/>
      <c r="BP342" s="388"/>
      <c r="BQ342" s="388"/>
      <c r="BR342" s="388"/>
      <c r="BS342" s="389"/>
      <c r="BT342" s="388"/>
      <c r="BU342" s="388"/>
      <c r="BV342" s="388"/>
      <c r="BW342" s="388"/>
      <c r="BX342" s="389"/>
      <c r="BY342" s="388"/>
      <c r="BZ342" s="388"/>
      <c r="CA342" s="388"/>
      <c r="CB342" s="389"/>
      <c r="CC342" s="388"/>
      <c r="CD342" s="388"/>
      <c r="CE342" s="388"/>
    </row>
    <row r="343" spans="3:83" ht="12.75" x14ac:dyDescent="0.2">
      <c r="C343" s="389"/>
      <c r="D343" s="389"/>
      <c r="E343" s="388"/>
      <c r="F343" s="388"/>
      <c r="G343" s="389"/>
      <c r="H343" s="388"/>
      <c r="I343" s="388"/>
      <c r="J343" s="389"/>
      <c r="K343" s="388"/>
      <c r="L343" s="388"/>
      <c r="M343" s="388"/>
      <c r="N343" s="388"/>
      <c r="O343" s="389"/>
      <c r="P343" s="388"/>
      <c r="Q343" s="388"/>
      <c r="R343" s="388"/>
      <c r="S343" s="388"/>
      <c r="T343" s="389"/>
      <c r="U343" s="388"/>
      <c r="V343" s="388"/>
      <c r="W343" s="388"/>
      <c r="X343" s="388"/>
      <c r="Y343" s="389"/>
      <c r="Z343" s="388"/>
      <c r="AA343" s="388"/>
      <c r="AB343" s="388"/>
      <c r="AC343" s="388"/>
      <c r="AD343" s="388"/>
      <c r="AE343" s="389"/>
      <c r="AF343" s="388"/>
      <c r="AG343" s="388"/>
      <c r="AH343" s="388"/>
      <c r="AI343" s="388"/>
      <c r="AJ343" s="388"/>
      <c r="AK343" s="388"/>
      <c r="AL343" s="388"/>
      <c r="AM343" s="388"/>
      <c r="AN343" s="388"/>
      <c r="AO343" s="388"/>
      <c r="AP343" s="388"/>
      <c r="AQ343" s="388"/>
      <c r="AR343" s="388"/>
      <c r="AS343" s="389"/>
      <c r="AT343" s="388"/>
      <c r="AU343" s="388"/>
      <c r="AV343" s="388"/>
      <c r="AW343" s="389"/>
      <c r="AX343" s="388"/>
      <c r="AY343" s="388"/>
      <c r="AZ343" s="388"/>
      <c r="BA343" s="388"/>
      <c r="BB343" s="388"/>
      <c r="BC343" s="388"/>
      <c r="BD343" s="388"/>
      <c r="BE343" s="388"/>
      <c r="BF343" s="389"/>
      <c r="BG343" s="388"/>
      <c r="BH343" s="388"/>
      <c r="BI343" s="388"/>
      <c r="BJ343" s="388"/>
      <c r="BK343" s="389"/>
      <c r="BL343" s="388"/>
      <c r="BM343" s="388"/>
      <c r="BN343" s="388"/>
      <c r="BO343" s="389"/>
      <c r="BP343" s="388"/>
      <c r="BQ343" s="388"/>
      <c r="BR343" s="388"/>
      <c r="BS343" s="389"/>
      <c r="BT343" s="388"/>
      <c r="BU343" s="388"/>
      <c r="BV343" s="388"/>
      <c r="BW343" s="388"/>
      <c r="BX343" s="389"/>
      <c r="BY343" s="388"/>
      <c r="BZ343" s="388"/>
      <c r="CA343" s="388"/>
      <c r="CB343" s="389"/>
      <c r="CC343" s="388"/>
      <c r="CD343" s="388"/>
      <c r="CE343" s="388"/>
    </row>
    <row r="344" spans="3:83" ht="12.75" x14ac:dyDescent="0.2">
      <c r="C344" s="389"/>
      <c r="D344" s="389"/>
      <c r="E344" s="388"/>
      <c r="F344" s="388"/>
      <c r="G344" s="389"/>
      <c r="H344" s="388"/>
      <c r="I344" s="388"/>
      <c r="J344" s="389"/>
      <c r="K344" s="388"/>
      <c r="L344" s="388"/>
      <c r="M344" s="388"/>
      <c r="N344" s="388"/>
      <c r="O344" s="389"/>
      <c r="P344" s="388"/>
      <c r="Q344" s="388"/>
      <c r="R344" s="388"/>
      <c r="S344" s="388"/>
      <c r="T344" s="389"/>
      <c r="U344" s="388"/>
      <c r="V344" s="388"/>
      <c r="W344" s="388"/>
      <c r="X344" s="388"/>
      <c r="Y344" s="389"/>
      <c r="Z344" s="388"/>
      <c r="AA344" s="388"/>
      <c r="AB344" s="388"/>
      <c r="AC344" s="388"/>
      <c r="AD344" s="388"/>
      <c r="AE344" s="389"/>
      <c r="AF344" s="388"/>
      <c r="AG344" s="388"/>
      <c r="AH344" s="388"/>
      <c r="AI344" s="388"/>
      <c r="AJ344" s="388"/>
      <c r="AK344" s="388"/>
      <c r="AL344" s="388"/>
      <c r="AM344" s="388"/>
      <c r="AN344" s="388"/>
      <c r="AO344" s="388"/>
      <c r="AP344" s="388"/>
      <c r="AQ344" s="388"/>
      <c r="AR344" s="388"/>
      <c r="AS344" s="389"/>
      <c r="AT344" s="388"/>
      <c r="AU344" s="388"/>
      <c r="AV344" s="388"/>
      <c r="AW344" s="389"/>
      <c r="AX344" s="388"/>
      <c r="AY344" s="388"/>
      <c r="AZ344" s="388"/>
      <c r="BA344" s="388"/>
      <c r="BB344" s="388"/>
      <c r="BC344" s="388"/>
      <c r="BD344" s="388"/>
      <c r="BE344" s="388"/>
      <c r="BF344" s="389"/>
      <c r="BG344" s="388"/>
      <c r="BH344" s="388"/>
      <c r="BI344" s="388"/>
      <c r="BJ344" s="388"/>
      <c r="BK344" s="389"/>
      <c r="BL344" s="388"/>
      <c r="BM344" s="388"/>
      <c r="BN344" s="388"/>
      <c r="BO344" s="389"/>
      <c r="BP344" s="388"/>
      <c r="BQ344" s="388"/>
      <c r="BR344" s="388"/>
      <c r="BS344" s="389"/>
      <c r="BT344" s="388"/>
      <c r="BU344" s="388"/>
      <c r="BV344" s="388"/>
      <c r="BW344" s="388"/>
      <c r="BX344" s="389"/>
      <c r="BY344" s="388"/>
      <c r="BZ344" s="388"/>
      <c r="CA344" s="388"/>
      <c r="CB344" s="389"/>
      <c r="CC344" s="388"/>
      <c r="CD344" s="388"/>
      <c r="CE344" s="388"/>
    </row>
    <row r="345" spans="3:83" ht="12.75" x14ac:dyDescent="0.2">
      <c r="C345" s="389"/>
      <c r="D345" s="389"/>
      <c r="E345" s="388"/>
      <c r="F345" s="388"/>
      <c r="G345" s="389"/>
      <c r="H345" s="388"/>
      <c r="I345" s="388"/>
      <c r="J345" s="389"/>
      <c r="K345" s="388"/>
      <c r="L345" s="388"/>
      <c r="M345" s="388"/>
      <c r="N345" s="388"/>
      <c r="O345" s="389"/>
      <c r="P345" s="388"/>
      <c r="Q345" s="388"/>
      <c r="R345" s="388"/>
      <c r="S345" s="388"/>
      <c r="T345" s="389"/>
      <c r="U345" s="388"/>
      <c r="V345" s="388"/>
      <c r="W345" s="388"/>
      <c r="X345" s="388"/>
      <c r="Y345" s="389"/>
      <c r="Z345" s="388"/>
      <c r="AA345" s="388"/>
      <c r="AB345" s="388"/>
      <c r="AC345" s="388"/>
      <c r="AD345" s="388"/>
      <c r="AE345" s="389"/>
      <c r="AF345" s="388"/>
      <c r="AG345" s="388"/>
      <c r="AH345" s="388"/>
      <c r="AI345" s="388"/>
      <c r="AJ345" s="388"/>
      <c r="AK345" s="388"/>
      <c r="AL345" s="388"/>
      <c r="AM345" s="388"/>
      <c r="AN345" s="388"/>
      <c r="AO345" s="388"/>
      <c r="AP345" s="388"/>
      <c r="AQ345" s="388"/>
      <c r="AR345" s="388"/>
      <c r="AS345" s="389"/>
      <c r="AT345" s="388"/>
      <c r="AU345" s="388"/>
      <c r="AV345" s="388"/>
      <c r="AW345" s="389"/>
      <c r="AX345" s="388"/>
      <c r="AY345" s="388"/>
      <c r="AZ345" s="388"/>
      <c r="BA345" s="388"/>
      <c r="BB345" s="388"/>
      <c r="BC345" s="388"/>
      <c r="BD345" s="388"/>
      <c r="BE345" s="388"/>
      <c r="BF345" s="389"/>
      <c r="BG345" s="388"/>
      <c r="BH345" s="388"/>
      <c r="BI345" s="388"/>
      <c r="BJ345" s="388"/>
      <c r="BK345" s="389"/>
      <c r="BL345" s="388"/>
      <c r="BM345" s="388"/>
      <c r="BN345" s="388"/>
      <c r="BO345" s="389"/>
      <c r="BP345" s="388"/>
      <c r="BQ345" s="388"/>
      <c r="BR345" s="388"/>
      <c r="BS345" s="389"/>
      <c r="BT345" s="388"/>
      <c r="BU345" s="388"/>
      <c r="BV345" s="388"/>
      <c r="BW345" s="388"/>
      <c r="BX345" s="389"/>
      <c r="BY345" s="388"/>
      <c r="BZ345" s="388"/>
      <c r="CA345" s="388"/>
      <c r="CB345" s="389"/>
      <c r="CC345" s="388"/>
      <c r="CD345" s="388"/>
      <c r="CE345" s="388"/>
    </row>
    <row r="346" spans="3:83" ht="12.75" x14ac:dyDescent="0.2">
      <c r="C346" s="389"/>
      <c r="D346" s="389"/>
      <c r="E346" s="388"/>
      <c r="F346" s="388"/>
      <c r="G346" s="389"/>
      <c r="H346" s="388"/>
      <c r="I346" s="388"/>
      <c r="J346" s="389"/>
      <c r="K346" s="388"/>
      <c r="L346" s="388"/>
      <c r="M346" s="388"/>
      <c r="N346" s="388"/>
      <c r="O346" s="389"/>
      <c r="P346" s="388"/>
      <c r="Q346" s="388"/>
      <c r="R346" s="388"/>
      <c r="S346" s="388"/>
      <c r="T346" s="389"/>
      <c r="U346" s="388"/>
      <c r="V346" s="388"/>
      <c r="W346" s="388"/>
      <c r="X346" s="388"/>
      <c r="Y346" s="389"/>
      <c r="Z346" s="388"/>
      <c r="AA346" s="388"/>
      <c r="AB346" s="388"/>
      <c r="AC346" s="388"/>
      <c r="AD346" s="388"/>
      <c r="AE346" s="389"/>
      <c r="AF346" s="388"/>
      <c r="AG346" s="388"/>
      <c r="AH346" s="388"/>
      <c r="AI346" s="388"/>
      <c r="AJ346" s="388"/>
      <c r="AK346" s="388"/>
      <c r="AL346" s="388"/>
      <c r="AM346" s="388"/>
      <c r="AN346" s="388"/>
      <c r="AO346" s="388"/>
      <c r="AP346" s="388"/>
      <c r="AQ346" s="388"/>
      <c r="AR346" s="388"/>
      <c r="AS346" s="389"/>
      <c r="AT346" s="388"/>
      <c r="AU346" s="388"/>
      <c r="AV346" s="388"/>
      <c r="AW346" s="389"/>
      <c r="AX346" s="388"/>
      <c r="AY346" s="388"/>
      <c r="AZ346" s="388"/>
      <c r="BA346" s="388"/>
      <c r="BB346" s="388"/>
      <c r="BC346" s="388"/>
      <c r="BD346" s="388"/>
      <c r="BE346" s="388"/>
      <c r="BF346" s="389"/>
      <c r="BG346" s="388"/>
      <c r="BH346" s="388"/>
      <c r="BI346" s="388"/>
      <c r="BJ346" s="388"/>
      <c r="BK346" s="389"/>
      <c r="BL346" s="388"/>
      <c r="BM346" s="388"/>
      <c r="BN346" s="388"/>
      <c r="BO346" s="389"/>
      <c r="BP346" s="388"/>
      <c r="BQ346" s="388"/>
      <c r="BR346" s="388"/>
      <c r="BS346" s="389"/>
      <c r="BT346" s="388"/>
      <c r="BU346" s="388"/>
      <c r="BV346" s="388"/>
      <c r="BW346" s="388"/>
      <c r="BX346" s="389"/>
      <c r="BY346" s="388"/>
      <c r="BZ346" s="388"/>
      <c r="CA346" s="388"/>
      <c r="CB346" s="389"/>
      <c r="CC346" s="388"/>
      <c r="CD346" s="388"/>
      <c r="CE346" s="388"/>
    </row>
    <row r="347" spans="3:83" ht="12.75" x14ac:dyDescent="0.2">
      <c r="C347" s="389"/>
      <c r="D347" s="389"/>
      <c r="E347" s="388"/>
      <c r="F347" s="388"/>
      <c r="G347" s="389"/>
      <c r="H347" s="388"/>
      <c r="I347" s="388"/>
      <c r="J347" s="389"/>
      <c r="K347" s="388"/>
      <c r="L347" s="388"/>
      <c r="M347" s="388"/>
      <c r="N347" s="388"/>
      <c r="O347" s="389"/>
      <c r="P347" s="388"/>
      <c r="Q347" s="388"/>
      <c r="R347" s="388"/>
      <c r="S347" s="388"/>
      <c r="T347" s="389"/>
      <c r="U347" s="388"/>
      <c r="V347" s="388"/>
      <c r="W347" s="388"/>
      <c r="X347" s="388"/>
      <c r="Y347" s="389"/>
      <c r="Z347" s="388"/>
      <c r="AA347" s="388"/>
      <c r="AB347" s="388"/>
      <c r="AC347" s="388"/>
      <c r="AD347" s="388"/>
      <c r="AE347" s="389"/>
      <c r="AF347" s="388"/>
      <c r="AG347" s="388"/>
      <c r="AH347" s="388"/>
      <c r="AI347" s="388"/>
      <c r="AJ347" s="388"/>
      <c r="AK347" s="388"/>
      <c r="AL347" s="388"/>
      <c r="AM347" s="388"/>
      <c r="AN347" s="388"/>
      <c r="AO347" s="388"/>
      <c r="AP347" s="388"/>
      <c r="AQ347" s="388"/>
      <c r="AR347" s="388"/>
      <c r="AS347" s="389"/>
      <c r="AT347" s="388"/>
      <c r="AU347" s="388"/>
      <c r="AV347" s="388"/>
      <c r="AW347" s="389"/>
      <c r="AX347" s="388"/>
      <c r="AY347" s="388"/>
      <c r="AZ347" s="388"/>
      <c r="BA347" s="388"/>
      <c r="BB347" s="388"/>
      <c r="BC347" s="388"/>
      <c r="BD347" s="388"/>
      <c r="BE347" s="388"/>
      <c r="BF347" s="389"/>
      <c r="BG347" s="388"/>
      <c r="BH347" s="388"/>
      <c r="BI347" s="388"/>
      <c r="BJ347" s="388"/>
      <c r="BK347" s="389"/>
      <c r="BL347" s="388"/>
      <c r="BM347" s="388"/>
      <c r="BN347" s="388"/>
      <c r="BO347" s="389"/>
      <c r="BP347" s="388"/>
      <c r="BQ347" s="388"/>
      <c r="BR347" s="388"/>
      <c r="BS347" s="389"/>
      <c r="BT347" s="388"/>
      <c r="BU347" s="388"/>
      <c r="BV347" s="388"/>
      <c r="BW347" s="388"/>
      <c r="BX347" s="389"/>
      <c r="BY347" s="388"/>
      <c r="BZ347" s="388"/>
      <c r="CA347" s="388"/>
      <c r="CB347" s="389"/>
      <c r="CC347" s="388"/>
      <c r="CD347" s="388"/>
      <c r="CE347" s="388"/>
    </row>
    <row r="348" spans="3:83" ht="12.75" x14ac:dyDescent="0.2">
      <c r="C348" s="389"/>
      <c r="D348" s="389"/>
      <c r="E348" s="388"/>
      <c r="F348" s="388"/>
      <c r="G348" s="389"/>
      <c r="H348" s="388"/>
      <c r="I348" s="388"/>
      <c r="J348" s="389"/>
      <c r="K348" s="388"/>
      <c r="L348" s="388"/>
      <c r="M348" s="388"/>
      <c r="N348" s="388"/>
      <c r="O348" s="389"/>
      <c r="P348" s="388"/>
      <c r="Q348" s="388"/>
      <c r="R348" s="388"/>
      <c r="S348" s="388"/>
      <c r="T348" s="389"/>
      <c r="U348" s="388"/>
      <c r="V348" s="388"/>
      <c r="W348" s="388"/>
      <c r="X348" s="388"/>
      <c r="Y348" s="389"/>
      <c r="Z348" s="388"/>
      <c r="AA348" s="388"/>
      <c r="AB348" s="388"/>
      <c r="AC348" s="388"/>
      <c r="AD348" s="388"/>
      <c r="AE348" s="389"/>
      <c r="AF348" s="388"/>
      <c r="AG348" s="388"/>
      <c r="AH348" s="388"/>
      <c r="AI348" s="388"/>
      <c r="AJ348" s="388"/>
      <c r="AK348" s="388"/>
      <c r="AL348" s="388"/>
      <c r="AM348" s="388"/>
      <c r="AN348" s="388"/>
      <c r="AO348" s="388"/>
      <c r="AP348" s="388"/>
      <c r="AQ348" s="388"/>
      <c r="AR348" s="388"/>
      <c r="AS348" s="389"/>
      <c r="AT348" s="388"/>
      <c r="AU348" s="388"/>
      <c r="AV348" s="388"/>
      <c r="AW348" s="389"/>
      <c r="AX348" s="388"/>
      <c r="AY348" s="388"/>
      <c r="AZ348" s="388"/>
      <c r="BA348" s="388"/>
      <c r="BB348" s="388"/>
      <c r="BC348" s="388"/>
      <c r="BD348" s="388"/>
      <c r="BE348" s="388"/>
      <c r="BF348" s="389"/>
      <c r="BG348" s="388"/>
      <c r="BH348" s="388"/>
      <c r="BI348" s="388"/>
      <c r="BJ348" s="388"/>
      <c r="BK348" s="389"/>
      <c r="BL348" s="388"/>
      <c r="BM348" s="388"/>
      <c r="BN348" s="388"/>
      <c r="BO348" s="389"/>
      <c r="BP348" s="388"/>
      <c r="BQ348" s="388"/>
      <c r="BR348" s="388"/>
      <c r="BS348" s="389"/>
      <c r="BT348" s="388"/>
      <c r="BU348" s="388"/>
      <c r="BV348" s="388"/>
      <c r="BW348" s="388"/>
      <c r="BX348" s="389"/>
      <c r="BY348" s="388"/>
      <c r="BZ348" s="388"/>
      <c r="CA348" s="388"/>
      <c r="CB348" s="389"/>
      <c r="CC348" s="388"/>
      <c r="CD348" s="388"/>
      <c r="CE348" s="388"/>
    </row>
    <row r="349" spans="3:83" ht="12.75" x14ac:dyDescent="0.2">
      <c r="C349" s="389"/>
      <c r="D349" s="389"/>
      <c r="E349" s="388"/>
      <c r="F349" s="388"/>
      <c r="G349" s="389"/>
      <c r="H349" s="388"/>
      <c r="I349" s="388"/>
      <c r="J349" s="389"/>
      <c r="K349" s="388"/>
      <c r="L349" s="388"/>
      <c r="M349" s="388"/>
      <c r="N349" s="388"/>
      <c r="O349" s="389"/>
      <c r="P349" s="388"/>
      <c r="Q349" s="388"/>
      <c r="R349" s="388"/>
      <c r="S349" s="388"/>
      <c r="T349" s="389"/>
      <c r="U349" s="388"/>
      <c r="V349" s="388"/>
      <c r="W349" s="388"/>
      <c r="X349" s="388"/>
      <c r="Y349" s="389"/>
      <c r="Z349" s="388"/>
      <c r="AA349" s="388"/>
      <c r="AB349" s="388"/>
      <c r="AC349" s="388"/>
      <c r="AD349" s="388"/>
      <c r="AE349" s="389"/>
      <c r="AF349" s="388"/>
      <c r="AG349" s="388"/>
      <c r="AH349" s="388"/>
      <c r="AI349" s="388"/>
      <c r="AJ349" s="388"/>
      <c r="AK349" s="388"/>
      <c r="AL349" s="388"/>
      <c r="AM349" s="388"/>
      <c r="AN349" s="388"/>
      <c r="AO349" s="388"/>
      <c r="AP349" s="388"/>
      <c r="AQ349" s="388"/>
      <c r="AR349" s="388"/>
      <c r="AS349" s="389"/>
      <c r="AT349" s="388"/>
      <c r="AU349" s="388"/>
      <c r="AV349" s="388"/>
      <c r="AW349" s="389"/>
      <c r="AX349" s="388"/>
      <c r="AY349" s="388"/>
      <c r="AZ349" s="388"/>
      <c r="BA349" s="388"/>
      <c r="BB349" s="388"/>
      <c r="BC349" s="388"/>
      <c r="BD349" s="388"/>
      <c r="BE349" s="388"/>
      <c r="BF349" s="389"/>
      <c r="BG349" s="388"/>
      <c r="BH349" s="388"/>
      <c r="BI349" s="388"/>
      <c r="BJ349" s="388"/>
      <c r="BK349" s="389"/>
      <c r="BL349" s="388"/>
      <c r="BM349" s="388"/>
      <c r="BN349" s="388"/>
      <c r="BO349" s="389"/>
      <c r="BP349" s="388"/>
      <c r="BQ349" s="388"/>
      <c r="BR349" s="388"/>
      <c r="BS349" s="389"/>
      <c r="BT349" s="388"/>
      <c r="BU349" s="388"/>
      <c r="BV349" s="388"/>
      <c r="BW349" s="388"/>
      <c r="BX349" s="389"/>
      <c r="BY349" s="388"/>
      <c r="BZ349" s="388"/>
      <c r="CA349" s="388"/>
      <c r="CB349" s="389"/>
      <c r="CC349" s="388"/>
      <c r="CD349" s="388"/>
      <c r="CE349" s="388"/>
    </row>
    <row r="350" spans="3:83" ht="12.75" x14ac:dyDescent="0.2">
      <c r="C350" s="389"/>
      <c r="D350" s="389"/>
      <c r="E350" s="388"/>
      <c r="F350" s="388"/>
      <c r="G350" s="389"/>
      <c r="H350" s="388"/>
      <c r="I350" s="388"/>
      <c r="J350" s="389"/>
      <c r="K350" s="388"/>
      <c r="L350" s="388"/>
      <c r="M350" s="388"/>
      <c r="N350" s="388"/>
      <c r="O350" s="389"/>
      <c r="P350" s="388"/>
      <c r="Q350" s="388"/>
      <c r="R350" s="388"/>
      <c r="S350" s="388"/>
      <c r="T350" s="389"/>
      <c r="U350" s="388"/>
      <c r="V350" s="388"/>
      <c r="W350" s="388"/>
      <c r="X350" s="388"/>
      <c r="Y350" s="389"/>
      <c r="Z350" s="388"/>
      <c r="AA350" s="388"/>
      <c r="AB350" s="388"/>
      <c r="AC350" s="388"/>
      <c r="AD350" s="388"/>
      <c r="AE350" s="389"/>
      <c r="AF350" s="388"/>
      <c r="AG350" s="388"/>
      <c r="AH350" s="388"/>
      <c r="AI350" s="388"/>
      <c r="AJ350" s="388"/>
      <c r="AK350" s="388"/>
      <c r="AL350" s="388"/>
      <c r="AM350" s="388"/>
      <c r="AN350" s="388"/>
      <c r="AO350" s="388"/>
      <c r="AP350" s="388"/>
      <c r="AQ350" s="388"/>
      <c r="AR350" s="388"/>
      <c r="AS350" s="389"/>
      <c r="AT350" s="388"/>
      <c r="AU350" s="388"/>
      <c r="AV350" s="388"/>
      <c r="AW350" s="389"/>
      <c r="AX350" s="388"/>
      <c r="AY350" s="388"/>
      <c r="AZ350" s="388"/>
      <c r="BA350" s="388"/>
      <c r="BB350" s="388"/>
      <c r="BC350" s="388"/>
      <c r="BD350" s="388"/>
      <c r="BE350" s="388"/>
      <c r="BF350" s="389"/>
      <c r="BG350" s="388"/>
      <c r="BH350" s="388"/>
      <c r="BI350" s="388"/>
      <c r="BJ350" s="388"/>
      <c r="BK350" s="389"/>
      <c r="BL350" s="388"/>
      <c r="BM350" s="388"/>
      <c r="BN350" s="388"/>
      <c r="BO350" s="389"/>
      <c r="BP350" s="388"/>
      <c r="BQ350" s="388"/>
      <c r="BR350" s="388"/>
      <c r="BS350" s="389"/>
      <c r="BT350" s="388"/>
      <c r="BU350" s="388"/>
      <c r="BV350" s="388"/>
      <c r="BW350" s="388"/>
      <c r="BX350" s="389"/>
      <c r="BY350" s="388"/>
      <c r="BZ350" s="388"/>
      <c r="CA350" s="388"/>
      <c r="CB350" s="389"/>
      <c r="CC350" s="388"/>
      <c r="CD350" s="388"/>
      <c r="CE350" s="388"/>
    </row>
    <row r="351" spans="3:83" ht="12.75" x14ac:dyDescent="0.2">
      <c r="C351" s="389"/>
      <c r="D351" s="389"/>
      <c r="E351" s="388"/>
      <c r="F351" s="388"/>
      <c r="G351" s="389"/>
      <c r="H351" s="388"/>
      <c r="I351" s="388"/>
      <c r="J351" s="389"/>
      <c r="K351" s="388"/>
      <c r="L351" s="388"/>
      <c r="M351" s="388"/>
      <c r="N351" s="388"/>
      <c r="O351" s="389"/>
      <c r="P351" s="388"/>
      <c r="Q351" s="388"/>
      <c r="R351" s="388"/>
      <c r="S351" s="388"/>
      <c r="T351" s="389"/>
      <c r="U351" s="388"/>
      <c r="V351" s="388"/>
      <c r="W351" s="388"/>
      <c r="X351" s="388"/>
      <c r="Y351" s="389"/>
      <c r="Z351" s="388"/>
      <c r="AA351" s="388"/>
      <c r="AB351" s="388"/>
      <c r="AC351" s="388"/>
      <c r="AD351" s="388"/>
      <c r="AE351" s="389"/>
      <c r="AF351" s="388"/>
      <c r="AG351" s="388"/>
      <c r="AH351" s="388"/>
      <c r="AI351" s="388"/>
      <c r="AJ351" s="388"/>
      <c r="AK351" s="388"/>
      <c r="AL351" s="388"/>
      <c r="AM351" s="388"/>
      <c r="AN351" s="388"/>
      <c r="AO351" s="388"/>
      <c r="AP351" s="388"/>
      <c r="AQ351" s="388"/>
      <c r="AR351" s="388"/>
      <c r="AS351" s="389"/>
      <c r="AT351" s="388"/>
      <c r="AU351" s="388"/>
      <c r="AV351" s="388"/>
      <c r="AW351" s="389"/>
      <c r="AX351" s="388"/>
      <c r="AY351" s="388"/>
      <c r="AZ351" s="388"/>
      <c r="BA351" s="388"/>
      <c r="BB351" s="388"/>
      <c r="BC351" s="388"/>
      <c r="BD351" s="388"/>
      <c r="BE351" s="388"/>
      <c r="BF351" s="389"/>
      <c r="BG351" s="388"/>
      <c r="BH351" s="388"/>
      <c r="BI351" s="388"/>
      <c r="BJ351" s="388"/>
      <c r="BK351" s="389"/>
      <c r="BL351" s="388"/>
      <c r="BM351" s="388"/>
      <c r="BN351" s="388"/>
      <c r="BO351" s="389"/>
      <c r="BP351" s="388"/>
      <c r="BQ351" s="388"/>
      <c r="BR351" s="388"/>
      <c r="BS351" s="389"/>
      <c r="BT351" s="388"/>
      <c r="BU351" s="388"/>
      <c r="BV351" s="388"/>
      <c r="BW351" s="388"/>
      <c r="BX351" s="389"/>
      <c r="BY351" s="388"/>
      <c r="BZ351" s="388"/>
      <c r="CA351" s="388"/>
      <c r="CB351" s="389"/>
      <c r="CC351" s="388"/>
      <c r="CD351" s="388"/>
      <c r="CE351" s="388"/>
    </row>
    <row r="352" spans="3:83" ht="12.75" x14ac:dyDescent="0.2">
      <c r="C352" s="389"/>
      <c r="D352" s="389"/>
      <c r="E352" s="388"/>
      <c r="F352" s="388"/>
      <c r="G352" s="389"/>
      <c r="H352" s="388"/>
      <c r="I352" s="388"/>
      <c r="J352" s="389"/>
      <c r="K352" s="388"/>
      <c r="L352" s="388"/>
      <c r="M352" s="388"/>
      <c r="N352" s="388"/>
      <c r="O352" s="389"/>
      <c r="P352" s="388"/>
      <c r="Q352" s="388"/>
      <c r="R352" s="388"/>
      <c r="S352" s="388"/>
      <c r="T352" s="389"/>
      <c r="U352" s="388"/>
      <c r="V352" s="388"/>
      <c r="W352" s="388"/>
      <c r="X352" s="388"/>
      <c r="Y352" s="389"/>
      <c r="Z352" s="388"/>
      <c r="AA352" s="388"/>
      <c r="AB352" s="388"/>
      <c r="AC352" s="388"/>
      <c r="AD352" s="388"/>
      <c r="AE352" s="389"/>
      <c r="AF352" s="388"/>
      <c r="AG352" s="388"/>
      <c r="AH352" s="388"/>
      <c r="AI352" s="388"/>
      <c r="AJ352" s="388"/>
      <c r="AK352" s="388"/>
      <c r="AL352" s="388"/>
      <c r="AM352" s="388"/>
      <c r="AN352" s="388"/>
      <c r="AO352" s="388"/>
      <c r="AP352" s="388"/>
      <c r="AQ352" s="388"/>
      <c r="AR352" s="388"/>
      <c r="AS352" s="389"/>
      <c r="AT352" s="388"/>
      <c r="AU352" s="388"/>
      <c r="AV352" s="388"/>
      <c r="AW352" s="389"/>
      <c r="AX352" s="388"/>
      <c r="AY352" s="388"/>
      <c r="AZ352" s="388"/>
      <c r="BA352" s="388"/>
      <c r="BB352" s="388"/>
      <c r="BC352" s="388"/>
      <c r="BD352" s="388"/>
      <c r="BE352" s="388"/>
      <c r="BF352" s="389"/>
      <c r="BG352" s="388"/>
      <c r="BH352" s="388"/>
      <c r="BI352" s="388"/>
      <c r="BJ352" s="388"/>
      <c r="BK352" s="389"/>
      <c r="BL352" s="388"/>
      <c r="BM352" s="388"/>
      <c r="BN352" s="388"/>
      <c r="BO352" s="389"/>
      <c r="BP352" s="388"/>
      <c r="BQ352" s="388"/>
      <c r="BR352" s="388"/>
      <c r="BS352" s="389"/>
      <c r="BT352" s="388"/>
      <c r="BU352" s="388"/>
      <c r="BV352" s="388"/>
      <c r="BW352" s="388"/>
      <c r="BX352" s="389"/>
      <c r="BY352" s="388"/>
      <c r="BZ352" s="388"/>
      <c r="CA352" s="388"/>
      <c r="CB352" s="389"/>
      <c r="CC352" s="388"/>
      <c r="CD352" s="388"/>
      <c r="CE352" s="388"/>
    </row>
    <row r="353" spans="3:83" ht="12.75" x14ac:dyDescent="0.2">
      <c r="C353" s="389"/>
      <c r="D353" s="389"/>
      <c r="E353" s="388"/>
      <c r="F353" s="388"/>
      <c r="G353" s="389"/>
      <c r="H353" s="388"/>
      <c r="I353" s="388"/>
      <c r="J353" s="389"/>
      <c r="K353" s="388"/>
      <c r="L353" s="388"/>
      <c r="M353" s="388"/>
      <c r="N353" s="388"/>
      <c r="O353" s="389"/>
      <c r="P353" s="388"/>
      <c r="Q353" s="388"/>
      <c r="R353" s="388"/>
      <c r="S353" s="388"/>
      <c r="T353" s="389"/>
      <c r="U353" s="388"/>
      <c r="V353" s="388"/>
      <c r="W353" s="388"/>
      <c r="X353" s="388"/>
      <c r="Y353" s="389"/>
      <c r="Z353" s="388"/>
      <c r="AA353" s="388"/>
      <c r="AB353" s="388"/>
      <c r="AC353" s="388"/>
      <c r="AD353" s="388"/>
      <c r="AE353" s="389"/>
      <c r="AF353" s="388"/>
      <c r="AG353" s="388"/>
      <c r="AH353" s="388"/>
      <c r="AI353" s="388"/>
      <c r="AJ353" s="388"/>
      <c r="AK353" s="388"/>
      <c r="AL353" s="388"/>
      <c r="AM353" s="388"/>
      <c r="AN353" s="388"/>
      <c r="AO353" s="388"/>
      <c r="AP353" s="388"/>
      <c r="AQ353" s="388"/>
      <c r="AR353" s="388"/>
      <c r="AS353" s="389"/>
      <c r="AT353" s="388"/>
      <c r="AU353" s="388"/>
      <c r="AV353" s="388"/>
      <c r="AW353" s="389"/>
      <c r="AX353" s="388"/>
      <c r="AY353" s="388"/>
      <c r="AZ353" s="388"/>
      <c r="BA353" s="388"/>
      <c r="BB353" s="388"/>
      <c r="BC353" s="388"/>
      <c r="BD353" s="388"/>
      <c r="BE353" s="388"/>
      <c r="BF353" s="389"/>
      <c r="BG353" s="388"/>
      <c r="BH353" s="388"/>
      <c r="BI353" s="388"/>
      <c r="BJ353" s="388"/>
      <c r="BK353" s="389"/>
      <c r="BL353" s="388"/>
      <c r="BM353" s="388"/>
      <c r="BN353" s="388"/>
      <c r="BO353" s="389"/>
      <c r="BP353" s="388"/>
      <c r="BQ353" s="388"/>
      <c r="BR353" s="388"/>
      <c r="BS353" s="389"/>
      <c r="BT353" s="388"/>
      <c r="BU353" s="388"/>
      <c r="BV353" s="388"/>
      <c r="BW353" s="388"/>
      <c r="BX353" s="389"/>
      <c r="BY353" s="388"/>
      <c r="BZ353" s="388"/>
      <c r="CA353" s="388"/>
      <c r="CB353" s="389"/>
      <c r="CC353" s="388"/>
      <c r="CD353" s="388"/>
      <c r="CE353" s="388"/>
    </row>
    <row r="354" spans="3:83" ht="12.75" x14ac:dyDescent="0.2">
      <c r="C354" s="389"/>
      <c r="D354" s="389"/>
      <c r="E354" s="388"/>
      <c r="F354" s="388"/>
      <c r="G354" s="389"/>
      <c r="H354" s="388"/>
      <c r="I354" s="388"/>
      <c r="J354" s="389"/>
      <c r="K354" s="388"/>
      <c r="L354" s="388"/>
      <c r="M354" s="388"/>
      <c r="N354" s="388"/>
      <c r="O354" s="389"/>
      <c r="P354" s="388"/>
      <c r="Q354" s="388"/>
      <c r="R354" s="388"/>
      <c r="S354" s="388"/>
      <c r="T354" s="389"/>
      <c r="U354" s="388"/>
      <c r="V354" s="388"/>
      <c r="W354" s="388"/>
      <c r="X354" s="388"/>
      <c r="Y354" s="389"/>
      <c r="Z354" s="388"/>
      <c r="AA354" s="388"/>
      <c r="AB354" s="388"/>
      <c r="AC354" s="388"/>
      <c r="AD354" s="388"/>
      <c r="AE354" s="389"/>
      <c r="AF354" s="388"/>
      <c r="AG354" s="388"/>
      <c r="AH354" s="388"/>
      <c r="AI354" s="388"/>
      <c r="AJ354" s="388"/>
      <c r="AK354" s="388"/>
      <c r="AL354" s="388"/>
      <c r="AM354" s="388"/>
      <c r="AN354" s="388"/>
      <c r="AO354" s="388"/>
      <c r="AP354" s="388"/>
      <c r="AQ354" s="388"/>
      <c r="AR354" s="388"/>
      <c r="AS354" s="389"/>
      <c r="AT354" s="388"/>
      <c r="AU354" s="388"/>
      <c r="AV354" s="388"/>
      <c r="AW354" s="389"/>
      <c r="AX354" s="388"/>
      <c r="AY354" s="388"/>
      <c r="AZ354" s="388"/>
      <c r="BA354" s="388"/>
      <c r="BB354" s="388"/>
      <c r="BC354" s="388"/>
      <c r="BD354" s="388"/>
      <c r="BE354" s="388"/>
      <c r="BF354" s="389"/>
      <c r="BG354" s="388"/>
      <c r="BH354" s="388"/>
      <c r="BI354" s="388"/>
      <c r="BJ354" s="388"/>
      <c r="BK354" s="389"/>
      <c r="BL354" s="388"/>
      <c r="BM354" s="388"/>
      <c r="BN354" s="388"/>
      <c r="BO354" s="389"/>
      <c r="BP354" s="388"/>
      <c r="BQ354" s="388"/>
      <c r="BR354" s="388"/>
      <c r="BS354" s="389"/>
      <c r="BT354" s="388"/>
      <c r="BU354" s="388"/>
      <c r="BV354" s="388"/>
      <c r="BW354" s="388"/>
      <c r="BX354" s="389"/>
      <c r="BY354" s="388"/>
      <c r="BZ354" s="388"/>
      <c r="CA354" s="388"/>
      <c r="CB354" s="389"/>
      <c r="CC354" s="388"/>
      <c r="CD354" s="388"/>
      <c r="CE354" s="388"/>
    </row>
    <row r="355" spans="3:83" ht="12.75" x14ac:dyDescent="0.2">
      <c r="C355" s="389"/>
      <c r="D355" s="389"/>
      <c r="E355" s="388"/>
      <c r="F355" s="388"/>
      <c r="G355" s="389"/>
      <c r="H355" s="388"/>
      <c r="I355" s="388"/>
      <c r="J355" s="389"/>
      <c r="K355" s="388"/>
      <c r="L355" s="388"/>
      <c r="M355" s="388"/>
      <c r="N355" s="388"/>
      <c r="O355" s="389"/>
      <c r="P355" s="388"/>
      <c r="Q355" s="388"/>
      <c r="R355" s="388"/>
      <c r="S355" s="388"/>
      <c r="T355" s="389"/>
      <c r="U355" s="388"/>
      <c r="V355" s="388"/>
      <c r="W355" s="388"/>
      <c r="X355" s="388"/>
      <c r="Y355" s="389"/>
      <c r="Z355" s="388"/>
      <c r="AA355" s="388"/>
      <c r="AB355" s="388"/>
      <c r="AC355" s="388"/>
      <c r="AD355" s="388"/>
      <c r="AE355" s="389"/>
      <c r="AF355" s="388"/>
      <c r="AG355" s="388"/>
      <c r="AH355" s="388"/>
      <c r="AI355" s="388"/>
      <c r="AJ355" s="388"/>
      <c r="AK355" s="388"/>
      <c r="AL355" s="388"/>
      <c r="AM355" s="388"/>
      <c r="AN355" s="388"/>
      <c r="AO355" s="388"/>
      <c r="AP355" s="388"/>
      <c r="AQ355" s="388"/>
      <c r="AR355" s="388"/>
      <c r="AS355" s="389"/>
      <c r="AT355" s="388"/>
      <c r="AU355" s="388"/>
      <c r="AV355" s="388"/>
      <c r="AW355" s="389"/>
      <c r="AX355" s="388"/>
      <c r="AY355" s="388"/>
      <c r="AZ355" s="388"/>
      <c r="BA355" s="388"/>
      <c r="BB355" s="388"/>
      <c r="BC355" s="388"/>
      <c r="BD355" s="388"/>
      <c r="BE355" s="388"/>
      <c r="BF355" s="389"/>
      <c r="BG355" s="388"/>
      <c r="BH355" s="388"/>
      <c r="BI355" s="388"/>
      <c r="BJ355" s="388"/>
      <c r="BK355" s="389"/>
      <c r="BL355" s="388"/>
      <c r="BM355" s="388"/>
      <c r="BN355" s="388"/>
      <c r="BO355" s="389"/>
      <c r="BP355" s="388"/>
      <c r="BQ355" s="388"/>
      <c r="BR355" s="388"/>
      <c r="BS355" s="389"/>
      <c r="BT355" s="388"/>
      <c r="BU355" s="388"/>
      <c r="BV355" s="388"/>
      <c r="BW355" s="388"/>
      <c r="BX355" s="389"/>
      <c r="BY355" s="388"/>
      <c r="BZ355" s="388"/>
      <c r="CA355" s="388"/>
      <c r="CB355" s="389"/>
      <c r="CC355" s="388"/>
      <c r="CD355" s="388"/>
      <c r="CE355" s="388"/>
    </row>
    <row r="356" spans="3:83" ht="12.75" x14ac:dyDescent="0.2">
      <c r="C356" s="389"/>
      <c r="D356" s="389"/>
      <c r="E356" s="388"/>
      <c r="F356" s="388"/>
      <c r="G356" s="389"/>
      <c r="H356" s="388"/>
      <c r="I356" s="388"/>
      <c r="J356" s="389"/>
      <c r="K356" s="388"/>
      <c r="L356" s="388"/>
      <c r="M356" s="388"/>
      <c r="N356" s="388"/>
      <c r="O356" s="389"/>
      <c r="P356" s="388"/>
      <c r="Q356" s="388"/>
      <c r="R356" s="388"/>
      <c r="S356" s="388"/>
      <c r="T356" s="389"/>
      <c r="U356" s="388"/>
      <c r="V356" s="388"/>
      <c r="W356" s="388"/>
      <c r="X356" s="388"/>
      <c r="Y356" s="389"/>
      <c r="Z356" s="388"/>
      <c r="AA356" s="388"/>
      <c r="AB356" s="388"/>
      <c r="AC356" s="388"/>
      <c r="AD356" s="388"/>
      <c r="AE356" s="389"/>
      <c r="AF356" s="388"/>
      <c r="AG356" s="388"/>
      <c r="AH356" s="388"/>
      <c r="AI356" s="388"/>
      <c r="AJ356" s="388"/>
      <c r="AK356" s="388"/>
      <c r="AL356" s="388"/>
      <c r="AM356" s="388"/>
      <c r="AN356" s="388"/>
      <c r="AO356" s="388"/>
      <c r="AP356" s="388"/>
      <c r="AQ356" s="388"/>
      <c r="AR356" s="388"/>
      <c r="AS356" s="389"/>
      <c r="AT356" s="388"/>
      <c r="AU356" s="388"/>
      <c r="AV356" s="388"/>
      <c r="AW356" s="389"/>
      <c r="AX356" s="388"/>
      <c r="AY356" s="388"/>
      <c r="AZ356" s="388"/>
      <c r="BA356" s="388"/>
      <c r="BB356" s="388"/>
      <c r="BC356" s="388"/>
      <c r="BD356" s="388"/>
      <c r="BE356" s="388"/>
      <c r="BF356" s="389"/>
      <c r="BG356" s="388"/>
      <c r="BH356" s="388"/>
      <c r="BI356" s="388"/>
      <c r="BJ356" s="388"/>
      <c r="BK356" s="389"/>
      <c r="BL356" s="388"/>
      <c r="BM356" s="388"/>
      <c r="BN356" s="388"/>
      <c r="BO356" s="389"/>
      <c r="BP356" s="388"/>
      <c r="BQ356" s="388"/>
      <c r="BR356" s="388"/>
      <c r="BS356" s="389"/>
      <c r="BT356" s="388"/>
      <c r="BU356" s="388"/>
      <c r="BV356" s="388"/>
      <c r="BW356" s="388"/>
      <c r="BX356" s="389"/>
      <c r="BY356" s="388"/>
      <c r="BZ356" s="388"/>
      <c r="CA356" s="388"/>
      <c r="CB356" s="389"/>
      <c r="CC356" s="388"/>
      <c r="CD356" s="388"/>
      <c r="CE356" s="388"/>
    </row>
    <row r="357" spans="3:83" ht="12.75" x14ac:dyDescent="0.2">
      <c r="C357" s="389"/>
      <c r="D357" s="389"/>
      <c r="E357" s="388"/>
      <c r="F357" s="388"/>
      <c r="G357" s="389"/>
      <c r="H357" s="388"/>
      <c r="I357" s="388"/>
      <c r="J357" s="389"/>
      <c r="K357" s="388"/>
      <c r="L357" s="388"/>
      <c r="M357" s="388"/>
      <c r="N357" s="388"/>
      <c r="O357" s="389"/>
      <c r="P357" s="388"/>
      <c r="Q357" s="388"/>
      <c r="R357" s="388"/>
      <c r="S357" s="388"/>
      <c r="T357" s="389"/>
      <c r="U357" s="388"/>
      <c r="V357" s="388"/>
      <c r="W357" s="388"/>
      <c r="X357" s="388"/>
      <c r="Y357" s="389"/>
      <c r="Z357" s="388"/>
      <c r="AA357" s="388"/>
      <c r="AB357" s="388"/>
      <c r="AC357" s="388"/>
      <c r="AD357" s="388"/>
      <c r="AE357" s="389"/>
      <c r="AF357" s="388"/>
      <c r="AG357" s="388"/>
      <c r="AH357" s="388"/>
      <c r="AI357" s="388"/>
      <c r="AJ357" s="388"/>
      <c r="AK357" s="388"/>
      <c r="AL357" s="388"/>
      <c r="AM357" s="388"/>
      <c r="AN357" s="388"/>
      <c r="AO357" s="388"/>
      <c r="AP357" s="388"/>
      <c r="AQ357" s="388"/>
      <c r="AR357" s="388"/>
      <c r="AS357" s="389"/>
      <c r="AT357" s="388"/>
      <c r="AU357" s="388"/>
      <c r="AV357" s="388"/>
      <c r="AW357" s="389"/>
      <c r="AX357" s="388"/>
      <c r="AY357" s="388"/>
      <c r="AZ357" s="388"/>
      <c r="BA357" s="388"/>
      <c r="BB357" s="388"/>
      <c r="BC357" s="388"/>
      <c r="BD357" s="388"/>
      <c r="BE357" s="388"/>
      <c r="BF357" s="389"/>
      <c r="BG357" s="388"/>
      <c r="BH357" s="388"/>
      <c r="BI357" s="388"/>
      <c r="BJ357" s="388"/>
      <c r="BK357" s="389"/>
      <c r="BL357" s="388"/>
      <c r="BM357" s="388"/>
      <c r="BN357" s="388"/>
      <c r="BO357" s="389"/>
      <c r="BP357" s="388"/>
      <c r="BQ357" s="388"/>
      <c r="BR357" s="388"/>
      <c r="BS357" s="389"/>
      <c r="BT357" s="388"/>
      <c r="BU357" s="388"/>
      <c r="BV357" s="388"/>
      <c r="BW357" s="388"/>
      <c r="BX357" s="389"/>
      <c r="BY357" s="388"/>
      <c r="BZ357" s="388"/>
      <c r="CA357" s="388"/>
      <c r="CB357" s="389"/>
      <c r="CC357" s="388"/>
      <c r="CD357" s="388"/>
      <c r="CE357" s="388"/>
    </row>
    <row r="358" spans="3:83" ht="12.75" x14ac:dyDescent="0.2">
      <c r="C358" s="389"/>
      <c r="D358" s="389"/>
      <c r="E358" s="388"/>
      <c r="F358" s="388"/>
      <c r="G358" s="389"/>
      <c r="H358" s="388"/>
      <c r="I358" s="388"/>
      <c r="J358" s="389"/>
      <c r="K358" s="388"/>
      <c r="L358" s="388"/>
      <c r="M358" s="388"/>
      <c r="N358" s="388"/>
      <c r="O358" s="389"/>
      <c r="P358" s="388"/>
      <c r="Q358" s="388"/>
      <c r="R358" s="388"/>
      <c r="S358" s="388"/>
      <c r="T358" s="389"/>
      <c r="U358" s="388"/>
      <c r="V358" s="388"/>
      <c r="W358" s="388"/>
      <c r="X358" s="388"/>
      <c r="Y358" s="389"/>
      <c r="Z358" s="388"/>
      <c r="AA358" s="388"/>
      <c r="AB358" s="388"/>
      <c r="AC358" s="388"/>
      <c r="AD358" s="388"/>
      <c r="AE358" s="389"/>
      <c r="AF358" s="388"/>
      <c r="AG358" s="388"/>
      <c r="AH358" s="388"/>
      <c r="AI358" s="388"/>
      <c r="AJ358" s="388"/>
      <c r="AK358" s="388"/>
      <c r="AL358" s="388"/>
      <c r="AM358" s="388"/>
      <c r="AN358" s="388"/>
      <c r="AO358" s="388"/>
      <c r="AP358" s="388"/>
      <c r="AQ358" s="388"/>
      <c r="AR358" s="388"/>
      <c r="AS358" s="389"/>
      <c r="AT358" s="388"/>
      <c r="AU358" s="388"/>
      <c r="AV358" s="388"/>
      <c r="AW358" s="389"/>
      <c r="AX358" s="388"/>
      <c r="AY358" s="388"/>
      <c r="AZ358" s="388"/>
      <c r="BA358" s="388"/>
      <c r="BB358" s="388"/>
      <c r="BC358" s="388"/>
      <c r="BD358" s="388"/>
      <c r="BE358" s="388"/>
      <c r="BF358" s="389"/>
      <c r="BG358" s="388"/>
      <c r="BH358" s="388"/>
      <c r="BI358" s="388"/>
      <c r="BJ358" s="388"/>
      <c r="BK358" s="389"/>
      <c r="BL358" s="388"/>
      <c r="BM358" s="388"/>
      <c r="BN358" s="388"/>
      <c r="BO358" s="389"/>
      <c r="BP358" s="388"/>
      <c r="BQ358" s="388"/>
      <c r="BR358" s="388"/>
      <c r="BS358" s="389"/>
      <c r="BT358" s="388"/>
      <c r="BU358" s="388"/>
      <c r="BV358" s="388"/>
      <c r="BW358" s="388"/>
      <c r="BX358" s="389"/>
      <c r="BY358" s="388"/>
      <c r="BZ358" s="388"/>
      <c r="CA358" s="388"/>
      <c r="CB358" s="389"/>
      <c r="CC358" s="388"/>
      <c r="CD358" s="388"/>
      <c r="CE358" s="388"/>
    </row>
    <row r="359" spans="3:83" ht="12.75" x14ac:dyDescent="0.2">
      <c r="C359" s="389"/>
      <c r="D359" s="389"/>
      <c r="E359" s="388"/>
      <c r="F359" s="388"/>
      <c r="G359" s="389"/>
      <c r="H359" s="388"/>
      <c r="I359" s="388"/>
      <c r="J359" s="389"/>
      <c r="K359" s="388"/>
      <c r="L359" s="388"/>
      <c r="M359" s="388"/>
      <c r="N359" s="388"/>
      <c r="O359" s="389"/>
      <c r="P359" s="388"/>
      <c r="Q359" s="388"/>
      <c r="R359" s="388"/>
      <c r="S359" s="388"/>
      <c r="T359" s="389"/>
      <c r="U359" s="388"/>
      <c r="V359" s="388"/>
      <c r="W359" s="388"/>
      <c r="X359" s="388"/>
      <c r="Y359" s="389"/>
      <c r="Z359" s="388"/>
      <c r="AA359" s="388"/>
      <c r="AB359" s="388"/>
      <c r="AC359" s="388"/>
      <c r="AD359" s="388"/>
      <c r="AE359" s="389"/>
      <c r="AF359" s="388"/>
      <c r="AG359" s="388"/>
      <c r="AH359" s="388"/>
      <c r="AI359" s="388"/>
      <c r="AJ359" s="388"/>
      <c r="AK359" s="388"/>
      <c r="AL359" s="388"/>
      <c r="AM359" s="388"/>
      <c r="AN359" s="388"/>
      <c r="AO359" s="388"/>
      <c r="AP359" s="388"/>
      <c r="AQ359" s="388"/>
      <c r="AR359" s="388"/>
      <c r="AS359" s="389"/>
      <c r="AT359" s="388"/>
      <c r="AU359" s="388"/>
      <c r="AV359" s="388"/>
      <c r="AW359" s="389"/>
      <c r="AX359" s="388"/>
      <c r="AY359" s="388"/>
      <c r="AZ359" s="388"/>
      <c r="BA359" s="388"/>
      <c r="BB359" s="388"/>
      <c r="BC359" s="388"/>
      <c r="BD359" s="388"/>
      <c r="BE359" s="388"/>
      <c r="BF359" s="389"/>
      <c r="BG359" s="388"/>
      <c r="BH359" s="388"/>
      <c r="BI359" s="388"/>
      <c r="BJ359" s="388"/>
      <c r="BK359" s="389"/>
      <c r="BL359" s="388"/>
      <c r="BM359" s="388"/>
      <c r="BN359" s="388"/>
      <c r="BO359" s="389"/>
      <c r="BP359" s="388"/>
      <c r="BQ359" s="388"/>
      <c r="BR359" s="388"/>
      <c r="BS359" s="389"/>
      <c r="BT359" s="388"/>
      <c r="BU359" s="388"/>
      <c r="BV359" s="388"/>
      <c r="BW359" s="388"/>
      <c r="BX359" s="389"/>
      <c r="BY359" s="388"/>
      <c r="BZ359" s="388"/>
      <c r="CA359" s="388"/>
      <c r="CB359" s="389"/>
      <c r="CC359" s="388"/>
      <c r="CD359" s="388"/>
      <c r="CE359" s="388"/>
    </row>
    <row r="360" spans="3:83" ht="12.75" x14ac:dyDescent="0.2">
      <c r="C360" s="389"/>
      <c r="D360" s="389"/>
      <c r="E360" s="388"/>
      <c r="F360" s="388"/>
      <c r="G360" s="389"/>
      <c r="H360" s="388"/>
      <c r="I360" s="388"/>
      <c r="J360" s="389"/>
      <c r="K360" s="388"/>
      <c r="L360" s="388"/>
      <c r="M360" s="388"/>
      <c r="N360" s="388"/>
      <c r="O360" s="389"/>
      <c r="P360" s="388"/>
      <c r="Q360" s="388"/>
      <c r="R360" s="388"/>
      <c r="S360" s="388"/>
      <c r="T360" s="389"/>
      <c r="U360" s="388"/>
      <c r="V360" s="388"/>
      <c r="W360" s="388"/>
      <c r="X360" s="388"/>
      <c r="Y360" s="389"/>
      <c r="Z360" s="388"/>
      <c r="AA360" s="388"/>
      <c r="AB360" s="388"/>
      <c r="AC360" s="388"/>
      <c r="AD360" s="388"/>
      <c r="AE360" s="389"/>
      <c r="AF360" s="388"/>
      <c r="AG360" s="388"/>
      <c r="AH360" s="388"/>
      <c r="AI360" s="388"/>
      <c r="AJ360" s="388"/>
      <c r="AK360" s="388"/>
      <c r="AL360" s="388"/>
      <c r="AM360" s="388"/>
      <c r="AN360" s="388"/>
      <c r="AO360" s="388"/>
      <c r="AP360" s="388"/>
      <c r="AQ360" s="388"/>
      <c r="AR360" s="388"/>
      <c r="AS360" s="389"/>
      <c r="AT360" s="388"/>
      <c r="AU360" s="388"/>
      <c r="AV360" s="388"/>
      <c r="AW360" s="389"/>
      <c r="AX360" s="388"/>
      <c r="AY360" s="388"/>
      <c r="AZ360" s="388"/>
      <c r="BA360" s="388"/>
      <c r="BB360" s="388"/>
      <c r="BC360" s="388"/>
      <c r="BD360" s="388"/>
      <c r="BE360" s="388"/>
      <c r="BF360" s="389"/>
      <c r="BG360" s="388"/>
      <c r="BH360" s="388"/>
      <c r="BI360" s="388"/>
      <c r="BJ360" s="388"/>
      <c r="BK360" s="389"/>
      <c r="BL360" s="388"/>
      <c r="BM360" s="388"/>
      <c r="BN360" s="388"/>
      <c r="BO360" s="389"/>
      <c r="BP360" s="388"/>
      <c r="BQ360" s="388"/>
      <c r="BR360" s="388"/>
      <c r="BS360" s="389"/>
      <c r="BT360" s="388"/>
      <c r="BU360" s="388"/>
      <c r="BV360" s="388"/>
      <c r="BW360" s="388"/>
      <c r="BX360" s="389"/>
      <c r="BY360" s="388"/>
      <c r="BZ360" s="388"/>
      <c r="CA360" s="388"/>
      <c r="CB360" s="389"/>
      <c r="CC360" s="388"/>
      <c r="CD360" s="388"/>
      <c r="CE360" s="388"/>
    </row>
    <row r="361" spans="3:83" ht="12.75" x14ac:dyDescent="0.2">
      <c r="C361" s="389"/>
      <c r="D361" s="389"/>
      <c r="E361" s="388"/>
      <c r="F361" s="388"/>
      <c r="G361" s="389"/>
      <c r="H361" s="388"/>
      <c r="I361" s="388"/>
      <c r="J361" s="389"/>
      <c r="K361" s="388"/>
      <c r="L361" s="388"/>
      <c r="M361" s="388"/>
      <c r="N361" s="388"/>
      <c r="O361" s="389"/>
      <c r="P361" s="388"/>
      <c r="Q361" s="388"/>
      <c r="R361" s="388"/>
      <c r="S361" s="388"/>
      <c r="T361" s="389"/>
      <c r="U361" s="388"/>
      <c r="V361" s="388"/>
      <c r="W361" s="388"/>
      <c r="X361" s="388"/>
      <c r="Y361" s="389"/>
      <c r="Z361" s="388"/>
      <c r="AA361" s="388"/>
      <c r="AB361" s="388"/>
      <c r="AC361" s="388"/>
      <c r="AD361" s="388"/>
      <c r="AE361" s="389"/>
      <c r="AF361" s="388"/>
      <c r="AG361" s="388"/>
      <c r="AH361" s="388"/>
      <c r="AI361" s="388"/>
      <c r="AJ361" s="388"/>
      <c r="AK361" s="388"/>
      <c r="AL361" s="388"/>
      <c r="AM361" s="388"/>
      <c r="AN361" s="388"/>
      <c r="AO361" s="388"/>
      <c r="AP361" s="388"/>
      <c r="AQ361" s="388"/>
      <c r="AR361" s="388"/>
      <c r="AS361" s="389"/>
      <c r="AT361" s="388"/>
      <c r="AU361" s="388"/>
      <c r="AV361" s="388"/>
      <c r="AW361" s="389"/>
      <c r="AX361" s="388"/>
      <c r="AY361" s="388"/>
      <c r="AZ361" s="388"/>
      <c r="BA361" s="388"/>
      <c r="BB361" s="388"/>
      <c r="BC361" s="388"/>
      <c r="BD361" s="388"/>
      <c r="BE361" s="388"/>
      <c r="BF361" s="389"/>
      <c r="BG361" s="388"/>
      <c r="BH361" s="388"/>
      <c r="BI361" s="388"/>
      <c r="BJ361" s="388"/>
      <c r="BK361" s="389"/>
      <c r="BL361" s="388"/>
      <c r="BM361" s="388"/>
      <c r="BN361" s="388"/>
      <c r="BO361" s="389"/>
      <c r="BP361" s="388"/>
      <c r="BQ361" s="388"/>
      <c r="BR361" s="388"/>
      <c r="BS361" s="389"/>
      <c r="BT361" s="388"/>
      <c r="BU361" s="388"/>
      <c r="BV361" s="388"/>
      <c r="BW361" s="388"/>
      <c r="BX361" s="389"/>
      <c r="BY361" s="388"/>
      <c r="BZ361" s="388"/>
      <c r="CA361" s="388"/>
      <c r="CB361" s="389"/>
      <c r="CC361" s="388"/>
      <c r="CD361" s="388"/>
      <c r="CE361" s="388"/>
    </row>
    <row r="362" spans="3:83" ht="12.75" x14ac:dyDescent="0.2">
      <c r="C362" s="389"/>
      <c r="D362" s="389"/>
      <c r="E362" s="388"/>
      <c r="F362" s="388"/>
      <c r="G362" s="389"/>
      <c r="H362" s="388"/>
      <c r="I362" s="388"/>
      <c r="J362" s="389"/>
      <c r="K362" s="388"/>
      <c r="L362" s="388"/>
      <c r="M362" s="388"/>
      <c r="N362" s="388"/>
      <c r="O362" s="389"/>
      <c r="P362" s="388"/>
      <c r="Q362" s="388"/>
      <c r="R362" s="388"/>
      <c r="S362" s="388"/>
      <c r="T362" s="389"/>
      <c r="U362" s="388"/>
      <c r="V362" s="388"/>
      <c r="W362" s="388"/>
      <c r="X362" s="388"/>
      <c r="Y362" s="389"/>
      <c r="Z362" s="388"/>
      <c r="AA362" s="388"/>
      <c r="AB362" s="388"/>
      <c r="AC362" s="388"/>
      <c r="AD362" s="388"/>
      <c r="AE362" s="389"/>
      <c r="AF362" s="388"/>
      <c r="AG362" s="388"/>
      <c r="AH362" s="388"/>
      <c r="AI362" s="388"/>
      <c r="AJ362" s="388"/>
      <c r="AK362" s="388"/>
      <c r="AL362" s="388"/>
      <c r="AM362" s="388"/>
      <c r="AN362" s="388"/>
      <c r="AO362" s="388"/>
      <c r="AP362" s="388"/>
      <c r="AQ362" s="388"/>
      <c r="AR362" s="388"/>
      <c r="AS362" s="389"/>
      <c r="AT362" s="388"/>
      <c r="AU362" s="388"/>
      <c r="AV362" s="388"/>
      <c r="AW362" s="389"/>
      <c r="AX362" s="388"/>
      <c r="AY362" s="388"/>
      <c r="AZ362" s="388"/>
      <c r="BA362" s="388"/>
      <c r="BB362" s="388"/>
      <c r="BC362" s="388"/>
      <c r="BD362" s="388"/>
      <c r="BE362" s="388"/>
      <c r="BF362" s="389"/>
      <c r="BG362" s="388"/>
      <c r="BH362" s="388"/>
      <c r="BI362" s="388"/>
      <c r="BJ362" s="388"/>
      <c r="BK362" s="389"/>
      <c r="BL362" s="388"/>
      <c r="BM362" s="388"/>
      <c r="BN362" s="388"/>
      <c r="BO362" s="389"/>
      <c r="BP362" s="388"/>
      <c r="BQ362" s="388"/>
      <c r="BR362" s="388"/>
      <c r="BS362" s="389"/>
      <c r="BT362" s="388"/>
      <c r="BU362" s="388"/>
      <c r="BV362" s="388"/>
      <c r="BW362" s="388"/>
      <c r="BX362" s="389"/>
      <c r="BY362" s="388"/>
      <c r="BZ362" s="388"/>
      <c r="CA362" s="388"/>
      <c r="CB362" s="389"/>
      <c r="CC362" s="388"/>
      <c r="CD362" s="388"/>
      <c r="CE362" s="388"/>
    </row>
    <row r="363" spans="3:83" ht="12.75" x14ac:dyDescent="0.2">
      <c r="C363" s="389"/>
      <c r="D363" s="389"/>
      <c r="E363" s="389"/>
      <c r="F363" s="389"/>
      <c r="G363" s="389"/>
      <c r="H363" s="389"/>
      <c r="I363" s="389"/>
      <c r="J363" s="389"/>
      <c r="K363" s="389"/>
      <c r="L363" s="389"/>
      <c r="M363" s="389"/>
      <c r="N363" s="389"/>
      <c r="O363" s="389"/>
      <c r="P363" s="389"/>
      <c r="Q363" s="389"/>
      <c r="R363" s="389"/>
      <c r="S363" s="389"/>
      <c r="T363" s="389"/>
      <c r="U363" s="389"/>
      <c r="V363" s="389"/>
      <c r="W363" s="389"/>
      <c r="X363" s="389"/>
      <c r="Y363" s="389"/>
      <c r="Z363" s="389"/>
      <c r="AA363" s="389"/>
      <c r="AB363" s="389"/>
      <c r="AC363" s="389"/>
      <c r="AD363" s="389"/>
      <c r="AE363" s="389"/>
      <c r="AF363" s="389"/>
      <c r="AG363" s="389"/>
      <c r="AH363" s="389"/>
      <c r="AI363" s="389"/>
      <c r="AJ363" s="389"/>
      <c r="AK363" s="389"/>
      <c r="AL363" s="389"/>
      <c r="AM363" s="389"/>
      <c r="AN363" s="389"/>
      <c r="AO363" s="389"/>
      <c r="AP363" s="389"/>
      <c r="AQ363" s="389"/>
      <c r="AR363" s="389"/>
      <c r="AS363" s="389"/>
      <c r="AT363" s="389"/>
      <c r="AU363" s="389"/>
      <c r="AV363" s="389"/>
      <c r="AW363" s="389"/>
      <c r="AX363" s="389"/>
      <c r="AY363" s="389"/>
      <c r="AZ363" s="389"/>
      <c r="BA363" s="389"/>
      <c r="BB363" s="389"/>
      <c r="BC363" s="389"/>
      <c r="BD363" s="389"/>
      <c r="BE363" s="389"/>
      <c r="BF363" s="389"/>
      <c r="BG363" s="389"/>
      <c r="BH363" s="389"/>
      <c r="BI363" s="389"/>
      <c r="BJ363" s="389"/>
      <c r="BK363" s="389"/>
      <c r="BL363" s="389"/>
      <c r="BM363" s="389"/>
      <c r="BN363" s="389"/>
      <c r="BO363" s="389"/>
      <c r="BP363" s="389"/>
      <c r="BQ363" s="389"/>
      <c r="BR363" s="389"/>
      <c r="BS363" s="389"/>
      <c r="BT363" s="389"/>
      <c r="BU363" s="389"/>
      <c r="BV363" s="389"/>
      <c r="BW363" s="389"/>
      <c r="BX363" s="389"/>
      <c r="BY363" s="389"/>
      <c r="BZ363" s="389"/>
      <c r="CA363" s="389"/>
      <c r="CB363" s="389"/>
      <c r="CC363" s="389"/>
      <c r="CD363" s="389"/>
      <c r="CE363" s="389"/>
    </row>
    <row r="364" spans="3:83" ht="12.75" x14ac:dyDescent="0.2">
      <c r="C364" s="389"/>
      <c r="D364" s="389"/>
      <c r="E364" s="388"/>
      <c r="F364" s="388"/>
      <c r="G364" s="389"/>
      <c r="H364" s="388"/>
      <c r="I364" s="388"/>
      <c r="J364" s="389"/>
      <c r="K364" s="388"/>
      <c r="L364" s="388"/>
      <c r="M364" s="388"/>
      <c r="N364" s="388"/>
      <c r="O364" s="389"/>
      <c r="P364" s="388"/>
      <c r="Q364" s="388"/>
      <c r="R364" s="388"/>
      <c r="S364" s="388"/>
      <c r="T364" s="389"/>
      <c r="U364" s="388"/>
      <c r="V364" s="388"/>
      <c r="W364" s="388"/>
      <c r="X364" s="388"/>
      <c r="Y364" s="389"/>
      <c r="Z364" s="388"/>
      <c r="AA364" s="388"/>
      <c r="AB364" s="388"/>
      <c r="AC364" s="388"/>
      <c r="AD364" s="388"/>
      <c r="AE364" s="389"/>
      <c r="AF364" s="388"/>
      <c r="AG364" s="388"/>
      <c r="AH364" s="388"/>
      <c r="AI364" s="388"/>
      <c r="AJ364" s="388"/>
      <c r="AK364" s="388"/>
      <c r="AL364" s="388"/>
      <c r="AM364" s="388"/>
      <c r="AN364" s="388"/>
      <c r="AO364" s="388"/>
      <c r="AP364" s="388"/>
      <c r="AQ364" s="388"/>
      <c r="AR364" s="388"/>
      <c r="AS364" s="389"/>
      <c r="AT364" s="388"/>
      <c r="AU364" s="388"/>
      <c r="AV364" s="388"/>
      <c r="AW364" s="389"/>
      <c r="AX364" s="388"/>
      <c r="AY364" s="388"/>
      <c r="AZ364" s="388"/>
      <c r="BA364" s="388"/>
      <c r="BB364" s="388"/>
      <c r="BC364" s="388"/>
      <c r="BD364" s="388"/>
      <c r="BE364" s="388"/>
      <c r="BF364" s="389"/>
      <c r="BG364" s="388"/>
      <c r="BH364" s="388"/>
      <c r="BI364" s="388"/>
      <c r="BJ364" s="388"/>
      <c r="BK364" s="389"/>
      <c r="BL364" s="388"/>
      <c r="BM364" s="388"/>
      <c r="BN364" s="388"/>
      <c r="BO364" s="389"/>
      <c r="BP364" s="388"/>
      <c r="BQ364" s="388"/>
      <c r="BR364" s="388"/>
      <c r="BS364" s="389"/>
      <c r="BT364" s="388"/>
      <c r="BU364" s="388"/>
      <c r="BV364" s="388"/>
      <c r="BW364" s="388"/>
      <c r="BX364" s="389"/>
      <c r="BY364" s="388"/>
      <c r="BZ364" s="388"/>
      <c r="CA364" s="388"/>
      <c r="CB364" s="389"/>
      <c r="CC364" s="388"/>
      <c r="CD364" s="388"/>
      <c r="CE364" s="388"/>
    </row>
    <row r="365" spans="3:83" ht="12.75" x14ac:dyDescent="0.2">
      <c r="C365" s="389"/>
      <c r="D365" s="389"/>
      <c r="E365" s="388"/>
      <c r="F365" s="388"/>
      <c r="G365" s="389"/>
      <c r="H365" s="388"/>
      <c r="I365" s="388"/>
      <c r="J365" s="389"/>
      <c r="K365" s="388"/>
      <c r="L365" s="388"/>
      <c r="M365" s="388"/>
      <c r="N365" s="388"/>
      <c r="O365" s="389"/>
      <c r="P365" s="388"/>
      <c r="Q365" s="388"/>
      <c r="R365" s="388"/>
      <c r="S365" s="388"/>
      <c r="T365" s="389"/>
      <c r="U365" s="388"/>
      <c r="V365" s="388"/>
      <c r="W365" s="388"/>
      <c r="X365" s="388"/>
      <c r="Y365" s="389"/>
      <c r="Z365" s="388"/>
      <c r="AA365" s="388"/>
      <c r="AB365" s="388"/>
      <c r="AC365" s="388"/>
      <c r="AD365" s="388"/>
      <c r="AE365" s="389"/>
      <c r="AF365" s="388"/>
      <c r="AG365" s="388"/>
      <c r="AH365" s="388"/>
      <c r="AI365" s="388"/>
      <c r="AJ365" s="388"/>
      <c r="AK365" s="388"/>
      <c r="AL365" s="388"/>
      <c r="AM365" s="388"/>
      <c r="AN365" s="388"/>
      <c r="AO365" s="388"/>
      <c r="AP365" s="388"/>
      <c r="AQ365" s="388"/>
      <c r="AR365" s="388"/>
      <c r="AS365" s="389"/>
      <c r="AT365" s="388"/>
      <c r="AU365" s="388"/>
      <c r="AV365" s="388"/>
      <c r="AW365" s="389"/>
      <c r="AX365" s="388"/>
      <c r="AY365" s="388"/>
      <c r="AZ365" s="388"/>
      <c r="BA365" s="388"/>
      <c r="BB365" s="388"/>
      <c r="BC365" s="388"/>
      <c r="BD365" s="388"/>
      <c r="BE365" s="388"/>
      <c r="BF365" s="389"/>
      <c r="BG365" s="388"/>
      <c r="BH365" s="388"/>
      <c r="BI365" s="388"/>
      <c r="BJ365" s="388"/>
      <c r="BK365" s="389"/>
      <c r="BL365" s="388"/>
      <c r="BM365" s="388"/>
      <c r="BN365" s="388"/>
      <c r="BO365" s="389"/>
      <c r="BP365" s="388"/>
      <c r="BQ365" s="388"/>
      <c r="BR365" s="388"/>
      <c r="BS365" s="389"/>
      <c r="BT365" s="388"/>
      <c r="BU365" s="388"/>
      <c r="BV365" s="388"/>
      <c r="BW365" s="388"/>
      <c r="BX365" s="389"/>
      <c r="BY365" s="388"/>
      <c r="BZ365" s="388"/>
      <c r="CA365" s="388"/>
      <c r="CB365" s="389"/>
      <c r="CC365" s="388"/>
      <c r="CD365" s="388"/>
      <c r="CE365" s="388"/>
    </row>
    <row r="366" spans="3:83" ht="12.75" x14ac:dyDescent="0.2">
      <c r="C366" s="389"/>
      <c r="D366" s="389"/>
      <c r="E366" s="388"/>
      <c r="F366" s="388"/>
      <c r="G366" s="389"/>
      <c r="H366" s="388"/>
      <c r="I366" s="388"/>
      <c r="J366" s="389"/>
      <c r="K366" s="388"/>
      <c r="L366" s="388"/>
      <c r="M366" s="388"/>
      <c r="N366" s="388"/>
      <c r="O366" s="389"/>
      <c r="P366" s="388"/>
      <c r="Q366" s="388"/>
      <c r="R366" s="388"/>
      <c r="S366" s="388"/>
      <c r="T366" s="389"/>
      <c r="U366" s="388"/>
      <c r="V366" s="388"/>
      <c r="W366" s="388"/>
      <c r="X366" s="388"/>
      <c r="Y366" s="389"/>
      <c r="Z366" s="388"/>
      <c r="AA366" s="388"/>
      <c r="AB366" s="388"/>
      <c r="AC366" s="388"/>
      <c r="AD366" s="388"/>
      <c r="AE366" s="389"/>
      <c r="AF366" s="388"/>
      <c r="AG366" s="388"/>
      <c r="AH366" s="388"/>
      <c r="AI366" s="388"/>
      <c r="AJ366" s="388"/>
      <c r="AK366" s="388"/>
      <c r="AL366" s="388"/>
      <c r="AM366" s="388"/>
      <c r="AN366" s="388"/>
      <c r="AO366" s="388"/>
      <c r="AP366" s="388"/>
      <c r="AQ366" s="388"/>
      <c r="AR366" s="388"/>
      <c r="AS366" s="389"/>
      <c r="AT366" s="388"/>
      <c r="AU366" s="388"/>
      <c r="AV366" s="388"/>
      <c r="AW366" s="389"/>
      <c r="AX366" s="388"/>
      <c r="AY366" s="388"/>
      <c r="AZ366" s="388"/>
      <c r="BA366" s="388"/>
      <c r="BB366" s="388"/>
      <c r="BC366" s="388"/>
      <c r="BD366" s="388"/>
      <c r="BE366" s="388"/>
      <c r="BF366" s="389"/>
      <c r="BG366" s="388"/>
      <c r="BH366" s="388"/>
      <c r="BI366" s="388"/>
      <c r="BJ366" s="388"/>
      <c r="BK366" s="389"/>
      <c r="BL366" s="388"/>
      <c r="BM366" s="388"/>
      <c r="BN366" s="388"/>
      <c r="BO366" s="389"/>
      <c r="BP366" s="388"/>
      <c r="BQ366" s="388"/>
      <c r="BR366" s="388"/>
      <c r="BS366" s="389"/>
      <c r="BT366" s="388"/>
      <c r="BU366" s="388"/>
      <c r="BV366" s="388"/>
      <c r="BW366" s="388"/>
      <c r="BX366" s="389"/>
      <c r="BY366" s="388"/>
      <c r="BZ366" s="388"/>
      <c r="CA366" s="388"/>
      <c r="CB366" s="389"/>
      <c r="CC366" s="388"/>
      <c r="CD366" s="388"/>
      <c r="CE366" s="388"/>
    </row>
    <row r="367" spans="3:83" ht="12.75" x14ac:dyDescent="0.2">
      <c r="C367" s="389"/>
      <c r="D367" s="389"/>
      <c r="E367" s="388"/>
      <c r="F367" s="388"/>
      <c r="G367" s="389"/>
      <c r="H367" s="388"/>
      <c r="I367" s="388"/>
      <c r="J367" s="389"/>
      <c r="K367" s="388"/>
      <c r="L367" s="388"/>
      <c r="M367" s="388"/>
      <c r="N367" s="388"/>
      <c r="O367" s="389"/>
      <c r="P367" s="388"/>
      <c r="Q367" s="388"/>
      <c r="R367" s="388"/>
      <c r="S367" s="388"/>
      <c r="T367" s="389"/>
      <c r="U367" s="388"/>
      <c r="V367" s="388"/>
      <c r="W367" s="388"/>
      <c r="X367" s="388"/>
      <c r="Y367" s="389"/>
      <c r="Z367" s="388"/>
      <c r="AA367" s="388"/>
      <c r="AB367" s="388"/>
      <c r="AC367" s="388"/>
      <c r="AD367" s="388"/>
      <c r="AE367" s="389"/>
      <c r="AF367" s="388"/>
      <c r="AG367" s="388"/>
      <c r="AH367" s="388"/>
      <c r="AI367" s="388"/>
      <c r="AJ367" s="388"/>
      <c r="AK367" s="388"/>
      <c r="AL367" s="388"/>
      <c r="AM367" s="388"/>
      <c r="AN367" s="388"/>
      <c r="AO367" s="388"/>
      <c r="AP367" s="388"/>
      <c r="AQ367" s="388"/>
      <c r="AR367" s="388"/>
      <c r="AS367" s="389"/>
      <c r="AT367" s="388"/>
      <c r="AU367" s="388"/>
      <c r="AV367" s="388"/>
      <c r="AW367" s="389"/>
      <c r="AX367" s="388"/>
      <c r="AY367" s="388"/>
      <c r="AZ367" s="388"/>
      <c r="BA367" s="388"/>
      <c r="BB367" s="388"/>
      <c r="BC367" s="388"/>
      <c r="BD367" s="388"/>
      <c r="BE367" s="388"/>
      <c r="BF367" s="389"/>
      <c r="BG367" s="388"/>
      <c r="BH367" s="388"/>
      <c r="BI367" s="388"/>
      <c r="BJ367" s="388"/>
      <c r="BK367" s="389"/>
      <c r="BL367" s="388"/>
      <c r="BM367" s="388"/>
      <c r="BN367" s="388"/>
      <c r="BO367" s="389"/>
      <c r="BP367" s="388"/>
      <c r="BQ367" s="388"/>
      <c r="BR367" s="388"/>
      <c r="BS367" s="389"/>
      <c r="BT367" s="388"/>
      <c r="BU367" s="388"/>
      <c r="BV367" s="388"/>
      <c r="BW367" s="388"/>
      <c r="BX367" s="389"/>
      <c r="BY367" s="388"/>
      <c r="BZ367" s="388"/>
      <c r="CA367" s="388"/>
      <c r="CB367" s="389"/>
      <c r="CC367" s="388"/>
      <c r="CD367" s="388"/>
      <c r="CE367" s="388"/>
    </row>
    <row r="368" spans="3:83" ht="12.75" x14ac:dyDescent="0.2">
      <c r="C368" s="389"/>
      <c r="D368" s="389"/>
      <c r="E368" s="388"/>
      <c r="F368" s="388"/>
      <c r="G368" s="389"/>
      <c r="H368" s="388"/>
      <c r="I368" s="388"/>
      <c r="J368" s="389"/>
      <c r="K368" s="388"/>
      <c r="L368" s="388"/>
      <c r="M368" s="388"/>
      <c r="N368" s="388"/>
      <c r="O368" s="389"/>
      <c r="P368" s="388"/>
      <c r="Q368" s="388"/>
      <c r="R368" s="388"/>
      <c r="S368" s="388"/>
      <c r="T368" s="389"/>
      <c r="U368" s="388"/>
      <c r="V368" s="388"/>
      <c r="W368" s="388"/>
      <c r="X368" s="388"/>
      <c r="Y368" s="389"/>
      <c r="Z368" s="388"/>
      <c r="AA368" s="388"/>
      <c r="AB368" s="388"/>
      <c r="AC368" s="388"/>
      <c r="AD368" s="388"/>
      <c r="AE368" s="389"/>
      <c r="AF368" s="388"/>
      <c r="AG368" s="388"/>
      <c r="AH368" s="388"/>
      <c r="AI368" s="388"/>
      <c r="AJ368" s="388"/>
      <c r="AK368" s="388"/>
      <c r="AL368" s="388"/>
      <c r="AM368" s="388"/>
      <c r="AN368" s="388"/>
      <c r="AO368" s="388"/>
      <c r="AP368" s="388"/>
      <c r="AQ368" s="388"/>
      <c r="AR368" s="388"/>
      <c r="AS368" s="389"/>
      <c r="AT368" s="388"/>
      <c r="AU368" s="388"/>
      <c r="AV368" s="388"/>
      <c r="AW368" s="389"/>
      <c r="AX368" s="388"/>
      <c r="AY368" s="388"/>
      <c r="AZ368" s="388"/>
      <c r="BA368" s="388"/>
      <c r="BB368" s="388"/>
      <c r="BC368" s="388"/>
      <c r="BD368" s="388"/>
      <c r="BE368" s="388"/>
      <c r="BF368" s="389"/>
      <c r="BG368" s="388"/>
      <c r="BH368" s="388"/>
      <c r="BI368" s="388"/>
      <c r="BJ368" s="388"/>
      <c r="BK368" s="389"/>
      <c r="BL368" s="388"/>
      <c r="BM368" s="388"/>
      <c r="BN368" s="388"/>
      <c r="BO368" s="389"/>
      <c r="BP368" s="388"/>
      <c r="BQ368" s="388"/>
      <c r="BR368" s="388"/>
      <c r="BS368" s="389"/>
      <c r="BT368" s="388"/>
      <c r="BU368" s="388"/>
      <c r="BV368" s="388"/>
      <c r="BW368" s="388"/>
      <c r="BX368" s="389"/>
      <c r="BY368" s="388"/>
      <c r="BZ368" s="388"/>
      <c r="CA368" s="388"/>
      <c r="CB368" s="389"/>
      <c r="CC368" s="388"/>
      <c r="CD368" s="388"/>
      <c r="CE368" s="388"/>
    </row>
    <row r="369" spans="3:83" ht="12.75" x14ac:dyDescent="0.2">
      <c r="C369" s="389"/>
      <c r="D369" s="389"/>
      <c r="E369" s="389"/>
      <c r="F369" s="389"/>
      <c r="G369" s="389"/>
      <c r="H369" s="389"/>
      <c r="I369" s="389"/>
      <c r="J369" s="389"/>
      <c r="K369" s="389"/>
      <c r="L369" s="389"/>
      <c r="M369" s="389"/>
      <c r="N369" s="389"/>
      <c r="O369" s="389"/>
      <c r="P369" s="389"/>
      <c r="Q369" s="389"/>
      <c r="R369" s="389"/>
      <c r="S369" s="389"/>
      <c r="T369" s="389"/>
      <c r="U369" s="389"/>
      <c r="V369" s="389"/>
      <c r="W369" s="389"/>
      <c r="X369" s="389"/>
      <c r="Y369" s="389"/>
      <c r="Z369" s="389"/>
      <c r="AA369" s="389"/>
      <c r="AB369" s="389"/>
      <c r="AC369" s="389"/>
      <c r="AD369" s="389"/>
      <c r="AE369" s="389"/>
      <c r="AF369" s="389"/>
      <c r="AG369" s="389"/>
      <c r="AH369" s="389"/>
      <c r="AI369" s="389"/>
      <c r="AJ369" s="389"/>
      <c r="AK369" s="389"/>
      <c r="AL369" s="389"/>
      <c r="AM369" s="389"/>
      <c r="AN369" s="389"/>
      <c r="AO369" s="389"/>
      <c r="AP369" s="389"/>
      <c r="AQ369" s="389"/>
      <c r="AR369" s="389"/>
      <c r="AS369" s="389"/>
      <c r="AT369" s="389"/>
      <c r="AU369" s="389"/>
      <c r="AV369" s="389"/>
      <c r="AW369" s="389"/>
      <c r="AX369" s="389"/>
      <c r="AY369" s="389"/>
      <c r="AZ369" s="389"/>
      <c r="BA369" s="389"/>
      <c r="BB369" s="389"/>
      <c r="BC369" s="389"/>
      <c r="BD369" s="389"/>
      <c r="BE369" s="389"/>
      <c r="BF369" s="389"/>
      <c r="BG369" s="389"/>
      <c r="BH369" s="389"/>
      <c r="BI369" s="389"/>
      <c r="BJ369" s="389"/>
      <c r="BK369" s="389"/>
      <c r="BL369" s="389"/>
      <c r="BM369" s="389"/>
      <c r="BN369" s="389"/>
      <c r="BO369" s="389"/>
      <c r="BP369" s="389"/>
      <c r="BQ369" s="389"/>
      <c r="BR369" s="389"/>
      <c r="BS369" s="389"/>
      <c r="BT369" s="389"/>
      <c r="BU369" s="389"/>
      <c r="BV369" s="389"/>
      <c r="BW369" s="389"/>
      <c r="BX369" s="389"/>
      <c r="BY369" s="389"/>
      <c r="BZ369" s="389"/>
      <c r="CA369" s="389"/>
      <c r="CB369" s="389"/>
      <c r="CC369" s="389"/>
      <c r="CD369" s="389"/>
      <c r="CE369" s="389"/>
    </row>
    <row r="370" spans="3:83" ht="12.75" x14ac:dyDescent="0.2">
      <c r="C370" s="389"/>
      <c r="D370" s="389"/>
      <c r="E370" s="388"/>
      <c r="F370" s="388"/>
      <c r="G370" s="389"/>
      <c r="H370" s="388"/>
      <c r="I370" s="388"/>
      <c r="J370" s="389"/>
      <c r="K370" s="388"/>
      <c r="L370" s="388"/>
      <c r="M370" s="388"/>
      <c r="N370" s="388"/>
      <c r="O370" s="389"/>
      <c r="P370" s="388"/>
      <c r="Q370" s="388"/>
      <c r="R370" s="388"/>
      <c r="S370" s="388"/>
      <c r="T370" s="389"/>
      <c r="U370" s="388"/>
      <c r="V370" s="388"/>
      <c r="W370" s="388"/>
      <c r="X370" s="388"/>
      <c r="Y370" s="389"/>
      <c r="Z370" s="388"/>
      <c r="AA370" s="388"/>
      <c r="AB370" s="388"/>
      <c r="AC370" s="388"/>
      <c r="AD370" s="388"/>
      <c r="AE370" s="389"/>
      <c r="AF370" s="388"/>
      <c r="AG370" s="388"/>
      <c r="AH370" s="388"/>
      <c r="AI370" s="388"/>
      <c r="AJ370" s="388"/>
      <c r="AK370" s="388"/>
      <c r="AL370" s="388"/>
      <c r="AM370" s="388"/>
      <c r="AN370" s="388"/>
      <c r="AO370" s="388"/>
      <c r="AP370" s="388"/>
      <c r="AQ370" s="388"/>
      <c r="AR370" s="388"/>
      <c r="AS370" s="389"/>
      <c r="AT370" s="388"/>
      <c r="AU370" s="388"/>
      <c r="AV370" s="388"/>
      <c r="AW370" s="389"/>
      <c r="AX370" s="388"/>
      <c r="AY370" s="388"/>
      <c r="AZ370" s="388"/>
      <c r="BA370" s="388"/>
      <c r="BB370" s="388"/>
      <c r="BC370" s="388"/>
      <c r="BD370" s="388"/>
      <c r="BE370" s="388"/>
      <c r="BF370" s="389"/>
      <c r="BG370" s="388"/>
      <c r="BH370" s="388"/>
      <c r="BI370" s="388"/>
      <c r="BJ370" s="388"/>
      <c r="BK370" s="389"/>
      <c r="BL370" s="388"/>
      <c r="BM370" s="388"/>
      <c r="BN370" s="388"/>
      <c r="BO370" s="389"/>
      <c r="BP370" s="388"/>
      <c r="BQ370" s="388"/>
      <c r="BR370" s="388"/>
      <c r="BS370" s="389"/>
      <c r="BT370" s="388"/>
      <c r="BU370" s="388"/>
      <c r="BV370" s="388"/>
      <c r="BW370" s="388"/>
      <c r="BX370" s="389"/>
      <c r="BY370" s="388"/>
      <c r="BZ370" s="388"/>
      <c r="CA370" s="388"/>
      <c r="CB370" s="389"/>
      <c r="CC370" s="388"/>
      <c r="CD370" s="388"/>
      <c r="CE370" s="388"/>
    </row>
    <row r="371" spans="3:83" ht="12.75" x14ac:dyDescent="0.2">
      <c r="C371" s="389"/>
      <c r="D371" s="389"/>
      <c r="E371" s="388"/>
      <c r="F371" s="388"/>
      <c r="G371" s="389"/>
      <c r="H371" s="388"/>
      <c r="I371" s="388"/>
      <c r="J371" s="389"/>
      <c r="K371" s="388"/>
      <c r="L371" s="388"/>
      <c r="M371" s="388"/>
      <c r="N371" s="388"/>
      <c r="O371" s="389"/>
      <c r="P371" s="388"/>
      <c r="Q371" s="388"/>
      <c r="R371" s="388"/>
      <c r="S371" s="388"/>
      <c r="T371" s="389"/>
      <c r="U371" s="388"/>
      <c r="V371" s="388"/>
      <c r="W371" s="388"/>
      <c r="X371" s="388"/>
      <c r="Y371" s="389"/>
      <c r="Z371" s="388"/>
      <c r="AA371" s="388"/>
      <c r="AB371" s="388"/>
      <c r="AC371" s="388"/>
      <c r="AD371" s="388"/>
      <c r="AE371" s="389"/>
      <c r="AF371" s="388"/>
      <c r="AG371" s="388"/>
      <c r="AH371" s="388"/>
      <c r="AI371" s="388"/>
      <c r="AJ371" s="388"/>
      <c r="AK371" s="388"/>
      <c r="AL371" s="388"/>
      <c r="AM371" s="388"/>
      <c r="AN371" s="388"/>
      <c r="AO371" s="388"/>
      <c r="AP371" s="388"/>
      <c r="AQ371" s="388"/>
      <c r="AR371" s="388"/>
      <c r="AS371" s="389"/>
      <c r="AT371" s="388"/>
      <c r="AU371" s="388"/>
      <c r="AV371" s="388"/>
      <c r="AW371" s="389"/>
      <c r="AX371" s="388"/>
      <c r="AY371" s="388"/>
      <c r="AZ371" s="388"/>
      <c r="BA371" s="388"/>
      <c r="BB371" s="388"/>
      <c r="BC371" s="388"/>
      <c r="BD371" s="388"/>
      <c r="BE371" s="388"/>
      <c r="BF371" s="389"/>
      <c r="BG371" s="388"/>
      <c r="BH371" s="388"/>
      <c r="BI371" s="388"/>
      <c r="BJ371" s="388"/>
      <c r="BK371" s="389"/>
      <c r="BL371" s="388"/>
      <c r="BM371" s="388"/>
      <c r="BN371" s="388"/>
      <c r="BO371" s="389"/>
      <c r="BP371" s="388"/>
      <c r="BQ371" s="388"/>
      <c r="BR371" s="388"/>
      <c r="BS371" s="389"/>
      <c r="BT371" s="388"/>
      <c r="BU371" s="388"/>
      <c r="BV371" s="388"/>
      <c r="BW371" s="388"/>
      <c r="BX371" s="389"/>
      <c r="BY371" s="388"/>
      <c r="BZ371" s="388"/>
      <c r="CA371" s="388"/>
      <c r="CB371" s="389"/>
      <c r="CC371" s="388"/>
      <c r="CD371" s="388"/>
      <c r="CE371" s="388"/>
    </row>
    <row r="372" spans="3:83" ht="12.75" x14ac:dyDescent="0.2">
      <c r="C372" s="389"/>
      <c r="D372" s="389"/>
      <c r="E372" s="388"/>
      <c r="F372" s="388"/>
      <c r="G372" s="389"/>
      <c r="H372" s="388"/>
      <c r="I372" s="388"/>
      <c r="J372" s="389"/>
      <c r="K372" s="388"/>
      <c r="L372" s="388"/>
      <c r="M372" s="388"/>
      <c r="N372" s="388"/>
      <c r="O372" s="389"/>
      <c r="P372" s="388"/>
      <c r="Q372" s="388"/>
      <c r="R372" s="388"/>
      <c r="S372" s="388"/>
      <c r="T372" s="389"/>
      <c r="U372" s="388"/>
      <c r="V372" s="388"/>
      <c r="W372" s="388"/>
      <c r="X372" s="388"/>
      <c r="Y372" s="389"/>
      <c r="Z372" s="388"/>
      <c r="AA372" s="388"/>
      <c r="AB372" s="388"/>
      <c r="AC372" s="388"/>
      <c r="AD372" s="388"/>
      <c r="AE372" s="389"/>
      <c r="AF372" s="388"/>
      <c r="AG372" s="388"/>
      <c r="AH372" s="388"/>
      <c r="AI372" s="388"/>
      <c r="AJ372" s="388"/>
      <c r="AK372" s="388"/>
      <c r="AL372" s="388"/>
      <c r="AM372" s="388"/>
      <c r="AN372" s="388"/>
      <c r="AO372" s="388"/>
      <c r="AP372" s="388"/>
      <c r="AQ372" s="388"/>
      <c r="AR372" s="388"/>
      <c r="AS372" s="389"/>
      <c r="AT372" s="388"/>
      <c r="AU372" s="388"/>
      <c r="AV372" s="388"/>
      <c r="AW372" s="389"/>
      <c r="AX372" s="388"/>
      <c r="AY372" s="388"/>
      <c r="AZ372" s="388"/>
      <c r="BA372" s="388"/>
      <c r="BB372" s="388"/>
      <c r="BC372" s="388"/>
      <c r="BD372" s="388"/>
      <c r="BE372" s="388"/>
      <c r="BF372" s="389"/>
      <c r="BG372" s="388"/>
      <c r="BH372" s="388"/>
      <c r="BI372" s="388"/>
      <c r="BJ372" s="388"/>
      <c r="BK372" s="389"/>
      <c r="BL372" s="388"/>
      <c r="BM372" s="388"/>
      <c r="BN372" s="388"/>
      <c r="BO372" s="389"/>
      <c r="BP372" s="388"/>
      <c r="BQ372" s="388"/>
      <c r="BR372" s="388"/>
      <c r="BS372" s="389"/>
      <c r="BT372" s="388"/>
      <c r="BU372" s="388"/>
      <c r="BV372" s="388"/>
      <c r="BW372" s="388"/>
      <c r="BX372" s="389"/>
      <c r="BY372" s="388"/>
      <c r="BZ372" s="388"/>
      <c r="CA372" s="388"/>
      <c r="CB372" s="389"/>
      <c r="CC372" s="388"/>
      <c r="CD372" s="388"/>
      <c r="CE372" s="388"/>
    </row>
    <row r="373" spans="3:83" ht="12.75" x14ac:dyDescent="0.2">
      <c r="C373" s="389"/>
      <c r="D373" s="389"/>
      <c r="E373" s="389"/>
      <c r="F373" s="389"/>
      <c r="G373" s="389"/>
      <c r="H373" s="389"/>
      <c r="I373" s="389"/>
      <c r="J373" s="389"/>
      <c r="K373" s="389"/>
      <c r="L373" s="389"/>
      <c r="M373" s="389"/>
      <c r="N373" s="389"/>
      <c r="O373" s="389"/>
      <c r="P373" s="389"/>
      <c r="Q373" s="389"/>
      <c r="R373" s="389"/>
      <c r="S373" s="389"/>
      <c r="T373" s="389"/>
      <c r="U373" s="389"/>
      <c r="V373" s="389"/>
      <c r="W373" s="389"/>
      <c r="X373" s="389"/>
      <c r="Y373" s="389"/>
      <c r="Z373" s="389"/>
      <c r="AA373" s="389"/>
      <c r="AB373" s="389"/>
      <c r="AC373" s="389"/>
      <c r="AD373" s="389"/>
      <c r="AE373" s="389"/>
      <c r="AF373" s="389"/>
      <c r="AG373" s="389"/>
      <c r="AH373" s="389"/>
      <c r="AI373" s="389"/>
      <c r="AJ373" s="389"/>
      <c r="AK373" s="389"/>
      <c r="AL373" s="389"/>
      <c r="AM373" s="389"/>
      <c r="AN373" s="389"/>
      <c r="AO373" s="389"/>
      <c r="AP373" s="389"/>
      <c r="AQ373" s="389"/>
      <c r="AR373" s="389"/>
      <c r="AS373" s="389"/>
      <c r="AT373" s="389"/>
      <c r="AU373" s="389"/>
      <c r="AV373" s="389"/>
      <c r="AW373" s="389"/>
      <c r="AX373" s="389"/>
      <c r="AY373" s="389"/>
      <c r="AZ373" s="389"/>
      <c r="BA373" s="389"/>
      <c r="BB373" s="389"/>
      <c r="BC373" s="389"/>
      <c r="BD373" s="389"/>
      <c r="BE373" s="389"/>
      <c r="BF373" s="389"/>
      <c r="BG373" s="389"/>
      <c r="BH373" s="389"/>
      <c r="BI373" s="389"/>
      <c r="BJ373" s="389"/>
      <c r="BK373" s="389"/>
      <c r="BL373" s="389"/>
      <c r="BM373" s="389"/>
      <c r="BN373" s="389"/>
      <c r="BO373" s="389"/>
      <c r="BP373" s="389"/>
      <c r="BQ373" s="389"/>
      <c r="BR373" s="389"/>
      <c r="BS373" s="389"/>
      <c r="BT373" s="389"/>
      <c r="BU373" s="389"/>
      <c r="BV373" s="389"/>
      <c r="BW373" s="389"/>
      <c r="BX373" s="389"/>
      <c r="BY373" s="389"/>
      <c r="BZ373" s="389"/>
      <c r="CA373" s="389"/>
      <c r="CB373" s="389"/>
      <c r="CC373" s="389"/>
      <c r="CD373" s="389"/>
      <c r="CE373" s="389"/>
    </row>
    <row r="374" spans="3:83" ht="12.75" x14ac:dyDescent="0.2">
      <c r="C374" s="389"/>
      <c r="D374" s="389"/>
      <c r="E374" s="388"/>
      <c r="F374" s="388"/>
      <c r="G374" s="389"/>
      <c r="H374" s="388"/>
      <c r="I374" s="388"/>
      <c r="J374" s="389"/>
      <c r="K374" s="388"/>
      <c r="L374" s="388"/>
      <c r="M374" s="388"/>
      <c r="N374" s="388"/>
      <c r="O374" s="389"/>
      <c r="P374" s="388"/>
      <c r="Q374" s="388"/>
      <c r="R374" s="388"/>
      <c r="S374" s="388"/>
      <c r="T374" s="389"/>
      <c r="U374" s="388"/>
      <c r="V374" s="388"/>
      <c r="W374" s="388"/>
      <c r="X374" s="388"/>
      <c r="Y374" s="389"/>
      <c r="Z374" s="388"/>
      <c r="AA374" s="388"/>
      <c r="AB374" s="388"/>
      <c r="AC374" s="388"/>
      <c r="AD374" s="388"/>
      <c r="AE374" s="389"/>
      <c r="AF374" s="388"/>
      <c r="AG374" s="388"/>
      <c r="AH374" s="388"/>
      <c r="AI374" s="388"/>
      <c r="AJ374" s="388"/>
      <c r="AK374" s="388"/>
      <c r="AL374" s="388"/>
      <c r="AM374" s="388"/>
      <c r="AN374" s="388"/>
      <c r="AO374" s="388"/>
      <c r="AP374" s="388"/>
      <c r="AQ374" s="388"/>
      <c r="AR374" s="388"/>
      <c r="AS374" s="389"/>
      <c r="AT374" s="388"/>
      <c r="AU374" s="388"/>
      <c r="AV374" s="388"/>
      <c r="AW374" s="389"/>
      <c r="AX374" s="388"/>
      <c r="AY374" s="388"/>
      <c r="AZ374" s="388"/>
      <c r="BA374" s="388"/>
      <c r="BB374" s="388"/>
      <c r="BC374" s="388"/>
      <c r="BD374" s="388"/>
      <c r="BE374" s="388"/>
      <c r="BF374" s="389"/>
      <c r="BG374" s="388"/>
      <c r="BH374" s="388"/>
      <c r="BI374" s="388"/>
      <c r="BJ374" s="388"/>
      <c r="BK374" s="389"/>
      <c r="BL374" s="388"/>
      <c r="BM374" s="388"/>
      <c r="BN374" s="388"/>
      <c r="BO374" s="389"/>
      <c r="BP374" s="388"/>
      <c r="BQ374" s="388"/>
      <c r="BR374" s="388"/>
      <c r="BS374" s="389"/>
      <c r="BT374" s="388"/>
      <c r="BU374" s="388"/>
      <c r="BV374" s="388"/>
      <c r="BW374" s="388"/>
      <c r="BX374" s="389"/>
      <c r="BY374" s="388"/>
      <c r="BZ374" s="388"/>
      <c r="CA374" s="388"/>
      <c r="CB374" s="389"/>
      <c r="CC374" s="388"/>
      <c r="CD374" s="388"/>
      <c r="CE374" s="388"/>
    </row>
    <row r="375" spans="3:83" ht="12.75" x14ac:dyDescent="0.2">
      <c r="C375" s="389"/>
      <c r="D375" s="389"/>
      <c r="E375" s="389"/>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c r="AK375" s="389"/>
      <c r="AL375" s="389"/>
      <c r="AM375" s="389"/>
      <c r="AN375" s="389"/>
      <c r="AO375" s="389"/>
      <c r="AP375" s="389"/>
      <c r="AQ375" s="389"/>
      <c r="AR375" s="389"/>
      <c r="AS375" s="389"/>
      <c r="AT375" s="389"/>
      <c r="AU375" s="389"/>
      <c r="AV375" s="389"/>
      <c r="AW375" s="389"/>
      <c r="AX375" s="389"/>
      <c r="AY375" s="389"/>
      <c r="AZ375" s="389"/>
      <c r="BA375" s="389"/>
      <c r="BB375" s="389"/>
      <c r="BC375" s="389"/>
      <c r="BD375" s="389"/>
      <c r="BE375" s="389"/>
      <c r="BF375" s="389"/>
      <c r="BG375" s="389"/>
      <c r="BH375" s="389"/>
      <c r="BI375" s="389"/>
      <c r="BJ375" s="389"/>
      <c r="BK375" s="389"/>
      <c r="BL375" s="389"/>
      <c r="BM375" s="389"/>
      <c r="BN375" s="389"/>
      <c r="BO375" s="389"/>
      <c r="BP375" s="389"/>
      <c r="BQ375" s="389"/>
      <c r="BR375" s="389"/>
      <c r="BS375" s="389"/>
      <c r="BT375" s="389"/>
      <c r="BU375" s="389"/>
      <c r="BV375" s="389"/>
      <c r="BW375" s="389"/>
      <c r="BX375" s="389"/>
      <c r="BY375" s="389"/>
      <c r="BZ375" s="389"/>
      <c r="CA375" s="389"/>
      <c r="CB375" s="389"/>
      <c r="CC375" s="389"/>
      <c r="CD375" s="389"/>
      <c r="CE375" s="389"/>
    </row>
    <row r="376" spans="3:83" ht="12.75" x14ac:dyDescent="0.2">
      <c r="C376" s="389"/>
      <c r="D376" s="389"/>
      <c r="E376" s="388"/>
      <c r="F376" s="388"/>
      <c r="G376" s="389"/>
      <c r="H376" s="388"/>
      <c r="I376" s="388"/>
      <c r="J376" s="389"/>
      <c r="K376" s="388"/>
      <c r="L376" s="388"/>
      <c r="M376" s="388"/>
      <c r="N376" s="388"/>
      <c r="O376" s="389"/>
      <c r="P376" s="388"/>
      <c r="Q376" s="388"/>
      <c r="R376" s="388"/>
      <c r="S376" s="388"/>
      <c r="T376" s="389"/>
      <c r="U376" s="388"/>
      <c r="V376" s="388"/>
      <c r="W376" s="388"/>
      <c r="X376" s="388"/>
      <c r="Y376" s="389"/>
      <c r="Z376" s="388"/>
      <c r="AA376" s="388"/>
      <c r="AB376" s="388"/>
      <c r="AC376" s="388"/>
      <c r="AD376" s="388"/>
      <c r="AE376" s="389"/>
      <c r="AF376" s="388"/>
      <c r="AG376" s="388"/>
      <c r="AH376" s="388"/>
      <c r="AI376" s="388"/>
      <c r="AJ376" s="388"/>
      <c r="AK376" s="388"/>
      <c r="AL376" s="388"/>
      <c r="AM376" s="388"/>
      <c r="AN376" s="388"/>
      <c r="AO376" s="388"/>
      <c r="AP376" s="388"/>
      <c r="AQ376" s="388"/>
      <c r="AR376" s="388"/>
      <c r="AS376" s="389"/>
      <c r="AT376" s="388"/>
      <c r="AU376" s="388"/>
      <c r="AV376" s="388"/>
      <c r="AW376" s="389"/>
      <c r="AX376" s="388"/>
      <c r="AY376" s="388"/>
      <c r="AZ376" s="388"/>
      <c r="BA376" s="388"/>
      <c r="BB376" s="388"/>
      <c r="BC376" s="388"/>
      <c r="BD376" s="388"/>
      <c r="BE376" s="388"/>
      <c r="BF376" s="389"/>
      <c r="BG376" s="388"/>
      <c r="BH376" s="388"/>
      <c r="BI376" s="388"/>
      <c r="BJ376" s="388"/>
      <c r="BK376" s="389"/>
      <c r="BL376" s="388"/>
      <c r="BM376" s="388"/>
      <c r="BN376" s="388"/>
      <c r="BO376" s="389"/>
      <c r="BP376" s="388"/>
      <c r="BQ376" s="388"/>
      <c r="BR376" s="388"/>
      <c r="BS376" s="389"/>
      <c r="BT376" s="388"/>
      <c r="BU376" s="388"/>
      <c r="BV376" s="388"/>
      <c r="BW376" s="388"/>
      <c r="BX376" s="389"/>
      <c r="BY376" s="388"/>
      <c r="BZ376" s="388"/>
      <c r="CA376" s="388"/>
      <c r="CB376" s="389"/>
      <c r="CC376" s="388"/>
      <c r="CD376" s="388"/>
      <c r="CE376" s="388"/>
    </row>
    <row r="377" spans="3:83" ht="12.75" x14ac:dyDescent="0.2">
      <c r="C377" s="389"/>
      <c r="D377" s="389"/>
      <c r="E377" s="389"/>
      <c r="F377" s="389"/>
      <c r="G377" s="389"/>
      <c r="H377" s="389"/>
      <c r="I377" s="389"/>
      <c r="J377" s="389"/>
      <c r="K377" s="389"/>
      <c r="L377" s="389"/>
      <c r="M377" s="389"/>
      <c r="N377" s="389"/>
      <c r="O377" s="389"/>
      <c r="P377" s="389"/>
      <c r="Q377" s="389"/>
      <c r="R377" s="389"/>
      <c r="S377" s="389"/>
      <c r="T377" s="389"/>
      <c r="U377" s="389"/>
      <c r="V377" s="389"/>
      <c r="W377" s="389"/>
      <c r="X377" s="389"/>
      <c r="Y377" s="389"/>
      <c r="Z377" s="389"/>
      <c r="AA377" s="389"/>
      <c r="AB377" s="389"/>
      <c r="AC377" s="389"/>
      <c r="AD377" s="389"/>
      <c r="AE377" s="389"/>
      <c r="AF377" s="389"/>
      <c r="AG377" s="389"/>
      <c r="AH377" s="389"/>
      <c r="AI377" s="389"/>
      <c r="AJ377" s="389"/>
      <c r="AK377" s="389"/>
      <c r="AL377" s="389"/>
      <c r="AM377" s="389"/>
      <c r="AN377" s="389"/>
      <c r="AO377" s="389"/>
      <c r="AP377" s="389"/>
      <c r="AQ377" s="389"/>
      <c r="AR377" s="389"/>
      <c r="AS377" s="389"/>
      <c r="AT377" s="389"/>
      <c r="AU377" s="389"/>
      <c r="AV377" s="389"/>
      <c r="AW377" s="389"/>
      <c r="AX377" s="389"/>
      <c r="AY377" s="389"/>
      <c r="AZ377" s="389"/>
      <c r="BA377" s="389"/>
      <c r="BB377" s="389"/>
      <c r="BC377" s="389"/>
      <c r="BD377" s="389"/>
      <c r="BE377" s="389"/>
      <c r="BF377" s="389"/>
      <c r="BG377" s="389"/>
      <c r="BH377" s="389"/>
      <c r="BI377" s="389"/>
      <c r="BJ377" s="389"/>
      <c r="BK377" s="389"/>
      <c r="BL377" s="389"/>
      <c r="BM377" s="389"/>
      <c r="BN377" s="389"/>
      <c r="BO377" s="389"/>
      <c r="BP377" s="389"/>
      <c r="BQ377" s="389"/>
      <c r="BR377" s="389"/>
      <c r="BS377" s="389"/>
      <c r="BT377" s="389"/>
      <c r="BU377" s="389"/>
      <c r="BV377" s="389"/>
      <c r="BW377" s="389"/>
      <c r="BX377" s="389"/>
      <c r="BY377" s="389"/>
      <c r="BZ377" s="389"/>
      <c r="CA377" s="389"/>
      <c r="CB377" s="389"/>
      <c r="CC377" s="389"/>
      <c r="CD377" s="389"/>
      <c r="CE377" s="389"/>
    </row>
    <row r="378" spans="3:83" ht="12.75" x14ac:dyDescent="0.2">
      <c r="C378" s="389"/>
      <c r="D378" s="389"/>
      <c r="E378" s="388"/>
      <c r="F378" s="388"/>
      <c r="G378" s="389"/>
      <c r="H378" s="388"/>
      <c r="I378" s="388"/>
      <c r="J378" s="389"/>
      <c r="K378" s="388"/>
      <c r="L378" s="388"/>
      <c r="M378" s="388"/>
      <c r="N378" s="388"/>
      <c r="O378" s="389"/>
      <c r="P378" s="388"/>
      <c r="Q378" s="388"/>
      <c r="R378" s="388"/>
      <c r="S378" s="388"/>
      <c r="T378" s="389"/>
      <c r="U378" s="388"/>
      <c r="V378" s="388"/>
      <c r="W378" s="388"/>
      <c r="X378" s="388"/>
      <c r="Y378" s="389"/>
      <c r="Z378" s="388"/>
      <c r="AA378" s="388"/>
      <c r="AB378" s="388"/>
      <c r="AC378" s="388"/>
      <c r="AD378" s="388"/>
      <c r="AE378" s="389"/>
      <c r="AF378" s="388"/>
      <c r="AG378" s="388"/>
      <c r="AH378" s="388"/>
      <c r="AI378" s="388"/>
      <c r="AJ378" s="388"/>
      <c r="AK378" s="388"/>
      <c r="AL378" s="388"/>
      <c r="AM378" s="388"/>
      <c r="AN378" s="388"/>
      <c r="AO378" s="388"/>
      <c r="AP378" s="388"/>
      <c r="AQ378" s="388"/>
      <c r="AR378" s="388"/>
      <c r="AS378" s="389"/>
      <c r="AT378" s="388"/>
      <c r="AU378" s="388"/>
      <c r="AV378" s="388"/>
      <c r="AW378" s="389"/>
      <c r="AX378" s="388"/>
      <c r="AY378" s="388"/>
      <c r="AZ378" s="388"/>
      <c r="BA378" s="388"/>
      <c r="BB378" s="388"/>
      <c r="BC378" s="388"/>
      <c r="BD378" s="388"/>
      <c r="BE378" s="388"/>
      <c r="BF378" s="389"/>
      <c r="BG378" s="388"/>
      <c r="BH378" s="388"/>
      <c r="BI378" s="388"/>
      <c r="BJ378" s="388"/>
      <c r="BK378" s="389"/>
      <c r="BL378" s="388"/>
      <c r="BM378" s="388"/>
      <c r="BN378" s="388"/>
      <c r="BO378" s="389"/>
      <c r="BP378" s="388"/>
      <c r="BQ378" s="388"/>
      <c r="BR378" s="388"/>
      <c r="BS378" s="389"/>
      <c r="BT378" s="388"/>
      <c r="BU378" s="388"/>
      <c r="BV378" s="388"/>
      <c r="BW378" s="388"/>
      <c r="BX378" s="389"/>
      <c r="BY378" s="388"/>
      <c r="BZ378" s="388"/>
      <c r="CA378" s="388"/>
      <c r="CB378" s="389"/>
      <c r="CC378" s="388"/>
      <c r="CD378" s="388"/>
      <c r="CE378" s="388"/>
    </row>
    <row r="379" spans="3:83" ht="12.75" x14ac:dyDescent="0.2">
      <c r="C379" s="389"/>
      <c r="D379" s="389"/>
      <c r="E379" s="388"/>
      <c r="F379" s="388"/>
      <c r="G379" s="389"/>
      <c r="H379" s="388"/>
      <c r="I379" s="388"/>
      <c r="J379" s="389"/>
      <c r="K379" s="388"/>
      <c r="L379" s="388"/>
      <c r="M379" s="388"/>
      <c r="N379" s="388"/>
      <c r="O379" s="389"/>
      <c r="P379" s="388"/>
      <c r="Q379" s="388"/>
      <c r="R379" s="388"/>
      <c r="S379" s="388"/>
      <c r="T379" s="389"/>
      <c r="U379" s="388"/>
      <c r="V379" s="388"/>
      <c r="W379" s="388"/>
      <c r="X379" s="388"/>
      <c r="Y379" s="389"/>
      <c r="Z379" s="388"/>
      <c r="AA379" s="388"/>
      <c r="AB379" s="388"/>
      <c r="AC379" s="388"/>
      <c r="AD379" s="388"/>
      <c r="AE379" s="389"/>
      <c r="AF379" s="388"/>
      <c r="AG379" s="388"/>
      <c r="AH379" s="388"/>
      <c r="AI379" s="388"/>
      <c r="AJ379" s="388"/>
      <c r="AK379" s="388"/>
      <c r="AL379" s="388"/>
      <c r="AM379" s="388"/>
      <c r="AN379" s="388"/>
      <c r="AO379" s="388"/>
      <c r="AP379" s="388"/>
      <c r="AQ379" s="388"/>
      <c r="AR379" s="388"/>
      <c r="AS379" s="389"/>
      <c r="AT379" s="388"/>
      <c r="AU379" s="388"/>
      <c r="AV379" s="388"/>
      <c r="AW379" s="389"/>
      <c r="AX379" s="388"/>
      <c r="AY379" s="388"/>
      <c r="AZ379" s="388"/>
      <c r="BA379" s="388"/>
      <c r="BB379" s="388"/>
      <c r="BC379" s="388"/>
      <c r="BD379" s="388"/>
      <c r="BE379" s="388"/>
      <c r="BF379" s="389"/>
      <c r="BG379" s="388"/>
      <c r="BH379" s="388"/>
      <c r="BI379" s="388"/>
      <c r="BJ379" s="388"/>
      <c r="BK379" s="389"/>
      <c r="BL379" s="388"/>
      <c r="BM379" s="388"/>
      <c r="BN379" s="388"/>
      <c r="BO379" s="389"/>
      <c r="BP379" s="388"/>
      <c r="BQ379" s="388"/>
      <c r="BR379" s="388"/>
      <c r="BS379" s="389"/>
      <c r="BT379" s="388"/>
      <c r="BU379" s="388"/>
      <c r="BV379" s="388"/>
      <c r="BW379" s="388"/>
      <c r="BX379" s="389"/>
      <c r="BY379" s="388"/>
      <c r="BZ379" s="388"/>
      <c r="CA379" s="388"/>
      <c r="CB379" s="389"/>
      <c r="CC379" s="388"/>
      <c r="CD379" s="388"/>
      <c r="CE379" s="388"/>
    </row>
    <row r="380" spans="3:83" ht="12.75" x14ac:dyDescent="0.2">
      <c r="C380" s="389"/>
      <c r="D380" s="389"/>
      <c r="E380" s="388"/>
      <c r="F380" s="388"/>
      <c r="G380" s="389"/>
      <c r="H380" s="388"/>
      <c r="I380" s="388"/>
      <c r="J380" s="389"/>
      <c r="K380" s="388"/>
      <c r="L380" s="388"/>
      <c r="M380" s="388"/>
      <c r="N380" s="388"/>
      <c r="O380" s="389"/>
      <c r="P380" s="388"/>
      <c r="Q380" s="388"/>
      <c r="R380" s="388"/>
      <c r="S380" s="388"/>
      <c r="T380" s="389"/>
      <c r="U380" s="388"/>
      <c r="V380" s="388"/>
      <c r="W380" s="388"/>
      <c r="X380" s="388"/>
      <c r="Y380" s="389"/>
      <c r="Z380" s="388"/>
      <c r="AA380" s="388"/>
      <c r="AB380" s="388"/>
      <c r="AC380" s="388"/>
      <c r="AD380" s="388"/>
      <c r="AE380" s="389"/>
      <c r="AF380" s="388"/>
      <c r="AG380" s="388"/>
      <c r="AH380" s="388"/>
      <c r="AI380" s="388"/>
      <c r="AJ380" s="388"/>
      <c r="AK380" s="388"/>
      <c r="AL380" s="388"/>
      <c r="AM380" s="388"/>
      <c r="AN380" s="388"/>
      <c r="AO380" s="388"/>
      <c r="AP380" s="388"/>
      <c r="AQ380" s="388"/>
      <c r="AR380" s="388"/>
      <c r="AS380" s="389"/>
      <c r="AT380" s="388"/>
      <c r="AU380" s="388"/>
      <c r="AV380" s="388"/>
      <c r="AW380" s="389"/>
      <c r="AX380" s="388"/>
      <c r="AY380" s="388"/>
      <c r="AZ380" s="388"/>
      <c r="BA380" s="388"/>
      <c r="BB380" s="388"/>
      <c r="BC380" s="388"/>
      <c r="BD380" s="388"/>
      <c r="BE380" s="388"/>
      <c r="BF380" s="389"/>
      <c r="BG380" s="388"/>
      <c r="BH380" s="388"/>
      <c r="BI380" s="388"/>
      <c r="BJ380" s="388"/>
      <c r="BK380" s="389"/>
      <c r="BL380" s="388"/>
      <c r="BM380" s="388"/>
      <c r="BN380" s="388"/>
      <c r="BO380" s="389"/>
      <c r="BP380" s="388"/>
      <c r="BQ380" s="388"/>
      <c r="BR380" s="388"/>
      <c r="BS380" s="389"/>
      <c r="BT380" s="388"/>
      <c r="BU380" s="388"/>
      <c r="BV380" s="388"/>
      <c r="BW380" s="388"/>
      <c r="BX380" s="389"/>
      <c r="BY380" s="388"/>
      <c r="BZ380" s="388"/>
      <c r="CA380" s="388"/>
      <c r="CB380" s="389"/>
      <c r="CC380" s="388"/>
      <c r="CD380" s="388"/>
      <c r="CE380" s="388"/>
    </row>
    <row r="381" spans="3:83" ht="12.75" x14ac:dyDescent="0.2">
      <c r="C381" s="389"/>
      <c r="D381" s="389"/>
      <c r="E381" s="388"/>
      <c r="F381" s="388"/>
      <c r="G381" s="389"/>
      <c r="H381" s="388"/>
      <c r="I381" s="388"/>
      <c r="J381" s="389"/>
      <c r="K381" s="388"/>
      <c r="L381" s="388"/>
      <c r="M381" s="388"/>
      <c r="N381" s="388"/>
      <c r="O381" s="389"/>
      <c r="P381" s="388"/>
      <c r="Q381" s="388"/>
      <c r="R381" s="388"/>
      <c r="S381" s="388"/>
      <c r="T381" s="389"/>
      <c r="U381" s="388"/>
      <c r="V381" s="388"/>
      <c r="W381" s="388"/>
      <c r="X381" s="388"/>
      <c r="Y381" s="389"/>
      <c r="Z381" s="388"/>
      <c r="AA381" s="388"/>
      <c r="AB381" s="388"/>
      <c r="AC381" s="388"/>
      <c r="AD381" s="388"/>
      <c r="AE381" s="389"/>
      <c r="AF381" s="388"/>
      <c r="AG381" s="388"/>
      <c r="AH381" s="388"/>
      <c r="AI381" s="388"/>
      <c r="AJ381" s="388"/>
      <c r="AK381" s="388"/>
      <c r="AL381" s="388"/>
      <c r="AM381" s="388"/>
      <c r="AN381" s="388"/>
      <c r="AO381" s="388"/>
      <c r="AP381" s="388"/>
      <c r="AQ381" s="388"/>
      <c r="AR381" s="388"/>
      <c r="AS381" s="389"/>
      <c r="AT381" s="388"/>
      <c r="AU381" s="388"/>
      <c r="AV381" s="388"/>
      <c r="AW381" s="389"/>
      <c r="AX381" s="388"/>
      <c r="AY381" s="388"/>
      <c r="AZ381" s="388"/>
      <c r="BA381" s="388"/>
      <c r="BB381" s="388"/>
      <c r="BC381" s="388"/>
      <c r="BD381" s="388"/>
      <c r="BE381" s="388"/>
      <c r="BF381" s="389"/>
      <c r="BG381" s="388"/>
      <c r="BH381" s="388"/>
      <c r="BI381" s="388"/>
      <c r="BJ381" s="388"/>
      <c r="BK381" s="389"/>
      <c r="BL381" s="388"/>
      <c r="BM381" s="388"/>
      <c r="BN381" s="388"/>
      <c r="BO381" s="389"/>
      <c r="BP381" s="388"/>
      <c r="BQ381" s="388"/>
      <c r="BR381" s="388"/>
      <c r="BS381" s="389"/>
      <c r="BT381" s="388"/>
      <c r="BU381" s="388"/>
      <c r="BV381" s="388"/>
      <c r="BW381" s="388"/>
      <c r="BX381" s="389"/>
      <c r="BY381" s="388"/>
      <c r="BZ381" s="388"/>
      <c r="CA381" s="388"/>
      <c r="CB381" s="389"/>
      <c r="CC381" s="388"/>
      <c r="CD381" s="388"/>
      <c r="CE381" s="388"/>
    </row>
    <row r="382" spans="3:83" ht="12.75" x14ac:dyDescent="0.2">
      <c r="C382" s="389"/>
      <c r="D382" s="389"/>
      <c r="E382" s="388"/>
      <c r="F382" s="388"/>
      <c r="G382" s="389"/>
      <c r="H382" s="388"/>
      <c r="I382" s="388"/>
      <c r="J382" s="389"/>
      <c r="K382" s="388"/>
      <c r="L382" s="388"/>
      <c r="M382" s="388"/>
      <c r="N382" s="388"/>
      <c r="O382" s="389"/>
      <c r="P382" s="388"/>
      <c r="Q382" s="388"/>
      <c r="R382" s="388"/>
      <c r="S382" s="388"/>
      <c r="T382" s="389"/>
      <c r="U382" s="388"/>
      <c r="V382" s="388"/>
      <c r="W382" s="388"/>
      <c r="X382" s="388"/>
      <c r="Y382" s="389"/>
      <c r="Z382" s="388"/>
      <c r="AA382" s="388"/>
      <c r="AB382" s="388"/>
      <c r="AC382" s="388"/>
      <c r="AD382" s="388"/>
      <c r="AE382" s="389"/>
      <c r="AF382" s="388"/>
      <c r="AG382" s="388"/>
      <c r="AH382" s="388"/>
      <c r="AI382" s="388"/>
      <c r="AJ382" s="388"/>
      <c r="AK382" s="388"/>
      <c r="AL382" s="388"/>
      <c r="AM382" s="388"/>
      <c r="AN382" s="388"/>
      <c r="AO382" s="388"/>
      <c r="AP382" s="388"/>
      <c r="AQ382" s="388"/>
      <c r="AR382" s="388"/>
      <c r="AS382" s="389"/>
      <c r="AT382" s="388"/>
      <c r="AU382" s="388"/>
      <c r="AV382" s="388"/>
      <c r="AW382" s="389"/>
      <c r="AX382" s="388"/>
      <c r="AY382" s="388"/>
      <c r="AZ382" s="388"/>
      <c r="BA382" s="388"/>
      <c r="BB382" s="388"/>
      <c r="BC382" s="388"/>
      <c r="BD382" s="388"/>
      <c r="BE382" s="388"/>
      <c r="BF382" s="389"/>
      <c r="BG382" s="388"/>
      <c r="BH382" s="388"/>
      <c r="BI382" s="388"/>
      <c r="BJ382" s="388"/>
      <c r="BK382" s="389"/>
      <c r="BL382" s="388"/>
      <c r="BM382" s="388"/>
      <c r="BN382" s="388"/>
      <c r="BO382" s="389"/>
      <c r="BP382" s="388"/>
      <c r="BQ382" s="388"/>
      <c r="BR382" s="388"/>
      <c r="BS382" s="389"/>
      <c r="BT382" s="388"/>
      <c r="BU382" s="388"/>
      <c r="BV382" s="388"/>
      <c r="BW382" s="388"/>
      <c r="BX382" s="389"/>
      <c r="BY382" s="388"/>
      <c r="BZ382" s="388"/>
      <c r="CA382" s="388"/>
      <c r="CB382" s="389"/>
      <c r="CC382" s="388"/>
      <c r="CD382" s="388"/>
      <c r="CE382" s="388"/>
    </row>
    <row r="383" spans="3:83" ht="12.75" x14ac:dyDescent="0.2">
      <c r="C383" s="389"/>
      <c r="D383" s="389"/>
      <c r="E383" s="388"/>
      <c r="F383" s="388"/>
      <c r="G383" s="389"/>
      <c r="H383" s="388"/>
      <c r="I383" s="388"/>
      <c r="J383" s="389"/>
      <c r="K383" s="388"/>
      <c r="L383" s="388"/>
      <c r="M383" s="388"/>
      <c r="N383" s="388"/>
      <c r="O383" s="389"/>
      <c r="P383" s="388"/>
      <c r="Q383" s="388"/>
      <c r="R383" s="388"/>
      <c r="S383" s="388"/>
      <c r="T383" s="389"/>
      <c r="U383" s="388"/>
      <c r="V383" s="388"/>
      <c r="W383" s="388"/>
      <c r="X383" s="388"/>
      <c r="Y383" s="389"/>
      <c r="Z383" s="388"/>
      <c r="AA383" s="388"/>
      <c r="AB383" s="388"/>
      <c r="AC383" s="388"/>
      <c r="AD383" s="388"/>
      <c r="AE383" s="389"/>
      <c r="AF383" s="388"/>
      <c r="AG383" s="388"/>
      <c r="AH383" s="388"/>
      <c r="AI383" s="388"/>
      <c r="AJ383" s="388"/>
      <c r="AK383" s="388"/>
      <c r="AL383" s="388"/>
      <c r="AM383" s="388"/>
      <c r="AN383" s="388"/>
      <c r="AO383" s="388"/>
      <c r="AP383" s="388"/>
      <c r="AQ383" s="388"/>
      <c r="AR383" s="388"/>
      <c r="AS383" s="389"/>
      <c r="AT383" s="388"/>
      <c r="AU383" s="388"/>
      <c r="AV383" s="388"/>
      <c r="AW383" s="389"/>
      <c r="AX383" s="388"/>
      <c r="AY383" s="388"/>
      <c r="AZ383" s="388"/>
      <c r="BA383" s="388"/>
      <c r="BB383" s="388"/>
      <c r="BC383" s="388"/>
      <c r="BD383" s="388"/>
      <c r="BE383" s="388"/>
      <c r="BF383" s="389"/>
      <c r="BG383" s="388"/>
      <c r="BH383" s="388"/>
      <c r="BI383" s="388"/>
      <c r="BJ383" s="388"/>
      <c r="BK383" s="389"/>
      <c r="BL383" s="388"/>
      <c r="BM383" s="388"/>
      <c r="BN383" s="388"/>
      <c r="BO383" s="389"/>
      <c r="BP383" s="388"/>
      <c r="BQ383" s="388"/>
      <c r="BR383" s="388"/>
      <c r="BS383" s="389"/>
      <c r="BT383" s="388"/>
      <c r="BU383" s="388"/>
      <c r="BV383" s="388"/>
      <c r="BW383" s="388"/>
      <c r="BX383" s="389"/>
      <c r="BY383" s="388"/>
      <c r="BZ383" s="388"/>
      <c r="CA383" s="388"/>
      <c r="CB383" s="389"/>
      <c r="CC383" s="388"/>
      <c r="CD383" s="388"/>
      <c r="CE383" s="388"/>
    </row>
    <row r="384" spans="3:83" ht="12.75" x14ac:dyDescent="0.2">
      <c r="C384" s="389"/>
      <c r="D384" s="389"/>
      <c r="E384" s="388"/>
      <c r="F384" s="388"/>
      <c r="G384" s="389"/>
      <c r="H384" s="388"/>
      <c r="I384" s="388"/>
      <c r="J384" s="389"/>
      <c r="K384" s="388"/>
      <c r="L384" s="388"/>
      <c r="M384" s="388"/>
      <c r="N384" s="388"/>
      <c r="O384" s="389"/>
      <c r="P384" s="388"/>
      <c r="Q384" s="388"/>
      <c r="R384" s="388"/>
      <c r="S384" s="388"/>
      <c r="T384" s="389"/>
      <c r="U384" s="388"/>
      <c r="V384" s="388"/>
      <c r="W384" s="388"/>
      <c r="X384" s="388"/>
      <c r="Y384" s="389"/>
      <c r="Z384" s="388"/>
      <c r="AA384" s="388"/>
      <c r="AB384" s="388"/>
      <c r="AC384" s="388"/>
      <c r="AD384" s="388"/>
      <c r="AE384" s="389"/>
      <c r="AF384" s="388"/>
      <c r="AG384" s="388"/>
      <c r="AH384" s="388"/>
      <c r="AI384" s="388"/>
      <c r="AJ384" s="388"/>
      <c r="AK384" s="388"/>
      <c r="AL384" s="388"/>
      <c r="AM384" s="388"/>
      <c r="AN384" s="388"/>
      <c r="AO384" s="388"/>
      <c r="AP384" s="388"/>
      <c r="AQ384" s="388"/>
      <c r="AR384" s="388"/>
      <c r="AS384" s="389"/>
      <c r="AT384" s="388"/>
      <c r="AU384" s="388"/>
      <c r="AV384" s="388"/>
      <c r="AW384" s="389"/>
      <c r="AX384" s="388"/>
      <c r="AY384" s="388"/>
      <c r="AZ384" s="388"/>
      <c r="BA384" s="388"/>
      <c r="BB384" s="388"/>
      <c r="BC384" s="388"/>
      <c r="BD384" s="388"/>
      <c r="BE384" s="388"/>
      <c r="BF384" s="389"/>
      <c r="BG384" s="388"/>
      <c r="BH384" s="388"/>
      <c r="BI384" s="388"/>
      <c r="BJ384" s="388"/>
      <c r="BK384" s="389"/>
      <c r="BL384" s="388"/>
      <c r="BM384" s="388"/>
      <c r="BN384" s="388"/>
      <c r="BO384" s="389"/>
      <c r="BP384" s="388"/>
      <c r="BQ384" s="388"/>
      <c r="BR384" s="388"/>
      <c r="BS384" s="389"/>
      <c r="BT384" s="388"/>
      <c r="BU384" s="388"/>
      <c r="BV384" s="388"/>
      <c r="BW384" s="388"/>
      <c r="BX384" s="389"/>
      <c r="BY384" s="388"/>
      <c r="BZ384" s="388"/>
      <c r="CA384" s="388"/>
      <c r="CB384" s="389"/>
      <c r="CC384" s="388"/>
      <c r="CD384" s="388"/>
      <c r="CE384" s="388"/>
    </row>
    <row r="385" spans="3:83" ht="12.75" x14ac:dyDescent="0.2">
      <c r="C385" s="389"/>
      <c r="D385" s="389"/>
      <c r="E385" s="388"/>
      <c r="F385" s="388"/>
      <c r="G385" s="389"/>
      <c r="H385" s="388"/>
      <c r="I385" s="388"/>
      <c r="J385" s="389"/>
      <c r="K385" s="388"/>
      <c r="L385" s="388"/>
      <c r="M385" s="388"/>
      <c r="N385" s="388"/>
      <c r="O385" s="389"/>
      <c r="P385" s="388"/>
      <c r="Q385" s="388"/>
      <c r="R385" s="388"/>
      <c r="S385" s="388"/>
      <c r="T385" s="389"/>
      <c r="U385" s="388"/>
      <c r="V385" s="388"/>
      <c r="W385" s="388"/>
      <c r="X385" s="388"/>
      <c r="Y385" s="389"/>
      <c r="Z385" s="388"/>
      <c r="AA385" s="388"/>
      <c r="AB385" s="388"/>
      <c r="AC385" s="388"/>
      <c r="AD385" s="388"/>
      <c r="AE385" s="389"/>
      <c r="AF385" s="388"/>
      <c r="AG385" s="388"/>
      <c r="AH385" s="388"/>
      <c r="AI385" s="388"/>
      <c r="AJ385" s="388"/>
      <c r="AK385" s="388"/>
      <c r="AL385" s="388"/>
      <c r="AM385" s="388"/>
      <c r="AN385" s="388"/>
      <c r="AO385" s="388"/>
      <c r="AP385" s="388"/>
      <c r="AQ385" s="388"/>
      <c r="AR385" s="388"/>
      <c r="AS385" s="389"/>
      <c r="AT385" s="388"/>
      <c r="AU385" s="388"/>
      <c r="AV385" s="388"/>
      <c r="AW385" s="389"/>
      <c r="AX385" s="388"/>
      <c r="AY385" s="388"/>
      <c r="AZ385" s="388"/>
      <c r="BA385" s="388"/>
      <c r="BB385" s="388"/>
      <c r="BC385" s="388"/>
      <c r="BD385" s="388"/>
      <c r="BE385" s="388"/>
      <c r="BF385" s="389"/>
      <c r="BG385" s="388"/>
      <c r="BH385" s="388"/>
      <c r="BI385" s="388"/>
      <c r="BJ385" s="388"/>
      <c r="BK385" s="389"/>
      <c r="BL385" s="388"/>
      <c r="BM385" s="388"/>
      <c r="BN385" s="388"/>
      <c r="BO385" s="389"/>
      <c r="BP385" s="388"/>
      <c r="BQ385" s="388"/>
      <c r="BR385" s="388"/>
      <c r="BS385" s="389"/>
      <c r="BT385" s="388"/>
      <c r="BU385" s="388"/>
      <c r="BV385" s="388"/>
      <c r="BW385" s="388"/>
      <c r="BX385" s="389"/>
      <c r="BY385" s="388"/>
      <c r="BZ385" s="388"/>
      <c r="CA385" s="388"/>
      <c r="CB385" s="389"/>
      <c r="CC385" s="388"/>
      <c r="CD385" s="388"/>
      <c r="CE385" s="388"/>
    </row>
    <row r="386" spans="3:83" ht="12.75" x14ac:dyDescent="0.2">
      <c r="C386" s="389"/>
      <c r="D386" s="389"/>
      <c r="E386" s="388"/>
      <c r="F386" s="388"/>
      <c r="G386" s="389"/>
      <c r="H386" s="388"/>
      <c r="I386" s="388"/>
      <c r="J386" s="389"/>
      <c r="K386" s="388"/>
      <c r="L386" s="388"/>
      <c r="M386" s="388"/>
      <c r="N386" s="388"/>
      <c r="O386" s="389"/>
      <c r="P386" s="388"/>
      <c r="Q386" s="388"/>
      <c r="R386" s="388"/>
      <c r="S386" s="388"/>
      <c r="T386" s="389"/>
      <c r="U386" s="388"/>
      <c r="V386" s="388"/>
      <c r="W386" s="388"/>
      <c r="X386" s="388"/>
      <c r="Y386" s="389"/>
      <c r="Z386" s="388"/>
      <c r="AA386" s="388"/>
      <c r="AB386" s="388"/>
      <c r="AC386" s="388"/>
      <c r="AD386" s="388"/>
      <c r="AE386" s="389"/>
      <c r="AF386" s="388"/>
      <c r="AG386" s="388"/>
      <c r="AH386" s="388"/>
      <c r="AI386" s="388"/>
      <c r="AJ386" s="388"/>
      <c r="AK386" s="388"/>
      <c r="AL386" s="388"/>
      <c r="AM386" s="388"/>
      <c r="AN386" s="388"/>
      <c r="AO386" s="388"/>
      <c r="AP386" s="388"/>
      <c r="AQ386" s="388"/>
      <c r="AR386" s="388"/>
      <c r="AS386" s="389"/>
      <c r="AT386" s="388"/>
      <c r="AU386" s="388"/>
      <c r="AV386" s="388"/>
      <c r="AW386" s="389"/>
      <c r="AX386" s="388"/>
      <c r="AY386" s="388"/>
      <c r="AZ386" s="388"/>
      <c r="BA386" s="388"/>
      <c r="BB386" s="388"/>
      <c r="BC386" s="388"/>
      <c r="BD386" s="388"/>
      <c r="BE386" s="388"/>
      <c r="BF386" s="389"/>
      <c r="BG386" s="388"/>
      <c r="BH386" s="388"/>
      <c r="BI386" s="388"/>
      <c r="BJ386" s="388"/>
      <c r="BK386" s="389"/>
      <c r="BL386" s="388"/>
      <c r="BM386" s="388"/>
      <c r="BN386" s="388"/>
      <c r="BO386" s="389"/>
      <c r="BP386" s="388"/>
      <c r="BQ386" s="388"/>
      <c r="BR386" s="388"/>
      <c r="BS386" s="389"/>
      <c r="BT386" s="388"/>
      <c r="BU386" s="388"/>
      <c r="BV386" s="388"/>
      <c r="BW386" s="388"/>
      <c r="BX386" s="389"/>
      <c r="BY386" s="388"/>
      <c r="BZ386" s="388"/>
      <c r="CA386" s="388"/>
      <c r="CB386" s="389"/>
      <c r="CC386" s="388"/>
      <c r="CD386" s="388"/>
      <c r="CE386" s="388"/>
    </row>
    <row r="387" spans="3:83" ht="12.75" x14ac:dyDescent="0.2">
      <c r="C387" s="389"/>
      <c r="D387" s="389"/>
      <c r="E387" s="388"/>
      <c r="F387" s="388"/>
      <c r="G387" s="389"/>
      <c r="H387" s="388"/>
      <c r="I387" s="388"/>
      <c r="J387" s="389"/>
      <c r="K387" s="388"/>
      <c r="L387" s="388"/>
      <c r="M387" s="388"/>
      <c r="N387" s="388"/>
      <c r="O387" s="389"/>
      <c r="P387" s="388"/>
      <c r="Q387" s="388"/>
      <c r="R387" s="388"/>
      <c r="S387" s="388"/>
      <c r="T387" s="389"/>
      <c r="U387" s="388"/>
      <c r="V387" s="388"/>
      <c r="W387" s="388"/>
      <c r="X387" s="388"/>
      <c r="Y387" s="389"/>
      <c r="Z387" s="388"/>
      <c r="AA387" s="388"/>
      <c r="AB387" s="388"/>
      <c r="AC387" s="388"/>
      <c r="AD387" s="388"/>
      <c r="AE387" s="389"/>
      <c r="AF387" s="388"/>
      <c r="AG387" s="388"/>
      <c r="AH387" s="388"/>
      <c r="AI387" s="388"/>
      <c r="AJ387" s="388"/>
      <c r="AK387" s="388"/>
      <c r="AL387" s="388"/>
      <c r="AM387" s="388"/>
      <c r="AN387" s="388"/>
      <c r="AO387" s="388"/>
      <c r="AP387" s="388"/>
      <c r="AQ387" s="388"/>
      <c r="AR387" s="388"/>
      <c r="AS387" s="389"/>
      <c r="AT387" s="388"/>
      <c r="AU387" s="388"/>
      <c r="AV387" s="388"/>
      <c r="AW387" s="389"/>
      <c r="AX387" s="388"/>
      <c r="AY387" s="388"/>
      <c r="AZ387" s="388"/>
      <c r="BA387" s="388"/>
      <c r="BB387" s="388"/>
      <c r="BC387" s="388"/>
      <c r="BD387" s="388"/>
      <c r="BE387" s="388"/>
      <c r="BF387" s="389"/>
      <c r="BG387" s="388"/>
      <c r="BH387" s="388"/>
      <c r="BI387" s="388"/>
      <c r="BJ387" s="388"/>
      <c r="BK387" s="389"/>
      <c r="BL387" s="388"/>
      <c r="BM387" s="388"/>
      <c r="BN387" s="388"/>
      <c r="BO387" s="389"/>
      <c r="BP387" s="388"/>
      <c r="BQ387" s="388"/>
      <c r="BR387" s="388"/>
      <c r="BS387" s="389"/>
      <c r="BT387" s="388"/>
      <c r="BU387" s="388"/>
      <c r="BV387" s="388"/>
      <c r="BW387" s="388"/>
      <c r="BX387" s="389"/>
      <c r="BY387" s="388"/>
      <c r="BZ387" s="388"/>
      <c r="CA387" s="388"/>
      <c r="CB387" s="389"/>
      <c r="CC387" s="388"/>
      <c r="CD387" s="388"/>
      <c r="CE387" s="388"/>
    </row>
    <row r="388" spans="3:83" ht="12.75" x14ac:dyDescent="0.2">
      <c r="C388" s="389"/>
      <c r="D388" s="389"/>
      <c r="E388" s="388"/>
      <c r="F388" s="388"/>
      <c r="G388" s="389"/>
      <c r="H388" s="388"/>
      <c r="I388" s="388"/>
      <c r="J388" s="389"/>
      <c r="K388" s="388"/>
      <c r="L388" s="388"/>
      <c r="M388" s="388"/>
      <c r="N388" s="388"/>
      <c r="O388" s="389"/>
      <c r="P388" s="388"/>
      <c r="Q388" s="388"/>
      <c r="R388" s="388"/>
      <c r="S388" s="388"/>
      <c r="T388" s="389"/>
      <c r="U388" s="388"/>
      <c r="V388" s="388"/>
      <c r="W388" s="388"/>
      <c r="X388" s="388"/>
      <c r="Y388" s="389"/>
      <c r="Z388" s="388"/>
      <c r="AA388" s="388"/>
      <c r="AB388" s="388"/>
      <c r="AC388" s="388"/>
      <c r="AD388" s="388"/>
      <c r="AE388" s="389"/>
      <c r="AF388" s="388"/>
      <c r="AG388" s="388"/>
      <c r="AH388" s="388"/>
      <c r="AI388" s="388"/>
      <c r="AJ388" s="388"/>
      <c r="AK388" s="388"/>
      <c r="AL388" s="388"/>
      <c r="AM388" s="388"/>
      <c r="AN388" s="388"/>
      <c r="AO388" s="388"/>
      <c r="AP388" s="388"/>
      <c r="AQ388" s="388"/>
      <c r="AR388" s="388"/>
      <c r="AS388" s="389"/>
      <c r="AT388" s="388"/>
      <c r="AU388" s="388"/>
      <c r="AV388" s="388"/>
      <c r="AW388" s="389"/>
      <c r="AX388" s="388"/>
      <c r="AY388" s="388"/>
      <c r="AZ388" s="388"/>
      <c r="BA388" s="388"/>
      <c r="BB388" s="388"/>
      <c r="BC388" s="388"/>
      <c r="BD388" s="388"/>
      <c r="BE388" s="388"/>
      <c r="BF388" s="389"/>
      <c r="BG388" s="388"/>
      <c r="BH388" s="388"/>
      <c r="BI388" s="388"/>
      <c r="BJ388" s="388"/>
      <c r="BK388" s="389"/>
      <c r="BL388" s="388"/>
      <c r="BM388" s="388"/>
      <c r="BN388" s="388"/>
      <c r="BO388" s="389"/>
      <c r="BP388" s="388"/>
      <c r="BQ388" s="388"/>
      <c r="BR388" s="388"/>
      <c r="BS388" s="389"/>
      <c r="BT388" s="388"/>
      <c r="BU388" s="388"/>
      <c r="BV388" s="388"/>
      <c r="BW388" s="388"/>
      <c r="BX388" s="389"/>
      <c r="BY388" s="388"/>
      <c r="BZ388" s="388"/>
      <c r="CA388" s="388"/>
      <c r="CB388" s="389"/>
      <c r="CC388" s="388"/>
      <c r="CD388" s="388"/>
      <c r="CE388" s="388"/>
    </row>
    <row r="389" spans="3:83" ht="12.75" x14ac:dyDescent="0.2">
      <c r="C389" s="389"/>
      <c r="D389" s="389"/>
      <c r="E389" s="388"/>
      <c r="F389" s="388"/>
      <c r="G389" s="389"/>
      <c r="H389" s="388"/>
      <c r="I389" s="388"/>
      <c r="J389" s="389"/>
      <c r="K389" s="388"/>
      <c r="L389" s="388"/>
      <c r="M389" s="388"/>
      <c r="N389" s="388"/>
      <c r="O389" s="389"/>
      <c r="P389" s="388"/>
      <c r="Q389" s="388"/>
      <c r="R389" s="388"/>
      <c r="S389" s="388"/>
      <c r="T389" s="389"/>
      <c r="U389" s="388"/>
      <c r="V389" s="388"/>
      <c r="W389" s="388"/>
      <c r="X389" s="388"/>
      <c r="Y389" s="389"/>
      <c r="Z389" s="388"/>
      <c r="AA389" s="388"/>
      <c r="AB389" s="388"/>
      <c r="AC389" s="388"/>
      <c r="AD389" s="388"/>
      <c r="AE389" s="389"/>
      <c r="AF389" s="388"/>
      <c r="AG389" s="388"/>
      <c r="AH389" s="388"/>
      <c r="AI389" s="388"/>
      <c r="AJ389" s="388"/>
      <c r="AK389" s="388"/>
      <c r="AL389" s="388"/>
      <c r="AM389" s="388"/>
      <c r="AN389" s="388"/>
      <c r="AO389" s="388"/>
      <c r="AP389" s="388"/>
      <c r="AQ389" s="388"/>
      <c r="AR389" s="388"/>
      <c r="AS389" s="389"/>
      <c r="AT389" s="388"/>
      <c r="AU389" s="388"/>
      <c r="AV389" s="388"/>
      <c r="AW389" s="389"/>
      <c r="AX389" s="388"/>
      <c r="AY389" s="388"/>
      <c r="AZ389" s="388"/>
      <c r="BA389" s="388"/>
      <c r="BB389" s="388"/>
      <c r="BC389" s="388"/>
      <c r="BD389" s="388"/>
      <c r="BE389" s="388"/>
      <c r="BF389" s="389"/>
      <c r="BG389" s="388"/>
      <c r="BH389" s="388"/>
      <c r="BI389" s="388"/>
      <c r="BJ389" s="388"/>
      <c r="BK389" s="389"/>
      <c r="BL389" s="388"/>
      <c r="BM389" s="388"/>
      <c r="BN389" s="388"/>
      <c r="BO389" s="389"/>
      <c r="BP389" s="388"/>
      <c r="BQ389" s="388"/>
      <c r="BR389" s="388"/>
      <c r="BS389" s="389"/>
      <c r="BT389" s="388"/>
      <c r="BU389" s="388"/>
      <c r="BV389" s="388"/>
      <c r="BW389" s="388"/>
      <c r="BX389" s="389"/>
      <c r="BY389" s="388"/>
      <c r="BZ389" s="388"/>
      <c r="CA389" s="388"/>
      <c r="CB389" s="389"/>
      <c r="CC389" s="388"/>
      <c r="CD389" s="388"/>
      <c r="CE389" s="388"/>
    </row>
    <row r="390" spans="3:83" ht="12.75" x14ac:dyDescent="0.2">
      <c r="C390" s="389"/>
      <c r="D390" s="389"/>
      <c r="E390" s="388"/>
      <c r="F390" s="388"/>
      <c r="G390" s="389"/>
      <c r="H390" s="388"/>
      <c r="I390" s="388"/>
      <c r="J390" s="389"/>
      <c r="K390" s="388"/>
      <c r="L390" s="388"/>
      <c r="M390" s="388"/>
      <c r="N390" s="388"/>
      <c r="O390" s="389"/>
      <c r="P390" s="388"/>
      <c r="Q390" s="388"/>
      <c r="R390" s="388"/>
      <c r="S390" s="388"/>
      <c r="T390" s="389"/>
      <c r="U390" s="388"/>
      <c r="V390" s="388"/>
      <c r="W390" s="388"/>
      <c r="X390" s="388"/>
      <c r="Y390" s="389"/>
      <c r="Z390" s="388"/>
      <c r="AA390" s="388"/>
      <c r="AB390" s="388"/>
      <c r="AC390" s="388"/>
      <c r="AD390" s="388"/>
      <c r="AE390" s="389"/>
      <c r="AF390" s="388"/>
      <c r="AG390" s="388"/>
      <c r="AH390" s="388"/>
      <c r="AI390" s="388"/>
      <c r="AJ390" s="388"/>
      <c r="AK390" s="388"/>
      <c r="AL390" s="388"/>
      <c r="AM390" s="388"/>
      <c r="AN390" s="388"/>
      <c r="AO390" s="388"/>
      <c r="AP390" s="388"/>
      <c r="AQ390" s="388"/>
      <c r="AR390" s="388"/>
      <c r="AS390" s="389"/>
      <c r="AT390" s="388"/>
      <c r="AU390" s="388"/>
      <c r="AV390" s="388"/>
      <c r="AW390" s="389"/>
      <c r="AX390" s="388"/>
      <c r="AY390" s="388"/>
      <c r="AZ390" s="388"/>
      <c r="BA390" s="388"/>
      <c r="BB390" s="388"/>
      <c r="BC390" s="388"/>
      <c r="BD390" s="388"/>
      <c r="BE390" s="388"/>
      <c r="BF390" s="389"/>
      <c r="BG390" s="388"/>
      <c r="BH390" s="388"/>
      <c r="BI390" s="388"/>
      <c r="BJ390" s="388"/>
      <c r="BK390" s="389"/>
      <c r="BL390" s="388"/>
      <c r="BM390" s="388"/>
      <c r="BN390" s="388"/>
      <c r="BO390" s="389"/>
      <c r="BP390" s="388"/>
      <c r="BQ390" s="388"/>
      <c r="BR390" s="388"/>
      <c r="BS390" s="389"/>
      <c r="BT390" s="388"/>
      <c r="BU390" s="388"/>
      <c r="BV390" s="388"/>
      <c r="BW390" s="388"/>
      <c r="BX390" s="389"/>
      <c r="BY390" s="388"/>
      <c r="BZ390" s="388"/>
      <c r="CA390" s="388"/>
      <c r="CB390" s="389"/>
      <c r="CC390" s="388"/>
      <c r="CD390" s="388"/>
      <c r="CE390" s="388"/>
    </row>
    <row r="391" spans="3:83" ht="12.75" x14ac:dyDescent="0.2">
      <c r="C391" s="389"/>
      <c r="D391" s="389"/>
      <c r="E391" s="388"/>
      <c r="F391" s="388"/>
      <c r="G391" s="389"/>
      <c r="H391" s="388"/>
      <c r="I391" s="388"/>
      <c r="J391" s="389"/>
      <c r="K391" s="388"/>
      <c r="L391" s="388"/>
      <c r="M391" s="388"/>
      <c r="N391" s="388"/>
      <c r="O391" s="389"/>
      <c r="P391" s="388"/>
      <c r="Q391" s="388"/>
      <c r="R391" s="388"/>
      <c r="S391" s="388"/>
      <c r="T391" s="389"/>
      <c r="U391" s="388"/>
      <c r="V391" s="388"/>
      <c r="W391" s="388"/>
      <c r="X391" s="388"/>
      <c r="Y391" s="389"/>
      <c r="Z391" s="388"/>
      <c r="AA391" s="388"/>
      <c r="AB391" s="388"/>
      <c r="AC391" s="388"/>
      <c r="AD391" s="388"/>
      <c r="AE391" s="389"/>
      <c r="AF391" s="388"/>
      <c r="AG391" s="388"/>
      <c r="AH391" s="388"/>
      <c r="AI391" s="388"/>
      <c r="AJ391" s="388"/>
      <c r="AK391" s="388"/>
      <c r="AL391" s="388"/>
      <c r="AM391" s="388"/>
      <c r="AN391" s="388"/>
      <c r="AO391" s="388"/>
      <c r="AP391" s="388"/>
      <c r="AQ391" s="388"/>
      <c r="AR391" s="388"/>
      <c r="AS391" s="389"/>
      <c r="AT391" s="388"/>
      <c r="AU391" s="388"/>
      <c r="AV391" s="388"/>
      <c r="AW391" s="389"/>
      <c r="AX391" s="388"/>
      <c r="AY391" s="388"/>
      <c r="AZ391" s="388"/>
      <c r="BA391" s="388"/>
      <c r="BB391" s="388"/>
      <c r="BC391" s="388"/>
      <c r="BD391" s="388"/>
      <c r="BE391" s="388"/>
      <c r="BF391" s="389"/>
      <c r="BG391" s="388"/>
      <c r="BH391" s="388"/>
      <c r="BI391" s="388"/>
      <c r="BJ391" s="388"/>
      <c r="BK391" s="389"/>
      <c r="BL391" s="388"/>
      <c r="BM391" s="388"/>
      <c r="BN391" s="388"/>
      <c r="BO391" s="389"/>
      <c r="BP391" s="388"/>
      <c r="BQ391" s="388"/>
      <c r="BR391" s="388"/>
      <c r="BS391" s="389"/>
      <c r="BT391" s="388"/>
      <c r="BU391" s="388"/>
      <c r="BV391" s="388"/>
      <c r="BW391" s="388"/>
      <c r="BX391" s="389"/>
      <c r="BY391" s="388"/>
      <c r="BZ391" s="388"/>
      <c r="CA391" s="388"/>
      <c r="CB391" s="389"/>
      <c r="CC391" s="388"/>
      <c r="CD391" s="388"/>
      <c r="CE391" s="388"/>
    </row>
    <row r="392" spans="3:83" ht="12.75" x14ac:dyDescent="0.2">
      <c r="C392" s="389"/>
      <c r="D392" s="389"/>
      <c r="E392" s="388"/>
      <c r="F392" s="388"/>
      <c r="G392" s="389"/>
      <c r="H392" s="388"/>
      <c r="I392" s="388"/>
      <c r="J392" s="389"/>
      <c r="K392" s="388"/>
      <c r="L392" s="388"/>
      <c r="M392" s="388"/>
      <c r="N392" s="388"/>
      <c r="O392" s="389"/>
      <c r="P392" s="388"/>
      <c r="Q392" s="388"/>
      <c r="R392" s="388"/>
      <c r="S392" s="388"/>
      <c r="T392" s="389"/>
      <c r="U392" s="388"/>
      <c r="V392" s="388"/>
      <c r="W392" s="388"/>
      <c r="X392" s="388"/>
      <c r="Y392" s="389"/>
      <c r="Z392" s="388"/>
      <c r="AA392" s="388"/>
      <c r="AB392" s="388"/>
      <c r="AC392" s="388"/>
      <c r="AD392" s="388"/>
      <c r="AE392" s="389"/>
      <c r="AF392" s="388"/>
      <c r="AG392" s="388"/>
      <c r="AH392" s="388"/>
      <c r="AI392" s="388"/>
      <c r="AJ392" s="388"/>
      <c r="AK392" s="388"/>
      <c r="AL392" s="388"/>
      <c r="AM392" s="388"/>
      <c r="AN392" s="388"/>
      <c r="AO392" s="388"/>
      <c r="AP392" s="388"/>
      <c r="AQ392" s="388"/>
      <c r="AR392" s="388"/>
      <c r="AS392" s="389"/>
      <c r="AT392" s="388"/>
      <c r="AU392" s="388"/>
      <c r="AV392" s="388"/>
      <c r="AW392" s="389"/>
      <c r="AX392" s="388"/>
      <c r="AY392" s="388"/>
      <c r="AZ392" s="388"/>
      <c r="BA392" s="388"/>
      <c r="BB392" s="388"/>
      <c r="BC392" s="388"/>
      <c r="BD392" s="388"/>
      <c r="BE392" s="388"/>
      <c r="BF392" s="389"/>
      <c r="BG392" s="388"/>
      <c r="BH392" s="388"/>
      <c r="BI392" s="388"/>
      <c r="BJ392" s="388"/>
      <c r="BK392" s="389"/>
      <c r="BL392" s="388"/>
      <c r="BM392" s="388"/>
      <c r="BN392" s="388"/>
      <c r="BO392" s="389"/>
      <c r="BP392" s="388"/>
      <c r="BQ392" s="388"/>
      <c r="BR392" s="388"/>
      <c r="BS392" s="389"/>
      <c r="BT392" s="388"/>
      <c r="BU392" s="388"/>
      <c r="BV392" s="388"/>
      <c r="BW392" s="388"/>
      <c r="BX392" s="389"/>
      <c r="BY392" s="388"/>
      <c r="BZ392" s="388"/>
      <c r="CA392" s="388"/>
      <c r="CB392" s="389"/>
      <c r="CC392" s="388"/>
      <c r="CD392" s="388"/>
      <c r="CE392" s="388"/>
    </row>
    <row r="393" spans="3:83" ht="12.75" x14ac:dyDescent="0.2">
      <c r="C393" s="389"/>
      <c r="D393" s="389"/>
      <c r="E393" s="388"/>
      <c r="F393" s="388"/>
      <c r="G393" s="389"/>
      <c r="H393" s="388"/>
      <c r="I393" s="388"/>
      <c r="J393" s="389"/>
      <c r="K393" s="388"/>
      <c r="L393" s="388"/>
      <c r="M393" s="388"/>
      <c r="N393" s="388"/>
      <c r="O393" s="389"/>
      <c r="P393" s="388"/>
      <c r="Q393" s="388"/>
      <c r="R393" s="388"/>
      <c r="S393" s="388"/>
      <c r="T393" s="389"/>
      <c r="U393" s="388"/>
      <c r="V393" s="388"/>
      <c r="W393" s="388"/>
      <c r="X393" s="388"/>
      <c r="Y393" s="389"/>
      <c r="Z393" s="388"/>
      <c r="AA393" s="388"/>
      <c r="AB393" s="388"/>
      <c r="AC393" s="388"/>
      <c r="AD393" s="388"/>
      <c r="AE393" s="389"/>
      <c r="AF393" s="388"/>
      <c r="AG393" s="388"/>
      <c r="AH393" s="388"/>
      <c r="AI393" s="388"/>
      <c r="AJ393" s="388"/>
      <c r="AK393" s="388"/>
      <c r="AL393" s="388"/>
      <c r="AM393" s="388"/>
      <c r="AN393" s="388"/>
      <c r="AO393" s="388"/>
      <c r="AP393" s="388"/>
      <c r="AQ393" s="388"/>
      <c r="AR393" s="388"/>
      <c r="AS393" s="389"/>
      <c r="AT393" s="388"/>
      <c r="AU393" s="388"/>
      <c r="AV393" s="388"/>
      <c r="AW393" s="389"/>
      <c r="AX393" s="388"/>
      <c r="AY393" s="388"/>
      <c r="AZ393" s="388"/>
      <c r="BA393" s="388"/>
      <c r="BB393" s="388"/>
      <c r="BC393" s="388"/>
      <c r="BD393" s="388"/>
      <c r="BE393" s="388"/>
      <c r="BF393" s="389"/>
      <c r="BG393" s="388"/>
      <c r="BH393" s="388"/>
      <c r="BI393" s="388"/>
      <c r="BJ393" s="388"/>
      <c r="BK393" s="389"/>
      <c r="BL393" s="388"/>
      <c r="BM393" s="388"/>
      <c r="BN393" s="388"/>
      <c r="BO393" s="389"/>
      <c r="BP393" s="388"/>
      <c r="BQ393" s="388"/>
      <c r="BR393" s="388"/>
      <c r="BS393" s="389"/>
      <c r="BT393" s="388"/>
      <c r="BU393" s="388"/>
      <c r="BV393" s="388"/>
      <c r="BW393" s="388"/>
      <c r="BX393" s="389"/>
      <c r="BY393" s="388"/>
      <c r="BZ393" s="388"/>
      <c r="CA393" s="388"/>
      <c r="CB393" s="389"/>
      <c r="CC393" s="388"/>
      <c r="CD393" s="388"/>
      <c r="CE393" s="388"/>
    </row>
    <row r="394" spans="3:83" ht="12.75" x14ac:dyDescent="0.2">
      <c r="C394" s="389"/>
      <c r="D394" s="389"/>
      <c r="E394" s="388"/>
      <c r="F394" s="388"/>
      <c r="G394" s="389"/>
      <c r="H394" s="388"/>
      <c r="I394" s="388"/>
      <c r="J394" s="389"/>
      <c r="K394" s="388"/>
      <c r="L394" s="388"/>
      <c r="M394" s="388"/>
      <c r="N394" s="388"/>
      <c r="O394" s="389"/>
      <c r="P394" s="388"/>
      <c r="Q394" s="388"/>
      <c r="R394" s="388"/>
      <c r="S394" s="388"/>
      <c r="T394" s="389"/>
      <c r="U394" s="388"/>
      <c r="V394" s="388"/>
      <c r="W394" s="388"/>
      <c r="X394" s="388"/>
      <c r="Y394" s="389"/>
      <c r="Z394" s="388"/>
      <c r="AA394" s="388"/>
      <c r="AB394" s="388"/>
      <c r="AC394" s="388"/>
      <c r="AD394" s="388"/>
      <c r="AE394" s="389"/>
      <c r="AF394" s="388"/>
      <c r="AG394" s="388"/>
      <c r="AH394" s="388"/>
      <c r="AI394" s="388"/>
      <c r="AJ394" s="388"/>
      <c r="AK394" s="388"/>
      <c r="AL394" s="388"/>
      <c r="AM394" s="388"/>
      <c r="AN394" s="388"/>
      <c r="AO394" s="388"/>
      <c r="AP394" s="388"/>
      <c r="AQ394" s="388"/>
      <c r="AR394" s="388"/>
      <c r="AS394" s="389"/>
      <c r="AT394" s="388"/>
      <c r="AU394" s="388"/>
      <c r="AV394" s="388"/>
      <c r="AW394" s="389"/>
      <c r="AX394" s="388"/>
      <c r="AY394" s="388"/>
      <c r="AZ394" s="388"/>
      <c r="BA394" s="388"/>
      <c r="BB394" s="388"/>
      <c r="BC394" s="388"/>
      <c r="BD394" s="388"/>
      <c r="BE394" s="388"/>
      <c r="BF394" s="389"/>
      <c r="BG394" s="388"/>
      <c r="BH394" s="388"/>
      <c r="BI394" s="388"/>
      <c r="BJ394" s="388"/>
      <c r="BK394" s="389"/>
      <c r="BL394" s="388"/>
      <c r="BM394" s="388"/>
      <c r="BN394" s="388"/>
      <c r="BO394" s="389"/>
      <c r="BP394" s="388"/>
      <c r="BQ394" s="388"/>
      <c r="BR394" s="388"/>
      <c r="BS394" s="389"/>
      <c r="BT394" s="388"/>
      <c r="BU394" s="388"/>
      <c r="BV394" s="388"/>
      <c r="BW394" s="388"/>
      <c r="BX394" s="389"/>
      <c r="BY394" s="388"/>
      <c r="BZ394" s="388"/>
      <c r="CA394" s="388"/>
      <c r="CB394" s="389"/>
      <c r="CC394" s="388"/>
      <c r="CD394" s="388"/>
      <c r="CE394" s="388"/>
    </row>
    <row r="395" spans="3:83" ht="12.75" x14ac:dyDescent="0.2">
      <c r="C395" s="389"/>
      <c r="D395" s="389"/>
      <c r="E395" s="388"/>
      <c r="F395" s="388"/>
      <c r="G395" s="389"/>
      <c r="H395" s="388"/>
      <c r="I395" s="388"/>
      <c r="J395" s="389"/>
      <c r="K395" s="388"/>
      <c r="L395" s="388"/>
      <c r="M395" s="388"/>
      <c r="N395" s="388"/>
      <c r="O395" s="389"/>
      <c r="P395" s="388"/>
      <c r="Q395" s="388"/>
      <c r="R395" s="388"/>
      <c r="S395" s="388"/>
      <c r="T395" s="389"/>
      <c r="U395" s="388"/>
      <c r="V395" s="388"/>
      <c r="W395" s="388"/>
      <c r="X395" s="388"/>
      <c r="Y395" s="389"/>
      <c r="Z395" s="388"/>
      <c r="AA395" s="388"/>
      <c r="AB395" s="388"/>
      <c r="AC395" s="388"/>
      <c r="AD395" s="388"/>
      <c r="AE395" s="389"/>
      <c r="AF395" s="388"/>
      <c r="AG395" s="388"/>
      <c r="AH395" s="388"/>
      <c r="AI395" s="388"/>
      <c r="AJ395" s="388"/>
      <c r="AK395" s="388"/>
      <c r="AL395" s="388"/>
      <c r="AM395" s="388"/>
      <c r="AN395" s="388"/>
      <c r="AO395" s="388"/>
      <c r="AP395" s="388"/>
      <c r="AQ395" s="388"/>
      <c r="AR395" s="388"/>
      <c r="AS395" s="389"/>
      <c r="AT395" s="388"/>
      <c r="AU395" s="388"/>
      <c r="AV395" s="388"/>
      <c r="AW395" s="389"/>
      <c r="AX395" s="388"/>
      <c r="AY395" s="388"/>
      <c r="AZ395" s="388"/>
      <c r="BA395" s="388"/>
      <c r="BB395" s="388"/>
      <c r="BC395" s="388"/>
      <c r="BD395" s="388"/>
      <c r="BE395" s="388"/>
      <c r="BF395" s="389"/>
      <c r="BG395" s="388"/>
      <c r="BH395" s="388"/>
      <c r="BI395" s="388"/>
      <c r="BJ395" s="388"/>
      <c r="BK395" s="389"/>
      <c r="BL395" s="388"/>
      <c r="BM395" s="388"/>
      <c r="BN395" s="388"/>
      <c r="BO395" s="389"/>
      <c r="BP395" s="388"/>
      <c r="BQ395" s="388"/>
      <c r="BR395" s="388"/>
      <c r="BS395" s="389"/>
      <c r="BT395" s="388"/>
      <c r="BU395" s="388"/>
      <c r="BV395" s="388"/>
      <c r="BW395" s="388"/>
      <c r="BX395" s="389"/>
      <c r="BY395" s="388"/>
      <c r="BZ395" s="388"/>
      <c r="CA395" s="388"/>
      <c r="CB395" s="389"/>
      <c r="CC395" s="388"/>
      <c r="CD395" s="388"/>
      <c r="CE395" s="388"/>
    </row>
    <row r="396" spans="3:83" ht="12.75" x14ac:dyDescent="0.2">
      <c r="C396" s="389"/>
      <c r="D396" s="389"/>
      <c r="E396" s="388"/>
      <c r="F396" s="388"/>
      <c r="G396" s="389"/>
      <c r="H396" s="388"/>
      <c r="I396" s="388"/>
      <c r="J396" s="389"/>
      <c r="K396" s="388"/>
      <c r="L396" s="388"/>
      <c r="M396" s="388"/>
      <c r="N396" s="388"/>
      <c r="O396" s="389"/>
      <c r="P396" s="388"/>
      <c r="Q396" s="388"/>
      <c r="R396" s="388"/>
      <c r="S396" s="388"/>
      <c r="T396" s="389"/>
      <c r="U396" s="388"/>
      <c r="V396" s="388"/>
      <c r="W396" s="388"/>
      <c r="X396" s="388"/>
      <c r="Y396" s="389"/>
      <c r="Z396" s="388"/>
      <c r="AA396" s="388"/>
      <c r="AB396" s="388"/>
      <c r="AC396" s="388"/>
      <c r="AD396" s="388"/>
      <c r="AE396" s="389"/>
      <c r="AF396" s="388"/>
      <c r="AG396" s="388"/>
      <c r="AH396" s="388"/>
      <c r="AI396" s="388"/>
      <c r="AJ396" s="388"/>
      <c r="AK396" s="388"/>
      <c r="AL396" s="388"/>
      <c r="AM396" s="388"/>
      <c r="AN396" s="388"/>
      <c r="AO396" s="388"/>
      <c r="AP396" s="388"/>
      <c r="AQ396" s="388"/>
      <c r="AR396" s="388"/>
      <c r="AS396" s="389"/>
      <c r="AT396" s="388"/>
      <c r="AU396" s="388"/>
      <c r="AV396" s="388"/>
      <c r="AW396" s="389"/>
      <c r="AX396" s="388"/>
      <c r="AY396" s="388"/>
      <c r="AZ396" s="388"/>
      <c r="BA396" s="388"/>
      <c r="BB396" s="388"/>
      <c r="BC396" s="388"/>
      <c r="BD396" s="388"/>
      <c r="BE396" s="388"/>
      <c r="BF396" s="389"/>
      <c r="BG396" s="388"/>
      <c r="BH396" s="388"/>
      <c r="BI396" s="388"/>
      <c r="BJ396" s="388"/>
      <c r="BK396" s="389"/>
      <c r="BL396" s="388"/>
      <c r="BM396" s="388"/>
      <c r="BN396" s="388"/>
      <c r="BO396" s="389"/>
      <c r="BP396" s="388"/>
      <c r="BQ396" s="388"/>
      <c r="BR396" s="388"/>
      <c r="BS396" s="389"/>
      <c r="BT396" s="388"/>
      <c r="BU396" s="388"/>
      <c r="BV396" s="388"/>
      <c r="BW396" s="388"/>
      <c r="BX396" s="389"/>
      <c r="BY396" s="388"/>
      <c r="BZ396" s="388"/>
      <c r="CA396" s="388"/>
      <c r="CB396" s="389"/>
      <c r="CC396" s="388"/>
      <c r="CD396" s="388"/>
      <c r="CE396" s="388"/>
    </row>
    <row r="397" spans="3:83" ht="12.75" x14ac:dyDescent="0.2">
      <c r="C397" s="389"/>
      <c r="D397" s="389"/>
      <c r="E397" s="388"/>
      <c r="F397" s="388"/>
      <c r="G397" s="389"/>
      <c r="H397" s="388"/>
      <c r="I397" s="388"/>
      <c r="J397" s="389"/>
      <c r="K397" s="388"/>
      <c r="L397" s="388"/>
      <c r="M397" s="388"/>
      <c r="N397" s="388"/>
      <c r="O397" s="389"/>
      <c r="P397" s="388"/>
      <c r="Q397" s="388"/>
      <c r="R397" s="388"/>
      <c r="S397" s="388"/>
      <c r="T397" s="389"/>
      <c r="U397" s="388"/>
      <c r="V397" s="388"/>
      <c r="W397" s="388"/>
      <c r="X397" s="388"/>
      <c r="Y397" s="389"/>
      <c r="Z397" s="388"/>
      <c r="AA397" s="388"/>
      <c r="AB397" s="388"/>
      <c r="AC397" s="388"/>
      <c r="AD397" s="388"/>
      <c r="AE397" s="389"/>
      <c r="AF397" s="388"/>
      <c r="AG397" s="388"/>
      <c r="AH397" s="388"/>
      <c r="AI397" s="388"/>
      <c r="AJ397" s="388"/>
      <c r="AK397" s="388"/>
      <c r="AL397" s="388"/>
      <c r="AM397" s="388"/>
      <c r="AN397" s="388"/>
      <c r="AO397" s="388"/>
      <c r="AP397" s="388"/>
      <c r="AQ397" s="388"/>
      <c r="AR397" s="388"/>
      <c r="AS397" s="389"/>
      <c r="AT397" s="388"/>
      <c r="AU397" s="388"/>
      <c r="AV397" s="388"/>
      <c r="AW397" s="389"/>
      <c r="AX397" s="388"/>
      <c r="AY397" s="388"/>
      <c r="AZ397" s="388"/>
      <c r="BA397" s="388"/>
      <c r="BB397" s="388"/>
      <c r="BC397" s="388"/>
      <c r="BD397" s="388"/>
      <c r="BE397" s="388"/>
      <c r="BF397" s="389"/>
      <c r="BG397" s="388"/>
      <c r="BH397" s="388"/>
      <c r="BI397" s="388"/>
      <c r="BJ397" s="388"/>
      <c r="BK397" s="389"/>
      <c r="BL397" s="388"/>
      <c r="BM397" s="388"/>
      <c r="BN397" s="388"/>
      <c r="BO397" s="389"/>
      <c r="BP397" s="388"/>
      <c r="BQ397" s="388"/>
      <c r="BR397" s="388"/>
      <c r="BS397" s="389"/>
      <c r="BT397" s="388"/>
      <c r="BU397" s="388"/>
      <c r="BV397" s="388"/>
      <c r="BW397" s="388"/>
      <c r="BX397" s="389"/>
      <c r="BY397" s="388"/>
      <c r="BZ397" s="388"/>
      <c r="CA397" s="388"/>
      <c r="CB397" s="389"/>
      <c r="CC397" s="388"/>
      <c r="CD397" s="388"/>
      <c r="CE397" s="388"/>
    </row>
    <row r="398" spans="3:83" ht="12.75" x14ac:dyDescent="0.2">
      <c r="C398" s="389"/>
      <c r="D398" s="389"/>
      <c r="E398" s="388"/>
      <c r="F398" s="388"/>
      <c r="G398" s="389"/>
      <c r="H398" s="388"/>
      <c r="I398" s="388"/>
      <c r="J398" s="389"/>
      <c r="K398" s="388"/>
      <c r="L398" s="388"/>
      <c r="M398" s="388"/>
      <c r="N398" s="388"/>
      <c r="O398" s="389"/>
      <c r="P398" s="388"/>
      <c r="Q398" s="388"/>
      <c r="R398" s="388"/>
      <c r="S398" s="388"/>
      <c r="T398" s="389"/>
      <c r="U398" s="388"/>
      <c r="V398" s="388"/>
      <c r="W398" s="388"/>
      <c r="X398" s="388"/>
      <c r="Y398" s="389"/>
      <c r="Z398" s="388"/>
      <c r="AA398" s="388"/>
      <c r="AB398" s="388"/>
      <c r="AC398" s="388"/>
      <c r="AD398" s="388"/>
      <c r="AE398" s="389"/>
      <c r="AF398" s="388"/>
      <c r="AG398" s="388"/>
      <c r="AH398" s="388"/>
      <c r="AI398" s="388"/>
      <c r="AJ398" s="388"/>
      <c r="AK398" s="388"/>
      <c r="AL398" s="388"/>
      <c r="AM398" s="388"/>
      <c r="AN398" s="388"/>
      <c r="AO398" s="388"/>
      <c r="AP398" s="388"/>
      <c r="AQ398" s="388"/>
      <c r="AR398" s="388"/>
      <c r="AS398" s="389"/>
      <c r="AT398" s="388"/>
      <c r="AU398" s="388"/>
      <c r="AV398" s="388"/>
      <c r="AW398" s="389"/>
      <c r="AX398" s="388"/>
      <c r="AY398" s="388"/>
      <c r="AZ398" s="388"/>
      <c r="BA398" s="388"/>
      <c r="BB398" s="388"/>
      <c r="BC398" s="388"/>
      <c r="BD398" s="388"/>
      <c r="BE398" s="388"/>
      <c r="BF398" s="389"/>
      <c r="BG398" s="388"/>
      <c r="BH398" s="388"/>
      <c r="BI398" s="388"/>
      <c r="BJ398" s="388"/>
      <c r="BK398" s="389"/>
      <c r="BL398" s="388"/>
      <c r="BM398" s="388"/>
      <c r="BN398" s="388"/>
      <c r="BO398" s="389"/>
      <c r="BP398" s="388"/>
      <c r="BQ398" s="388"/>
      <c r="BR398" s="388"/>
      <c r="BS398" s="389"/>
      <c r="BT398" s="388"/>
      <c r="BU398" s="388"/>
      <c r="BV398" s="388"/>
      <c r="BW398" s="388"/>
      <c r="BX398" s="389"/>
      <c r="BY398" s="388"/>
      <c r="BZ398" s="388"/>
      <c r="CA398" s="388"/>
      <c r="CB398" s="389"/>
      <c r="CC398" s="388"/>
      <c r="CD398" s="388"/>
      <c r="CE398" s="388"/>
    </row>
    <row r="399" spans="3:83" ht="12.75" x14ac:dyDescent="0.2">
      <c r="C399" s="389"/>
      <c r="D399" s="389"/>
      <c r="E399" s="388"/>
      <c r="F399" s="388"/>
      <c r="G399" s="389"/>
      <c r="H399" s="388"/>
      <c r="I399" s="388"/>
      <c r="J399" s="389"/>
      <c r="K399" s="388"/>
      <c r="L399" s="388"/>
      <c r="M399" s="388"/>
      <c r="N399" s="388"/>
      <c r="O399" s="389"/>
      <c r="P399" s="388"/>
      <c r="Q399" s="388"/>
      <c r="R399" s="388"/>
      <c r="S399" s="388"/>
      <c r="T399" s="389"/>
      <c r="U399" s="388"/>
      <c r="V399" s="388"/>
      <c r="W399" s="388"/>
      <c r="X399" s="388"/>
      <c r="Y399" s="389"/>
      <c r="Z399" s="388"/>
      <c r="AA399" s="388"/>
      <c r="AB399" s="388"/>
      <c r="AC399" s="388"/>
      <c r="AD399" s="388"/>
      <c r="AE399" s="389"/>
      <c r="AF399" s="388"/>
      <c r="AG399" s="388"/>
      <c r="AH399" s="388"/>
      <c r="AI399" s="388"/>
      <c r="AJ399" s="388"/>
      <c r="AK399" s="388"/>
      <c r="AL399" s="388"/>
      <c r="AM399" s="388"/>
      <c r="AN399" s="388"/>
      <c r="AO399" s="388"/>
      <c r="AP399" s="388"/>
      <c r="AQ399" s="388"/>
      <c r="AR399" s="388"/>
      <c r="AS399" s="389"/>
      <c r="AT399" s="388"/>
      <c r="AU399" s="388"/>
      <c r="AV399" s="388"/>
      <c r="AW399" s="389"/>
      <c r="AX399" s="388"/>
      <c r="AY399" s="388"/>
      <c r="AZ399" s="388"/>
      <c r="BA399" s="388"/>
      <c r="BB399" s="388"/>
      <c r="BC399" s="388"/>
      <c r="BD399" s="388"/>
      <c r="BE399" s="388"/>
      <c r="BF399" s="389"/>
      <c r="BG399" s="388"/>
      <c r="BH399" s="388"/>
      <c r="BI399" s="388"/>
      <c r="BJ399" s="388"/>
      <c r="BK399" s="389"/>
      <c r="BL399" s="388"/>
      <c r="BM399" s="388"/>
      <c r="BN399" s="388"/>
      <c r="BO399" s="389"/>
      <c r="BP399" s="388"/>
      <c r="BQ399" s="388"/>
      <c r="BR399" s="388"/>
      <c r="BS399" s="389"/>
      <c r="BT399" s="388"/>
      <c r="BU399" s="388"/>
      <c r="BV399" s="388"/>
      <c r="BW399" s="388"/>
      <c r="BX399" s="389"/>
      <c r="BY399" s="388"/>
      <c r="BZ399" s="388"/>
      <c r="CA399" s="388"/>
      <c r="CB399" s="389"/>
      <c r="CC399" s="388"/>
      <c r="CD399" s="388"/>
      <c r="CE399" s="388"/>
    </row>
    <row r="400" spans="3:83" ht="12.75" x14ac:dyDescent="0.2">
      <c r="C400" s="389"/>
      <c r="D400" s="389"/>
      <c r="E400" s="388"/>
      <c r="F400" s="388"/>
      <c r="G400" s="389"/>
      <c r="H400" s="388"/>
      <c r="I400" s="388"/>
      <c r="J400" s="389"/>
      <c r="K400" s="388"/>
      <c r="L400" s="388"/>
      <c r="M400" s="388"/>
      <c r="N400" s="388"/>
      <c r="O400" s="389"/>
      <c r="P400" s="388"/>
      <c r="Q400" s="388"/>
      <c r="R400" s="388"/>
      <c r="S400" s="388"/>
      <c r="T400" s="389"/>
      <c r="U400" s="388"/>
      <c r="V400" s="388"/>
      <c r="W400" s="388"/>
      <c r="X400" s="388"/>
      <c r="Y400" s="389"/>
      <c r="Z400" s="388"/>
      <c r="AA400" s="388"/>
      <c r="AB400" s="388"/>
      <c r="AC400" s="388"/>
      <c r="AD400" s="388"/>
      <c r="AE400" s="389"/>
      <c r="AF400" s="388"/>
      <c r="AG400" s="388"/>
      <c r="AH400" s="388"/>
      <c r="AI400" s="388"/>
      <c r="AJ400" s="388"/>
      <c r="AK400" s="388"/>
      <c r="AL400" s="388"/>
      <c r="AM400" s="388"/>
      <c r="AN400" s="388"/>
      <c r="AO400" s="388"/>
      <c r="AP400" s="388"/>
      <c r="AQ400" s="388"/>
      <c r="AR400" s="388"/>
      <c r="AS400" s="389"/>
      <c r="AT400" s="388"/>
      <c r="AU400" s="388"/>
      <c r="AV400" s="388"/>
      <c r="AW400" s="389"/>
      <c r="AX400" s="388"/>
      <c r="AY400" s="388"/>
      <c r="AZ400" s="388"/>
      <c r="BA400" s="388"/>
      <c r="BB400" s="388"/>
      <c r="BC400" s="388"/>
      <c r="BD400" s="388"/>
      <c r="BE400" s="388"/>
      <c r="BF400" s="389"/>
      <c r="BG400" s="388"/>
      <c r="BH400" s="388"/>
      <c r="BI400" s="388"/>
      <c r="BJ400" s="388"/>
      <c r="BK400" s="389"/>
      <c r="BL400" s="388"/>
      <c r="BM400" s="388"/>
      <c r="BN400" s="388"/>
      <c r="BO400" s="389"/>
      <c r="BP400" s="388"/>
      <c r="BQ400" s="388"/>
      <c r="BR400" s="388"/>
      <c r="BS400" s="389"/>
      <c r="BT400" s="388"/>
      <c r="BU400" s="388"/>
      <c r="BV400" s="388"/>
      <c r="BW400" s="388"/>
      <c r="BX400" s="389"/>
      <c r="BY400" s="388"/>
      <c r="BZ400" s="388"/>
      <c r="CA400" s="388"/>
      <c r="CB400" s="389"/>
      <c r="CC400" s="388"/>
      <c r="CD400" s="388"/>
      <c r="CE400" s="388"/>
    </row>
    <row r="401" spans="3:83" ht="12.75" x14ac:dyDescent="0.2">
      <c r="C401" s="389"/>
      <c r="D401" s="389"/>
      <c r="E401" s="389"/>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c r="AK401" s="389"/>
      <c r="AL401" s="389"/>
      <c r="AM401" s="389"/>
      <c r="AN401" s="389"/>
      <c r="AO401" s="389"/>
      <c r="AP401" s="389"/>
      <c r="AQ401" s="389"/>
      <c r="AR401" s="389"/>
      <c r="AS401" s="389"/>
      <c r="AT401" s="389"/>
      <c r="AU401" s="389"/>
      <c r="AV401" s="389"/>
      <c r="AW401" s="389"/>
      <c r="AX401" s="389"/>
      <c r="AY401" s="389"/>
      <c r="AZ401" s="389"/>
      <c r="BA401" s="389"/>
      <c r="BB401" s="389"/>
      <c r="BC401" s="389"/>
      <c r="BD401" s="389"/>
      <c r="BE401" s="389"/>
      <c r="BF401" s="389"/>
      <c r="BG401" s="389"/>
      <c r="BH401" s="389"/>
      <c r="BI401" s="389"/>
      <c r="BJ401" s="389"/>
      <c r="BK401" s="389"/>
      <c r="BL401" s="389"/>
      <c r="BM401" s="389"/>
      <c r="BN401" s="389"/>
      <c r="BO401" s="389"/>
      <c r="BP401" s="389"/>
      <c r="BQ401" s="389"/>
      <c r="BR401" s="389"/>
      <c r="BS401" s="389"/>
      <c r="BT401" s="389"/>
      <c r="BU401" s="389"/>
      <c r="BV401" s="389"/>
      <c r="BW401" s="389"/>
      <c r="BX401" s="389"/>
      <c r="BY401" s="389"/>
      <c r="BZ401" s="389"/>
      <c r="CA401" s="389"/>
      <c r="CB401" s="389"/>
      <c r="CC401" s="389"/>
      <c r="CD401" s="389"/>
      <c r="CE401" s="389"/>
    </row>
    <row r="402" spans="3:83" ht="12.75" x14ac:dyDescent="0.2">
      <c r="C402" s="389"/>
      <c r="D402" s="389"/>
      <c r="E402" s="388"/>
      <c r="F402" s="388"/>
      <c r="G402" s="389"/>
      <c r="H402" s="388"/>
      <c r="I402" s="388"/>
      <c r="J402" s="389"/>
      <c r="K402" s="388"/>
      <c r="L402" s="388"/>
      <c r="M402" s="388"/>
      <c r="N402" s="388"/>
      <c r="O402" s="389"/>
      <c r="P402" s="388"/>
      <c r="Q402" s="388"/>
      <c r="R402" s="388"/>
      <c r="S402" s="388"/>
      <c r="T402" s="389"/>
      <c r="U402" s="388"/>
      <c r="V402" s="388"/>
      <c r="W402" s="388"/>
      <c r="X402" s="388"/>
      <c r="Y402" s="389"/>
      <c r="Z402" s="388"/>
      <c r="AA402" s="388"/>
      <c r="AB402" s="388"/>
      <c r="AC402" s="388"/>
      <c r="AD402" s="388"/>
      <c r="AE402" s="389"/>
      <c r="AF402" s="388"/>
      <c r="AG402" s="388"/>
      <c r="AH402" s="388"/>
      <c r="AI402" s="388"/>
      <c r="AJ402" s="388"/>
      <c r="AK402" s="388"/>
      <c r="AL402" s="388"/>
      <c r="AM402" s="388"/>
      <c r="AN402" s="388"/>
      <c r="AO402" s="388"/>
      <c r="AP402" s="388"/>
      <c r="AQ402" s="388"/>
      <c r="AR402" s="388"/>
      <c r="AS402" s="389"/>
      <c r="AT402" s="388"/>
      <c r="AU402" s="388"/>
      <c r="AV402" s="388"/>
      <c r="AW402" s="389"/>
      <c r="AX402" s="388"/>
      <c r="AY402" s="388"/>
      <c r="AZ402" s="388"/>
      <c r="BA402" s="388"/>
      <c r="BB402" s="388"/>
      <c r="BC402" s="388"/>
      <c r="BD402" s="388"/>
      <c r="BE402" s="388"/>
      <c r="BF402" s="389"/>
      <c r="BG402" s="388"/>
      <c r="BH402" s="388"/>
      <c r="BI402" s="388"/>
      <c r="BJ402" s="388"/>
      <c r="BK402" s="389"/>
      <c r="BL402" s="388"/>
      <c r="BM402" s="388"/>
      <c r="BN402" s="388"/>
      <c r="BO402" s="389"/>
      <c r="BP402" s="388"/>
      <c r="BQ402" s="388"/>
      <c r="BR402" s="388"/>
      <c r="BS402" s="389"/>
      <c r="BT402" s="388"/>
      <c r="BU402" s="388"/>
      <c r="BV402" s="388"/>
      <c r="BW402" s="388"/>
      <c r="BX402" s="389"/>
      <c r="BY402" s="388"/>
      <c r="BZ402" s="388"/>
      <c r="CA402" s="388"/>
      <c r="CB402" s="389"/>
      <c r="CC402" s="388"/>
      <c r="CD402" s="388"/>
      <c r="CE402" s="388"/>
    </row>
    <row r="403" spans="3:83" ht="12.75" x14ac:dyDescent="0.2">
      <c r="C403" s="389"/>
      <c r="D403" s="389"/>
      <c r="E403" s="388"/>
      <c r="F403" s="388"/>
      <c r="G403" s="389"/>
      <c r="H403" s="388"/>
      <c r="I403" s="388"/>
      <c r="J403" s="389"/>
      <c r="K403" s="388"/>
      <c r="L403" s="388"/>
      <c r="M403" s="388"/>
      <c r="N403" s="388"/>
      <c r="O403" s="389"/>
      <c r="P403" s="388"/>
      <c r="Q403" s="388"/>
      <c r="R403" s="388"/>
      <c r="S403" s="388"/>
      <c r="T403" s="389"/>
      <c r="U403" s="388"/>
      <c r="V403" s="388"/>
      <c r="W403" s="388"/>
      <c r="X403" s="388"/>
      <c r="Y403" s="389"/>
      <c r="Z403" s="388"/>
      <c r="AA403" s="388"/>
      <c r="AB403" s="388"/>
      <c r="AC403" s="388"/>
      <c r="AD403" s="388"/>
      <c r="AE403" s="389"/>
      <c r="AF403" s="388"/>
      <c r="AG403" s="388"/>
      <c r="AH403" s="388"/>
      <c r="AI403" s="388"/>
      <c r="AJ403" s="388"/>
      <c r="AK403" s="388"/>
      <c r="AL403" s="388"/>
      <c r="AM403" s="388"/>
      <c r="AN403" s="388"/>
      <c r="AO403" s="388"/>
      <c r="AP403" s="388"/>
      <c r="AQ403" s="388"/>
      <c r="AR403" s="388"/>
      <c r="AS403" s="389"/>
      <c r="AT403" s="388"/>
      <c r="AU403" s="388"/>
      <c r="AV403" s="388"/>
      <c r="AW403" s="389"/>
      <c r="AX403" s="388"/>
      <c r="AY403" s="388"/>
      <c r="AZ403" s="388"/>
      <c r="BA403" s="388"/>
      <c r="BB403" s="388"/>
      <c r="BC403" s="388"/>
      <c r="BD403" s="388"/>
      <c r="BE403" s="388"/>
      <c r="BF403" s="389"/>
      <c r="BG403" s="388"/>
      <c r="BH403" s="388"/>
      <c r="BI403" s="388"/>
      <c r="BJ403" s="388"/>
      <c r="BK403" s="389"/>
      <c r="BL403" s="388"/>
      <c r="BM403" s="388"/>
      <c r="BN403" s="388"/>
      <c r="BO403" s="389"/>
      <c r="BP403" s="388"/>
      <c r="BQ403" s="388"/>
      <c r="BR403" s="388"/>
      <c r="BS403" s="389"/>
      <c r="BT403" s="388"/>
      <c r="BU403" s="388"/>
      <c r="BV403" s="388"/>
      <c r="BW403" s="388"/>
      <c r="BX403" s="389"/>
      <c r="BY403" s="388"/>
      <c r="BZ403" s="388"/>
      <c r="CA403" s="388"/>
      <c r="CB403" s="389"/>
      <c r="CC403" s="388"/>
      <c r="CD403" s="388"/>
      <c r="CE403" s="388"/>
    </row>
    <row r="404" spans="3:83" ht="12.75" x14ac:dyDescent="0.2">
      <c r="C404" s="389"/>
      <c r="D404" s="389"/>
      <c r="E404" s="389"/>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c r="AK404" s="389"/>
      <c r="AL404" s="389"/>
      <c r="AM404" s="389"/>
      <c r="AN404" s="389"/>
      <c r="AO404" s="389"/>
      <c r="AP404" s="389"/>
      <c r="AQ404" s="389"/>
      <c r="AR404" s="389"/>
      <c r="AS404" s="389"/>
      <c r="AT404" s="389"/>
      <c r="AU404" s="389"/>
      <c r="AV404" s="389"/>
      <c r="AW404" s="389"/>
      <c r="AX404" s="389"/>
      <c r="AY404" s="389"/>
      <c r="AZ404" s="389"/>
      <c r="BA404" s="389"/>
      <c r="BB404" s="389"/>
      <c r="BC404" s="389"/>
      <c r="BD404" s="389"/>
      <c r="BE404" s="389"/>
      <c r="BF404" s="389"/>
      <c r="BG404" s="389"/>
      <c r="BH404" s="389"/>
      <c r="BI404" s="389"/>
      <c r="BJ404" s="389"/>
      <c r="BK404" s="389"/>
      <c r="BL404" s="389"/>
      <c r="BM404" s="389"/>
      <c r="BN404" s="389"/>
      <c r="BO404" s="389"/>
      <c r="BP404" s="389"/>
      <c r="BQ404" s="389"/>
      <c r="BR404" s="389"/>
      <c r="BS404" s="389"/>
      <c r="BT404" s="389"/>
      <c r="BU404" s="389"/>
      <c r="BV404" s="389"/>
      <c r="BW404" s="389"/>
      <c r="BX404" s="389"/>
      <c r="BY404" s="389"/>
      <c r="BZ404" s="389"/>
      <c r="CA404" s="389"/>
      <c r="CB404" s="389"/>
      <c r="CC404" s="389"/>
      <c r="CD404" s="389"/>
      <c r="CE404" s="389"/>
    </row>
    <row r="405" spans="3:83" ht="12.75" x14ac:dyDescent="0.2">
      <c r="C405" s="389"/>
      <c r="D405" s="389"/>
      <c r="E405" s="388"/>
      <c r="F405" s="388"/>
      <c r="G405" s="389"/>
      <c r="H405" s="388"/>
      <c r="I405" s="388"/>
      <c r="J405" s="389"/>
      <c r="K405" s="388"/>
      <c r="L405" s="388"/>
      <c r="M405" s="388"/>
      <c r="N405" s="388"/>
      <c r="O405" s="389"/>
      <c r="P405" s="388"/>
      <c r="Q405" s="388"/>
      <c r="R405" s="388"/>
      <c r="S405" s="388"/>
      <c r="T405" s="389"/>
      <c r="U405" s="388"/>
      <c r="V405" s="388"/>
      <c r="W405" s="388"/>
      <c r="X405" s="388"/>
      <c r="Y405" s="389"/>
      <c r="Z405" s="388"/>
      <c r="AA405" s="388"/>
      <c r="AB405" s="388"/>
      <c r="AC405" s="388"/>
      <c r="AD405" s="388"/>
      <c r="AE405" s="389"/>
      <c r="AF405" s="388"/>
      <c r="AG405" s="388"/>
      <c r="AH405" s="388"/>
      <c r="AI405" s="388"/>
      <c r="AJ405" s="388"/>
      <c r="AK405" s="388"/>
      <c r="AL405" s="388"/>
      <c r="AM405" s="388"/>
      <c r="AN405" s="388"/>
      <c r="AO405" s="388"/>
      <c r="AP405" s="388"/>
      <c r="AQ405" s="388"/>
      <c r="AR405" s="388"/>
      <c r="AS405" s="389"/>
      <c r="AT405" s="388"/>
      <c r="AU405" s="388"/>
      <c r="AV405" s="388"/>
      <c r="AW405" s="389"/>
      <c r="AX405" s="388"/>
      <c r="AY405" s="388"/>
      <c r="AZ405" s="388"/>
      <c r="BA405" s="388"/>
      <c r="BB405" s="388"/>
      <c r="BC405" s="388"/>
      <c r="BD405" s="388"/>
      <c r="BE405" s="388"/>
      <c r="BF405" s="389"/>
      <c r="BG405" s="388"/>
      <c r="BH405" s="388"/>
      <c r="BI405" s="388"/>
      <c r="BJ405" s="388"/>
      <c r="BK405" s="389"/>
      <c r="BL405" s="388"/>
      <c r="BM405" s="388"/>
      <c r="BN405" s="388"/>
      <c r="BO405" s="389"/>
      <c r="BP405" s="388"/>
      <c r="BQ405" s="388"/>
      <c r="BR405" s="388"/>
      <c r="BS405" s="389"/>
      <c r="BT405" s="388"/>
      <c r="BU405" s="388"/>
      <c r="BV405" s="388"/>
      <c r="BW405" s="388"/>
      <c r="BX405" s="389"/>
      <c r="BY405" s="388"/>
      <c r="BZ405" s="388"/>
      <c r="CA405" s="388"/>
      <c r="CB405" s="389"/>
      <c r="CC405" s="388"/>
      <c r="CD405" s="388"/>
      <c r="CE405" s="388"/>
    </row>
    <row r="406" spans="3:83" ht="12.75" x14ac:dyDescent="0.2">
      <c r="C406" s="389"/>
      <c r="D406" s="389"/>
      <c r="E406" s="389"/>
      <c r="F406" s="389"/>
      <c r="G406" s="389"/>
      <c r="H406" s="389"/>
      <c r="I406" s="389"/>
      <c r="J406" s="389"/>
      <c r="K406" s="389"/>
      <c r="L406" s="389"/>
      <c r="M406" s="389"/>
      <c r="N406" s="389"/>
      <c r="O406" s="389"/>
      <c r="P406" s="389"/>
      <c r="Q406" s="389"/>
      <c r="R406" s="389"/>
      <c r="S406" s="389"/>
      <c r="T406" s="389"/>
      <c r="U406" s="389"/>
      <c r="V406" s="389"/>
      <c r="W406" s="389"/>
      <c r="X406" s="389"/>
      <c r="Y406" s="389"/>
      <c r="Z406" s="389"/>
      <c r="AA406" s="389"/>
      <c r="AB406" s="389"/>
      <c r="AC406" s="389"/>
      <c r="AD406" s="389"/>
      <c r="AE406" s="389"/>
      <c r="AF406" s="389"/>
      <c r="AG406" s="389"/>
      <c r="AH406" s="389"/>
      <c r="AI406" s="389"/>
      <c r="AJ406" s="389"/>
      <c r="AK406" s="389"/>
      <c r="AL406" s="389"/>
      <c r="AM406" s="389"/>
      <c r="AN406" s="389"/>
      <c r="AO406" s="389"/>
      <c r="AP406" s="389"/>
      <c r="AQ406" s="389"/>
      <c r="AR406" s="389"/>
      <c r="AS406" s="389"/>
      <c r="AT406" s="389"/>
      <c r="AU406" s="389"/>
      <c r="AV406" s="389"/>
      <c r="AW406" s="389"/>
      <c r="AX406" s="389"/>
      <c r="AY406" s="389"/>
      <c r="AZ406" s="389"/>
      <c r="BA406" s="389"/>
      <c r="BB406" s="389"/>
      <c r="BC406" s="389"/>
      <c r="BD406" s="389"/>
      <c r="BE406" s="389"/>
      <c r="BF406" s="389"/>
      <c r="BG406" s="389"/>
      <c r="BH406" s="389"/>
      <c r="BI406" s="389"/>
      <c r="BJ406" s="389"/>
      <c r="BK406" s="389"/>
      <c r="BL406" s="389"/>
      <c r="BM406" s="389"/>
      <c r="BN406" s="389"/>
      <c r="BO406" s="389"/>
      <c r="BP406" s="389"/>
      <c r="BQ406" s="389"/>
      <c r="BR406" s="389"/>
      <c r="BS406" s="389"/>
      <c r="BT406" s="389"/>
      <c r="BU406" s="389"/>
      <c r="BV406" s="389"/>
      <c r="BW406" s="389"/>
      <c r="BX406" s="389"/>
      <c r="BY406" s="389"/>
      <c r="BZ406" s="389"/>
      <c r="CA406" s="389"/>
      <c r="CB406" s="389"/>
      <c r="CC406" s="389"/>
      <c r="CD406" s="389"/>
      <c r="CE406" s="389"/>
    </row>
    <row r="407" spans="3:83" ht="12.75" x14ac:dyDescent="0.2">
      <c r="C407" s="389"/>
      <c r="D407" s="389"/>
      <c r="E407" s="388"/>
      <c r="F407" s="388"/>
      <c r="G407" s="389"/>
      <c r="H407" s="388"/>
      <c r="I407" s="388"/>
      <c r="J407" s="389"/>
      <c r="K407" s="388"/>
      <c r="L407" s="388"/>
      <c r="M407" s="388"/>
      <c r="N407" s="388"/>
      <c r="O407" s="389"/>
      <c r="P407" s="388"/>
      <c r="Q407" s="388"/>
      <c r="R407" s="388"/>
      <c r="S407" s="388"/>
      <c r="T407" s="389"/>
      <c r="U407" s="388"/>
      <c r="V407" s="388"/>
      <c r="W407" s="388"/>
      <c r="X407" s="388"/>
      <c r="Y407" s="389"/>
      <c r="Z407" s="388"/>
      <c r="AA407" s="388"/>
      <c r="AB407" s="388"/>
      <c r="AC407" s="388"/>
      <c r="AD407" s="388"/>
      <c r="AE407" s="389"/>
      <c r="AF407" s="388"/>
      <c r="AG407" s="388"/>
      <c r="AH407" s="388"/>
      <c r="AI407" s="388"/>
      <c r="AJ407" s="388"/>
      <c r="AK407" s="388"/>
      <c r="AL407" s="388"/>
      <c r="AM407" s="388"/>
      <c r="AN407" s="388"/>
      <c r="AO407" s="388"/>
      <c r="AP407" s="388"/>
      <c r="AQ407" s="388"/>
      <c r="AR407" s="388"/>
      <c r="AS407" s="389"/>
      <c r="AT407" s="388"/>
      <c r="AU407" s="388"/>
      <c r="AV407" s="388"/>
      <c r="AW407" s="389"/>
      <c r="AX407" s="388"/>
      <c r="AY407" s="388"/>
      <c r="AZ407" s="388"/>
      <c r="BA407" s="388"/>
      <c r="BB407" s="388"/>
      <c r="BC407" s="388"/>
      <c r="BD407" s="388"/>
      <c r="BE407" s="388"/>
      <c r="BF407" s="389"/>
      <c r="BG407" s="388"/>
      <c r="BH407" s="388"/>
      <c r="BI407" s="388"/>
      <c r="BJ407" s="388"/>
      <c r="BK407" s="389"/>
      <c r="BL407" s="388"/>
      <c r="BM407" s="388"/>
      <c r="BN407" s="388"/>
      <c r="BO407" s="389"/>
      <c r="BP407" s="388"/>
      <c r="BQ407" s="388"/>
      <c r="BR407" s="388"/>
      <c r="BS407" s="389"/>
      <c r="BT407" s="388"/>
      <c r="BU407" s="388"/>
      <c r="BV407" s="388"/>
      <c r="BW407" s="388"/>
      <c r="BX407" s="389"/>
      <c r="BY407" s="388"/>
      <c r="BZ407" s="388"/>
      <c r="CA407" s="388"/>
      <c r="CB407" s="389"/>
      <c r="CC407" s="388"/>
      <c r="CD407" s="388"/>
      <c r="CE407" s="388"/>
    </row>
    <row r="408" spans="3:83" ht="12.75" x14ac:dyDescent="0.2">
      <c r="C408" s="389"/>
      <c r="D408" s="389"/>
      <c r="E408" s="388"/>
      <c r="F408" s="388"/>
      <c r="G408" s="389"/>
      <c r="H408" s="388"/>
      <c r="I408" s="388"/>
      <c r="J408" s="389"/>
      <c r="K408" s="388"/>
      <c r="L408" s="388"/>
      <c r="M408" s="388"/>
      <c r="N408" s="388"/>
      <c r="O408" s="389"/>
      <c r="P408" s="388"/>
      <c r="Q408" s="388"/>
      <c r="R408" s="388"/>
      <c r="S408" s="388"/>
      <c r="T408" s="389"/>
      <c r="U408" s="388"/>
      <c r="V408" s="388"/>
      <c r="W408" s="388"/>
      <c r="X408" s="388"/>
      <c r="Y408" s="389"/>
      <c r="Z408" s="388"/>
      <c r="AA408" s="388"/>
      <c r="AB408" s="388"/>
      <c r="AC408" s="388"/>
      <c r="AD408" s="388"/>
      <c r="AE408" s="389"/>
      <c r="AF408" s="388"/>
      <c r="AG408" s="388"/>
      <c r="AH408" s="388"/>
      <c r="AI408" s="388"/>
      <c r="AJ408" s="388"/>
      <c r="AK408" s="388"/>
      <c r="AL408" s="388"/>
      <c r="AM408" s="388"/>
      <c r="AN408" s="388"/>
      <c r="AO408" s="388"/>
      <c r="AP408" s="388"/>
      <c r="AQ408" s="388"/>
      <c r="AR408" s="388"/>
      <c r="AS408" s="389"/>
      <c r="AT408" s="388"/>
      <c r="AU408" s="388"/>
      <c r="AV408" s="388"/>
      <c r="AW408" s="389"/>
      <c r="AX408" s="388"/>
      <c r="AY408" s="388"/>
      <c r="AZ408" s="388"/>
      <c r="BA408" s="388"/>
      <c r="BB408" s="388"/>
      <c r="BC408" s="388"/>
      <c r="BD408" s="388"/>
      <c r="BE408" s="388"/>
      <c r="BF408" s="389"/>
      <c r="BG408" s="388"/>
      <c r="BH408" s="388"/>
      <c r="BI408" s="388"/>
      <c r="BJ408" s="388"/>
      <c r="BK408" s="389"/>
      <c r="BL408" s="388"/>
      <c r="BM408" s="388"/>
      <c r="BN408" s="388"/>
      <c r="BO408" s="389"/>
      <c r="BP408" s="388"/>
      <c r="BQ408" s="388"/>
      <c r="BR408" s="388"/>
      <c r="BS408" s="389"/>
      <c r="BT408" s="388"/>
      <c r="BU408" s="388"/>
      <c r="BV408" s="388"/>
      <c r="BW408" s="388"/>
      <c r="BX408" s="389"/>
      <c r="BY408" s="388"/>
      <c r="BZ408" s="388"/>
      <c r="CA408" s="388"/>
      <c r="CB408" s="389"/>
      <c r="CC408" s="388"/>
      <c r="CD408" s="388"/>
      <c r="CE408" s="388"/>
    </row>
    <row r="409" spans="3:83" ht="12.75" x14ac:dyDescent="0.2">
      <c r="C409" s="389"/>
      <c r="D409" s="389"/>
      <c r="E409" s="388"/>
      <c r="F409" s="388"/>
      <c r="G409" s="389"/>
      <c r="H409" s="388"/>
      <c r="I409" s="388"/>
      <c r="J409" s="389"/>
      <c r="K409" s="388"/>
      <c r="L409" s="388"/>
      <c r="M409" s="388"/>
      <c r="N409" s="388"/>
      <c r="O409" s="389"/>
      <c r="P409" s="388"/>
      <c r="Q409" s="388"/>
      <c r="R409" s="388"/>
      <c r="S409" s="388"/>
      <c r="T409" s="389"/>
      <c r="U409" s="388"/>
      <c r="V409" s="388"/>
      <c r="W409" s="388"/>
      <c r="X409" s="388"/>
      <c r="Y409" s="389"/>
      <c r="Z409" s="388"/>
      <c r="AA409" s="388"/>
      <c r="AB409" s="388"/>
      <c r="AC409" s="388"/>
      <c r="AD409" s="388"/>
      <c r="AE409" s="389"/>
      <c r="AF409" s="388"/>
      <c r="AG409" s="388"/>
      <c r="AH409" s="388"/>
      <c r="AI409" s="388"/>
      <c r="AJ409" s="388"/>
      <c r="AK409" s="388"/>
      <c r="AL409" s="388"/>
      <c r="AM409" s="388"/>
      <c r="AN409" s="388"/>
      <c r="AO409" s="388"/>
      <c r="AP409" s="388"/>
      <c r="AQ409" s="388"/>
      <c r="AR409" s="388"/>
      <c r="AS409" s="389"/>
      <c r="AT409" s="388"/>
      <c r="AU409" s="388"/>
      <c r="AV409" s="388"/>
      <c r="AW409" s="389"/>
      <c r="AX409" s="388"/>
      <c r="AY409" s="388"/>
      <c r="AZ409" s="388"/>
      <c r="BA409" s="388"/>
      <c r="BB409" s="388"/>
      <c r="BC409" s="388"/>
      <c r="BD409" s="388"/>
      <c r="BE409" s="388"/>
      <c r="BF409" s="389"/>
      <c r="BG409" s="388"/>
      <c r="BH409" s="388"/>
      <c r="BI409" s="388"/>
      <c r="BJ409" s="388"/>
      <c r="BK409" s="389"/>
      <c r="BL409" s="388"/>
      <c r="BM409" s="388"/>
      <c r="BN409" s="388"/>
      <c r="BO409" s="389"/>
      <c r="BP409" s="388"/>
      <c r="BQ409" s="388"/>
      <c r="BR409" s="388"/>
      <c r="BS409" s="389"/>
      <c r="BT409" s="388"/>
      <c r="BU409" s="388"/>
      <c r="BV409" s="388"/>
      <c r="BW409" s="388"/>
      <c r="BX409" s="389"/>
      <c r="BY409" s="388"/>
      <c r="BZ409" s="388"/>
      <c r="CA409" s="388"/>
      <c r="CB409" s="389"/>
      <c r="CC409" s="388"/>
      <c r="CD409" s="388"/>
      <c r="CE409" s="388"/>
    </row>
    <row r="410" spans="3:83" ht="12.75" x14ac:dyDescent="0.2">
      <c r="C410" s="389"/>
      <c r="D410" s="389"/>
      <c r="E410" s="388"/>
      <c r="F410" s="388"/>
      <c r="G410" s="389"/>
      <c r="H410" s="388"/>
      <c r="I410" s="388"/>
      <c r="J410" s="389"/>
      <c r="K410" s="388"/>
      <c r="L410" s="388"/>
      <c r="M410" s="388"/>
      <c r="N410" s="388"/>
      <c r="O410" s="389"/>
      <c r="P410" s="388"/>
      <c r="Q410" s="388"/>
      <c r="R410" s="388"/>
      <c r="S410" s="388"/>
      <c r="T410" s="389"/>
      <c r="U410" s="388"/>
      <c r="V410" s="388"/>
      <c r="W410" s="388"/>
      <c r="X410" s="388"/>
      <c r="Y410" s="389"/>
      <c r="Z410" s="388"/>
      <c r="AA410" s="388"/>
      <c r="AB410" s="388"/>
      <c r="AC410" s="388"/>
      <c r="AD410" s="388"/>
      <c r="AE410" s="389"/>
      <c r="AF410" s="388"/>
      <c r="AG410" s="388"/>
      <c r="AH410" s="388"/>
      <c r="AI410" s="388"/>
      <c r="AJ410" s="388"/>
      <c r="AK410" s="388"/>
      <c r="AL410" s="388"/>
      <c r="AM410" s="388"/>
      <c r="AN410" s="388"/>
      <c r="AO410" s="388"/>
      <c r="AP410" s="388"/>
      <c r="AQ410" s="388"/>
      <c r="AR410" s="388"/>
      <c r="AS410" s="389"/>
      <c r="AT410" s="388"/>
      <c r="AU410" s="388"/>
      <c r="AV410" s="388"/>
      <c r="AW410" s="389"/>
      <c r="AX410" s="388"/>
      <c r="AY410" s="388"/>
      <c r="AZ410" s="388"/>
      <c r="BA410" s="388"/>
      <c r="BB410" s="388"/>
      <c r="BC410" s="388"/>
      <c r="BD410" s="388"/>
      <c r="BE410" s="388"/>
      <c r="BF410" s="389"/>
      <c r="BG410" s="388"/>
      <c r="BH410" s="388"/>
      <c r="BI410" s="388"/>
      <c r="BJ410" s="388"/>
      <c r="BK410" s="389"/>
      <c r="BL410" s="388"/>
      <c r="BM410" s="388"/>
      <c r="BN410" s="388"/>
      <c r="BO410" s="389"/>
      <c r="BP410" s="388"/>
      <c r="BQ410" s="388"/>
      <c r="BR410" s="388"/>
      <c r="BS410" s="389"/>
      <c r="BT410" s="388"/>
      <c r="BU410" s="388"/>
      <c r="BV410" s="388"/>
      <c r="BW410" s="388"/>
      <c r="BX410" s="389"/>
      <c r="BY410" s="388"/>
      <c r="BZ410" s="388"/>
      <c r="CA410" s="388"/>
      <c r="CB410" s="389"/>
      <c r="CC410" s="388"/>
      <c r="CD410" s="388"/>
      <c r="CE410" s="388"/>
    </row>
    <row r="411" spans="3:83" ht="12.75" x14ac:dyDescent="0.2">
      <c r="C411" s="389"/>
      <c r="D411" s="389"/>
      <c r="E411" s="388"/>
      <c r="F411" s="388"/>
      <c r="G411" s="389"/>
      <c r="H411" s="388"/>
      <c r="I411" s="388"/>
      <c r="J411" s="389"/>
      <c r="K411" s="388"/>
      <c r="L411" s="388"/>
      <c r="M411" s="388"/>
      <c r="N411" s="388"/>
      <c r="O411" s="389"/>
      <c r="P411" s="388"/>
      <c r="Q411" s="388"/>
      <c r="R411" s="388"/>
      <c r="S411" s="388"/>
      <c r="T411" s="389"/>
      <c r="U411" s="388"/>
      <c r="V411" s="388"/>
      <c r="W411" s="388"/>
      <c r="X411" s="388"/>
      <c r="Y411" s="389"/>
      <c r="Z411" s="388"/>
      <c r="AA411" s="388"/>
      <c r="AB411" s="388"/>
      <c r="AC411" s="388"/>
      <c r="AD411" s="388"/>
      <c r="AE411" s="389"/>
      <c r="AF411" s="388"/>
      <c r="AG411" s="388"/>
      <c r="AH411" s="388"/>
      <c r="AI411" s="388"/>
      <c r="AJ411" s="388"/>
      <c r="AK411" s="388"/>
      <c r="AL411" s="388"/>
      <c r="AM411" s="388"/>
      <c r="AN411" s="388"/>
      <c r="AO411" s="388"/>
      <c r="AP411" s="388"/>
      <c r="AQ411" s="388"/>
      <c r="AR411" s="388"/>
      <c r="AS411" s="389"/>
      <c r="AT411" s="388"/>
      <c r="AU411" s="388"/>
      <c r="AV411" s="388"/>
      <c r="AW411" s="389"/>
      <c r="AX411" s="388"/>
      <c r="AY411" s="388"/>
      <c r="AZ411" s="388"/>
      <c r="BA411" s="388"/>
      <c r="BB411" s="388"/>
      <c r="BC411" s="388"/>
      <c r="BD411" s="388"/>
      <c r="BE411" s="388"/>
      <c r="BF411" s="389"/>
      <c r="BG411" s="388"/>
      <c r="BH411" s="388"/>
      <c r="BI411" s="388"/>
      <c r="BJ411" s="388"/>
      <c r="BK411" s="389"/>
      <c r="BL411" s="388"/>
      <c r="BM411" s="388"/>
      <c r="BN411" s="388"/>
      <c r="BO411" s="389"/>
      <c r="BP411" s="388"/>
      <c r="BQ411" s="388"/>
      <c r="BR411" s="388"/>
      <c r="BS411" s="389"/>
      <c r="BT411" s="388"/>
      <c r="BU411" s="388"/>
      <c r="BV411" s="388"/>
      <c r="BW411" s="388"/>
      <c r="BX411" s="389"/>
      <c r="BY411" s="388"/>
      <c r="BZ411" s="388"/>
      <c r="CA411" s="388"/>
      <c r="CB411" s="389"/>
      <c r="CC411" s="388"/>
      <c r="CD411" s="388"/>
      <c r="CE411" s="388"/>
    </row>
    <row r="412" spans="3:83" ht="12.75" x14ac:dyDescent="0.2">
      <c r="C412" s="389"/>
      <c r="D412" s="389"/>
      <c r="E412" s="388"/>
      <c r="F412" s="388"/>
      <c r="G412" s="389"/>
      <c r="H412" s="388"/>
      <c r="I412" s="388"/>
      <c r="J412" s="389"/>
      <c r="K412" s="388"/>
      <c r="L412" s="388"/>
      <c r="M412" s="388"/>
      <c r="N412" s="388"/>
      <c r="O412" s="389"/>
      <c r="P412" s="388"/>
      <c r="Q412" s="388"/>
      <c r="R412" s="388"/>
      <c r="S412" s="388"/>
      <c r="T412" s="389"/>
      <c r="U412" s="388"/>
      <c r="V412" s="388"/>
      <c r="W412" s="388"/>
      <c r="X412" s="388"/>
      <c r="Y412" s="389"/>
      <c r="Z412" s="388"/>
      <c r="AA412" s="388"/>
      <c r="AB412" s="388"/>
      <c r="AC412" s="388"/>
      <c r="AD412" s="388"/>
      <c r="AE412" s="389"/>
      <c r="AF412" s="388"/>
      <c r="AG412" s="388"/>
      <c r="AH412" s="388"/>
      <c r="AI412" s="388"/>
      <c r="AJ412" s="388"/>
      <c r="AK412" s="388"/>
      <c r="AL412" s="388"/>
      <c r="AM412" s="388"/>
      <c r="AN412" s="388"/>
      <c r="AO412" s="388"/>
      <c r="AP412" s="388"/>
      <c r="AQ412" s="388"/>
      <c r="AR412" s="388"/>
      <c r="AS412" s="389"/>
      <c r="AT412" s="388"/>
      <c r="AU412" s="388"/>
      <c r="AV412" s="388"/>
      <c r="AW412" s="389"/>
      <c r="AX412" s="388"/>
      <c r="AY412" s="388"/>
      <c r="AZ412" s="388"/>
      <c r="BA412" s="388"/>
      <c r="BB412" s="388"/>
      <c r="BC412" s="388"/>
      <c r="BD412" s="388"/>
      <c r="BE412" s="388"/>
      <c r="BF412" s="389"/>
      <c r="BG412" s="388"/>
      <c r="BH412" s="388"/>
      <c r="BI412" s="388"/>
      <c r="BJ412" s="388"/>
      <c r="BK412" s="389"/>
      <c r="BL412" s="388"/>
      <c r="BM412" s="388"/>
      <c r="BN412" s="388"/>
      <c r="BO412" s="389"/>
      <c r="BP412" s="388"/>
      <c r="BQ412" s="388"/>
      <c r="BR412" s="388"/>
      <c r="BS412" s="389"/>
      <c r="BT412" s="388"/>
      <c r="BU412" s="388"/>
      <c r="BV412" s="388"/>
      <c r="BW412" s="388"/>
      <c r="BX412" s="389"/>
      <c r="BY412" s="388"/>
      <c r="BZ412" s="388"/>
      <c r="CA412" s="388"/>
      <c r="CB412" s="389"/>
      <c r="CC412" s="388"/>
      <c r="CD412" s="388"/>
      <c r="CE412" s="388"/>
    </row>
    <row r="413" spans="3:83" ht="12.75" x14ac:dyDescent="0.2">
      <c r="C413" s="389"/>
      <c r="D413" s="389"/>
      <c r="E413" s="389"/>
      <c r="F413" s="389"/>
      <c r="G413" s="389"/>
      <c r="H413" s="389"/>
      <c r="I413" s="389"/>
      <c r="J413" s="389"/>
      <c r="K413" s="389"/>
      <c r="L413" s="389"/>
      <c r="M413" s="389"/>
      <c r="N413" s="389"/>
      <c r="O413" s="389"/>
      <c r="P413" s="389"/>
      <c r="Q413" s="389"/>
      <c r="R413" s="389"/>
      <c r="S413" s="389"/>
      <c r="T413" s="389"/>
      <c r="U413" s="389"/>
      <c r="V413" s="389"/>
      <c r="W413" s="389"/>
      <c r="X413" s="389"/>
      <c r="Y413" s="389"/>
      <c r="Z413" s="389"/>
      <c r="AA413" s="389"/>
      <c r="AB413" s="389"/>
      <c r="AC413" s="389"/>
      <c r="AD413" s="389"/>
      <c r="AE413" s="389"/>
      <c r="AF413" s="389"/>
      <c r="AG413" s="389"/>
      <c r="AH413" s="389"/>
      <c r="AI413" s="389"/>
      <c r="AJ413" s="389"/>
      <c r="AK413" s="389"/>
      <c r="AL413" s="389"/>
      <c r="AM413" s="389"/>
      <c r="AN413" s="389"/>
      <c r="AO413" s="389"/>
      <c r="AP413" s="389"/>
      <c r="AQ413" s="389"/>
      <c r="AR413" s="389"/>
      <c r="AS413" s="389"/>
      <c r="AT413" s="389"/>
      <c r="AU413" s="389"/>
      <c r="AV413" s="389"/>
      <c r="AW413" s="389"/>
      <c r="AX413" s="389"/>
      <c r="AY413" s="389"/>
      <c r="AZ413" s="389"/>
      <c r="BA413" s="389"/>
      <c r="BB413" s="389"/>
      <c r="BC413" s="389"/>
      <c r="BD413" s="389"/>
      <c r="BE413" s="389"/>
      <c r="BF413" s="389"/>
      <c r="BG413" s="389"/>
      <c r="BH413" s="389"/>
      <c r="BI413" s="389"/>
      <c r="BJ413" s="389"/>
      <c r="BK413" s="389"/>
      <c r="BL413" s="389"/>
      <c r="BM413" s="389"/>
      <c r="BN413" s="389"/>
      <c r="BO413" s="389"/>
      <c r="BP413" s="389"/>
      <c r="BQ413" s="389"/>
      <c r="BR413" s="389"/>
      <c r="BS413" s="389"/>
      <c r="BT413" s="389"/>
      <c r="BU413" s="389"/>
      <c r="BV413" s="389"/>
      <c r="BW413" s="389"/>
      <c r="BX413" s="389"/>
      <c r="BY413" s="389"/>
      <c r="BZ413" s="389"/>
      <c r="CA413" s="389"/>
      <c r="CB413" s="389"/>
      <c r="CC413" s="389"/>
      <c r="CD413" s="389"/>
      <c r="CE413" s="389"/>
    </row>
    <row r="414" spans="3:83" ht="12.75" x14ac:dyDescent="0.2">
      <c r="C414" s="389"/>
      <c r="D414" s="389"/>
      <c r="E414" s="388"/>
      <c r="F414" s="388"/>
      <c r="G414" s="389"/>
      <c r="H414" s="388"/>
      <c r="I414" s="388"/>
      <c r="J414" s="389"/>
      <c r="K414" s="388"/>
      <c r="L414" s="388"/>
      <c r="M414" s="388"/>
      <c r="N414" s="388"/>
      <c r="O414" s="389"/>
      <c r="P414" s="388"/>
      <c r="Q414" s="388"/>
      <c r="R414" s="388"/>
      <c r="S414" s="388"/>
      <c r="T414" s="389"/>
      <c r="U414" s="388"/>
      <c r="V414" s="388"/>
      <c r="W414" s="388"/>
      <c r="X414" s="388"/>
      <c r="Y414" s="389"/>
      <c r="Z414" s="388"/>
      <c r="AA414" s="388"/>
      <c r="AB414" s="388"/>
      <c r="AC414" s="388"/>
      <c r="AD414" s="388"/>
      <c r="AE414" s="389"/>
      <c r="AF414" s="388"/>
      <c r="AG414" s="388"/>
      <c r="AH414" s="388"/>
      <c r="AI414" s="388"/>
      <c r="AJ414" s="388"/>
      <c r="AK414" s="388"/>
      <c r="AL414" s="388"/>
      <c r="AM414" s="388"/>
      <c r="AN414" s="388"/>
      <c r="AO414" s="388"/>
      <c r="AP414" s="388"/>
      <c r="AQ414" s="388"/>
      <c r="AR414" s="388"/>
      <c r="AS414" s="389"/>
      <c r="AT414" s="388"/>
      <c r="AU414" s="388"/>
      <c r="AV414" s="388"/>
      <c r="AW414" s="389"/>
      <c r="AX414" s="388"/>
      <c r="AY414" s="388"/>
      <c r="AZ414" s="388"/>
      <c r="BA414" s="388"/>
      <c r="BB414" s="388"/>
      <c r="BC414" s="388"/>
      <c r="BD414" s="388"/>
      <c r="BE414" s="388"/>
      <c r="BF414" s="389"/>
      <c r="BG414" s="388"/>
      <c r="BH414" s="388"/>
      <c r="BI414" s="388"/>
      <c r="BJ414" s="388"/>
      <c r="BK414" s="389"/>
      <c r="BL414" s="388"/>
      <c r="BM414" s="388"/>
      <c r="BN414" s="388"/>
      <c r="BO414" s="389"/>
      <c r="BP414" s="388"/>
      <c r="BQ414" s="388"/>
      <c r="BR414" s="388"/>
      <c r="BS414" s="389"/>
      <c r="BT414" s="388"/>
      <c r="BU414" s="388"/>
      <c r="BV414" s="388"/>
      <c r="BW414" s="388"/>
      <c r="BX414" s="389"/>
      <c r="BY414" s="388"/>
      <c r="BZ414" s="388"/>
      <c r="CA414" s="388"/>
      <c r="CB414" s="389"/>
      <c r="CC414" s="388"/>
      <c r="CD414" s="388"/>
      <c r="CE414" s="388"/>
    </row>
    <row r="415" spans="3:83" ht="12.75" x14ac:dyDescent="0.2">
      <c r="C415" s="389"/>
      <c r="D415" s="389"/>
      <c r="E415" s="388"/>
      <c r="F415" s="388"/>
      <c r="G415" s="389"/>
      <c r="H415" s="388"/>
      <c r="I415" s="388"/>
      <c r="J415" s="389"/>
      <c r="K415" s="388"/>
      <c r="L415" s="388"/>
      <c r="M415" s="388"/>
      <c r="N415" s="388"/>
      <c r="O415" s="389"/>
      <c r="P415" s="388"/>
      <c r="Q415" s="388"/>
      <c r="R415" s="388"/>
      <c r="S415" s="388"/>
      <c r="T415" s="389"/>
      <c r="U415" s="388"/>
      <c r="V415" s="388"/>
      <c r="W415" s="388"/>
      <c r="X415" s="388"/>
      <c r="Y415" s="389"/>
      <c r="Z415" s="388"/>
      <c r="AA415" s="388"/>
      <c r="AB415" s="388"/>
      <c r="AC415" s="388"/>
      <c r="AD415" s="388"/>
      <c r="AE415" s="389"/>
      <c r="AF415" s="388"/>
      <c r="AG415" s="388"/>
      <c r="AH415" s="388"/>
      <c r="AI415" s="388"/>
      <c r="AJ415" s="388"/>
      <c r="AK415" s="388"/>
      <c r="AL415" s="388"/>
      <c r="AM415" s="388"/>
      <c r="AN415" s="388"/>
      <c r="AO415" s="388"/>
      <c r="AP415" s="388"/>
      <c r="AQ415" s="388"/>
      <c r="AR415" s="388"/>
      <c r="AS415" s="389"/>
      <c r="AT415" s="388"/>
      <c r="AU415" s="388"/>
      <c r="AV415" s="388"/>
      <c r="AW415" s="389"/>
      <c r="AX415" s="388"/>
      <c r="AY415" s="388"/>
      <c r="AZ415" s="388"/>
      <c r="BA415" s="388"/>
      <c r="BB415" s="388"/>
      <c r="BC415" s="388"/>
      <c r="BD415" s="388"/>
      <c r="BE415" s="388"/>
      <c r="BF415" s="389"/>
      <c r="BG415" s="388"/>
      <c r="BH415" s="388"/>
      <c r="BI415" s="388"/>
      <c r="BJ415" s="388"/>
      <c r="BK415" s="389"/>
      <c r="BL415" s="388"/>
      <c r="BM415" s="388"/>
      <c r="BN415" s="388"/>
      <c r="BO415" s="389"/>
      <c r="BP415" s="388"/>
      <c r="BQ415" s="388"/>
      <c r="BR415" s="388"/>
      <c r="BS415" s="389"/>
      <c r="BT415" s="388"/>
      <c r="BU415" s="388"/>
      <c r="BV415" s="388"/>
      <c r="BW415" s="388"/>
      <c r="BX415" s="389"/>
      <c r="BY415" s="388"/>
      <c r="BZ415" s="388"/>
      <c r="CA415" s="388"/>
      <c r="CB415" s="389"/>
      <c r="CC415" s="388"/>
      <c r="CD415" s="388"/>
      <c r="CE415" s="388"/>
    </row>
    <row r="416" spans="3:83" ht="12.75" x14ac:dyDescent="0.2">
      <c r="C416" s="389"/>
      <c r="D416" s="389"/>
      <c r="E416" s="389"/>
      <c r="F416" s="389"/>
      <c r="G416" s="389"/>
      <c r="H416" s="389"/>
      <c r="I416" s="389"/>
      <c r="J416" s="389"/>
      <c r="K416" s="389"/>
      <c r="L416" s="389"/>
      <c r="M416" s="389"/>
      <c r="N416" s="389"/>
      <c r="O416" s="389"/>
      <c r="P416" s="389"/>
      <c r="Q416" s="389"/>
      <c r="R416" s="389"/>
      <c r="S416" s="389"/>
      <c r="T416" s="389"/>
      <c r="U416" s="389"/>
      <c r="V416" s="389"/>
      <c r="W416" s="389"/>
      <c r="X416" s="389"/>
      <c r="Y416" s="389"/>
      <c r="Z416" s="389"/>
      <c r="AA416" s="389"/>
      <c r="AB416" s="389"/>
      <c r="AC416" s="389"/>
      <c r="AD416" s="389"/>
      <c r="AE416" s="389"/>
      <c r="AF416" s="389"/>
      <c r="AG416" s="389"/>
      <c r="AH416" s="389"/>
      <c r="AI416" s="389"/>
      <c r="AJ416" s="389"/>
      <c r="AK416" s="389"/>
      <c r="AL416" s="389"/>
      <c r="AM416" s="389"/>
      <c r="AN416" s="389"/>
      <c r="AO416" s="389"/>
      <c r="AP416" s="389"/>
      <c r="AQ416" s="389"/>
      <c r="AR416" s="389"/>
      <c r="AS416" s="389"/>
      <c r="AT416" s="389"/>
      <c r="AU416" s="389"/>
      <c r="AV416" s="389"/>
      <c r="AW416" s="389"/>
      <c r="AX416" s="389"/>
      <c r="AY416" s="389"/>
      <c r="AZ416" s="389"/>
      <c r="BA416" s="389"/>
      <c r="BB416" s="389"/>
      <c r="BC416" s="389"/>
      <c r="BD416" s="389"/>
      <c r="BE416" s="389"/>
      <c r="BF416" s="389"/>
      <c r="BG416" s="389"/>
      <c r="BH416" s="389"/>
      <c r="BI416" s="389"/>
      <c r="BJ416" s="389"/>
      <c r="BK416" s="389"/>
      <c r="BL416" s="389"/>
      <c r="BM416" s="389"/>
      <c r="BN416" s="389"/>
      <c r="BO416" s="389"/>
      <c r="BP416" s="389"/>
      <c r="BQ416" s="389"/>
      <c r="BR416" s="389"/>
      <c r="BS416" s="389"/>
      <c r="BT416" s="389"/>
      <c r="BU416" s="389"/>
      <c r="BV416" s="389"/>
      <c r="BW416" s="389"/>
      <c r="BX416" s="389"/>
      <c r="BY416" s="389"/>
      <c r="BZ416" s="389"/>
      <c r="CA416" s="389"/>
      <c r="CB416" s="389"/>
      <c r="CC416" s="389"/>
      <c r="CD416" s="389"/>
      <c r="CE416" s="389"/>
    </row>
    <row r="417" spans="3:83" ht="12.75" x14ac:dyDescent="0.2">
      <c r="C417" s="389"/>
      <c r="D417" s="389"/>
      <c r="E417" s="388"/>
      <c r="F417" s="388"/>
      <c r="G417" s="389"/>
      <c r="H417" s="388"/>
      <c r="I417" s="388"/>
      <c r="J417" s="389"/>
      <c r="K417" s="388"/>
      <c r="L417" s="388"/>
      <c r="M417" s="388"/>
      <c r="N417" s="388"/>
      <c r="O417" s="389"/>
      <c r="P417" s="388"/>
      <c r="Q417" s="388"/>
      <c r="R417" s="388"/>
      <c r="S417" s="388"/>
      <c r="T417" s="389"/>
      <c r="U417" s="388"/>
      <c r="V417" s="388"/>
      <c r="W417" s="388"/>
      <c r="X417" s="388"/>
      <c r="Y417" s="389"/>
      <c r="Z417" s="388"/>
      <c r="AA417" s="388"/>
      <c r="AB417" s="388"/>
      <c r="AC417" s="388"/>
      <c r="AD417" s="388"/>
      <c r="AE417" s="389"/>
      <c r="AF417" s="388"/>
      <c r="AG417" s="388"/>
      <c r="AH417" s="388"/>
      <c r="AI417" s="388"/>
      <c r="AJ417" s="388"/>
      <c r="AK417" s="388"/>
      <c r="AL417" s="388"/>
      <c r="AM417" s="388"/>
      <c r="AN417" s="388"/>
      <c r="AO417" s="388"/>
      <c r="AP417" s="388"/>
      <c r="AQ417" s="388"/>
      <c r="AR417" s="388"/>
      <c r="AS417" s="389"/>
      <c r="AT417" s="388"/>
      <c r="AU417" s="388"/>
      <c r="AV417" s="388"/>
      <c r="AW417" s="389"/>
      <c r="AX417" s="388"/>
      <c r="AY417" s="388"/>
      <c r="AZ417" s="388"/>
      <c r="BA417" s="388"/>
      <c r="BB417" s="388"/>
      <c r="BC417" s="388"/>
      <c r="BD417" s="388"/>
      <c r="BE417" s="388"/>
      <c r="BF417" s="389"/>
      <c r="BG417" s="388"/>
      <c r="BH417" s="388"/>
      <c r="BI417" s="388"/>
      <c r="BJ417" s="388"/>
      <c r="BK417" s="389"/>
      <c r="BL417" s="388"/>
      <c r="BM417" s="388"/>
      <c r="BN417" s="388"/>
      <c r="BO417" s="389"/>
      <c r="BP417" s="388"/>
      <c r="BQ417" s="388"/>
      <c r="BR417" s="388"/>
      <c r="BS417" s="389"/>
      <c r="BT417" s="388"/>
      <c r="BU417" s="388"/>
      <c r="BV417" s="388"/>
      <c r="BW417" s="388"/>
      <c r="BX417" s="389"/>
      <c r="BY417" s="388"/>
      <c r="BZ417" s="388"/>
      <c r="CA417" s="388"/>
      <c r="CB417" s="389"/>
      <c r="CC417" s="388"/>
      <c r="CD417" s="388"/>
      <c r="CE417" s="388"/>
    </row>
    <row r="418" spans="3:83" ht="12.75" x14ac:dyDescent="0.2">
      <c r="C418" s="389"/>
      <c r="D418" s="389"/>
      <c r="E418" s="389"/>
      <c r="F418" s="389"/>
      <c r="G418" s="389"/>
      <c r="H418" s="389"/>
      <c r="I418" s="389"/>
      <c r="J418" s="389"/>
      <c r="K418" s="389"/>
      <c r="L418" s="389"/>
      <c r="M418" s="389"/>
      <c r="N418" s="389"/>
      <c r="O418" s="389"/>
      <c r="P418" s="389"/>
      <c r="Q418" s="389"/>
      <c r="R418" s="389"/>
      <c r="S418" s="389"/>
      <c r="T418" s="389"/>
      <c r="U418" s="389"/>
      <c r="V418" s="389"/>
      <c r="W418" s="389"/>
      <c r="X418" s="389"/>
      <c r="Y418" s="389"/>
      <c r="Z418" s="389"/>
      <c r="AA418" s="389"/>
      <c r="AB418" s="389"/>
      <c r="AC418" s="389"/>
      <c r="AD418" s="389"/>
      <c r="AE418" s="389"/>
      <c r="AF418" s="389"/>
      <c r="AG418" s="389"/>
      <c r="AH418" s="389"/>
      <c r="AI418" s="389"/>
      <c r="AJ418" s="389"/>
      <c r="AK418" s="389"/>
      <c r="AL418" s="389"/>
      <c r="AM418" s="389"/>
      <c r="AN418" s="389"/>
      <c r="AO418" s="389"/>
      <c r="AP418" s="389"/>
      <c r="AQ418" s="389"/>
      <c r="AR418" s="389"/>
      <c r="AS418" s="389"/>
      <c r="AT418" s="389"/>
      <c r="AU418" s="389"/>
      <c r="AV418" s="389"/>
      <c r="AW418" s="389"/>
      <c r="AX418" s="389"/>
      <c r="AY418" s="389"/>
      <c r="AZ418" s="389"/>
      <c r="BA418" s="389"/>
      <c r="BB418" s="389"/>
      <c r="BC418" s="389"/>
      <c r="BD418" s="389"/>
      <c r="BE418" s="389"/>
      <c r="BF418" s="389"/>
      <c r="BG418" s="389"/>
      <c r="BH418" s="389"/>
      <c r="BI418" s="389"/>
      <c r="BJ418" s="389"/>
      <c r="BK418" s="389"/>
      <c r="BL418" s="389"/>
      <c r="BM418" s="389"/>
      <c r="BN418" s="389"/>
      <c r="BO418" s="389"/>
      <c r="BP418" s="389"/>
      <c r="BQ418" s="389"/>
      <c r="BR418" s="389"/>
      <c r="BS418" s="389"/>
      <c r="BT418" s="389"/>
      <c r="BU418" s="389"/>
      <c r="BV418" s="389"/>
      <c r="BW418" s="389"/>
      <c r="BX418" s="389"/>
      <c r="BY418" s="389"/>
      <c r="BZ418" s="389"/>
      <c r="CA418" s="389"/>
      <c r="CB418" s="389"/>
      <c r="CC418" s="389"/>
      <c r="CD418" s="389"/>
      <c r="CE418" s="389"/>
    </row>
    <row r="419" spans="3:83" ht="12.75" x14ac:dyDescent="0.2">
      <c r="C419" s="389"/>
      <c r="D419" s="389"/>
      <c r="E419" s="388"/>
      <c r="F419" s="388"/>
      <c r="G419" s="389"/>
      <c r="H419" s="388"/>
      <c r="I419" s="388"/>
      <c r="J419" s="389"/>
      <c r="K419" s="388"/>
      <c r="L419" s="388"/>
      <c r="M419" s="388"/>
      <c r="N419" s="388"/>
      <c r="O419" s="389"/>
      <c r="P419" s="388"/>
      <c r="Q419" s="388"/>
      <c r="R419" s="388"/>
      <c r="S419" s="388"/>
      <c r="T419" s="389"/>
      <c r="U419" s="388"/>
      <c r="V419" s="388"/>
      <c r="W419" s="388"/>
      <c r="X419" s="388"/>
      <c r="Y419" s="389"/>
      <c r="Z419" s="388"/>
      <c r="AA419" s="388"/>
      <c r="AB419" s="388"/>
      <c r="AC419" s="388"/>
      <c r="AD419" s="388"/>
      <c r="AE419" s="389"/>
      <c r="AF419" s="388"/>
      <c r="AG419" s="388"/>
      <c r="AH419" s="388"/>
      <c r="AI419" s="388"/>
      <c r="AJ419" s="388"/>
      <c r="AK419" s="388"/>
      <c r="AL419" s="388"/>
      <c r="AM419" s="388"/>
      <c r="AN419" s="388"/>
      <c r="AO419" s="388"/>
      <c r="AP419" s="388"/>
      <c r="AQ419" s="388"/>
      <c r="AR419" s="388"/>
      <c r="AS419" s="389"/>
      <c r="AT419" s="388"/>
      <c r="AU419" s="388"/>
      <c r="AV419" s="388"/>
      <c r="AW419" s="389"/>
      <c r="AX419" s="388"/>
      <c r="AY419" s="388"/>
      <c r="AZ419" s="388"/>
      <c r="BA419" s="388"/>
      <c r="BB419" s="388"/>
      <c r="BC419" s="388"/>
      <c r="BD419" s="388"/>
      <c r="BE419" s="388"/>
      <c r="BF419" s="389"/>
      <c r="BG419" s="388"/>
      <c r="BH419" s="388"/>
      <c r="BI419" s="388"/>
      <c r="BJ419" s="388"/>
      <c r="BK419" s="389"/>
      <c r="BL419" s="388"/>
      <c r="BM419" s="388"/>
      <c r="BN419" s="388"/>
      <c r="BO419" s="389"/>
      <c r="BP419" s="388"/>
      <c r="BQ419" s="388"/>
      <c r="BR419" s="388"/>
      <c r="BS419" s="389"/>
      <c r="BT419" s="388"/>
      <c r="BU419" s="388"/>
      <c r="BV419" s="388"/>
      <c r="BW419" s="388"/>
      <c r="BX419" s="389"/>
      <c r="BY419" s="388"/>
      <c r="BZ419" s="388"/>
      <c r="CA419" s="388"/>
      <c r="CB419" s="389"/>
      <c r="CC419" s="388"/>
      <c r="CD419" s="388"/>
      <c r="CE419" s="388"/>
    </row>
    <row r="420" spans="3:83" ht="12.75" x14ac:dyDescent="0.2">
      <c r="C420" s="389"/>
      <c r="D420" s="389"/>
      <c r="E420" s="388"/>
      <c r="F420" s="388"/>
      <c r="G420" s="389"/>
      <c r="H420" s="388"/>
      <c r="I420" s="388"/>
      <c r="J420" s="389"/>
      <c r="K420" s="388"/>
      <c r="L420" s="388"/>
      <c r="M420" s="388"/>
      <c r="N420" s="388"/>
      <c r="O420" s="389"/>
      <c r="P420" s="388"/>
      <c r="Q420" s="388"/>
      <c r="R420" s="388"/>
      <c r="S420" s="388"/>
      <c r="T420" s="389"/>
      <c r="U420" s="388"/>
      <c r="V420" s="388"/>
      <c r="W420" s="388"/>
      <c r="X420" s="388"/>
      <c r="Y420" s="389"/>
      <c r="Z420" s="388"/>
      <c r="AA420" s="388"/>
      <c r="AB420" s="388"/>
      <c r="AC420" s="388"/>
      <c r="AD420" s="388"/>
      <c r="AE420" s="389"/>
      <c r="AF420" s="388"/>
      <c r="AG420" s="388"/>
      <c r="AH420" s="388"/>
      <c r="AI420" s="388"/>
      <c r="AJ420" s="388"/>
      <c r="AK420" s="388"/>
      <c r="AL420" s="388"/>
      <c r="AM420" s="388"/>
      <c r="AN420" s="388"/>
      <c r="AO420" s="388"/>
      <c r="AP420" s="388"/>
      <c r="AQ420" s="388"/>
      <c r="AR420" s="388"/>
      <c r="AS420" s="389"/>
      <c r="AT420" s="388"/>
      <c r="AU420" s="388"/>
      <c r="AV420" s="388"/>
      <c r="AW420" s="389"/>
      <c r="AX420" s="388"/>
      <c r="AY420" s="388"/>
      <c r="AZ420" s="388"/>
      <c r="BA420" s="388"/>
      <c r="BB420" s="388"/>
      <c r="BC420" s="388"/>
      <c r="BD420" s="388"/>
      <c r="BE420" s="388"/>
      <c r="BF420" s="389"/>
      <c r="BG420" s="388"/>
      <c r="BH420" s="388"/>
      <c r="BI420" s="388"/>
      <c r="BJ420" s="388"/>
      <c r="BK420" s="389"/>
      <c r="BL420" s="388"/>
      <c r="BM420" s="388"/>
      <c r="BN420" s="388"/>
      <c r="BO420" s="389"/>
      <c r="BP420" s="388"/>
      <c r="BQ420" s="388"/>
      <c r="BR420" s="388"/>
      <c r="BS420" s="389"/>
      <c r="BT420" s="388"/>
      <c r="BU420" s="388"/>
      <c r="BV420" s="388"/>
      <c r="BW420" s="388"/>
      <c r="BX420" s="389"/>
      <c r="BY420" s="388"/>
      <c r="BZ420" s="388"/>
      <c r="CA420" s="388"/>
      <c r="CB420" s="389"/>
      <c r="CC420" s="388"/>
      <c r="CD420" s="388"/>
      <c r="CE420" s="388"/>
    </row>
    <row r="421" spans="3:83" ht="12.75" x14ac:dyDescent="0.2">
      <c r="C421" s="389"/>
      <c r="D421" s="389"/>
      <c r="E421" s="388"/>
      <c r="F421" s="388"/>
      <c r="G421" s="389"/>
      <c r="H421" s="388"/>
      <c r="I421" s="388"/>
      <c r="J421" s="389"/>
      <c r="K421" s="388"/>
      <c r="L421" s="388"/>
      <c r="M421" s="388"/>
      <c r="N421" s="388"/>
      <c r="O421" s="389"/>
      <c r="P421" s="388"/>
      <c r="Q421" s="388"/>
      <c r="R421" s="388"/>
      <c r="S421" s="388"/>
      <c r="T421" s="389"/>
      <c r="U421" s="388"/>
      <c r="V421" s="388"/>
      <c r="W421" s="388"/>
      <c r="X421" s="388"/>
      <c r="Y421" s="389"/>
      <c r="Z421" s="388"/>
      <c r="AA421" s="388"/>
      <c r="AB421" s="388"/>
      <c r="AC421" s="388"/>
      <c r="AD421" s="388"/>
      <c r="AE421" s="389"/>
      <c r="AF421" s="388"/>
      <c r="AG421" s="388"/>
      <c r="AH421" s="388"/>
      <c r="AI421" s="388"/>
      <c r="AJ421" s="388"/>
      <c r="AK421" s="388"/>
      <c r="AL421" s="388"/>
      <c r="AM421" s="388"/>
      <c r="AN421" s="388"/>
      <c r="AO421" s="388"/>
      <c r="AP421" s="388"/>
      <c r="AQ421" s="388"/>
      <c r="AR421" s="388"/>
      <c r="AS421" s="389"/>
      <c r="AT421" s="388"/>
      <c r="AU421" s="388"/>
      <c r="AV421" s="388"/>
      <c r="AW421" s="389"/>
      <c r="AX421" s="388"/>
      <c r="AY421" s="388"/>
      <c r="AZ421" s="388"/>
      <c r="BA421" s="388"/>
      <c r="BB421" s="388"/>
      <c r="BC421" s="388"/>
      <c r="BD421" s="388"/>
      <c r="BE421" s="388"/>
      <c r="BF421" s="389"/>
      <c r="BG421" s="388"/>
      <c r="BH421" s="388"/>
      <c r="BI421" s="388"/>
      <c r="BJ421" s="388"/>
      <c r="BK421" s="389"/>
      <c r="BL421" s="388"/>
      <c r="BM421" s="388"/>
      <c r="BN421" s="388"/>
      <c r="BO421" s="389"/>
      <c r="BP421" s="388"/>
      <c r="BQ421" s="388"/>
      <c r="BR421" s="388"/>
      <c r="BS421" s="389"/>
      <c r="BT421" s="388"/>
      <c r="BU421" s="388"/>
      <c r="BV421" s="388"/>
      <c r="BW421" s="388"/>
      <c r="BX421" s="389"/>
      <c r="BY421" s="388"/>
      <c r="BZ421" s="388"/>
      <c r="CA421" s="388"/>
      <c r="CB421" s="389"/>
      <c r="CC421" s="388"/>
      <c r="CD421" s="388"/>
      <c r="CE421" s="388"/>
    </row>
    <row r="422" spans="3:83" ht="12.75" x14ac:dyDescent="0.2">
      <c r="C422" s="389"/>
      <c r="D422" s="389"/>
      <c r="E422" s="388"/>
      <c r="F422" s="388"/>
      <c r="G422" s="389"/>
      <c r="H422" s="388"/>
      <c r="I422" s="388"/>
      <c r="J422" s="389"/>
      <c r="K422" s="388"/>
      <c r="L422" s="388"/>
      <c r="M422" s="388"/>
      <c r="N422" s="388"/>
      <c r="O422" s="389"/>
      <c r="P422" s="388"/>
      <c r="Q422" s="388"/>
      <c r="R422" s="388"/>
      <c r="S422" s="388"/>
      <c r="T422" s="389"/>
      <c r="U422" s="388"/>
      <c r="V422" s="388"/>
      <c r="W422" s="388"/>
      <c r="X422" s="388"/>
      <c r="Y422" s="389"/>
      <c r="Z422" s="388"/>
      <c r="AA422" s="388"/>
      <c r="AB422" s="388"/>
      <c r="AC422" s="388"/>
      <c r="AD422" s="388"/>
      <c r="AE422" s="389"/>
      <c r="AF422" s="388"/>
      <c r="AG422" s="388"/>
      <c r="AH422" s="388"/>
      <c r="AI422" s="388"/>
      <c r="AJ422" s="388"/>
      <c r="AK422" s="388"/>
      <c r="AL422" s="388"/>
      <c r="AM422" s="388"/>
      <c r="AN422" s="388"/>
      <c r="AO422" s="388"/>
      <c r="AP422" s="388"/>
      <c r="AQ422" s="388"/>
      <c r="AR422" s="388"/>
      <c r="AS422" s="389"/>
      <c r="AT422" s="388"/>
      <c r="AU422" s="388"/>
      <c r="AV422" s="388"/>
      <c r="AW422" s="389"/>
      <c r="AX422" s="388"/>
      <c r="AY422" s="388"/>
      <c r="AZ422" s="388"/>
      <c r="BA422" s="388"/>
      <c r="BB422" s="388"/>
      <c r="BC422" s="388"/>
      <c r="BD422" s="388"/>
      <c r="BE422" s="388"/>
      <c r="BF422" s="389"/>
      <c r="BG422" s="388"/>
      <c r="BH422" s="388"/>
      <c r="BI422" s="388"/>
      <c r="BJ422" s="388"/>
      <c r="BK422" s="389"/>
      <c r="BL422" s="388"/>
      <c r="BM422" s="388"/>
      <c r="BN422" s="388"/>
      <c r="BO422" s="389"/>
      <c r="BP422" s="388"/>
      <c r="BQ422" s="388"/>
      <c r="BR422" s="388"/>
      <c r="BS422" s="389"/>
      <c r="BT422" s="388"/>
      <c r="BU422" s="388"/>
      <c r="BV422" s="388"/>
      <c r="BW422" s="388"/>
      <c r="BX422" s="389"/>
      <c r="BY422" s="388"/>
      <c r="BZ422" s="388"/>
      <c r="CA422" s="388"/>
      <c r="CB422" s="389"/>
      <c r="CC422" s="388"/>
      <c r="CD422" s="388"/>
      <c r="CE422" s="388"/>
    </row>
    <row r="423" spans="3:83" ht="12.75" x14ac:dyDescent="0.2">
      <c r="C423" s="389"/>
      <c r="D423" s="389"/>
      <c r="E423" s="388"/>
      <c r="F423" s="388"/>
      <c r="G423" s="389"/>
      <c r="H423" s="388"/>
      <c r="I423" s="388"/>
      <c r="J423" s="389"/>
      <c r="K423" s="388"/>
      <c r="L423" s="388"/>
      <c r="M423" s="388"/>
      <c r="N423" s="388"/>
      <c r="O423" s="389"/>
      <c r="P423" s="388"/>
      <c r="Q423" s="388"/>
      <c r="R423" s="388"/>
      <c r="S423" s="388"/>
      <c r="T423" s="389"/>
      <c r="U423" s="388"/>
      <c r="V423" s="388"/>
      <c r="W423" s="388"/>
      <c r="X423" s="388"/>
      <c r="Y423" s="389"/>
      <c r="Z423" s="388"/>
      <c r="AA423" s="388"/>
      <c r="AB423" s="388"/>
      <c r="AC423" s="388"/>
      <c r="AD423" s="388"/>
      <c r="AE423" s="389"/>
      <c r="AF423" s="388"/>
      <c r="AG423" s="388"/>
      <c r="AH423" s="388"/>
      <c r="AI423" s="388"/>
      <c r="AJ423" s="388"/>
      <c r="AK423" s="388"/>
      <c r="AL423" s="388"/>
      <c r="AM423" s="388"/>
      <c r="AN423" s="388"/>
      <c r="AO423" s="388"/>
      <c r="AP423" s="388"/>
      <c r="AQ423" s="388"/>
      <c r="AR423" s="388"/>
      <c r="AS423" s="389"/>
      <c r="AT423" s="388"/>
      <c r="AU423" s="388"/>
      <c r="AV423" s="388"/>
      <c r="AW423" s="389"/>
      <c r="AX423" s="388"/>
      <c r="AY423" s="388"/>
      <c r="AZ423" s="388"/>
      <c r="BA423" s="388"/>
      <c r="BB423" s="388"/>
      <c r="BC423" s="388"/>
      <c r="BD423" s="388"/>
      <c r="BE423" s="388"/>
      <c r="BF423" s="389"/>
      <c r="BG423" s="388"/>
      <c r="BH423" s="388"/>
      <c r="BI423" s="388"/>
      <c r="BJ423" s="388"/>
      <c r="BK423" s="389"/>
      <c r="BL423" s="388"/>
      <c r="BM423" s="388"/>
      <c r="BN423" s="388"/>
      <c r="BO423" s="389"/>
      <c r="BP423" s="388"/>
      <c r="BQ423" s="388"/>
      <c r="BR423" s="388"/>
      <c r="BS423" s="389"/>
      <c r="BT423" s="388"/>
      <c r="BU423" s="388"/>
      <c r="BV423" s="388"/>
      <c r="BW423" s="388"/>
      <c r="BX423" s="389"/>
      <c r="BY423" s="388"/>
      <c r="BZ423" s="388"/>
      <c r="CA423" s="388"/>
      <c r="CB423" s="389"/>
      <c r="CC423" s="388"/>
      <c r="CD423" s="388"/>
      <c r="CE423" s="388"/>
    </row>
    <row r="424" spans="3:83" ht="12.75" x14ac:dyDescent="0.2">
      <c r="C424" s="389"/>
      <c r="D424" s="389"/>
      <c r="E424" s="388"/>
      <c r="F424" s="388"/>
      <c r="G424" s="389"/>
      <c r="H424" s="388"/>
      <c r="I424" s="388"/>
      <c r="J424" s="389"/>
      <c r="K424" s="388"/>
      <c r="L424" s="388"/>
      <c r="M424" s="388"/>
      <c r="N424" s="388"/>
      <c r="O424" s="389"/>
      <c r="P424" s="388"/>
      <c r="Q424" s="388"/>
      <c r="R424" s="388"/>
      <c r="S424" s="388"/>
      <c r="T424" s="389"/>
      <c r="U424" s="388"/>
      <c r="V424" s="388"/>
      <c r="W424" s="388"/>
      <c r="X424" s="388"/>
      <c r="Y424" s="389"/>
      <c r="Z424" s="388"/>
      <c r="AA424" s="388"/>
      <c r="AB424" s="388"/>
      <c r="AC424" s="388"/>
      <c r="AD424" s="388"/>
      <c r="AE424" s="389"/>
      <c r="AF424" s="388"/>
      <c r="AG424" s="388"/>
      <c r="AH424" s="388"/>
      <c r="AI424" s="388"/>
      <c r="AJ424" s="388"/>
      <c r="AK424" s="388"/>
      <c r="AL424" s="388"/>
      <c r="AM424" s="388"/>
      <c r="AN424" s="388"/>
      <c r="AO424" s="388"/>
      <c r="AP424" s="388"/>
      <c r="AQ424" s="388"/>
      <c r="AR424" s="388"/>
      <c r="AS424" s="389"/>
      <c r="AT424" s="388"/>
      <c r="AU424" s="388"/>
      <c r="AV424" s="388"/>
      <c r="AW424" s="389"/>
      <c r="AX424" s="388"/>
      <c r="AY424" s="388"/>
      <c r="AZ424" s="388"/>
      <c r="BA424" s="388"/>
      <c r="BB424" s="388"/>
      <c r="BC424" s="388"/>
      <c r="BD424" s="388"/>
      <c r="BE424" s="388"/>
      <c r="BF424" s="389"/>
      <c r="BG424" s="388"/>
      <c r="BH424" s="388"/>
      <c r="BI424" s="388"/>
      <c r="BJ424" s="388"/>
      <c r="BK424" s="389"/>
      <c r="BL424" s="388"/>
      <c r="BM424" s="388"/>
      <c r="BN424" s="388"/>
      <c r="BO424" s="389"/>
      <c r="BP424" s="388"/>
      <c r="BQ424" s="388"/>
      <c r="BR424" s="388"/>
      <c r="BS424" s="389"/>
      <c r="BT424" s="388"/>
      <c r="BU424" s="388"/>
      <c r="BV424" s="388"/>
      <c r="BW424" s="388"/>
      <c r="BX424" s="389"/>
      <c r="BY424" s="388"/>
      <c r="BZ424" s="388"/>
      <c r="CA424" s="388"/>
      <c r="CB424" s="389"/>
      <c r="CC424" s="388"/>
      <c r="CD424" s="388"/>
      <c r="CE424" s="388"/>
    </row>
    <row r="425" spans="3:83" ht="12.75" x14ac:dyDescent="0.2">
      <c r="C425" s="389"/>
      <c r="D425" s="389"/>
      <c r="E425" s="388"/>
      <c r="F425" s="388"/>
      <c r="G425" s="389"/>
      <c r="H425" s="388"/>
      <c r="I425" s="388"/>
      <c r="J425" s="389"/>
      <c r="K425" s="388"/>
      <c r="L425" s="388"/>
      <c r="M425" s="388"/>
      <c r="N425" s="388"/>
      <c r="O425" s="389"/>
      <c r="P425" s="388"/>
      <c r="Q425" s="388"/>
      <c r="R425" s="388"/>
      <c r="S425" s="388"/>
      <c r="T425" s="389"/>
      <c r="U425" s="388"/>
      <c r="V425" s="388"/>
      <c r="W425" s="388"/>
      <c r="X425" s="388"/>
      <c r="Y425" s="389"/>
      <c r="Z425" s="388"/>
      <c r="AA425" s="388"/>
      <c r="AB425" s="388"/>
      <c r="AC425" s="388"/>
      <c r="AD425" s="388"/>
      <c r="AE425" s="389"/>
      <c r="AF425" s="388"/>
      <c r="AG425" s="388"/>
      <c r="AH425" s="388"/>
      <c r="AI425" s="388"/>
      <c r="AJ425" s="388"/>
      <c r="AK425" s="388"/>
      <c r="AL425" s="388"/>
      <c r="AM425" s="388"/>
      <c r="AN425" s="388"/>
      <c r="AO425" s="388"/>
      <c r="AP425" s="388"/>
      <c r="AQ425" s="388"/>
      <c r="AR425" s="388"/>
      <c r="AS425" s="389"/>
      <c r="AT425" s="388"/>
      <c r="AU425" s="388"/>
      <c r="AV425" s="388"/>
      <c r="AW425" s="389"/>
      <c r="AX425" s="388"/>
      <c r="AY425" s="388"/>
      <c r="AZ425" s="388"/>
      <c r="BA425" s="388"/>
      <c r="BB425" s="388"/>
      <c r="BC425" s="388"/>
      <c r="BD425" s="388"/>
      <c r="BE425" s="388"/>
      <c r="BF425" s="389"/>
      <c r="BG425" s="388"/>
      <c r="BH425" s="388"/>
      <c r="BI425" s="388"/>
      <c r="BJ425" s="388"/>
      <c r="BK425" s="389"/>
      <c r="BL425" s="388"/>
      <c r="BM425" s="388"/>
      <c r="BN425" s="388"/>
      <c r="BO425" s="389"/>
      <c r="BP425" s="388"/>
      <c r="BQ425" s="388"/>
      <c r="BR425" s="388"/>
      <c r="BS425" s="389"/>
      <c r="BT425" s="388"/>
      <c r="BU425" s="388"/>
      <c r="BV425" s="388"/>
      <c r="BW425" s="388"/>
      <c r="BX425" s="389"/>
      <c r="BY425" s="388"/>
      <c r="BZ425" s="388"/>
      <c r="CA425" s="388"/>
      <c r="CB425" s="389"/>
      <c r="CC425" s="388"/>
      <c r="CD425" s="388"/>
      <c r="CE425" s="388"/>
    </row>
    <row r="426" spans="3:83" ht="12.75" x14ac:dyDescent="0.2">
      <c r="C426" s="389"/>
      <c r="D426" s="389"/>
      <c r="E426" s="388"/>
      <c r="F426" s="388"/>
      <c r="G426" s="389"/>
      <c r="H426" s="388"/>
      <c r="I426" s="388"/>
      <c r="J426" s="389"/>
      <c r="K426" s="388"/>
      <c r="L426" s="388"/>
      <c r="M426" s="388"/>
      <c r="N426" s="388"/>
      <c r="O426" s="389"/>
      <c r="P426" s="388"/>
      <c r="Q426" s="388"/>
      <c r="R426" s="388"/>
      <c r="S426" s="388"/>
      <c r="T426" s="389"/>
      <c r="U426" s="388"/>
      <c r="V426" s="388"/>
      <c r="W426" s="388"/>
      <c r="X426" s="388"/>
      <c r="Y426" s="389"/>
      <c r="Z426" s="388"/>
      <c r="AA426" s="388"/>
      <c r="AB426" s="388"/>
      <c r="AC426" s="388"/>
      <c r="AD426" s="388"/>
      <c r="AE426" s="389"/>
      <c r="AF426" s="388"/>
      <c r="AG426" s="388"/>
      <c r="AH426" s="388"/>
      <c r="AI426" s="388"/>
      <c r="AJ426" s="388"/>
      <c r="AK426" s="388"/>
      <c r="AL426" s="388"/>
      <c r="AM426" s="388"/>
      <c r="AN426" s="388"/>
      <c r="AO426" s="388"/>
      <c r="AP426" s="388"/>
      <c r="AQ426" s="388"/>
      <c r="AR426" s="388"/>
      <c r="AS426" s="389"/>
      <c r="AT426" s="388"/>
      <c r="AU426" s="388"/>
      <c r="AV426" s="388"/>
      <c r="AW426" s="389"/>
      <c r="AX426" s="388"/>
      <c r="AY426" s="388"/>
      <c r="AZ426" s="388"/>
      <c r="BA426" s="388"/>
      <c r="BB426" s="388"/>
      <c r="BC426" s="388"/>
      <c r="BD426" s="388"/>
      <c r="BE426" s="388"/>
      <c r="BF426" s="389"/>
      <c r="BG426" s="388"/>
      <c r="BH426" s="388"/>
      <c r="BI426" s="388"/>
      <c r="BJ426" s="388"/>
      <c r="BK426" s="389"/>
      <c r="BL426" s="388"/>
      <c r="BM426" s="388"/>
      <c r="BN426" s="388"/>
      <c r="BO426" s="389"/>
      <c r="BP426" s="388"/>
      <c r="BQ426" s="388"/>
      <c r="BR426" s="388"/>
      <c r="BS426" s="389"/>
      <c r="BT426" s="388"/>
      <c r="BU426" s="388"/>
      <c r="BV426" s="388"/>
      <c r="BW426" s="388"/>
      <c r="BX426" s="389"/>
      <c r="BY426" s="388"/>
      <c r="BZ426" s="388"/>
      <c r="CA426" s="388"/>
      <c r="CB426" s="389"/>
      <c r="CC426" s="388"/>
      <c r="CD426" s="388"/>
      <c r="CE426" s="388"/>
    </row>
    <row r="427" spans="3:83" ht="12.75" x14ac:dyDescent="0.2">
      <c r="C427" s="389"/>
      <c r="D427" s="389"/>
      <c r="E427" s="389"/>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c r="AK427" s="389"/>
      <c r="AL427" s="389"/>
      <c r="AM427" s="389"/>
      <c r="AN427" s="389"/>
      <c r="AO427" s="389"/>
      <c r="AP427" s="389"/>
      <c r="AQ427" s="389"/>
      <c r="AR427" s="389"/>
      <c r="AS427" s="389"/>
      <c r="AT427" s="389"/>
      <c r="AU427" s="389"/>
      <c r="AV427" s="389"/>
      <c r="AW427" s="389"/>
      <c r="AX427" s="389"/>
      <c r="AY427" s="389"/>
      <c r="AZ427" s="389"/>
      <c r="BA427" s="389"/>
      <c r="BB427" s="389"/>
      <c r="BC427" s="389"/>
      <c r="BD427" s="389"/>
      <c r="BE427" s="389"/>
      <c r="BF427" s="389"/>
      <c r="BG427" s="389"/>
      <c r="BH427" s="389"/>
      <c r="BI427" s="389"/>
      <c r="BJ427" s="389"/>
      <c r="BK427" s="389"/>
      <c r="BL427" s="389"/>
      <c r="BM427" s="389"/>
      <c r="BN427" s="389"/>
      <c r="BO427" s="389"/>
      <c r="BP427" s="389"/>
      <c r="BQ427" s="389"/>
      <c r="BR427" s="389"/>
      <c r="BS427" s="389"/>
      <c r="BT427" s="389"/>
      <c r="BU427" s="389"/>
      <c r="BV427" s="389"/>
      <c r="BW427" s="389"/>
      <c r="BX427" s="389"/>
      <c r="BY427" s="389"/>
      <c r="BZ427" s="389"/>
      <c r="CA427" s="389"/>
      <c r="CB427" s="389"/>
      <c r="CC427" s="389"/>
      <c r="CD427" s="389"/>
      <c r="CE427" s="389"/>
    </row>
    <row r="428" spans="3:83" ht="12.75" x14ac:dyDescent="0.2">
      <c r="C428" s="389"/>
      <c r="D428" s="389"/>
      <c r="E428" s="388"/>
      <c r="F428" s="388"/>
      <c r="G428" s="389"/>
      <c r="H428" s="388"/>
      <c r="I428" s="388"/>
      <c r="J428" s="389"/>
      <c r="K428" s="388"/>
      <c r="L428" s="388"/>
      <c r="M428" s="388"/>
      <c r="N428" s="388"/>
      <c r="O428" s="389"/>
      <c r="P428" s="388"/>
      <c r="Q428" s="388"/>
      <c r="R428" s="388"/>
      <c r="S428" s="388"/>
      <c r="T428" s="389"/>
      <c r="U428" s="388"/>
      <c r="V428" s="388"/>
      <c r="W428" s="388"/>
      <c r="X428" s="388"/>
      <c r="Y428" s="389"/>
      <c r="Z428" s="388"/>
      <c r="AA428" s="388"/>
      <c r="AB428" s="388"/>
      <c r="AC428" s="388"/>
      <c r="AD428" s="388"/>
      <c r="AE428" s="389"/>
      <c r="AF428" s="388"/>
      <c r="AG428" s="388"/>
      <c r="AH428" s="388"/>
      <c r="AI428" s="388"/>
      <c r="AJ428" s="388"/>
      <c r="AK428" s="388"/>
      <c r="AL428" s="388"/>
      <c r="AM428" s="388"/>
      <c r="AN428" s="388"/>
      <c r="AO428" s="388"/>
      <c r="AP428" s="388"/>
      <c r="AQ428" s="388"/>
      <c r="AR428" s="388"/>
      <c r="AS428" s="389"/>
      <c r="AT428" s="388"/>
      <c r="AU428" s="388"/>
      <c r="AV428" s="388"/>
      <c r="AW428" s="389"/>
      <c r="AX428" s="388"/>
      <c r="AY428" s="388"/>
      <c r="AZ428" s="388"/>
      <c r="BA428" s="388"/>
      <c r="BB428" s="388"/>
      <c r="BC428" s="388"/>
      <c r="BD428" s="388"/>
      <c r="BE428" s="388"/>
      <c r="BF428" s="389"/>
      <c r="BG428" s="388"/>
      <c r="BH428" s="388"/>
      <c r="BI428" s="388"/>
      <c r="BJ428" s="388"/>
      <c r="BK428" s="389"/>
      <c r="BL428" s="388"/>
      <c r="BM428" s="388"/>
      <c r="BN428" s="388"/>
      <c r="BO428" s="389"/>
      <c r="BP428" s="388"/>
      <c r="BQ428" s="388"/>
      <c r="BR428" s="388"/>
      <c r="BS428" s="389"/>
      <c r="BT428" s="388"/>
      <c r="BU428" s="388"/>
      <c r="BV428" s="388"/>
      <c r="BW428" s="388"/>
      <c r="BX428" s="389"/>
      <c r="BY428" s="388"/>
      <c r="BZ428" s="388"/>
      <c r="CA428" s="388"/>
      <c r="CB428" s="389"/>
      <c r="CC428" s="388"/>
      <c r="CD428" s="388"/>
      <c r="CE428" s="388"/>
    </row>
    <row r="429" spans="3:83" ht="12.75" x14ac:dyDescent="0.2">
      <c r="C429" s="389"/>
      <c r="D429" s="389"/>
      <c r="E429" s="388"/>
      <c r="F429" s="388"/>
      <c r="G429" s="389"/>
      <c r="H429" s="388"/>
      <c r="I429" s="388"/>
      <c r="J429" s="389"/>
      <c r="K429" s="388"/>
      <c r="L429" s="388"/>
      <c r="M429" s="388"/>
      <c r="N429" s="388"/>
      <c r="O429" s="389"/>
      <c r="P429" s="388"/>
      <c r="Q429" s="388"/>
      <c r="R429" s="388"/>
      <c r="S429" s="388"/>
      <c r="T429" s="389"/>
      <c r="U429" s="388"/>
      <c r="V429" s="388"/>
      <c r="W429" s="388"/>
      <c r="X429" s="388"/>
      <c r="Y429" s="389"/>
      <c r="Z429" s="388"/>
      <c r="AA429" s="388"/>
      <c r="AB429" s="388"/>
      <c r="AC429" s="388"/>
      <c r="AD429" s="388"/>
      <c r="AE429" s="389"/>
      <c r="AF429" s="388"/>
      <c r="AG429" s="388"/>
      <c r="AH429" s="388"/>
      <c r="AI429" s="388"/>
      <c r="AJ429" s="388"/>
      <c r="AK429" s="388"/>
      <c r="AL429" s="388"/>
      <c r="AM429" s="388"/>
      <c r="AN429" s="388"/>
      <c r="AO429" s="388"/>
      <c r="AP429" s="388"/>
      <c r="AQ429" s="388"/>
      <c r="AR429" s="388"/>
      <c r="AS429" s="389"/>
      <c r="AT429" s="388"/>
      <c r="AU429" s="388"/>
      <c r="AV429" s="388"/>
      <c r="AW429" s="389"/>
      <c r="AX429" s="388"/>
      <c r="AY429" s="388"/>
      <c r="AZ429" s="388"/>
      <c r="BA429" s="388"/>
      <c r="BB429" s="388"/>
      <c r="BC429" s="388"/>
      <c r="BD429" s="388"/>
      <c r="BE429" s="388"/>
      <c r="BF429" s="389"/>
      <c r="BG429" s="388"/>
      <c r="BH429" s="388"/>
      <c r="BI429" s="388"/>
      <c r="BJ429" s="388"/>
      <c r="BK429" s="389"/>
      <c r="BL429" s="388"/>
      <c r="BM429" s="388"/>
      <c r="BN429" s="388"/>
      <c r="BO429" s="389"/>
      <c r="BP429" s="388"/>
      <c r="BQ429" s="388"/>
      <c r="BR429" s="388"/>
      <c r="BS429" s="389"/>
      <c r="BT429" s="388"/>
      <c r="BU429" s="388"/>
      <c r="BV429" s="388"/>
      <c r="BW429" s="388"/>
      <c r="BX429" s="389"/>
      <c r="BY429" s="388"/>
      <c r="BZ429" s="388"/>
      <c r="CA429" s="388"/>
      <c r="CB429" s="389"/>
      <c r="CC429" s="388"/>
      <c r="CD429" s="388"/>
      <c r="CE429" s="388"/>
    </row>
    <row r="430" spans="3:83" ht="12.75" x14ac:dyDescent="0.2">
      <c r="C430" s="389"/>
      <c r="D430" s="389"/>
      <c r="E430" s="388"/>
      <c r="F430" s="388"/>
      <c r="G430" s="389"/>
      <c r="H430" s="388"/>
      <c r="I430" s="388"/>
      <c r="J430" s="389"/>
      <c r="K430" s="388"/>
      <c r="L430" s="388"/>
      <c r="M430" s="388"/>
      <c r="N430" s="388"/>
      <c r="O430" s="389"/>
      <c r="P430" s="388"/>
      <c r="Q430" s="388"/>
      <c r="R430" s="388"/>
      <c r="S430" s="388"/>
      <c r="T430" s="389"/>
      <c r="U430" s="388"/>
      <c r="V430" s="388"/>
      <c r="W430" s="388"/>
      <c r="X430" s="388"/>
      <c r="Y430" s="389"/>
      <c r="Z430" s="388"/>
      <c r="AA430" s="388"/>
      <c r="AB430" s="388"/>
      <c r="AC430" s="388"/>
      <c r="AD430" s="388"/>
      <c r="AE430" s="389"/>
      <c r="AF430" s="388"/>
      <c r="AG430" s="388"/>
      <c r="AH430" s="388"/>
      <c r="AI430" s="388"/>
      <c r="AJ430" s="388"/>
      <c r="AK430" s="388"/>
      <c r="AL430" s="388"/>
      <c r="AM430" s="388"/>
      <c r="AN430" s="388"/>
      <c r="AO430" s="388"/>
      <c r="AP430" s="388"/>
      <c r="AQ430" s="388"/>
      <c r="AR430" s="388"/>
      <c r="AS430" s="389"/>
      <c r="AT430" s="388"/>
      <c r="AU430" s="388"/>
      <c r="AV430" s="388"/>
      <c r="AW430" s="389"/>
      <c r="AX430" s="388"/>
      <c r="AY430" s="388"/>
      <c r="AZ430" s="388"/>
      <c r="BA430" s="388"/>
      <c r="BB430" s="388"/>
      <c r="BC430" s="388"/>
      <c r="BD430" s="388"/>
      <c r="BE430" s="388"/>
      <c r="BF430" s="389"/>
      <c r="BG430" s="388"/>
      <c r="BH430" s="388"/>
      <c r="BI430" s="388"/>
      <c r="BJ430" s="388"/>
      <c r="BK430" s="389"/>
      <c r="BL430" s="388"/>
      <c r="BM430" s="388"/>
      <c r="BN430" s="388"/>
      <c r="BO430" s="389"/>
      <c r="BP430" s="388"/>
      <c r="BQ430" s="388"/>
      <c r="BR430" s="388"/>
      <c r="BS430" s="389"/>
      <c r="BT430" s="388"/>
      <c r="BU430" s="388"/>
      <c r="BV430" s="388"/>
      <c r="BW430" s="388"/>
      <c r="BX430" s="389"/>
      <c r="BY430" s="388"/>
      <c r="BZ430" s="388"/>
      <c r="CA430" s="388"/>
      <c r="CB430" s="389"/>
      <c r="CC430" s="388"/>
      <c r="CD430" s="388"/>
      <c r="CE430" s="388"/>
    </row>
    <row r="431" spans="3:83" ht="12.75" x14ac:dyDescent="0.2">
      <c r="C431" s="389"/>
      <c r="D431" s="389"/>
      <c r="E431" s="388"/>
      <c r="F431" s="388"/>
      <c r="G431" s="389"/>
      <c r="H431" s="388"/>
      <c r="I431" s="388"/>
      <c r="J431" s="389"/>
      <c r="K431" s="388"/>
      <c r="L431" s="388"/>
      <c r="M431" s="388"/>
      <c r="N431" s="388"/>
      <c r="O431" s="389"/>
      <c r="P431" s="388"/>
      <c r="Q431" s="388"/>
      <c r="R431" s="388"/>
      <c r="S431" s="388"/>
      <c r="T431" s="389"/>
      <c r="U431" s="388"/>
      <c r="V431" s="388"/>
      <c r="W431" s="388"/>
      <c r="X431" s="388"/>
      <c r="Y431" s="389"/>
      <c r="Z431" s="388"/>
      <c r="AA431" s="388"/>
      <c r="AB431" s="388"/>
      <c r="AC431" s="388"/>
      <c r="AD431" s="388"/>
      <c r="AE431" s="389"/>
      <c r="AF431" s="388"/>
      <c r="AG431" s="388"/>
      <c r="AH431" s="388"/>
      <c r="AI431" s="388"/>
      <c r="AJ431" s="388"/>
      <c r="AK431" s="388"/>
      <c r="AL431" s="388"/>
      <c r="AM431" s="388"/>
      <c r="AN431" s="388"/>
      <c r="AO431" s="388"/>
      <c r="AP431" s="388"/>
      <c r="AQ431" s="388"/>
      <c r="AR431" s="388"/>
      <c r="AS431" s="389"/>
      <c r="AT431" s="388"/>
      <c r="AU431" s="388"/>
      <c r="AV431" s="388"/>
      <c r="AW431" s="389"/>
      <c r="AX431" s="388"/>
      <c r="AY431" s="388"/>
      <c r="AZ431" s="388"/>
      <c r="BA431" s="388"/>
      <c r="BB431" s="388"/>
      <c r="BC431" s="388"/>
      <c r="BD431" s="388"/>
      <c r="BE431" s="388"/>
      <c r="BF431" s="389"/>
      <c r="BG431" s="388"/>
      <c r="BH431" s="388"/>
      <c r="BI431" s="388"/>
      <c r="BJ431" s="388"/>
      <c r="BK431" s="389"/>
      <c r="BL431" s="388"/>
      <c r="BM431" s="388"/>
      <c r="BN431" s="388"/>
      <c r="BO431" s="389"/>
      <c r="BP431" s="388"/>
      <c r="BQ431" s="388"/>
      <c r="BR431" s="388"/>
      <c r="BS431" s="389"/>
      <c r="BT431" s="388"/>
      <c r="BU431" s="388"/>
      <c r="BV431" s="388"/>
      <c r="BW431" s="388"/>
      <c r="BX431" s="389"/>
      <c r="BY431" s="388"/>
      <c r="BZ431" s="388"/>
      <c r="CA431" s="388"/>
      <c r="CB431" s="389"/>
      <c r="CC431" s="388"/>
      <c r="CD431" s="388"/>
      <c r="CE431" s="388"/>
    </row>
    <row r="432" spans="3:83" ht="12.75" x14ac:dyDescent="0.2">
      <c r="C432" s="389"/>
      <c r="D432" s="389"/>
      <c r="E432" s="388"/>
      <c r="F432" s="388"/>
      <c r="G432" s="389"/>
      <c r="H432" s="388"/>
      <c r="I432" s="388"/>
      <c r="J432" s="389"/>
      <c r="K432" s="388"/>
      <c r="L432" s="388"/>
      <c r="M432" s="388"/>
      <c r="N432" s="388"/>
      <c r="O432" s="389"/>
      <c r="P432" s="388"/>
      <c r="Q432" s="388"/>
      <c r="R432" s="388"/>
      <c r="S432" s="388"/>
      <c r="T432" s="389"/>
      <c r="U432" s="388"/>
      <c r="V432" s="388"/>
      <c r="W432" s="388"/>
      <c r="X432" s="388"/>
      <c r="Y432" s="389"/>
      <c r="Z432" s="388"/>
      <c r="AA432" s="388"/>
      <c r="AB432" s="388"/>
      <c r="AC432" s="388"/>
      <c r="AD432" s="388"/>
      <c r="AE432" s="389"/>
      <c r="AF432" s="388"/>
      <c r="AG432" s="388"/>
      <c r="AH432" s="388"/>
      <c r="AI432" s="388"/>
      <c r="AJ432" s="388"/>
      <c r="AK432" s="388"/>
      <c r="AL432" s="388"/>
      <c r="AM432" s="388"/>
      <c r="AN432" s="388"/>
      <c r="AO432" s="388"/>
      <c r="AP432" s="388"/>
      <c r="AQ432" s="388"/>
      <c r="AR432" s="388"/>
      <c r="AS432" s="389"/>
      <c r="AT432" s="388"/>
      <c r="AU432" s="388"/>
      <c r="AV432" s="388"/>
      <c r="AW432" s="389"/>
      <c r="AX432" s="388"/>
      <c r="AY432" s="388"/>
      <c r="AZ432" s="388"/>
      <c r="BA432" s="388"/>
      <c r="BB432" s="388"/>
      <c r="BC432" s="388"/>
      <c r="BD432" s="388"/>
      <c r="BE432" s="388"/>
      <c r="BF432" s="389"/>
      <c r="BG432" s="388"/>
      <c r="BH432" s="388"/>
      <c r="BI432" s="388"/>
      <c r="BJ432" s="388"/>
      <c r="BK432" s="389"/>
      <c r="BL432" s="388"/>
      <c r="BM432" s="388"/>
      <c r="BN432" s="388"/>
      <c r="BO432" s="389"/>
      <c r="BP432" s="388"/>
      <c r="BQ432" s="388"/>
      <c r="BR432" s="388"/>
      <c r="BS432" s="389"/>
      <c r="BT432" s="388"/>
      <c r="BU432" s="388"/>
      <c r="BV432" s="388"/>
      <c r="BW432" s="388"/>
      <c r="BX432" s="389"/>
      <c r="BY432" s="388"/>
      <c r="BZ432" s="388"/>
      <c r="CA432" s="388"/>
      <c r="CB432" s="389"/>
      <c r="CC432" s="388"/>
      <c r="CD432" s="388"/>
      <c r="CE432" s="388"/>
    </row>
    <row r="433" spans="3:83" ht="12.75" x14ac:dyDescent="0.2">
      <c r="C433" s="389"/>
      <c r="D433" s="389"/>
      <c r="E433" s="388"/>
      <c r="F433" s="388"/>
      <c r="G433" s="389"/>
      <c r="H433" s="388"/>
      <c r="I433" s="388"/>
      <c r="J433" s="389"/>
      <c r="K433" s="388"/>
      <c r="L433" s="388"/>
      <c r="M433" s="388"/>
      <c r="N433" s="388"/>
      <c r="O433" s="389"/>
      <c r="P433" s="388"/>
      <c r="Q433" s="388"/>
      <c r="R433" s="388"/>
      <c r="S433" s="388"/>
      <c r="T433" s="389"/>
      <c r="U433" s="388"/>
      <c r="V433" s="388"/>
      <c r="W433" s="388"/>
      <c r="X433" s="388"/>
      <c r="Y433" s="389"/>
      <c r="Z433" s="388"/>
      <c r="AA433" s="388"/>
      <c r="AB433" s="388"/>
      <c r="AC433" s="388"/>
      <c r="AD433" s="388"/>
      <c r="AE433" s="389"/>
      <c r="AF433" s="388"/>
      <c r="AG433" s="388"/>
      <c r="AH433" s="388"/>
      <c r="AI433" s="388"/>
      <c r="AJ433" s="388"/>
      <c r="AK433" s="388"/>
      <c r="AL433" s="388"/>
      <c r="AM433" s="388"/>
      <c r="AN433" s="388"/>
      <c r="AO433" s="388"/>
      <c r="AP433" s="388"/>
      <c r="AQ433" s="388"/>
      <c r="AR433" s="388"/>
      <c r="AS433" s="389"/>
      <c r="AT433" s="388"/>
      <c r="AU433" s="388"/>
      <c r="AV433" s="388"/>
      <c r="AW433" s="389"/>
      <c r="AX433" s="388"/>
      <c r="AY433" s="388"/>
      <c r="AZ433" s="388"/>
      <c r="BA433" s="388"/>
      <c r="BB433" s="388"/>
      <c r="BC433" s="388"/>
      <c r="BD433" s="388"/>
      <c r="BE433" s="388"/>
      <c r="BF433" s="389"/>
      <c r="BG433" s="388"/>
      <c r="BH433" s="388"/>
      <c r="BI433" s="388"/>
      <c r="BJ433" s="388"/>
      <c r="BK433" s="389"/>
      <c r="BL433" s="388"/>
      <c r="BM433" s="388"/>
      <c r="BN433" s="388"/>
      <c r="BO433" s="389"/>
      <c r="BP433" s="388"/>
      <c r="BQ433" s="388"/>
      <c r="BR433" s="388"/>
      <c r="BS433" s="389"/>
      <c r="BT433" s="388"/>
      <c r="BU433" s="388"/>
      <c r="BV433" s="388"/>
      <c r="BW433" s="388"/>
      <c r="BX433" s="389"/>
      <c r="BY433" s="388"/>
      <c r="BZ433" s="388"/>
      <c r="CA433" s="388"/>
      <c r="CB433" s="389"/>
      <c r="CC433" s="388"/>
      <c r="CD433" s="388"/>
      <c r="CE433" s="388"/>
    </row>
    <row r="434" spans="3:83" ht="12.75" x14ac:dyDescent="0.2">
      <c r="C434" s="389"/>
      <c r="D434" s="389"/>
      <c r="E434" s="388"/>
      <c r="F434" s="388"/>
      <c r="G434" s="389"/>
      <c r="H434" s="388"/>
      <c r="I434" s="388"/>
      <c r="J434" s="389"/>
      <c r="K434" s="388"/>
      <c r="L434" s="388"/>
      <c r="M434" s="388"/>
      <c r="N434" s="388"/>
      <c r="O434" s="389"/>
      <c r="P434" s="388"/>
      <c r="Q434" s="388"/>
      <c r="R434" s="388"/>
      <c r="S434" s="388"/>
      <c r="T434" s="389"/>
      <c r="U434" s="388"/>
      <c r="V434" s="388"/>
      <c r="W434" s="388"/>
      <c r="X434" s="388"/>
      <c r="Y434" s="389"/>
      <c r="Z434" s="388"/>
      <c r="AA434" s="388"/>
      <c r="AB434" s="388"/>
      <c r="AC434" s="388"/>
      <c r="AD434" s="388"/>
      <c r="AE434" s="389"/>
      <c r="AF434" s="388"/>
      <c r="AG434" s="388"/>
      <c r="AH434" s="388"/>
      <c r="AI434" s="388"/>
      <c r="AJ434" s="388"/>
      <c r="AK434" s="388"/>
      <c r="AL434" s="388"/>
      <c r="AM434" s="388"/>
      <c r="AN434" s="388"/>
      <c r="AO434" s="388"/>
      <c r="AP434" s="388"/>
      <c r="AQ434" s="388"/>
      <c r="AR434" s="388"/>
      <c r="AS434" s="389"/>
      <c r="AT434" s="388"/>
      <c r="AU434" s="388"/>
      <c r="AV434" s="388"/>
      <c r="AW434" s="389"/>
      <c r="AX434" s="388"/>
      <c r="AY434" s="388"/>
      <c r="AZ434" s="388"/>
      <c r="BA434" s="388"/>
      <c r="BB434" s="388"/>
      <c r="BC434" s="388"/>
      <c r="BD434" s="388"/>
      <c r="BE434" s="388"/>
      <c r="BF434" s="389"/>
      <c r="BG434" s="388"/>
      <c r="BH434" s="388"/>
      <c r="BI434" s="388"/>
      <c r="BJ434" s="388"/>
      <c r="BK434" s="389"/>
      <c r="BL434" s="388"/>
      <c r="BM434" s="388"/>
      <c r="BN434" s="388"/>
      <c r="BO434" s="389"/>
      <c r="BP434" s="388"/>
      <c r="BQ434" s="388"/>
      <c r="BR434" s="388"/>
      <c r="BS434" s="389"/>
      <c r="BT434" s="388"/>
      <c r="BU434" s="388"/>
      <c r="BV434" s="388"/>
      <c r="BW434" s="388"/>
      <c r="BX434" s="389"/>
      <c r="BY434" s="388"/>
      <c r="BZ434" s="388"/>
      <c r="CA434" s="388"/>
      <c r="CB434" s="389"/>
      <c r="CC434" s="388"/>
      <c r="CD434" s="388"/>
      <c r="CE434" s="388"/>
    </row>
    <row r="435" spans="3:83" ht="12.75" x14ac:dyDescent="0.2">
      <c r="C435" s="389"/>
      <c r="D435" s="389"/>
      <c r="E435" s="389"/>
      <c r="F435" s="389"/>
      <c r="G435" s="389"/>
      <c r="H435" s="389"/>
      <c r="I435" s="389"/>
      <c r="J435" s="389"/>
      <c r="K435" s="389"/>
      <c r="L435" s="389"/>
      <c r="M435" s="389"/>
      <c r="N435" s="389"/>
      <c r="O435" s="389"/>
      <c r="P435" s="389"/>
      <c r="Q435" s="389"/>
      <c r="R435" s="389"/>
      <c r="S435" s="389"/>
      <c r="T435" s="389"/>
      <c r="U435" s="389"/>
      <c r="V435" s="389"/>
      <c r="W435" s="389"/>
      <c r="X435" s="389"/>
      <c r="Y435" s="389"/>
      <c r="Z435" s="389"/>
      <c r="AA435" s="389"/>
      <c r="AB435" s="389"/>
      <c r="AC435" s="389"/>
      <c r="AD435" s="389"/>
      <c r="AE435" s="389"/>
      <c r="AF435" s="389"/>
      <c r="AG435" s="389"/>
      <c r="AH435" s="389"/>
      <c r="AI435" s="389"/>
      <c r="AJ435" s="389"/>
      <c r="AK435" s="389"/>
      <c r="AL435" s="389"/>
      <c r="AM435" s="389"/>
      <c r="AN435" s="389"/>
      <c r="AO435" s="389"/>
      <c r="AP435" s="389"/>
      <c r="AQ435" s="389"/>
      <c r="AR435" s="389"/>
      <c r="AS435" s="389"/>
      <c r="AT435" s="389"/>
      <c r="AU435" s="389"/>
      <c r="AV435" s="389"/>
      <c r="AW435" s="389"/>
      <c r="AX435" s="389"/>
      <c r="AY435" s="389"/>
      <c r="AZ435" s="389"/>
      <c r="BA435" s="389"/>
      <c r="BB435" s="389"/>
      <c r="BC435" s="389"/>
      <c r="BD435" s="389"/>
      <c r="BE435" s="389"/>
      <c r="BF435" s="389"/>
      <c r="BG435" s="389"/>
      <c r="BH435" s="389"/>
      <c r="BI435" s="389"/>
      <c r="BJ435" s="389"/>
      <c r="BK435" s="389"/>
      <c r="BL435" s="389"/>
      <c r="BM435" s="389"/>
      <c r="BN435" s="389"/>
      <c r="BO435" s="389"/>
      <c r="BP435" s="389"/>
      <c r="BQ435" s="389"/>
      <c r="BR435" s="389"/>
      <c r="BS435" s="389"/>
      <c r="BT435" s="389"/>
      <c r="BU435" s="389"/>
      <c r="BV435" s="389"/>
      <c r="BW435" s="389"/>
      <c r="BX435" s="389"/>
      <c r="BY435" s="389"/>
      <c r="BZ435" s="389"/>
      <c r="CA435" s="389"/>
      <c r="CB435" s="389"/>
      <c r="CC435" s="389"/>
      <c r="CD435" s="389"/>
      <c r="CE435" s="389"/>
    </row>
    <row r="436" spans="3:83" ht="12.75" x14ac:dyDescent="0.2">
      <c r="C436" s="389"/>
      <c r="D436" s="389"/>
      <c r="E436" s="388"/>
      <c r="F436" s="388"/>
      <c r="G436" s="389"/>
      <c r="H436" s="388"/>
      <c r="I436" s="388"/>
      <c r="J436" s="389"/>
      <c r="K436" s="388"/>
      <c r="L436" s="388"/>
      <c r="M436" s="388"/>
      <c r="N436" s="388"/>
      <c r="O436" s="389"/>
      <c r="P436" s="388"/>
      <c r="Q436" s="388"/>
      <c r="R436" s="388"/>
      <c r="S436" s="388"/>
      <c r="T436" s="389"/>
      <c r="U436" s="388"/>
      <c r="V436" s="388"/>
      <c r="W436" s="388"/>
      <c r="X436" s="388"/>
      <c r="Y436" s="389"/>
      <c r="Z436" s="388"/>
      <c r="AA436" s="388"/>
      <c r="AB436" s="388"/>
      <c r="AC436" s="388"/>
      <c r="AD436" s="388"/>
      <c r="AE436" s="389"/>
      <c r="AF436" s="388"/>
      <c r="AG436" s="388"/>
      <c r="AH436" s="388"/>
      <c r="AI436" s="388"/>
      <c r="AJ436" s="388"/>
      <c r="AK436" s="388"/>
      <c r="AL436" s="388"/>
      <c r="AM436" s="388"/>
      <c r="AN436" s="388"/>
      <c r="AO436" s="388"/>
      <c r="AP436" s="388"/>
      <c r="AQ436" s="388"/>
      <c r="AR436" s="388"/>
      <c r="AS436" s="389"/>
      <c r="AT436" s="388"/>
      <c r="AU436" s="388"/>
      <c r="AV436" s="388"/>
      <c r="AW436" s="389"/>
      <c r="AX436" s="388"/>
      <c r="AY436" s="388"/>
      <c r="AZ436" s="388"/>
      <c r="BA436" s="388"/>
      <c r="BB436" s="388"/>
      <c r="BC436" s="388"/>
      <c r="BD436" s="388"/>
      <c r="BE436" s="388"/>
      <c r="BF436" s="389"/>
      <c r="BG436" s="388"/>
      <c r="BH436" s="388"/>
      <c r="BI436" s="388"/>
      <c r="BJ436" s="388"/>
      <c r="BK436" s="389"/>
      <c r="BL436" s="388"/>
      <c r="BM436" s="388"/>
      <c r="BN436" s="388"/>
      <c r="BO436" s="389"/>
      <c r="BP436" s="388"/>
      <c r="BQ436" s="388"/>
      <c r="BR436" s="388"/>
      <c r="BS436" s="389"/>
      <c r="BT436" s="388"/>
      <c r="BU436" s="388"/>
      <c r="BV436" s="388"/>
      <c r="BW436" s="388"/>
      <c r="BX436" s="389"/>
      <c r="BY436" s="388"/>
      <c r="BZ436" s="388"/>
      <c r="CA436" s="388"/>
      <c r="CB436" s="389"/>
      <c r="CC436" s="388"/>
      <c r="CD436" s="388"/>
      <c r="CE436" s="388"/>
    </row>
    <row r="437" spans="3:83" ht="12.75" x14ac:dyDescent="0.2">
      <c r="C437" s="389"/>
      <c r="D437" s="389"/>
      <c r="E437" s="388"/>
      <c r="F437" s="388"/>
      <c r="G437" s="389"/>
      <c r="H437" s="388"/>
      <c r="I437" s="388"/>
      <c r="J437" s="389"/>
      <c r="K437" s="388"/>
      <c r="L437" s="388"/>
      <c r="M437" s="388"/>
      <c r="N437" s="388"/>
      <c r="O437" s="389"/>
      <c r="P437" s="388"/>
      <c r="Q437" s="388"/>
      <c r="R437" s="388"/>
      <c r="S437" s="388"/>
      <c r="T437" s="389"/>
      <c r="U437" s="388"/>
      <c r="V437" s="388"/>
      <c r="W437" s="388"/>
      <c r="X437" s="388"/>
      <c r="Y437" s="389"/>
      <c r="Z437" s="388"/>
      <c r="AA437" s="388"/>
      <c r="AB437" s="388"/>
      <c r="AC437" s="388"/>
      <c r="AD437" s="388"/>
      <c r="AE437" s="389"/>
      <c r="AF437" s="388"/>
      <c r="AG437" s="388"/>
      <c r="AH437" s="388"/>
      <c r="AI437" s="388"/>
      <c r="AJ437" s="388"/>
      <c r="AK437" s="388"/>
      <c r="AL437" s="388"/>
      <c r="AM437" s="388"/>
      <c r="AN437" s="388"/>
      <c r="AO437" s="388"/>
      <c r="AP437" s="388"/>
      <c r="AQ437" s="388"/>
      <c r="AR437" s="388"/>
      <c r="AS437" s="389"/>
      <c r="AT437" s="388"/>
      <c r="AU437" s="388"/>
      <c r="AV437" s="388"/>
      <c r="AW437" s="389"/>
      <c r="AX437" s="388"/>
      <c r="AY437" s="388"/>
      <c r="AZ437" s="388"/>
      <c r="BA437" s="388"/>
      <c r="BB437" s="388"/>
      <c r="BC437" s="388"/>
      <c r="BD437" s="388"/>
      <c r="BE437" s="388"/>
      <c r="BF437" s="389"/>
      <c r="BG437" s="388"/>
      <c r="BH437" s="388"/>
      <c r="BI437" s="388"/>
      <c r="BJ437" s="388"/>
      <c r="BK437" s="389"/>
      <c r="BL437" s="388"/>
      <c r="BM437" s="388"/>
      <c r="BN437" s="388"/>
      <c r="BO437" s="389"/>
      <c r="BP437" s="388"/>
      <c r="BQ437" s="388"/>
      <c r="BR437" s="388"/>
      <c r="BS437" s="389"/>
      <c r="BT437" s="388"/>
      <c r="BU437" s="388"/>
      <c r="BV437" s="388"/>
      <c r="BW437" s="388"/>
      <c r="BX437" s="389"/>
      <c r="BY437" s="388"/>
      <c r="BZ437" s="388"/>
      <c r="CA437" s="388"/>
      <c r="CB437" s="389"/>
      <c r="CC437" s="388"/>
      <c r="CD437" s="388"/>
      <c r="CE437" s="388"/>
    </row>
    <row r="438" spans="3:83" ht="12.75" x14ac:dyDescent="0.2">
      <c r="C438" s="389"/>
      <c r="D438" s="389"/>
      <c r="E438" s="388"/>
      <c r="F438" s="388"/>
      <c r="G438" s="389"/>
      <c r="H438" s="388"/>
      <c r="I438" s="388"/>
      <c r="J438" s="389"/>
      <c r="K438" s="388"/>
      <c r="L438" s="388"/>
      <c r="M438" s="388"/>
      <c r="N438" s="388"/>
      <c r="O438" s="389"/>
      <c r="P438" s="388"/>
      <c r="Q438" s="388"/>
      <c r="R438" s="388"/>
      <c r="S438" s="388"/>
      <c r="T438" s="389"/>
      <c r="U438" s="388"/>
      <c r="V438" s="388"/>
      <c r="W438" s="388"/>
      <c r="X438" s="388"/>
      <c r="Y438" s="389"/>
      <c r="Z438" s="388"/>
      <c r="AA438" s="388"/>
      <c r="AB438" s="388"/>
      <c r="AC438" s="388"/>
      <c r="AD438" s="388"/>
      <c r="AE438" s="389"/>
      <c r="AF438" s="388"/>
      <c r="AG438" s="388"/>
      <c r="AH438" s="388"/>
      <c r="AI438" s="388"/>
      <c r="AJ438" s="388"/>
      <c r="AK438" s="388"/>
      <c r="AL438" s="388"/>
      <c r="AM438" s="388"/>
      <c r="AN438" s="388"/>
      <c r="AO438" s="388"/>
      <c r="AP438" s="388"/>
      <c r="AQ438" s="388"/>
      <c r="AR438" s="388"/>
      <c r="AS438" s="389"/>
      <c r="AT438" s="388"/>
      <c r="AU438" s="388"/>
      <c r="AV438" s="388"/>
      <c r="AW438" s="389"/>
      <c r="AX438" s="388"/>
      <c r="AY438" s="388"/>
      <c r="AZ438" s="388"/>
      <c r="BA438" s="388"/>
      <c r="BB438" s="388"/>
      <c r="BC438" s="388"/>
      <c r="BD438" s="388"/>
      <c r="BE438" s="388"/>
      <c r="BF438" s="389"/>
      <c r="BG438" s="388"/>
      <c r="BH438" s="388"/>
      <c r="BI438" s="388"/>
      <c r="BJ438" s="388"/>
      <c r="BK438" s="389"/>
      <c r="BL438" s="388"/>
      <c r="BM438" s="388"/>
      <c r="BN438" s="388"/>
      <c r="BO438" s="389"/>
      <c r="BP438" s="388"/>
      <c r="BQ438" s="388"/>
      <c r="BR438" s="388"/>
      <c r="BS438" s="389"/>
      <c r="BT438" s="388"/>
      <c r="BU438" s="388"/>
      <c r="BV438" s="388"/>
      <c r="BW438" s="388"/>
      <c r="BX438" s="389"/>
      <c r="BY438" s="388"/>
      <c r="BZ438" s="388"/>
      <c r="CA438" s="388"/>
      <c r="CB438" s="389"/>
      <c r="CC438" s="388"/>
      <c r="CD438" s="388"/>
      <c r="CE438" s="388"/>
    </row>
    <row r="439" spans="3:83" ht="12.75" x14ac:dyDescent="0.2">
      <c r="C439" s="389"/>
      <c r="D439" s="389"/>
      <c r="E439" s="388"/>
      <c r="F439" s="388"/>
      <c r="G439" s="389"/>
      <c r="H439" s="388"/>
      <c r="I439" s="388"/>
      <c r="J439" s="389"/>
      <c r="K439" s="388"/>
      <c r="L439" s="388"/>
      <c r="M439" s="388"/>
      <c r="N439" s="388"/>
      <c r="O439" s="389"/>
      <c r="P439" s="388"/>
      <c r="Q439" s="388"/>
      <c r="R439" s="388"/>
      <c r="S439" s="388"/>
      <c r="T439" s="389"/>
      <c r="U439" s="388"/>
      <c r="V439" s="388"/>
      <c r="W439" s="388"/>
      <c r="X439" s="388"/>
      <c r="Y439" s="389"/>
      <c r="Z439" s="388"/>
      <c r="AA439" s="388"/>
      <c r="AB439" s="388"/>
      <c r="AC439" s="388"/>
      <c r="AD439" s="388"/>
      <c r="AE439" s="389"/>
      <c r="AF439" s="388"/>
      <c r="AG439" s="388"/>
      <c r="AH439" s="388"/>
      <c r="AI439" s="388"/>
      <c r="AJ439" s="388"/>
      <c r="AK439" s="388"/>
      <c r="AL439" s="388"/>
      <c r="AM439" s="388"/>
      <c r="AN439" s="388"/>
      <c r="AO439" s="388"/>
      <c r="AP439" s="388"/>
      <c r="AQ439" s="388"/>
      <c r="AR439" s="388"/>
      <c r="AS439" s="389"/>
      <c r="AT439" s="388"/>
      <c r="AU439" s="388"/>
      <c r="AV439" s="388"/>
      <c r="AW439" s="389"/>
      <c r="AX439" s="388"/>
      <c r="AY439" s="388"/>
      <c r="AZ439" s="388"/>
      <c r="BA439" s="388"/>
      <c r="BB439" s="388"/>
      <c r="BC439" s="388"/>
      <c r="BD439" s="388"/>
      <c r="BE439" s="388"/>
      <c r="BF439" s="389"/>
      <c r="BG439" s="388"/>
      <c r="BH439" s="388"/>
      <c r="BI439" s="388"/>
      <c r="BJ439" s="388"/>
      <c r="BK439" s="389"/>
      <c r="BL439" s="388"/>
      <c r="BM439" s="388"/>
      <c r="BN439" s="388"/>
      <c r="BO439" s="389"/>
      <c r="BP439" s="388"/>
      <c r="BQ439" s="388"/>
      <c r="BR439" s="388"/>
      <c r="BS439" s="389"/>
      <c r="BT439" s="388"/>
      <c r="BU439" s="388"/>
      <c r="BV439" s="388"/>
      <c r="BW439" s="388"/>
      <c r="BX439" s="389"/>
      <c r="BY439" s="388"/>
      <c r="BZ439" s="388"/>
      <c r="CA439" s="388"/>
      <c r="CB439" s="389"/>
      <c r="CC439" s="388"/>
      <c r="CD439" s="388"/>
      <c r="CE439" s="388"/>
    </row>
    <row r="440" spans="3:83" ht="12.75" x14ac:dyDescent="0.2">
      <c r="C440" s="389"/>
      <c r="D440" s="389"/>
      <c r="E440" s="388"/>
      <c r="F440" s="388"/>
      <c r="G440" s="389"/>
      <c r="H440" s="388"/>
      <c r="I440" s="388"/>
      <c r="J440" s="389"/>
      <c r="K440" s="388"/>
      <c r="L440" s="388"/>
      <c r="M440" s="388"/>
      <c r="N440" s="388"/>
      <c r="O440" s="389"/>
      <c r="P440" s="388"/>
      <c r="Q440" s="388"/>
      <c r="R440" s="388"/>
      <c r="S440" s="388"/>
      <c r="T440" s="389"/>
      <c r="U440" s="388"/>
      <c r="V440" s="388"/>
      <c r="W440" s="388"/>
      <c r="X440" s="388"/>
      <c r="Y440" s="389"/>
      <c r="Z440" s="388"/>
      <c r="AA440" s="388"/>
      <c r="AB440" s="388"/>
      <c r="AC440" s="388"/>
      <c r="AD440" s="388"/>
      <c r="AE440" s="389"/>
      <c r="AF440" s="388"/>
      <c r="AG440" s="388"/>
      <c r="AH440" s="388"/>
      <c r="AI440" s="388"/>
      <c r="AJ440" s="388"/>
      <c r="AK440" s="388"/>
      <c r="AL440" s="388"/>
      <c r="AM440" s="388"/>
      <c r="AN440" s="388"/>
      <c r="AO440" s="388"/>
      <c r="AP440" s="388"/>
      <c r="AQ440" s="388"/>
      <c r="AR440" s="388"/>
      <c r="AS440" s="389"/>
      <c r="AT440" s="388"/>
      <c r="AU440" s="388"/>
      <c r="AV440" s="388"/>
      <c r="AW440" s="389"/>
      <c r="AX440" s="388"/>
      <c r="AY440" s="388"/>
      <c r="AZ440" s="388"/>
      <c r="BA440" s="388"/>
      <c r="BB440" s="388"/>
      <c r="BC440" s="388"/>
      <c r="BD440" s="388"/>
      <c r="BE440" s="388"/>
      <c r="BF440" s="389"/>
      <c r="BG440" s="388"/>
      <c r="BH440" s="388"/>
      <c r="BI440" s="388"/>
      <c r="BJ440" s="388"/>
      <c r="BK440" s="389"/>
      <c r="BL440" s="388"/>
      <c r="BM440" s="388"/>
      <c r="BN440" s="388"/>
      <c r="BO440" s="389"/>
      <c r="BP440" s="388"/>
      <c r="BQ440" s="388"/>
      <c r="BR440" s="388"/>
      <c r="BS440" s="389"/>
      <c r="BT440" s="388"/>
      <c r="BU440" s="388"/>
      <c r="BV440" s="388"/>
      <c r="BW440" s="388"/>
      <c r="BX440" s="389"/>
      <c r="BY440" s="388"/>
      <c r="BZ440" s="388"/>
      <c r="CA440" s="388"/>
      <c r="CB440" s="389"/>
      <c r="CC440" s="388"/>
      <c r="CD440" s="388"/>
      <c r="CE440" s="388"/>
    </row>
    <row r="441" spans="3:83" ht="12.75" x14ac:dyDescent="0.2">
      <c r="C441" s="389"/>
      <c r="D441" s="389"/>
      <c r="E441" s="388"/>
      <c r="F441" s="388"/>
      <c r="G441" s="389"/>
      <c r="H441" s="388"/>
      <c r="I441" s="388"/>
      <c r="J441" s="389"/>
      <c r="K441" s="388"/>
      <c r="L441" s="388"/>
      <c r="M441" s="388"/>
      <c r="N441" s="388"/>
      <c r="O441" s="389"/>
      <c r="P441" s="388"/>
      <c r="Q441" s="388"/>
      <c r="R441" s="388"/>
      <c r="S441" s="388"/>
      <c r="T441" s="389"/>
      <c r="U441" s="388"/>
      <c r="V441" s="388"/>
      <c r="W441" s="388"/>
      <c r="X441" s="388"/>
      <c r="Y441" s="389"/>
      <c r="Z441" s="388"/>
      <c r="AA441" s="388"/>
      <c r="AB441" s="388"/>
      <c r="AC441" s="388"/>
      <c r="AD441" s="388"/>
      <c r="AE441" s="389"/>
      <c r="AF441" s="388"/>
      <c r="AG441" s="388"/>
      <c r="AH441" s="388"/>
      <c r="AI441" s="388"/>
      <c r="AJ441" s="388"/>
      <c r="AK441" s="388"/>
      <c r="AL441" s="388"/>
      <c r="AM441" s="388"/>
      <c r="AN441" s="388"/>
      <c r="AO441" s="388"/>
      <c r="AP441" s="388"/>
      <c r="AQ441" s="388"/>
      <c r="AR441" s="388"/>
      <c r="AS441" s="389"/>
      <c r="AT441" s="388"/>
      <c r="AU441" s="388"/>
      <c r="AV441" s="388"/>
      <c r="AW441" s="389"/>
      <c r="AX441" s="388"/>
      <c r="AY441" s="388"/>
      <c r="AZ441" s="388"/>
      <c r="BA441" s="388"/>
      <c r="BB441" s="388"/>
      <c r="BC441" s="388"/>
      <c r="BD441" s="388"/>
      <c r="BE441" s="388"/>
      <c r="BF441" s="389"/>
      <c r="BG441" s="388"/>
      <c r="BH441" s="388"/>
      <c r="BI441" s="388"/>
      <c r="BJ441" s="388"/>
      <c r="BK441" s="389"/>
      <c r="BL441" s="388"/>
      <c r="BM441" s="388"/>
      <c r="BN441" s="388"/>
      <c r="BO441" s="389"/>
      <c r="BP441" s="388"/>
      <c r="BQ441" s="388"/>
      <c r="BR441" s="388"/>
      <c r="BS441" s="389"/>
      <c r="BT441" s="388"/>
      <c r="BU441" s="388"/>
      <c r="BV441" s="388"/>
      <c r="BW441" s="388"/>
      <c r="BX441" s="389"/>
      <c r="BY441" s="388"/>
      <c r="BZ441" s="388"/>
      <c r="CA441" s="388"/>
      <c r="CB441" s="389"/>
      <c r="CC441" s="388"/>
      <c r="CD441" s="388"/>
      <c r="CE441" s="388"/>
    </row>
    <row r="442" spans="3:83" ht="12.75" x14ac:dyDescent="0.2">
      <c r="C442" s="389"/>
      <c r="D442" s="389"/>
      <c r="E442" s="388"/>
      <c r="F442" s="388"/>
      <c r="G442" s="389"/>
      <c r="H442" s="388"/>
      <c r="I442" s="388"/>
      <c r="J442" s="389"/>
      <c r="K442" s="388"/>
      <c r="L442" s="388"/>
      <c r="M442" s="388"/>
      <c r="N442" s="388"/>
      <c r="O442" s="389"/>
      <c r="P442" s="388"/>
      <c r="Q442" s="388"/>
      <c r="R442" s="388"/>
      <c r="S442" s="388"/>
      <c r="T442" s="389"/>
      <c r="U442" s="388"/>
      <c r="V442" s="388"/>
      <c r="W442" s="388"/>
      <c r="X442" s="388"/>
      <c r="Y442" s="389"/>
      <c r="Z442" s="388"/>
      <c r="AA442" s="388"/>
      <c r="AB442" s="388"/>
      <c r="AC442" s="388"/>
      <c r="AD442" s="388"/>
      <c r="AE442" s="389"/>
      <c r="AF442" s="388"/>
      <c r="AG442" s="388"/>
      <c r="AH442" s="388"/>
      <c r="AI442" s="388"/>
      <c r="AJ442" s="388"/>
      <c r="AK442" s="388"/>
      <c r="AL442" s="388"/>
      <c r="AM442" s="388"/>
      <c r="AN442" s="388"/>
      <c r="AO442" s="388"/>
      <c r="AP442" s="388"/>
      <c r="AQ442" s="388"/>
      <c r="AR442" s="388"/>
      <c r="AS442" s="389"/>
      <c r="AT442" s="388"/>
      <c r="AU442" s="388"/>
      <c r="AV442" s="388"/>
      <c r="AW442" s="389"/>
      <c r="AX442" s="388"/>
      <c r="AY442" s="388"/>
      <c r="AZ442" s="388"/>
      <c r="BA442" s="388"/>
      <c r="BB442" s="388"/>
      <c r="BC442" s="388"/>
      <c r="BD442" s="388"/>
      <c r="BE442" s="388"/>
      <c r="BF442" s="389"/>
      <c r="BG442" s="388"/>
      <c r="BH442" s="388"/>
      <c r="BI442" s="388"/>
      <c r="BJ442" s="388"/>
      <c r="BK442" s="389"/>
      <c r="BL442" s="388"/>
      <c r="BM442" s="388"/>
      <c r="BN442" s="388"/>
      <c r="BO442" s="389"/>
      <c r="BP442" s="388"/>
      <c r="BQ442" s="388"/>
      <c r="BR442" s="388"/>
      <c r="BS442" s="389"/>
      <c r="BT442" s="388"/>
      <c r="BU442" s="388"/>
      <c r="BV442" s="388"/>
      <c r="BW442" s="388"/>
      <c r="BX442" s="389"/>
      <c r="BY442" s="388"/>
      <c r="BZ442" s="388"/>
      <c r="CA442" s="388"/>
      <c r="CB442" s="389"/>
      <c r="CC442" s="388"/>
      <c r="CD442" s="388"/>
      <c r="CE442" s="388"/>
    </row>
    <row r="443" spans="3:83" s="131" customFormat="1" ht="12.75" x14ac:dyDescent="0.2">
      <c r="C443" s="387"/>
      <c r="D443" s="387"/>
      <c r="E443" s="386"/>
      <c r="F443" s="386"/>
      <c r="G443" s="387"/>
      <c r="H443" s="386"/>
      <c r="I443" s="386"/>
      <c r="J443" s="387"/>
      <c r="K443" s="386"/>
      <c r="L443" s="386"/>
      <c r="M443" s="386"/>
      <c r="N443" s="386"/>
      <c r="O443" s="387"/>
      <c r="P443" s="386"/>
      <c r="Q443" s="386"/>
      <c r="R443" s="386"/>
      <c r="S443" s="386"/>
      <c r="T443" s="387"/>
      <c r="U443" s="386"/>
      <c r="V443" s="386"/>
      <c r="W443" s="386"/>
      <c r="X443" s="386"/>
      <c r="Y443" s="387"/>
      <c r="Z443" s="386"/>
      <c r="AA443" s="386"/>
      <c r="AB443" s="386"/>
      <c r="AC443" s="386"/>
      <c r="AD443" s="386"/>
      <c r="AE443" s="387"/>
      <c r="AF443" s="386"/>
      <c r="AG443" s="386"/>
      <c r="AH443" s="386"/>
      <c r="AI443" s="386"/>
      <c r="AJ443" s="386"/>
      <c r="AK443" s="386"/>
      <c r="AL443" s="386"/>
      <c r="AM443" s="386"/>
      <c r="AN443" s="386"/>
      <c r="AO443" s="386"/>
      <c r="AP443" s="386"/>
      <c r="AQ443" s="386"/>
      <c r="AR443" s="386"/>
      <c r="AS443" s="387"/>
      <c r="AT443" s="386"/>
      <c r="AU443" s="386"/>
      <c r="AV443" s="386"/>
      <c r="AW443" s="387"/>
      <c r="AX443" s="386"/>
      <c r="AY443" s="386"/>
      <c r="AZ443" s="386"/>
      <c r="BA443" s="386"/>
      <c r="BB443" s="386"/>
      <c r="BC443" s="386"/>
      <c r="BD443" s="386"/>
      <c r="BE443" s="386"/>
      <c r="BF443" s="387"/>
      <c r="BG443" s="386"/>
      <c r="BH443" s="386"/>
      <c r="BI443" s="386"/>
      <c r="BJ443" s="386"/>
      <c r="BK443" s="387"/>
      <c r="BL443" s="386"/>
      <c r="BM443" s="386"/>
      <c r="BN443" s="386"/>
      <c r="BO443" s="387"/>
      <c r="BP443" s="386"/>
      <c r="BQ443" s="386"/>
      <c r="BR443" s="386"/>
      <c r="BS443" s="387"/>
      <c r="BT443" s="386"/>
      <c r="BU443" s="386"/>
      <c r="BV443" s="386"/>
      <c r="BW443" s="386"/>
      <c r="BX443" s="387"/>
      <c r="BY443" s="386"/>
      <c r="BZ443" s="386"/>
      <c r="CA443" s="386"/>
      <c r="CB443" s="387"/>
      <c r="CC443" s="386"/>
      <c r="CD443" s="386"/>
      <c r="CE443" s="386"/>
    </row>
    <row r="444" spans="3:83" s="131" customFormat="1" ht="12.75" x14ac:dyDescent="0.2">
      <c r="C444" s="387"/>
      <c r="D444" s="387"/>
      <c r="E444" s="386"/>
      <c r="F444" s="386"/>
      <c r="G444" s="387"/>
      <c r="H444" s="386"/>
      <c r="I444" s="386"/>
      <c r="J444" s="387"/>
      <c r="K444" s="386"/>
      <c r="L444" s="386"/>
      <c r="M444" s="386"/>
      <c r="N444" s="386"/>
      <c r="O444" s="387"/>
      <c r="P444" s="386"/>
      <c r="Q444" s="386"/>
      <c r="R444" s="386"/>
      <c r="S444" s="386"/>
      <c r="T444" s="387"/>
      <c r="U444" s="386"/>
      <c r="V444" s="386"/>
      <c r="W444" s="386"/>
      <c r="X444" s="386"/>
      <c r="Y444" s="387"/>
      <c r="Z444" s="386"/>
      <c r="AA444" s="386"/>
      <c r="AB444" s="386"/>
      <c r="AC444" s="386"/>
      <c r="AD444" s="386"/>
      <c r="AE444" s="387"/>
      <c r="AF444" s="386"/>
      <c r="AG444" s="386"/>
      <c r="AH444" s="386"/>
      <c r="AI444" s="386"/>
      <c r="AJ444" s="386"/>
      <c r="AK444" s="386"/>
      <c r="AL444" s="386"/>
      <c r="AM444" s="386"/>
      <c r="AN444" s="386"/>
      <c r="AO444" s="386"/>
      <c r="AP444" s="386"/>
      <c r="AQ444" s="386"/>
      <c r="AR444" s="386"/>
      <c r="AS444" s="387"/>
      <c r="AT444" s="386"/>
      <c r="AU444" s="386"/>
      <c r="AV444" s="386"/>
      <c r="AW444" s="387"/>
      <c r="AX444" s="386"/>
      <c r="AY444" s="386"/>
      <c r="AZ444" s="386"/>
      <c r="BA444" s="386"/>
      <c r="BB444" s="386"/>
      <c r="BC444" s="386"/>
      <c r="BD444" s="386"/>
      <c r="BE444" s="386"/>
      <c r="BF444" s="387"/>
      <c r="BG444" s="386"/>
      <c r="BH444" s="386"/>
      <c r="BI444" s="386"/>
      <c r="BJ444" s="386"/>
      <c r="BK444" s="387"/>
      <c r="BL444" s="386"/>
      <c r="BM444" s="386"/>
      <c r="BN444" s="386"/>
      <c r="BO444" s="387"/>
      <c r="BP444" s="386"/>
      <c r="BQ444" s="386"/>
      <c r="BR444" s="386"/>
      <c r="BS444" s="387"/>
      <c r="BT444" s="386"/>
      <c r="BU444" s="386"/>
      <c r="BV444" s="386"/>
      <c r="BW444" s="386"/>
      <c r="BX444" s="387"/>
      <c r="BY444" s="386"/>
      <c r="BZ444" s="386"/>
      <c r="CA444" s="386"/>
      <c r="CB444" s="387"/>
      <c r="CC444" s="386"/>
      <c r="CD444" s="386"/>
      <c r="CE444" s="386"/>
    </row>
    <row r="445" spans="3:83" s="131" customFormat="1" ht="12.75" x14ac:dyDescent="0.2">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c r="AC445" s="387"/>
      <c r="AD445" s="387"/>
      <c r="AE445" s="387"/>
      <c r="AF445" s="387"/>
      <c r="AG445" s="387"/>
      <c r="AH445" s="387"/>
      <c r="AI445" s="387"/>
      <c r="AJ445" s="387"/>
      <c r="AK445" s="387"/>
      <c r="AL445" s="387"/>
      <c r="AM445" s="387"/>
      <c r="AN445" s="387"/>
      <c r="AO445" s="387"/>
      <c r="AP445" s="387"/>
      <c r="AQ445" s="387"/>
      <c r="AR445" s="387"/>
      <c r="AS445" s="387"/>
      <c r="AT445" s="387"/>
      <c r="AU445" s="387"/>
      <c r="AV445" s="387"/>
      <c r="AW445" s="387"/>
      <c r="AX445" s="387"/>
      <c r="AY445" s="387"/>
      <c r="AZ445" s="387"/>
      <c r="BA445" s="387"/>
      <c r="BB445" s="387"/>
      <c r="BC445" s="387"/>
      <c r="BD445" s="387"/>
      <c r="BE445" s="387"/>
      <c r="BF445" s="387"/>
      <c r="BG445" s="387"/>
      <c r="BH445" s="387"/>
      <c r="BI445" s="387"/>
      <c r="BJ445" s="387"/>
      <c r="BK445" s="387"/>
      <c r="BL445" s="387"/>
      <c r="BM445" s="387"/>
      <c r="BN445" s="387"/>
      <c r="BO445" s="387"/>
      <c r="BP445" s="387"/>
      <c r="BQ445" s="387"/>
      <c r="BR445" s="387"/>
      <c r="BS445" s="387"/>
      <c r="BT445" s="387"/>
      <c r="BU445" s="387"/>
      <c r="BV445" s="387"/>
      <c r="BW445" s="387"/>
      <c r="BX445" s="387"/>
      <c r="BY445" s="387"/>
      <c r="BZ445" s="387"/>
      <c r="CA445" s="387"/>
      <c r="CB445" s="387"/>
      <c r="CC445" s="387"/>
      <c r="CD445" s="387"/>
      <c r="CE445" s="387"/>
    </row>
    <row r="446" spans="3:83" s="131" customFormat="1" ht="12.75" x14ac:dyDescent="0.2">
      <c r="C446" s="387"/>
      <c r="D446" s="387"/>
      <c r="E446" s="386"/>
      <c r="F446" s="386"/>
      <c r="G446" s="387"/>
      <c r="H446" s="386"/>
      <c r="I446" s="386"/>
      <c r="J446" s="387"/>
      <c r="K446" s="386"/>
      <c r="L446" s="386"/>
      <c r="M446" s="386"/>
      <c r="N446" s="386"/>
      <c r="O446" s="387"/>
      <c r="P446" s="386"/>
      <c r="Q446" s="386"/>
      <c r="R446" s="386"/>
      <c r="S446" s="386"/>
      <c r="T446" s="387"/>
      <c r="U446" s="386"/>
      <c r="V446" s="386"/>
      <c r="W446" s="386"/>
      <c r="X446" s="386"/>
      <c r="Y446" s="387"/>
      <c r="Z446" s="386"/>
      <c r="AA446" s="386"/>
      <c r="AB446" s="386"/>
      <c r="AC446" s="386"/>
      <c r="AD446" s="386"/>
      <c r="AE446" s="387"/>
      <c r="AF446" s="386"/>
      <c r="AG446" s="386"/>
      <c r="AH446" s="386"/>
      <c r="AI446" s="386"/>
      <c r="AJ446" s="386"/>
      <c r="AK446" s="386"/>
      <c r="AL446" s="386"/>
      <c r="AM446" s="386"/>
      <c r="AN446" s="386"/>
      <c r="AO446" s="386"/>
      <c r="AP446" s="386"/>
      <c r="AQ446" s="386"/>
      <c r="AR446" s="386"/>
      <c r="AS446" s="387"/>
      <c r="AT446" s="386"/>
      <c r="AU446" s="386"/>
      <c r="AV446" s="386"/>
      <c r="AW446" s="387"/>
      <c r="AX446" s="386"/>
      <c r="AY446" s="386"/>
      <c r="AZ446" s="386"/>
      <c r="BA446" s="386"/>
      <c r="BB446" s="386"/>
      <c r="BC446" s="386"/>
      <c r="BD446" s="386"/>
      <c r="BE446" s="386"/>
      <c r="BF446" s="387"/>
      <c r="BG446" s="386"/>
      <c r="BH446" s="386"/>
      <c r="BI446" s="386"/>
      <c r="BJ446" s="386"/>
      <c r="BK446" s="387"/>
      <c r="BL446" s="386"/>
      <c r="BM446" s="386"/>
      <c r="BN446" s="386"/>
      <c r="BO446" s="387"/>
      <c r="BP446" s="386"/>
      <c r="BQ446" s="386"/>
      <c r="BR446" s="386"/>
      <c r="BS446" s="387"/>
      <c r="BT446" s="386"/>
      <c r="BU446" s="386"/>
      <c r="BV446" s="386"/>
      <c r="BW446" s="386"/>
      <c r="BX446" s="387"/>
      <c r="BY446" s="386"/>
      <c r="BZ446" s="386"/>
      <c r="CA446" s="386"/>
      <c r="CB446" s="387"/>
      <c r="CC446" s="386"/>
      <c r="CD446" s="386"/>
      <c r="CE446" s="386"/>
    </row>
    <row r="447" spans="3:83" s="131" customFormat="1" ht="12.75" x14ac:dyDescent="0.2">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c r="AS447" s="387"/>
      <c r="AT447" s="387"/>
      <c r="AU447" s="387"/>
      <c r="AV447" s="387"/>
      <c r="AW447" s="387"/>
      <c r="AX447" s="387"/>
      <c r="AY447" s="387"/>
      <c r="AZ447" s="387"/>
      <c r="BA447" s="387"/>
      <c r="BB447" s="387"/>
      <c r="BC447" s="387"/>
      <c r="BD447" s="387"/>
      <c r="BE447" s="387"/>
      <c r="BF447" s="387"/>
      <c r="BG447" s="387"/>
      <c r="BH447" s="387"/>
      <c r="BI447" s="387"/>
      <c r="BJ447" s="387"/>
      <c r="BK447" s="387"/>
      <c r="BL447" s="387"/>
      <c r="BM447" s="387"/>
      <c r="BN447" s="387"/>
      <c r="BO447" s="387"/>
      <c r="BP447" s="387"/>
      <c r="BQ447" s="387"/>
      <c r="BR447" s="387"/>
      <c r="BS447" s="387"/>
      <c r="BT447" s="387"/>
      <c r="BU447" s="387"/>
      <c r="BV447" s="387"/>
      <c r="BW447" s="387"/>
      <c r="BX447" s="387"/>
      <c r="BY447" s="387"/>
      <c r="BZ447" s="387"/>
      <c r="CA447" s="387"/>
      <c r="CB447" s="387"/>
      <c r="CC447" s="387"/>
      <c r="CD447" s="387"/>
      <c r="CE447" s="387"/>
    </row>
    <row r="448" spans="3:83" s="131" customFormat="1" ht="12.75" x14ac:dyDescent="0.2">
      <c r="C448" s="387"/>
      <c r="D448" s="387"/>
      <c r="E448" s="386"/>
      <c r="F448" s="386"/>
      <c r="G448" s="387"/>
      <c r="H448" s="386"/>
      <c r="I448" s="386"/>
      <c r="J448" s="387"/>
      <c r="K448" s="386"/>
      <c r="L448" s="386"/>
      <c r="M448" s="386"/>
      <c r="N448" s="386"/>
      <c r="O448" s="387"/>
      <c r="P448" s="386"/>
      <c r="Q448" s="386"/>
      <c r="R448" s="386"/>
      <c r="S448" s="386"/>
      <c r="T448" s="387"/>
      <c r="U448" s="386"/>
      <c r="V448" s="386"/>
      <c r="W448" s="386"/>
      <c r="X448" s="386"/>
      <c r="Y448" s="387"/>
      <c r="Z448" s="386"/>
      <c r="AA448" s="386"/>
      <c r="AB448" s="386"/>
      <c r="AC448" s="386"/>
      <c r="AD448" s="386"/>
      <c r="AE448" s="387"/>
      <c r="AF448" s="386"/>
      <c r="AG448" s="386"/>
      <c r="AH448" s="386"/>
      <c r="AI448" s="386"/>
      <c r="AJ448" s="386"/>
      <c r="AK448" s="386"/>
      <c r="AL448" s="386"/>
      <c r="AM448" s="386"/>
      <c r="AN448" s="386"/>
      <c r="AO448" s="386"/>
      <c r="AP448" s="386"/>
      <c r="AQ448" s="386"/>
      <c r="AR448" s="386"/>
      <c r="AS448" s="387"/>
      <c r="AT448" s="386"/>
      <c r="AU448" s="386"/>
      <c r="AV448" s="386"/>
      <c r="AW448" s="387"/>
      <c r="AX448" s="386"/>
      <c r="AY448" s="386"/>
      <c r="AZ448" s="386"/>
      <c r="BA448" s="386"/>
      <c r="BB448" s="386"/>
      <c r="BC448" s="386"/>
      <c r="BD448" s="386"/>
      <c r="BE448" s="386"/>
      <c r="BF448" s="387"/>
      <c r="BG448" s="386"/>
      <c r="BH448" s="386"/>
      <c r="BI448" s="386"/>
      <c r="BJ448" s="386"/>
      <c r="BK448" s="387"/>
      <c r="BL448" s="386"/>
      <c r="BM448" s="386"/>
      <c r="BN448" s="386"/>
      <c r="BO448" s="387"/>
      <c r="BP448" s="386"/>
      <c r="BQ448" s="386"/>
      <c r="BR448" s="386"/>
      <c r="BS448" s="387"/>
      <c r="BT448" s="386"/>
      <c r="BU448" s="386"/>
      <c r="BV448" s="386"/>
      <c r="BW448" s="386"/>
      <c r="BX448" s="387"/>
      <c r="BY448" s="386"/>
      <c r="BZ448" s="386"/>
      <c r="CA448" s="386"/>
      <c r="CB448" s="387"/>
      <c r="CC448" s="386"/>
      <c r="CD448" s="386"/>
      <c r="CE448" s="386"/>
    </row>
    <row r="449" spans="1:83" s="131" customFormat="1" ht="17.25" customHeight="1" x14ac:dyDescent="0.2">
      <c r="A449" s="831"/>
      <c r="B449" s="832"/>
      <c r="C449" s="83"/>
      <c r="D449" s="83"/>
      <c r="E449" s="83"/>
      <c r="F449" s="83"/>
      <c r="G449" s="83"/>
      <c r="H449" s="83"/>
      <c r="I449" s="83"/>
      <c r="J449" s="83"/>
      <c r="K449" s="83"/>
      <c r="L449" s="83"/>
      <c r="M449" s="84"/>
      <c r="N449" s="84"/>
      <c r="O449" s="84"/>
      <c r="P449" s="84"/>
      <c r="Q449" s="84"/>
      <c r="R449" s="84"/>
      <c r="S449" s="84"/>
      <c r="T449" s="84"/>
      <c r="U449" s="84"/>
      <c r="V449" s="84"/>
      <c r="W449" s="84"/>
      <c r="X449" s="84"/>
      <c r="Y449" s="84"/>
      <c r="Z449" s="84"/>
      <c r="AA449" s="84"/>
      <c r="AB449" s="84"/>
      <c r="AC449" s="84"/>
      <c r="AD449" s="84"/>
      <c r="AE449" s="84"/>
      <c r="AF449" s="84"/>
      <c r="AG449" s="84"/>
      <c r="AH449" s="84"/>
      <c r="AI449" s="84"/>
      <c r="AJ449" s="84"/>
      <c r="AK449" s="84"/>
      <c r="AL449" s="84"/>
      <c r="AM449" s="84"/>
      <c r="AN449" s="84"/>
      <c r="AO449" s="84"/>
      <c r="AP449" s="84"/>
      <c r="AQ449" s="84"/>
      <c r="AR449" s="84"/>
      <c r="AS449" s="84"/>
      <c r="AT449" s="84"/>
      <c r="AU449" s="84"/>
      <c r="AV449" s="84"/>
      <c r="AW449" s="84"/>
      <c r="AX449" s="84"/>
      <c r="AY449" s="84"/>
      <c r="AZ449" s="84"/>
      <c r="BA449" s="84"/>
      <c r="BB449" s="84"/>
      <c r="BC449" s="84"/>
      <c r="BD449" s="84"/>
      <c r="BE449" s="84"/>
      <c r="BF449" s="84"/>
      <c r="BG449" s="84"/>
      <c r="BH449" s="305"/>
      <c r="BI449" s="305"/>
      <c r="BJ449" s="305"/>
      <c r="BK449" s="305"/>
      <c r="BL449" s="305"/>
      <c r="BM449" s="305"/>
      <c r="BN449" s="305"/>
      <c r="BO449" s="305"/>
      <c r="BP449" s="305"/>
      <c r="BQ449" s="305"/>
      <c r="BR449" s="305"/>
      <c r="BS449" s="305"/>
      <c r="BT449" s="305"/>
      <c r="BU449" s="305"/>
      <c r="BV449" s="305"/>
      <c r="BW449" s="305"/>
      <c r="BX449" s="305"/>
      <c r="BY449" s="305"/>
      <c r="BZ449" s="305"/>
      <c r="CA449" s="305"/>
      <c r="CB449" s="305"/>
      <c r="CC449" s="305"/>
      <c r="CD449" s="305"/>
      <c r="CE449" s="305"/>
    </row>
    <row r="450" spans="1:83" s="131" customFormat="1" ht="59.25" customHeight="1" x14ac:dyDescent="0.2">
      <c r="A450" s="833"/>
      <c r="B450" s="833"/>
      <c r="C450" s="833"/>
      <c r="D450" s="833"/>
      <c r="E450" s="833"/>
      <c r="F450" s="833"/>
      <c r="G450" s="833"/>
      <c r="H450" s="833"/>
      <c r="I450" s="833"/>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c r="AU450" s="305"/>
      <c r="AV450" s="305"/>
      <c r="AW450" s="305"/>
      <c r="AX450" s="305"/>
      <c r="AY450" s="305"/>
      <c r="AZ450" s="305"/>
      <c r="BA450" s="305"/>
      <c r="BB450" s="305"/>
      <c r="BC450" s="305"/>
      <c r="BD450" s="305"/>
      <c r="BE450" s="305"/>
      <c r="BF450" s="305"/>
      <c r="BG450" s="305"/>
      <c r="BH450" s="305"/>
      <c r="BI450" s="305"/>
      <c r="BJ450" s="305"/>
      <c r="BK450" s="305"/>
      <c r="BL450" s="305"/>
      <c r="BM450" s="305"/>
      <c r="BN450" s="305"/>
      <c r="BO450" s="305"/>
      <c r="BP450" s="305"/>
      <c r="BQ450" s="305"/>
      <c r="BR450" s="305"/>
      <c r="BS450" s="305"/>
      <c r="BT450" s="305"/>
      <c r="BU450" s="305"/>
      <c r="BV450" s="305"/>
      <c r="BW450" s="305"/>
      <c r="BX450" s="305"/>
      <c r="BY450" s="305"/>
      <c r="BZ450" s="305"/>
      <c r="CA450" s="305"/>
      <c r="CB450" s="305"/>
      <c r="CC450" s="305"/>
      <c r="CD450" s="305"/>
      <c r="CE450" s="305"/>
    </row>
    <row r="451" spans="1:83" ht="17.25" customHeight="1" x14ac:dyDescent="0.2">
      <c r="A451" s="834"/>
      <c r="B451" s="834"/>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84"/>
      <c r="BI451" s="84"/>
      <c r="BJ451" s="84"/>
      <c r="BK451" s="84"/>
      <c r="BL451" s="84"/>
      <c r="BM451" s="84"/>
      <c r="BN451" s="84"/>
      <c r="BO451" s="84"/>
      <c r="BP451" s="84"/>
      <c r="BQ451" s="84"/>
      <c r="BR451" s="84"/>
      <c r="BS451" s="84"/>
      <c r="BT451" s="84"/>
      <c r="BU451" s="84"/>
      <c r="BV451" s="84"/>
      <c r="BW451" s="84"/>
      <c r="BX451" s="84"/>
      <c r="BY451" s="84"/>
      <c r="BZ451" s="84"/>
      <c r="CA451" s="84"/>
      <c r="CB451" s="84"/>
      <c r="CC451" s="84"/>
      <c r="CD451" s="84"/>
      <c r="CE451" s="84"/>
    </row>
    <row r="452" spans="1:83" ht="17.25" customHeight="1" x14ac:dyDescent="0.2">
      <c r="A452" s="814"/>
      <c r="B452" s="814"/>
      <c r="C452" s="83"/>
      <c r="D452" s="83"/>
      <c r="E452" s="83"/>
      <c r="F452" s="83"/>
      <c r="G452" s="83"/>
      <c r="H452" s="83"/>
      <c r="I452" s="83"/>
      <c r="J452" s="83"/>
      <c r="K452" s="83"/>
      <c r="L452" s="84"/>
      <c r="M452" s="84"/>
      <c r="N452" s="84"/>
      <c r="O452" s="84"/>
      <c r="P452" s="84"/>
      <c r="Q452" s="84"/>
      <c r="R452" s="84"/>
      <c r="S452" s="84"/>
      <c r="T452" s="84"/>
      <c r="U452" s="84"/>
      <c r="V452" s="84"/>
      <c r="W452" s="84"/>
      <c r="X452" s="84"/>
      <c r="Y452" s="84"/>
      <c r="Z452" s="84"/>
      <c r="AA452" s="84"/>
      <c r="AB452" s="84"/>
      <c r="AC452" s="84"/>
      <c r="AD452" s="84"/>
      <c r="AE452" s="84"/>
      <c r="AF452" s="84"/>
      <c r="AG452" s="84"/>
      <c r="AH452" s="84"/>
      <c r="AI452" s="84"/>
      <c r="AJ452" s="84"/>
      <c r="AK452" s="84"/>
      <c r="AL452" s="84"/>
      <c r="AM452" s="84"/>
      <c r="AN452" s="84"/>
      <c r="AO452" s="84"/>
      <c r="AP452" s="84"/>
      <c r="AQ452" s="84"/>
      <c r="AR452" s="84"/>
      <c r="AS452" s="84"/>
      <c r="AT452" s="84"/>
      <c r="AU452" s="84"/>
      <c r="AV452" s="84"/>
      <c r="AW452" s="84"/>
      <c r="AX452" s="84"/>
      <c r="AY452" s="84"/>
      <c r="AZ452" s="84"/>
      <c r="BA452" s="84"/>
      <c r="BB452" s="84"/>
      <c r="BC452" s="84"/>
      <c r="BD452" s="84"/>
      <c r="BE452" s="84"/>
      <c r="BF452" s="84"/>
      <c r="BG452" s="84"/>
      <c r="BH452" s="129"/>
      <c r="BI452" s="129"/>
      <c r="BJ452" s="129"/>
      <c r="BK452" s="129"/>
      <c r="BL452" s="129"/>
      <c r="BM452" s="129"/>
      <c r="BN452" s="129"/>
      <c r="BO452" s="129"/>
      <c r="BP452" s="129"/>
      <c r="BQ452" s="129"/>
      <c r="BR452" s="129"/>
      <c r="BS452" s="129"/>
      <c r="BT452" s="129"/>
      <c r="BU452" s="129"/>
      <c r="BV452" s="129"/>
      <c r="BW452" s="129"/>
      <c r="BX452" s="129"/>
      <c r="BY452" s="129"/>
      <c r="BZ452" s="129"/>
      <c r="CA452" s="129"/>
      <c r="CB452" s="129"/>
      <c r="CC452" s="129"/>
      <c r="CD452" s="129"/>
      <c r="CE452" s="129"/>
    </row>
  </sheetData>
  <mergeCells count="23">
    <mergeCell ref="J2:N2"/>
    <mergeCell ref="CB2:CE2"/>
    <mergeCell ref="A449:B449"/>
    <mergeCell ref="A450:I450"/>
    <mergeCell ref="A451:B451"/>
    <mergeCell ref="BS2:BW2"/>
    <mergeCell ref="BX2:CA2"/>
    <mergeCell ref="A452:B452"/>
    <mergeCell ref="BC2:BE2"/>
    <mergeCell ref="BF2:BJ2"/>
    <mergeCell ref="BK2:BN2"/>
    <mergeCell ref="BO2:BR2"/>
    <mergeCell ref="AW2:BB2"/>
    <mergeCell ref="A2:A3"/>
    <mergeCell ref="B2:B3"/>
    <mergeCell ref="C2:C3"/>
    <mergeCell ref="D2:F2"/>
    <mergeCell ref="G2:I2"/>
    <mergeCell ref="O2:S2"/>
    <mergeCell ref="T2:X2"/>
    <mergeCell ref="Y2:AD2"/>
    <mergeCell ref="AE2:AR2"/>
    <mergeCell ref="AS2:AV2"/>
  </mergeCells>
  <pageMargins left="0.23622047244094491" right="0.23622047244094491" top="0.74803149606299213" bottom="0.74803149606299213" header="0.31496062992125984" footer="0.31496062992125984"/>
  <pageSetup scale="41" fitToWidth="5" fitToHeight="6" orientation="portrait" r:id="rId1"/>
  <headerFooter>
    <oddFooter>&amp;A&amp;RPágina &amp;P</oddFooter>
  </headerFooter>
  <rowBreaks count="4" manualBreakCount="4">
    <brk id="116" max="82" man="1"/>
    <brk id="143" max="82" man="1"/>
    <brk id="376" max="80" man="1"/>
    <brk id="426" max="80"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activeCell="J29" sqref="J29"/>
    </sheetView>
  </sheetViews>
  <sheetFormatPr baseColWidth="10" defaultRowHeight="10.5" x14ac:dyDescent="0.2"/>
  <cols>
    <col min="1" max="1" width="35.7109375" style="236" customWidth="1"/>
    <col min="2" max="5" width="11.42578125" style="236"/>
    <col min="6" max="6" width="17.7109375" style="236" customWidth="1"/>
    <col min="7" max="16384" width="11.42578125" style="236"/>
  </cols>
  <sheetData>
    <row r="1" spans="1:4" x14ac:dyDescent="0.2">
      <c r="A1" s="39" t="s">
        <v>1010</v>
      </c>
    </row>
    <row r="2" spans="1:4" x14ac:dyDescent="0.2">
      <c r="A2" s="39"/>
    </row>
    <row r="3" spans="1:4" x14ac:dyDescent="0.2">
      <c r="A3" s="489" t="s">
        <v>946</v>
      </c>
      <c r="B3" s="494">
        <v>20620</v>
      </c>
    </row>
    <row r="4" spans="1:4" x14ac:dyDescent="0.2">
      <c r="A4" s="489" t="s">
        <v>947</v>
      </c>
      <c r="B4" s="490">
        <v>21236</v>
      </c>
    </row>
    <row r="5" spans="1:4" x14ac:dyDescent="0.2">
      <c r="A5" s="489" t="s">
        <v>948</v>
      </c>
      <c r="B5" s="490">
        <v>16068</v>
      </c>
    </row>
    <row r="6" spans="1:4" x14ac:dyDescent="0.2">
      <c r="A6" s="497" t="s">
        <v>170</v>
      </c>
      <c r="B6" s="498">
        <f>SUM(B3:B5)</f>
        <v>57924</v>
      </c>
    </row>
    <row r="7" spans="1:4" x14ac:dyDescent="0.2">
      <c r="A7" s="39"/>
    </row>
    <row r="8" spans="1:4" x14ac:dyDescent="0.2">
      <c r="A8" s="492" t="s">
        <v>885</v>
      </c>
      <c r="B8" s="492" t="s">
        <v>170</v>
      </c>
    </row>
    <row r="9" spans="1:4" x14ac:dyDescent="0.2">
      <c r="A9" s="495" t="s">
        <v>906</v>
      </c>
      <c r="B9" s="490">
        <v>14982</v>
      </c>
      <c r="C9" s="16"/>
      <c r="D9" s="16"/>
    </row>
    <row r="10" spans="1:4" x14ac:dyDescent="0.2">
      <c r="A10" s="495" t="s">
        <v>371</v>
      </c>
      <c r="B10" s="491">
        <v>10868</v>
      </c>
      <c r="C10" s="16"/>
      <c r="D10" s="16"/>
    </row>
    <row r="11" spans="1:4" ht="21" x14ac:dyDescent="0.2">
      <c r="A11" s="495" t="s">
        <v>907</v>
      </c>
      <c r="B11" s="491">
        <v>9159</v>
      </c>
      <c r="C11" s="496"/>
      <c r="D11" s="496"/>
    </row>
    <row r="12" spans="1:4" x14ac:dyDescent="0.2">
      <c r="A12" s="495" t="s">
        <v>373</v>
      </c>
      <c r="B12" s="491">
        <v>5825</v>
      </c>
      <c r="C12" s="16"/>
      <c r="D12" s="16"/>
    </row>
    <row r="13" spans="1:4" x14ac:dyDescent="0.2">
      <c r="A13" s="495" t="s">
        <v>804</v>
      </c>
      <c r="B13" s="491">
        <v>3453</v>
      </c>
      <c r="C13" s="16"/>
      <c r="D13" s="16"/>
    </row>
    <row r="14" spans="1:4" x14ac:dyDescent="0.2">
      <c r="A14" s="495" t="s">
        <v>908</v>
      </c>
      <c r="B14" s="491">
        <v>3359</v>
      </c>
      <c r="C14" s="16"/>
      <c r="D14" s="16"/>
    </row>
    <row r="15" spans="1:4" ht="21" x14ac:dyDescent="0.2">
      <c r="A15" s="495" t="s">
        <v>909</v>
      </c>
      <c r="B15" s="491">
        <v>2250</v>
      </c>
      <c r="C15" s="16"/>
      <c r="D15" s="16"/>
    </row>
    <row r="16" spans="1:4" x14ac:dyDescent="0.2">
      <c r="A16" s="495" t="s">
        <v>372</v>
      </c>
      <c r="B16" s="491">
        <v>2094</v>
      </c>
      <c r="C16" s="16"/>
      <c r="D16" s="16"/>
    </row>
    <row r="17" spans="1:8" x14ac:dyDescent="0.2">
      <c r="A17" s="495" t="s">
        <v>910</v>
      </c>
      <c r="B17" s="491">
        <v>1086</v>
      </c>
      <c r="C17" s="16"/>
      <c r="D17" s="16"/>
    </row>
    <row r="18" spans="1:8" x14ac:dyDescent="0.2">
      <c r="A18" s="495" t="s">
        <v>803</v>
      </c>
      <c r="B18" s="491">
        <v>880</v>
      </c>
      <c r="C18" s="16"/>
      <c r="D18" s="16"/>
    </row>
    <row r="19" spans="1:8" x14ac:dyDescent="0.2">
      <c r="A19" s="505" t="s">
        <v>852</v>
      </c>
      <c r="C19" s="16"/>
      <c r="D19" s="16"/>
    </row>
    <row r="20" spans="1:8" x14ac:dyDescent="0.2">
      <c r="A20" s="479"/>
      <c r="B20" s="401"/>
      <c r="C20" s="16"/>
      <c r="D20" s="16"/>
    </row>
    <row r="21" spans="1:8" x14ac:dyDescent="0.2">
      <c r="A21" s="493"/>
      <c r="B21" s="401"/>
      <c r="C21" s="16"/>
      <c r="D21" s="16"/>
    </row>
    <row r="22" spans="1:8" x14ac:dyDescent="0.2">
      <c r="A22" s="479"/>
      <c r="B22" s="401"/>
      <c r="C22" s="16"/>
      <c r="D22" s="16"/>
    </row>
    <row r="23" spans="1:8" x14ac:dyDescent="0.2">
      <c r="A23" s="479"/>
      <c r="B23" s="401"/>
      <c r="C23" s="16"/>
      <c r="D23" s="16"/>
    </row>
    <row r="24" spans="1:8" x14ac:dyDescent="0.2">
      <c r="A24" s="493"/>
      <c r="B24" s="401"/>
    </row>
    <row r="25" spans="1:8" x14ac:dyDescent="0.2">
      <c r="A25" s="479"/>
      <c r="B25" s="401"/>
    </row>
    <row r="26" spans="1:8" x14ac:dyDescent="0.2">
      <c r="A26" s="479"/>
      <c r="B26" s="401"/>
    </row>
    <row r="27" spans="1:8" x14ac:dyDescent="0.2">
      <c r="A27" s="479"/>
      <c r="B27" s="401"/>
    </row>
    <row r="28" spans="1:8" ht="21.75" customHeight="1" x14ac:dyDescent="0.2">
      <c r="A28" s="479"/>
      <c r="B28" s="401"/>
    </row>
    <row r="29" spans="1:8" x14ac:dyDescent="0.2">
      <c r="A29" s="479"/>
      <c r="B29" s="401"/>
    </row>
    <row r="30" spans="1:8" x14ac:dyDescent="0.2">
      <c r="A30" s="479"/>
      <c r="B30" s="388"/>
      <c r="F30" s="475"/>
      <c r="G30" s="475"/>
    </row>
    <row r="31" spans="1:8" ht="12.75" customHeight="1" x14ac:dyDescent="0.2">
      <c r="A31" s="479"/>
      <c r="B31" s="401"/>
      <c r="E31" s="475"/>
      <c r="F31" s="475"/>
      <c r="G31" s="475"/>
      <c r="H31" s="475"/>
    </row>
    <row r="32" spans="1:8" x14ac:dyDescent="0.2">
      <c r="A32" s="479"/>
      <c r="B32" s="401"/>
      <c r="D32" s="475"/>
      <c r="E32" s="475"/>
      <c r="F32" s="475"/>
      <c r="G32" s="475"/>
      <c r="H32" s="475"/>
    </row>
    <row r="33" spans="1:8" x14ac:dyDescent="0.2">
      <c r="A33" s="479"/>
      <c r="B33" s="401"/>
      <c r="D33" s="475"/>
      <c r="E33" s="475"/>
      <c r="F33" s="475"/>
      <c r="G33" s="475"/>
      <c r="H33" s="475"/>
    </row>
    <row r="34" spans="1:8" x14ac:dyDescent="0.2">
      <c r="B34" s="401"/>
      <c r="D34" s="475"/>
      <c r="E34" s="475"/>
      <c r="F34" s="475"/>
      <c r="G34" s="475"/>
      <c r="H34" s="475"/>
    </row>
    <row r="35" spans="1:8" x14ac:dyDescent="0.2">
      <c r="A35" s="493"/>
      <c r="B35" s="401"/>
      <c r="D35" s="475"/>
      <c r="E35" s="475"/>
      <c r="F35" s="475"/>
      <c r="G35" s="475"/>
      <c r="H35" s="475"/>
    </row>
    <row r="36" spans="1:8" x14ac:dyDescent="0.2">
      <c r="B36" s="401"/>
      <c r="D36" s="475"/>
      <c r="E36" s="475"/>
      <c r="H36" s="475"/>
    </row>
    <row r="37" spans="1:8" x14ac:dyDescent="0.2">
      <c r="A37" s="493"/>
      <c r="B37" s="401"/>
    </row>
    <row r="38" spans="1:8" x14ac:dyDescent="0.2">
      <c r="A38" s="493"/>
      <c r="B38" s="401"/>
    </row>
    <row r="46" spans="1:8" x14ac:dyDescent="0.2">
      <c r="A46" s="505"/>
    </row>
    <row r="47" spans="1:8" x14ac:dyDescent="0.2">
      <c r="A47" s="476" t="s">
        <v>852</v>
      </c>
    </row>
    <row r="49" spans="1:6" x14ac:dyDescent="0.2">
      <c r="A49" s="749" t="s">
        <v>1064</v>
      </c>
      <c r="B49" s="83"/>
      <c r="C49" s="83"/>
      <c r="D49" s="83"/>
      <c r="E49" s="83"/>
      <c r="F49" s="83"/>
    </row>
    <row r="50" spans="1:6" x14ac:dyDescent="0.2">
      <c r="A50" s="236" t="s">
        <v>1065</v>
      </c>
    </row>
    <row r="51" spans="1:6" x14ac:dyDescent="0.2">
      <c r="A51" s="236" t="s">
        <v>1066</v>
      </c>
    </row>
    <row r="52" spans="1:6" x14ac:dyDescent="0.2">
      <c r="A52" s="236" t="s">
        <v>1067</v>
      </c>
    </row>
    <row r="61" spans="1:6" x14ac:dyDescent="0.2">
      <c r="C61" s="8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pageSetUpPr fitToPage="1"/>
  </sheetPr>
  <dimension ref="A1:AUT326"/>
  <sheetViews>
    <sheetView showGridLines="0" zoomScale="80" zoomScaleNormal="80" zoomScaleSheetLayoutView="90" zoomScalePageLayoutView="80" workbookViewId="0">
      <pane ySplit="2" topLeftCell="A3" activePane="bottomLeft" state="frozen"/>
      <selection pane="bottomLeft" activeCell="F237" sqref="F237"/>
    </sheetView>
  </sheetViews>
  <sheetFormatPr baseColWidth="10" defaultColWidth="10.42578125" defaultRowHeight="15" customHeight="1" x14ac:dyDescent="0.2"/>
  <cols>
    <col min="1" max="1" width="7.7109375" style="52" customWidth="1"/>
    <col min="2" max="2" width="45.28515625" style="52" customWidth="1"/>
    <col min="3" max="3" width="12.28515625" style="52" customWidth="1"/>
    <col min="4" max="4" width="11.28515625" style="52" customWidth="1"/>
    <col min="5" max="5" width="10.140625" style="52" customWidth="1"/>
    <col min="6" max="6" width="12.5703125" style="52" customWidth="1"/>
    <col min="7" max="7" width="9.42578125" style="52" customWidth="1"/>
    <col min="8" max="8" width="10.42578125" style="52" customWidth="1"/>
    <col min="9" max="9" width="11.42578125" style="52" customWidth="1"/>
    <col min="10" max="10" width="14.5703125" style="52" customWidth="1"/>
    <col min="11" max="11" width="10.140625" style="52" customWidth="1"/>
    <col min="12" max="14" width="7.7109375" style="52" customWidth="1"/>
    <col min="15" max="15" width="11.42578125" style="52" customWidth="1"/>
    <col min="16" max="18" width="7.7109375" style="52" customWidth="1"/>
    <col min="19" max="19" width="17.42578125" style="52" customWidth="1"/>
    <col min="20" max="256" width="10.42578125" style="52"/>
    <col min="257" max="257" width="8.140625" style="52" customWidth="1"/>
    <col min="258" max="258" width="103.28515625" style="52" bestFit="1" customWidth="1"/>
    <col min="259" max="274" width="8.85546875" style="52" customWidth="1"/>
    <col min="275" max="512" width="10.42578125" style="52"/>
    <col min="513" max="513" width="8.140625" style="52" customWidth="1"/>
    <col min="514" max="514" width="103.28515625" style="52" bestFit="1" customWidth="1"/>
    <col min="515" max="530" width="8.85546875" style="52" customWidth="1"/>
    <col min="531" max="768" width="10.42578125" style="52"/>
    <col min="769" max="769" width="8.140625" style="52" customWidth="1"/>
    <col min="770" max="770" width="103.28515625" style="52" bestFit="1" customWidth="1"/>
    <col min="771" max="786" width="8.85546875" style="52" customWidth="1"/>
    <col min="787" max="1024" width="10.42578125" style="52"/>
    <col min="1025" max="1025" width="8.140625" style="52" customWidth="1"/>
    <col min="1026" max="1026" width="103.28515625" style="52" bestFit="1" customWidth="1"/>
    <col min="1027" max="1042" width="8.85546875" style="52" customWidth="1"/>
    <col min="1043" max="1280" width="10.42578125" style="52"/>
    <col min="1281" max="1281" width="8.140625" style="52" customWidth="1"/>
    <col min="1282" max="1282" width="103.28515625" style="52" bestFit="1" customWidth="1"/>
    <col min="1283" max="1298" width="8.85546875" style="52" customWidth="1"/>
    <col min="1299" max="1536" width="10.42578125" style="52"/>
    <col min="1537" max="1537" width="8.140625" style="52" customWidth="1"/>
    <col min="1538" max="1538" width="103.28515625" style="52" bestFit="1" customWidth="1"/>
    <col min="1539" max="1554" width="8.85546875" style="52" customWidth="1"/>
    <col min="1555" max="1792" width="10.42578125" style="52"/>
    <col min="1793" max="1793" width="8.140625" style="52" customWidth="1"/>
    <col min="1794" max="1794" width="103.28515625" style="52" bestFit="1" customWidth="1"/>
    <col min="1795" max="1810" width="8.85546875" style="52" customWidth="1"/>
    <col min="1811" max="2048" width="10.42578125" style="52"/>
    <col min="2049" max="2049" width="8.140625" style="52" customWidth="1"/>
    <col min="2050" max="2050" width="103.28515625" style="52" bestFit="1" customWidth="1"/>
    <col min="2051" max="2066" width="8.85546875" style="52" customWidth="1"/>
    <col min="2067" max="2304" width="10.42578125" style="52"/>
    <col min="2305" max="2305" width="8.140625" style="52" customWidth="1"/>
    <col min="2306" max="2306" width="103.28515625" style="52" bestFit="1" customWidth="1"/>
    <col min="2307" max="2322" width="8.85546875" style="52" customWidth="1"/>
    <col min="2323" max="2560" width="10.42578125" style="52"/>
    <col min="2561" max="2561" width="8.140625" style="52" customWidth="1"/>
    <col min="2562" max="2562" width="103.28515625" style="52" bestFit="1" customWidth="1"/>
    <col min="2563" max="2578" width="8.85546875" style="52" customWidth="1"/>
    <col min="2579" max="2816" width="10.42578125" style="52"/>
    <col min="2817" max="2817" width="8.140625" style="52" customWidth="1"/>
    <col min="2818" max="2818" width="103.28515625" style="52" bestFit="1" customWidth="1"/>
    <col min="2819" max="2834" width="8.85546875" style="52" customWidth="1"/>
    <col min="2835" max="3072" width="10.42578125" style="52"/>
    <col min="3073" max="3073" width="8.140625" style="52" customWidth="1"/>
    <col min="3074" max="3074" width="103.28515625" style="52" bestFit="1" customWidth="1"/>
    <col min="3075" max="3090" width="8.85546875" style="52" customWidth="1"/>
    <col min="3091" max="3328" width="10.42578125" style="52"/>
    <col min="3329" max="3329" width="8.140625" style="52" customWidth="1"/>
    <col min="3330" max="3330" width="103.28515625" style="52" bestFit="1" customWidth="1"/>
    <col min="3331" max="3346" width="8.85546875" style="52" customWidth="1"/>
    <col min="3347" max="3584" width="10.42578125" style="52"/>
    <col min="3585" max="3585" width="8.140625" style="52" customWidth="1"/>
    <col min="3586" max="3586" width="103.28515625" style="52" bestFit="1" customWidth="1"/>
    <col min="3587" max="3602" width="8.85546875" style="52" customWidth="1"/>
    <col min="3603" max="3840" width="10.42578125" style="52"/>
    <col min="3841" max="3841" width="8.140625" style="52" customWidth="1"/>
    <col min="3842" max="3842" width="103.28515625" style="52" bestFit="1" customWidth="1"/>
    <col min="3843" max="3858" width="8.85546875" style="52" customWidth="1"/>
    <col min="3859" max="4096" width="10.42578125" style="52"/>
    <col min="4097" max="4097" width="8.140625" style="52" customWidth="1"/>
    <col min="4098" max="4098" width="103.28515625" style="52" bestFit="1" customWidth="1"/>
    <col min="4099" max="4114" width="8.85546875" style="52" customWidth="1"/>
    <col min="4115" max="4352" width="10.42578125" style="52"/>
    <col min="4353" max="4353" width="8.140625" style="52" customWidth="1"/>
    <col min="4354" max="4354" width="103.28515625" style="52" bestFit="1" customWidth="1"/>
    <col min="4355" max="4370" width="8.85546875" style="52" customWidth="1"/>
    <col min="4371" max="4608" width="10.42578125" style="52"/>
    <col min="4609" max="4609" width="8.140625" style="52" customWidth="1"/>
    <col min="4610" max="4610" width="103.28515625" style="52" bestFit="1" customWidth="1"/>
    <col min="4611" max="4626" width="8.85546875" style="52" customWidth="1"/>
    <col min="4627" max="4864" width="10.42578125" style="52"/>
    <col min="4865" max="4865" width="8.140625" style="52" customWidth="1"/>
    <col min="4866" max="4866" width="103.28515625" style="52" bestFit="1" customWidth="1"/>
    <col min="4867" max="4882" width="8.85546875" style="52" customWidth="1"/>
    <col min="4883" max="5120" width="10.42578125" style="52"/>
    <col min="5121" max="5121" width="8.140625" style="52" customWidth="1"/>
    <col min="5122" max="5122" width="103.28515625" style="52" bestFit="1" customWidth="1"/>
    <col min="5123" max="5138" width="8.85546875" style="52" customWidth="1"/>
    <col min="5139" max="5376" width="10.42578125" style="52"/>
    <col min="5377" max="5377" width="8.140625" style="52" customWidth="1"/>
    <col min="5378" max="5378" width="103.28515625" style="52" bestFit="1" customWidth="1"/>
    <col min="5379" max="5394" width="8.85546875" style="52" customWidth="1"/>
    <col min="5395" max="5632" width="10.42578125" style="52"/>
    <col min="5633" max="5633" width="8.140625" style="52" customWidth="1"/>
    <col min="5634" max="5634" width="103.28515625" style="52" bestFit="1" customWidth="1"/>
    <col min="5635" max="5650" width="8.85546875" style="52" customWidth="1"/>
    <col min="5651" max="5888" width="10.42578125" style="52"/>
    <col min="5889" max="5889" width="8.140625" style="52" customWidth="1"/>
    <col min="5890" max="5890" width="103.28515625" style="52" bestFit="1" customWidth="1"/>
    <col min="5891" max="5906" width="8.85546875" style="52" customWidth="1"/>
    <col min="5907" max="6144" width="10.42578125" style="52"/>
    <col min="6145" max="6145" width="8.140625" style="52" customWidth="1"/>
    <col min="6146" max="6146" width="103.28515625" style="52" bestFit="1" customWidth="1"/>
    <col min="6147" max="6162" width="8.85546875" style="52" customWidth="1"/>
    <col min="6163" max="6400" width="10.42578125" style="52"/>
    <col min="6401" max="6401" width="8.140625" style="52" customWidth="1"/>
    <col min="6402" max="6402" width="103.28515625" style="52" bestFit="1" customWidth="1"/>
    <col min="6403" max="6418" width="8.85546875" style="52" customWidth="1"/>
    <col min="6419" max="6656" width="10.42578125" style="52"/>
    <col min="6657" max="6657" width="8.140625" style="52" customWidth="1"/>
    <col min="6658" max="6658" width="103.28515625" style="52" bestFit="1" customWidth="1"/>
    <col min="6659" max="6674" width="8.85546875" style="52" customWidth="1"/>
    <col min="6675" max="6912" width="10.42578125" style="52"/>
    <col min="6913" max="6913" width="8.140625" style="52" customWidth="1"/>
    <col min="6914" max="6914" width="103.28515625" style="52" bestFit="1" customWidth="1"/>
    <col min="6915" max="6930" width="8.85546875" style="52" customWidth="1"/>
    <col min="6931" max="7168" width="10.42578125" style="52"/>
    <col min="7169" max="7169" width="8.140625" style="52" customWidth="1"/>
    <col min="7170" max="7170" width="103.28515625" style="52" bestFit="1" customWidth="1"/>
    <col min="7171" max="7186" width="8.85546875" style="52" customWidth="1"/>
    <col min="7187" max="7424" width="10.42578125" style="52"/>
    <col min="7425" max="7425" width="8.140625" style="52" customWidth="1"/>
    <col min="7426" max="7426" width="103.28515625" style="52" bestFit="1" customWidth="1"/>
    <col min="7427" max="7442" width="8.85546875" style="52" customWidth="1"/>
    <col min="7443" max="7680" width="10.42578125" style="52"/>
    <col min="7681" max="7681" width="8.140625" style="52" customWidth="1"/>
    <col min="7682" max="7682" width="103.28515625" style="52" bestFit="1" customWidth="1"/>
    <col min="7683" max="7698" width="8.85546875" style="52" customWidth="1"/>
    <col min="7699" max="7936" width="10.42578125" style="52"/>
    <col min="7937" max="7937" width="8.140625" style="52" customWidth="1"/>
    <col min="7938" max="7938" width="103.28515625" style="52" bestFit="1" customWidth="1"/>
    <col min="7939" max="7954" width="8.85546875" style="52" customWidth="1"/>
    <col min="7955" max="8192" width="10.42578125" style="52"/>
    <col min="8193" max="8193" width="8.140625" style="52" customWidth="1"/>
    <col min="8194" max="8194" width="103.28515625" style="52" bestFit="1" customWidth="1"/>
    <col min="8195" max="8210" width="8.85546875" style="52" customWidth="1"/>
    <col min="8211" max="8448" width="10.42578125" style="52"/>
    <col min="8449" max="8449" width="8.140625" style="52" customWidth="1"/>
    <col min="8450" max="8450" width="103.28515625" style="52" bestFit="1" customWidth="1"/>
    <col min="8451" max="8466" width="8.85546875" style="52" customWidth="1"/>
    <col min="8467" max="8704" width="10.42578125" style="52"/>
    <col min="8705" max="8705" width="8.140625" style="52" customWidth="1"/>
    <col min="8706" max="8706" width="103.28515625" style="52" bestFit="1" customWidth="1"/>
    <col min="8707" max="8722" width="8.85546875" style="52" customWidth="1"/>
    <col min="8723" max="8960" width="10.42578125" style="52"/>
    <col min="8961" max="8961" width="8.140625" style="52" customWidth="1"/>
    <col min="8962" max="8962" width="103.28515625" style="52" bestFit="1" customWidth="1"/>
    <col min="8963" max="8978" width="8.85546875" style="52" customWidth="1"/>
    <col min="8979" max="9216" width="10.42578125" style="52"/>
    <col min="9217" max="9217" width="8.140625" style="52" customWidth="1"/>
    <col min="9218" max="9218" width="103.28515625" style="52" bestFit="1" customWidth="1"/>
    <col min="9219" max="9234" width="8.85546875" style="52" customWidth="1"/>
    <col min="9235" max="9472" width="10.42578125" style="52"/>
    <col min="9473" max="9473" width="8.140625" style="52" customWidth="1"/>
    <col min="9474" max="9474" width="103.28515625" style="52" bestFit="1" customWidth="1"/>
    <col min="9475" max="9490" width="8.85546875" style="52" customWidth="1"/>
    <col min="9491" max="9728" width="10.42578125" style="52"/>
    <col min="9729" max="9729" width="8.140625" style="52" customWidth="1"/>
    <col min="9730" max="9730" width="103.28515625" style="52" bestFit="1" customWidth="1"/>
    <col min="9731" max="9746" width="8.85546875" style="52" customWidth="1"/>
    <col min="9747" max="9984" width="10.42578125" style="52"/>
    <col min="9985" max="9985" width="8.140625" style="52" customWidth="1"/>
    <col min="9986" max="9986" width="103.28515625" style="52" bestFit="1" customWidth="1"/>
    <col min="9987" max="10002" width="8.85546875" style="52" customWidth="1"/>
    <col min="10003" max="10240" width="10.42578125" style="52"/>
    <col min="10241" max="10241" width="8.140625" style="52" customWidth="1"/>
    <col min="10242" max="10242" width="103.28515625" style="52" bestFit="1" customWidth="1"/>
    <col min="10243" max="10258" width="8.85546875" style="52" customWidth="1"/>
    <col min="10259" max="10496" width="10.42578125" style="52"/>
    <col min="10497" max="10497" width="8.140625" style="52" customWidth="1"/>
    <col min="10498" max="10498" width="103.28515625" style="52" bestFit="1" customWidth="1"/>
    <col min="10499" max="10514" width="8.85546875" style="52" customWidth="1"/>
    <col min="10515" max="10752" width="10.42578125" style="52"/>
    <col min="10753" max="10753" width="8.140625" style="52" customWidth="1"/>
    <col min="10754" max="10754" width="103.28515625" style="52" bestFit="1" customWidth="1"/>
    <col min="10755" max="10770" width="8.85546875" style="52" customWidth="1"/>
    <col min="10771" max="11008" width="10.42578125" style="52"/>
    <col min="11009" max="11009" width="8.140625" style="52" customWidth="1"/>
    <col min="11010" max="11010" width="103.28515625" style="52" bestFit="1" customWidth="1"/>
    <col min="11011" max="11026" width="8.85546875" style="52" customWidth="1"/>
    <col min="11027" max="11264" width="10.42578125" style="52"/>
    <col min="11265" max="11265" width="8.140625" style="52" customWidth="1"/>
    <col min="11266" max="11266" width="103.28515625" style="52" bestFit="1" customWidth="1"/>
    <col min="11267" max="11282" width="8.85546875" style="52" customWidth="1"/>
    <col min="11283" max="11520" width="10.42578125" style="52"/>
    <col min="11521" max="11521" width="8.140625" style="52" customWidth="1"/>
    <col min="11522" max="11522" width="103.28515625" style="52" bestFit="1" customWidth="1"/>
    <col min="11523" max="11538" width="8.85546875" style="52" customWidth="1"/>
    <col min="11539" max="11776" width="10.42578125" style="52"/>
    <col min="11777" max="11777" width="8.140625" style="52" customWidth="1"/>
    <col min="11778" max="11778" width="103.28515625" style="52" bestFit="1" customWidth="1"/>
    <col min="11779" max="11794" width="8.85546875" style="52" customWidth="1"/>
    <col min="11795" max="12032" width="10.42578125" style="52"/>
    <col min="12033" max="12033" width="8.140625" style="52" customWidth="1"/>
    <col min="12034" max="12034" width="103.28515625" style="52" bestFit="1" customWidth="1"/>
    <col min="12035" max="12050" width="8.85546875" style="52" customWidth="1"/>
    <col min="12051" max="12288" width="10.42578125" style="52"/>
    <col min="12289" max="12289" width="8.140625" style="52" customWidth="1"/>
    <col min="12290" max="12290" width="103.28515625" style="52" bestFit="1" customWidth="1"/>
    <col min="12291" max="12306" width="8.85546875" style="52" customWidth="1"/>
    <col min="12307" max="12544" width="10.42578125" style="52"/>
    <col min="12545" max="12545" width="8.140625" style="52" customWidth="1"/>
    <col min="12546" max="12546" width="103.28515625" style="52" bestFit="1" customWidth="1"/>
    <col min="12547" max="12562" width="8.85546875" style="52" customWidth="1"/>
    <col min="12563" max="12800" width="10.42578125" style="52"/>
    <col min="12801" max="12801" width="8.140625" style="52" customWidth="1"/>
    <col min="12802" max="12802" width="103.28515625" style="52" bestFit="1" customWidth="1"/>
    <col min="12803" max="12818" width="8.85546875" style="52" customWidth="1"/>
    <col min="12819" max="13056" width="10.42578125" style="52"/>
    <col min="13057" max="13057" width="8.140625" style="52" customWidth="1"/>
    <col min="13058" max="13058" width="103.28515625" style="52" bestFit="1" customWidth="1"/>
    <col min="13059" max="13074" width="8.85546875" style="52" customWidth="1"/>
    <col min="13075" max="13312" width="10.42578125" style="52"/>
    <col min="13313" max="13313" width="8.140625" style="52" customWidth="1"/>
    <col min="13314" max="13314" width="103.28515625" style="52" bestFit="1" customWidth="1"/>
    <col min="13315" max="13330" width="8.85546875" style="52" customWidth="1"/>
    <col min="13331" max="13568" width="10.42578125" style="52"/>
    <col min="13569" max="13569" width="8.140625" style="52" customWidth="1"/>
    <col min="13570" max="13570" width="103.28515625" style="52" bestFit="1" customWidth="1"/>
    <col min="13571" max="13586" width="8.85546875" style="52" customWidth="1"/>
    <col min="13587" max="13824" width="10.42578125" style="52"/>
    <col min="13825" max="13825" width="8.140625" style="52" customWidth="1"/>
    <col min="13826" max="13826" width="103.28515625" style="52" bestFit="1" customWidth="1"/>
    <col min="13827" max="13842" width="8.85546875" style="52" customWidth="1"/>
    <col min="13843" max="14080" width="10.42578125" style="52"/>
    <col min="14081" max="14081" width="8.140625" style="52" customWidth="1"/>
    <col min="14082" max="14082" width="103.28515625" style="52" bestFit="1" customWidth="1"/>
    <col min="14083" max="14098" width="8.85546875" style="52" customWidth="1"/>
    <col min="14099" max="14336" width="10.42578125" style="52"/>
    <col min="14337" max="14337" width="8.140625" style="52" customWidth="1"/>
    <col min="14338" max="14338" width="103.28515625" style="52" bestFit="1" customWidth="1"/>
    <col min="14339" max="14354" width="8.85546875" style="52" customWidth="1"/>
    <col min="14355" max="14592" width="10.42578125" style="52"/>
    <col min="14593" max="14593" width="8.140625" style="52" customWidth="1"/>
    <col min="14594" max="14594" width="103.28515625" style="52" bestFit="1" customWidth="1"/>
    <col min="14595" max="14610" width="8.85546875" style="52" customWidth="1"/>
    <col min="14611" max="14848" width="10.42578125" style="52"/>
    <col min="14849" max="14849" width="8.140625" style="52" customWidth="1"/>
    <col min="14850" max="14850" width="103.28515625" style="52" bestFit="1" customWidth="1"/>
    <col min="14851" max="14866" width="8.85546875" style="52" customWidth="1"/>
    <col min="14867" max="15104" width="10.42578125" style="52"/>
    <col min="15105" max="15105" width="8.140625" style="52" customWidth="1"/>
    <col min="15106" max="15106" width="103.28515625" style="52" bestFit="1" customWidth="1"/>
    <col min="15107" max="15122" width="8.85546875" style="52" customWidth="1"/>
    <col min="15123" max="15360" width="10.42578125" style="52"/>
    <col min="15361" max="15361" width="8.140625" style="52" customWidth="1"/>
    <col min="15362" max="15362" width="103.28515625" style="52" bestFit="1" customWidth="1"/>
    <col min="15363" max="15378" width="8.85546875" style="52" customWidth="1"/>
    <col min="15379" max="15616" width="10.42578125" style="52"/>
    <col min="15617" max="15617" width="8.140625" style="52" customWidth="1"/>
    <col min="15618" max="15618" width="103.28515625" style="52" bestFit="1" customWidth="1"/>
    <col min="15619" max="15634" width="8.85546875" style="52" customWidth="1"/>
    <col min="15635" max="15872" width="10.42578125" style="52"/>
    <col min="15873" max="15873" width="8.140625" style="52" customWidth="1"/>
    <col min="15874" max="15874" width="103.28515625" style="52" bestFit="1" customWidth="1"/>
    <col min="15875" max="15890" width="8.85546875" style="52" customWidth="1"/>
    <col min="15891" max="16128" width="10.42578125" style="52"/>
    <col min="16129" max="16129" width="8.140625" style="52" customWidth="1"/>
    <col min="16130" max="16130" width="103.28515625" style="52" bestFit="1" customWidth="1"/>
    <col min="16131" max="16146" width="8.85546875" style="52" customWidth="1"/>
    <col min="16147" max="16384" width="10.42578125" style="52"/>
  </cols>
  <sheetData>
    <row r="1" spans="1:19" s="112" customFormat="1" ht="23.1" customHeight="1" x14ac:dyDescent="0.2">
      <c r="A1" s="14" t="s">
        <v>926</v>
      </c>
      <c r="B1" s="13"/>
      <c r="C1" s="13"/>
      <c r="D1" s="107"/>
      <c r="E1" s="107"/>
      <c r="F1" s="107"/>
      <c r="G1" s="107"/>
      <c r="H1" s="107"/>
      <c r="I1" s="107"/>
      <c r="J1" s="107"/>
      <c r="K1" s="107"/>
      <c r="L1" s="107"/>
      <c r="M1" s="107"/>
      <c r="N1" s="107"/>
      <c r="O1" s="107"/>
      <c r="P1" s="107"/>
      <c r="Q1" s="107"/>
      <c r="R1" s="107"/>
      <c r="S1" s="107"/>
    </row>
    <row r="2" spans="1:19" s="75" customFormat="1" ht="33" customHeight="1" x14ac:dyDescent="0.2">
      <c r="A2" s="74" t="s">
        <v>327</v>
      </c>
      <c r="B2" s="108" t="s">
        <v>756</v>
      </c>
      <c r="C2" s="108" t="s">
        <v>264</v>
      </c>
      <c r="D2" s="141" t="s">
        <v>502</v>
      </c>
      <c r="E2" s="141" t="s">
        <v>503</v>
      </c>
      <c r="F2" s="141" t="s">
        <v>504</v>
      </c>
      <c r="G2" s="141" t="s">
        <v>505</v>
      </c>
      <c r="H2" s="141" t="s">
        <v>506</v>
      </c>
      <c r="I2" s="141" t="s">
        <v>507</v>
      </c>
      <c r="J2" s="141" t="s">
        <v>693</v>
      </c>
      <c r="K2" s="141" t="s">
        <v>741</v>
      </c>
      <c r="L2" s="141" t="s">
        <v>508</v>
      </c>
      <c r="M2" s="141" t="s">
        <v>556</v>
      </c>
      <c r="N2" s="141" t="s">
        <v>509</v>
      </c>
      <c r="O2" s="141" t="s">
        <v>561</v>
      </c>
      <c r="P2" s="141" t="s">
        <v>511</v>
      </c>
      <c r="Q2" s="141" t="s">
        <v>512</v>
      </c>
      <c r="R2" s="141" t="s">
        <v>742</v>
      </c>
      <c r="S2" s="141" t="s">
        <v>513</v>
      </c>
    </row>
    <row r="3" spans="1:19" s="75" customFormat="1" ht="12.75" x14ac:dyDescent="0.2">
      <c r="A3" s="73" t="s">
        <v>170</v>
      </c>
      <c r="B3" s="103"/>
      <c r="C3" s="7">
        <f t="shared" ref="C3:S3" si="0">C4+C153+C302</f>
        <v>48983</v>
      </c>
      <c r="D3" s="7">
        <f t="shared" si="0"/>
        <v>1741</v>
      </c>
      <c r="E3" s="7">
        <f t="shared" si="0"/>
        <v>1917</v>
      </c>
      <c r="F3" s="7">
        <f t="shared" si="0"/>
        <v>2186</v>
      </c>
      <c r="G3" s="7">
        <f t="shared" si="0"/>
        <v>1721</v>
      </c>
      <c r="H3" s="7">
        <f t="shared" si="0"/>
        <v>2211</v>
      </c>
      <c r="I3" s="7">
        <f t="shared" si="0"/>
        <v>4515</v>
      </c>
      <c r="J3" s="7">
        <f t="shared" si="0"/>
        <v>16036</v>
      </c>
      <c r="K3" s="7">
        <f t="shared" si="0"/>
        <v>1912</v>
      </c>
      <c r="L3" s="7">
        <f t="shared" si="0"/>
        <v>3077</v>
      </c>
      <c r="M3" s="7">
        <f t="shared" si="0"/>
        <v>2130</v>
      </c>
      <c r="N3" s="7">
        <f t="shared" si="0"/>
        <v>3952</v>
      </c>
      <c r="O3" s="7">
        <f t="shared" si="0"/>
        <v>2826</v>
      </c>
      <c r="P3" s="7">
        <f t="shared" si="0"/>
        <v>1512</v>
      </c>
      <c r="Q3" s="7">
        <f t="shared" si="0"/>
        <v>2033</v>
      </c>
      <c r="R3" s="7">
        <f t="shared" si="0"/>
        <v>653</v>
      </c>
      <c r="S3" s="7">
        <f t="shared" si="0"/>
        <v>561</v>
      </c>
    </row>
    <row r="4" spans="1:19" s="75" customFormat="1" ht="12.75" x14ac:dyDescent="0.2">
      <c r="A4" s="113"/>
      <c r="B4" s="296" t="s">
        <v>500</v>
      </c>
      <c r="C4" s="114">
        <f>C5+C7+C20+C32+C43+C61+C83+C102+C143+C148</f>
        <v>16873</v>
      </c>
      <c r="D4" s="114">
        <f t="shared" ref="D4:S4" si="1">D5+D7+D20+D32+D43+D61+D83+D102+D143+D148</f>
        <v>554</v>
      </c>
      <c r="E4" s="114">
        <f t="shared" si="1"/>
        <v>355</v>
      </c>
      <c r="F4" s="114">
        <f t="shared" si="1"/>
        <v>782</v>
      </c>
      <c r="G4" s="114">
        <f t="shared" si="1"/>
        <v>730</v>
      </c>
      <c r="H4" s="114">
        <f t="shared" si="1"/>
        <v>764</v>
      </c>
      <c r="I4" s="114">
        <f t="shared" si="1"/>
        <v>1430</v>
      </c>
      <c r="J4" s="114">
        <f t="shared" si="1"/>
        <v>6282</v>
      </c>
      <c r="K4" s="114">
        <f t="shared" si="1"/>
        <v>522</v>
      </c>
      <c r="L4" s="114">
        <f t="shared" si="1"/>
        <v>935</v>
      </c>
      <c r="M4" s="114">
        <f t="shared" si="1"/>
        <v>634</v>
      </c>
      <c r="N4" s="114">
        <f t="shared" si="1"/>
        <v>1268</v>
      </c>
      <c r="O4" s="114">
        <f t="shared" si="1"/>
        <v>744</v>
      </c>
      <c r="P4" s="114">
        <f t="shared" si="1"/>
        <v>591</v>
      </c>
      <c r="Q4" s="114">
        <f t="shared" si="1"/>
        <v>793</v>
      </c>
      <c r="R4" s="114">
        <f t="shared" si="1"/>
        <v>256</v>
      </c>
      <c r="S4" s="114">
        <f t="shared" si="1"/>
        <v>233</v>
      </c>
    </row>
    <row r="5" spans="1:19" s="75" customFormat="1" ht="21" x14ac:dyDescent="0.2">
      <c r="A5" s="50"/>
      <c r="B5" s="288" t="s">
        <v>278</v>
      </c>
      <c r="C5" s="60">
        <f>C6</f>
        <v>75</v>
      </c>
      <c r="D5" s="60">
        <f t="shared" ref="D5:S5" si="2">D6</f>
        <v>10</v>
      </c>
      <c r="E5" s="60">
        <f t="shared" si="2"/>
        <v>2</v>
      </c>
      <c r="F5" s="60">
        <f t="shared" si="2"/>
        <v>8</v>
      </c>
      <c r="G5" s="60">
        <f t="shared" si="2"/>
        <v>3</v>
      </c>
      <c r="H5" s="60">
        <f t="shared" si="2"/>
        <v>1</v>
      </c>
      <c r="I5" s="60">
        <f t="shared" si="2"/>
        <v>6</v>
      </c>
      <c r="J5" s="60">
        <f t="shared" si="2"/>
        <v>19</v>
      </c>
      <c r="K5" s="60">
        <f t="shared" si="2"/>
        <v>2</v>
      </c>
      <c r="L5" s="60">
        <f t="shared" si="2"/>
        <v>1</v>
      </c>
      <c r="M5" s="60">
        <f t="shared" si="2"/>
        <v>3</v>
      </c>
      <c r="N5" s="60">
        <f t="shared" si="2"/>
        <v>6</v>
      </c>
      <c r="O5" s="60">
        <f t="shared" si="2"/>
        <v>4</v>
      </c>
      <c r="P5" s="60">
        <f t="shared" si="2"/>
        <v>3</v>
      </c>
      <c r="Q5" s="60">
        <f t="shared" si="2"/>
        <v>4</v>
      </c>
      <c r="R5" s="60">
        <f t="shared" si="2"/>
        <v>0</v>
      </c>
      <c r="S5" s="60">
        <f t="shared" si="2"/>
        <v>3</v>
      </c>
    </row>
    <row r="6" spans="1:19" s="75" customFormat="1" ht="12.75" x14ac:dyDescent="0.2">
      <c r="A6" s="51">
        <v>101</v>
      </c>
      <c r="B6" s="289" t="s">
        <v>147</v>
      </c>
      <c r="C6" s="7">
        <f>SUM(D6:S6)</f>
        <v>75</v>
      </c>
      <c r="D6" s="8">
        <v>10</v>
      </c>
      <c r="E6" s="8">
        <v>2</v>
      </c>
      <c r="F6" s="8">
        <v>8</v>
      </c>
      <c r="G6" s="8">
        <v>3</v>
      </c>
      <c r="H6" s="8">
        <v>1</v>
      </c>
      <c r="I6" s="8">
        <v>6</v>
      </c>
      <c r="J6" s="8">
        <v>19</v>
      </c>
      <c r="K6" s="8">
        <v>2</v>
      </c>
      <c r="L6" s="8">
        <v>1</v>
      </c>
      <c r="M6" s="8">
        <v>3</v>
      </c>
      <c r="N6" s="8">
        <v>6</v>
      </c>
      <c r="O6" s="8">
        <v>4</v>
      </c>
      <c r="P6" s="8">
        <v>3</v>
      </c>
      <c r="Q6" s="8">
        <v>4</v>
      </c>
      <c r="R6" s="8">
        <v>0</v>
      </c>
      <c r="S6" s="8">
        <v>3</v>
      </c>
    </row>
    <row r="7" spans="1:19" s="75" customFormat="1" ht="31.5" x14ac:dyDescent="0.2">
      <c r="A7" s="50"/>
      <c r="B7" s="288" t="s">
        <v>323</v>
      </c>
      <c r="C7" s="60">
        <f>SUM(C8:C19)</f>
        <v>239</v>
      </c>
      <c r="D7" s="60">
        <f t="shared" ref="D7:S7" si="3">SUM(D8:D19)</f>
        <v>10</v>
      </c>
      <c r="E7" s="60">
        <f t="shared" si="3"/>
        <v>7</v>
      </c>
      <c r="F7" s="60">
        <f t="shared" si="3"/>
        <v>13</v>
      </c>
      <c r="G7" s="60">
        <f t="shared" si="3"/>
        <v>8</v>
      </c>
      <c r="H7" s="60">
        <f t="shared" si="3"/>
        <v>13</v>
      </c>
      <c r="I7" s="60">
        <f t="shared" si="3"/>
        <v>20</v>
      </c>
      <c r="J7" s="60">
        <f t="shared" si="3"/>
        <v>113</v>
      </c>
      <c r="K7" s="60">
        <f t="shared" si="3"/>
        <v>5</v>
      </c>
      <c r="L7" s="60">
        <f t="shared" si="3"/>
        <v>8</v>
      </c>
      <c r="M7" s="60">
        <f t="shared" si="3"/>
        <v>0</v>
      </c>
      <c r="N7" s="60">
        <f t="shared" si="3"/>
        <v>10</v>
      </c>
      <c r="O7" s="60">
        <f t="shared" si="3"/>
        <v>9</v>
      </c>
      <c r="P7" s="60">
        <f t="shared" si="3"/>
        <v>0</v>
      </c>
      <c r="Q7" s="60">
        <f t="shared" si="3"/>
        <v>9</v>
      </c>
      <c r="R7" s="60">
        <f t="shared" si="3"/>
        <v>11</v>
      </c>
      <c r="S7" s="60">
        <f t="shared" si="3"/>
        <v>3</v>
      </c>
    </row>
    <row r="8" spans="1:19" s="75" customFormat="1" ht="12.75" x14ac:dyDescent="0.2">
      <c r="A8" s="51">
        <v>202</v>
      </c>
      <c r="B8" s="289" t="s">
        <v>108</v>
      </c>
      <c r="C8" s="7">
        <f>SUM(D8:S8)</f>
        <v>88</v>
      </c>
      <c r="D8" s="8">
        <v>3</v>
      </c>
      <c r="E8" s="8">
        <v>1</v>
      </c>
      <c r="F8" s="8">
        <v>0</v>
      </c>
      <c r="G8" s="8">
        <v>0</v>
      </c>
      <c r="H8" s="8">
        <v>3</v>
      </c>
      <c r="I8" s="8">
        <v>10</v>
      </c>
      <c r="J8" s="8">
        <v>68</v>
      </c>
      <c r="K8" s="8">
        <v>0</v>
      </c>
      <c r="L8" s="8">
        <v>1</v>
      </c>
      <c r="M8" s="8">
        <v>0</v>
      </c>
      <c r="N8" s="8">
        <v>2</v>
      </c>
      <c r="O8" s="8">
        <v>0</v>
      </c>
      <c r="P8" s="8">
        <v>0</v>
      </c>
      <c r="Q8" s="8">
        <v>0</v>
      </c>
      <c r="R8" s="8">
        <v>0</v>
      </c>
      <c r="S8" s="8">
        <v>0</v>
      </c>
    </row>
    <row r="9" spans="1:19" s="75" customFormat="1" ht="12.75" x14ac:dyDescent="0.2">
      <c r="A9" s="51">
        <v>203</v>
      </c>
      <c r="B9" s="289" t="s">
        <v>70</v>
      </c>
      <c r="C9" s="7">
        <f t="shared" ref="C9:C60" si="4">SUM(D9:S9)</f>
        <v>12</v>
      </c>
      <c r="D9" s="8">
        <v>0</v>
      </c>
      <c r="E9" s="8">
        <v>0</v>
      </c>
      <c r="F9" s="8">
        <v>6</v>
      </c>
      <c r="G9" s="8">
        <v>0</v>
      </c>
      <c r="H9" s="8">
        <v>0</v>
      </c>
      <c r="I9" s="8">
        <v>1</v>
      </c>
      <c r="J9" s="8">
        <v>1</v>
      </c>
      <c r="K9" s="8">
        <v>2</v>
      </c>
      <c r="L9" s="8">
        <v>1</v>
      </c>
      <c r="M9" s="60">
        <v>0</v>
      </c>
      <c r="N9" s="8">
        <v>0</v>
      </c>
      <c r="O9" s="8">
        <v>0</v>
      </c>
      <c r="P9" s="8">
        <v>0</v>
      </c>
      <c r="Q9" s="8">
        <v>1</v>
      </c>
      <c r="R9" s="8">
        <v>0</v>
      </c>
      <c r="S9" s="8">
        <v>0</v>
      </c>
    </row>
    <row r="10" spans="1:19" s="75" customFormat="1" ht="12.75" x14ac:dyDescent="0.2">
      <c r="A10" s="51">
        <v>204</v>
      </c>
      <c r="B10" s="289" t="s">
        <v>71</v>
      </c>
      <c r="C10" s="7">
        <f t="shared" si="4"/>
        <v>112</v>
      </c>
      <c r="D10" s="8">
        <v>7</v>
      </c>
      <c r="E10" s="8">
        <v>6</v>
      </c>
      <c r="F10" s="8">
        <v>6</v>
      </c>
      <c r="G10" s="8">
        <v>7</v>
      </c>
      <c r="H10" s="8">
        <v>10</v>
      </c>
      <c r="I10" s="8">
        <v>8</v>
      </c>
      <c r="J10" s="8">
        <v>30</v>
      </c>
      <c r="K10" s="8">
        <v>1</v>
      </c>
      <c r="L10" s="8">
        <v>6</v>
      </c>
      <c r="M10" s="8">
        <v>0</v>
      </c>
      <c r="N10" s="8">
        <v>8</v>
      </c>
      <c r="O10" s="8">
        <v>7</v>
      </c>
      <c r="P10" s="8">
        <v>0</v>
      </c>
      <c r="Q10" s="8">
        <v>4</v>
      </c>
      <c r="R10" s="8">
        <v>11</v>
      </c>
      <c r="S10" s="8">
        <v>1</v>
      </c>
    </row>
    <row r="11" spans="1:19" s="75" customFormat="1" ht="12.75" x14ac:dyDescent="0.2">
      <c r="A11" s="51">
        <v>207</v>
      </c>
      <c r="B11" s="289" t="s">
        <v>279</v>
      </c>
      <c r="C11" s="7">
        <f t="shared" si="4"/>
        <v>1</v>
      </c>
      <c r="D11" s="8">
        <v>0</v>
      </c>
      <c r="E11" s="8">
        <v>0</v>
      </c>
      <c r="F11" s="8">
        <v>0</v>
      </c>
      <c r="G11" s="8">
        <v>0</v>
      </c>
      <c r="H11" s="8">
        <v>0</v>
      </c>
      <c r="I11" s="8">
        <v>0</v>
      </c>
      <c r="J11" s="8">
        <v>1</v>
      </c>
      <c r="K11" s="8">
        <v>0</v>
      </c>
      <c r="L11" s="8">
        <v>0</v>
      </c>
      <c r="M11" s="60">
        <v>0</v>
      </c>
      <c r="N11" s="8">
        <v>0</v>
      </c>
      <c r="O11" s="8">
        <v>0</v>
      </c>
      <c r="P11" s="8">
        <v>0</v>
      </c>
      <c r="Q11" s="8">
        <v>0</v>
      </c>
      <c r="R11" s="8">
        <v>0</v>
      </c>
      <c r="S11" s="8">
        <v>0</v>
      </c>
    </row>
    <row r="12" spans="1:19" s="75" customFormat="1" ht="21" x14ac:dyDescent="0.2">
      <c r="A12" s="51">
        <v>214</v>
      </c>
      <c r="B12" s="289" t="s">
        <v>421</v>
      </c>
      <c r="C12" s="7">
        <f t="shared" si="4"/>
        <v>1</v>
      </c>
      <c r="D12" s="8">
        <v>0</v>
      </c>
      <c r="E12" s="8">
        <v>0</v>
      </c>
      <c r="F12" s="8">
        <v>1</v>
      </c>
      <c r="G12" s="8">
        <v>0</v>
      </c>
      <c r="H12" s="8">
        <v>0</v>
      </c>
      <c r="I12" s="8">
        <v>0</v>
      </c>
      <c r="J12" s="8">
        <v>0</v>
      </c>
      <c r="K12" s="8">
        <v>0</v>
      </c>
      <c r="L12" s="8">
        <v>0</v>
      </c>
      <c r="M12" s="8">
        <v>0</v>
      </c>
      <c r="N12" s="8">
        <v>0</v>
      </c>
      <c r="O12" s="8">
        <v>0</v>
      </c>
      <c r="P12" s="8">
        <v>0</v>
      </c>
      <c r="Q12" s="8">
        <v>0</v>
      </c>
      <c r="R12" s="8">
        <v>0</v>
      </c>
      <c r="S12" s="8">
        <v>0</v>
      </c>
    </row>
    <row r="13" spans="1:19" s="75" customFormat="1" ht="21" x14ac:dyDescent="0.2">
      <c r="A13" s="51">
        <v>216</v>
      </c>
      <c r="B13" s="289" t="s">
        <v>331</v>
      </c>
      <c r="C13" s="7">
        <f t="shared" si="4"/>
        <v>3</v>
      </c>
      <c r="D13" s="8">
        <v>0</v>
      </c>
      <c r="E13" s="8">
        <v>0</v>
      </c>
      <c r="F13" s="8">
        <v>0</v>
      </c>
      <c r="G13" s="8">
        <v>0</v>
      </c>
      <c r="H13" s="8">
        <v>0</v>
      </c>
      <c r="I13" s="8">
        <v>1</v>
      </c>
      <c r="J13" s="8">
        <v>1</v>
      </c>
      <c r="K13" s="8">
        <v>1</v>
      </c>
      <c r="L13" s="8">
        <v>0</v>
      </c>
      <c r="M13" s="60">
        <v>0</v>
      </c>
      <c r="N13" s="8">
        <v>0</v>
      </c>
      <c r="O13" s="8">
        <v>0</v>
      </c>
      <c r="P13" s="8">
        <v>0</v>
      </c>
      <c r="Q13" s="8">
        <v>0</v>
      </c>
      <c r="R13" s="8">
        <v>0</v>
      </c>
      <c r="S13" s="8">
        <v>0</v>
      </c>
    </row>
    <row r="14" spans="1:19" s="75" customFormat="1" ht="21" x14ac:dyDescent="0.2">
      <c r="A14" s="53">
        <v>221</v>
      </c>
      <c r="B14" s="289" t="s">
        <v>185</v>
      </c>
      <c r="C14" s="7">
        <f t="shared" si="4"/>
        <v>6</v>
      </c>
      <c r="D14" s="8">
        <v>0</v>
      </c>
      <c r="E14" s="8">
        <v>0</v>
      </c>
      <c r="F14" s="8">
        <v>0</v>
      </c>
      <c r="G14" s="8">
        <v>1</v>
      </c>
      <c r="H14" s="8">
        <v>0</v>
      </c>
      <c r="I14" s="8">
        <v>0</v>
      </c>
      <c r="J14" s="8">
        <v>3</v>
      </c>
      <c r="K14" s="8">
        <v>1</v>
      </c>
      <c r="L14" s="8">
        <v>0</v>
      </c>
      <c r="M14" s="8">
        <v>0</v>
      </c>
      <c r="N14" s="8">
        <v>0</v>
      </c>
      <c r="O14" s="8">
        <v>1</v>
      </c>
      <c r="P14" s="8">
        <v>0</v>
      </c>
      <c r="Q14" s="8">
        <v>0</v>
      </c>
      <c r="R14" s="8">
        <v>0</v>
      </c>
      <c r="S14" s="8">
        <v>0</v>
      </c>
    </row>
    <row r="15" spans="1:19" s="75" customFormat="1" ht="12.75" x14ac:dyDescent="0.2">
      <c r="A15" s="53">
        <v>222</v>
      </c>
      <c r="B15" s="289" t="s">
        <v>72</v>
      </c>
      <c r="C15" s="7">
        <f t="shared" si="4"/>
        <v>2</v>
      </c>
      <c r="D15" s="8">
        <v>0</v>
      </c>
      <c r="E15" s="8">
        <v>0</v>
      </c>
      <c r="F15" s="8">
        <v>0</v>
      </c>
      <c r="G15" s="8">
        <v>0</v>
      </c>
      <c r="H15" s="8">
        <v>0</v>
      </c>
      <c r="I15" s="8">
        <v>0</v>
      </c>
      <c r="J15" s="8">
        <v>2</v>
      </c>
      <c r="K15" s="8">
        <v>0</v>
      </c>
      <c r="L15" s="8">
        <v>0</v>
      </c>
      <c r="M15" s="60">
        <v>0</v>
      </c>
      <c r="N15" s="8">
        <v>0</v>
      </c>
      <c r="O15" s="8">
        <v>0</v>
      </c>
      <c r="P15" s="8">
        <v>0</v>
      </c>
      <c r="Q15" s="8">
        <v>0</v>
      </c>
      <c r="R15" s="8">
        <v>0</v>
      </c>
      <c r="S15" s="8">
        <v>0</v>
      </c>
    </row>
    <row r="16" spans="1:19" s="75" customFormat="1" ht="12.75" x14ac:dyDescent="0.2">
      <c r="A16" s="51">
        <v>227</v>
      </c>
      <c r="B16" s="289" t="s">
        <v>377</v>
      </c>
      <c r="C16" s="7">
        <f t="shared" si="4"/>
        <v>4</v>
      </c>
      <c r="D16" s="8">
        <v>0</v>
      </c>
      <c r="E16" s="8">
        <v>0</v>
      </c>
      <c r="F16" s="8">
        <v>0</v>
      </c>
      <c r="G16" s="8">
        <v>0</v>
      </c>
      <c r="H16" s="8">
        <v>0</v>
      </c>
      <c r="I16" s="8">
        <v>0</v>
      </c>
      <c r="J16" s="8">
        <v>4</v>
      </c>
      <c r="K16" s="8">
        <v>0</v>
      </c>
      <c r="L16" s="8">
        <v>0</v>
      </c>
      <c r="M16" s="8">
        <v>0</v>
      </c>
      <c r="N16" s="8">
        <v>0</v>
      </c>
      <c r="O16" s="8">
        <v>0</v>
      </c>
      <c r="P16" s="8">
        <v>0</v>
      </c>
      <c r="Q16" s="8">
        <v>0</v>
      </c>
      <c r="R16" s="8">
        <v>0</v>
      </c>
      <c r="S16" s="8">
        <v>0</v>
      </c>
    </row>
    <row r="17" spans="1:24" s="75" customFormat="1" ht="12.75" x14ac:dyDescent="0.2">
      <c r="A17" s="51">
        <v>228</v>
      </c>
      <c r="B17" s="289" t="s">
        <v>382</v>
      </c>
      <c r="C17" s="7">
        <f t="shared" si="4"/>
        <v>2</v>
      </c>
      <c r="D17" s="8">
        <v>0</v>
      </c>
      <c r="E17" s="8">
        <v>0</v>
      </c>
      <c r="F17" s="8">
        <v>0</v>
      </c>
      <c r="G17" s="8">
        <v>0</v>
      </c>
      <c r="H17" s="8">
        <v>0</v>
      </c>
      <c r="I17" s="8">
        <v>0</v>
      </c>
      <c r="J17" s="8">
        <v>2</v>
      </c>
      <c r="K17" s="8">
        <v>0</v>
      </c>
      <c r="L17" s="8">
        <v>0</v>
      </c>
      <c r="M17" s="60">
        <v>0</v>
      </c>
      <c r="N17" s="8">
        <v>0</v>
      </c>
      <c r="O17" s="8">
        <v>0</v>
      </c>
      <c r="P17" s="8">
        <v>0</v>
      </c>
      <c r="Q17" s="8">
        <v>0</v>
      </c>
      <c r="R17" s="8">
        <v>0</v>
      </c>
      <c r="S17" s="8">
        <v>0</v>
      </c>
    </row>
    <row r="18" spans="1:24" s="75" customFormat="1" ht="21" x14ac:dyDescent="0.2">
      <c r="A18" s="51">
        <v>231</v>
      </c>
      <c r="B18" s="289" t="s">
        <v>378</v>
      </c>
      <c r="C18" s="7">
        <f t="shared" si="4"/>
        <v>2</v>
      </c>
      <c r="D18" s="8">
        <v>0</v>
      </c>
      <c r="E18" s="8">
        <v>0</v>
      </c>
      <c r="F18" s="8">
        <v>0</v>
      </c>
      <c r="G18" s="8">
        <v>0</v>
      </c>
      <c r="H18" s="8">
        <v>0</v>
      </c>
      <c r="I18" s="8">
        <v>0</v>
      </c>
      <c r="J18" s="8">
        <v>1</v>
      </c>
      <c r="K18" s="8">
        <v>0</v>
      </c>
      <c r="L18" s="8">
        <v>0</v>
      </c>
      <c r="M18" s="8">
        <v>0</v>
      </c>
      <c r="N18" s="8">
        <v>0</v>
      </c>
      <c r="O18" s="8">
        <v>1</v>
      </c>
      <c r="P18" s="8">
        <v>0</v>
      </c>
      <c r="Q18" s="8">
        <v>0</v>
      </c>
      <c r="R18" s="8">
        <v>0</v>
      </c>
      <c r="S18" s="8">
        <v>0</v>
      </c>
    </row>
    <row r="19" spans="1:24" s="75" customFormat="1" ht="21" x14ac:dyDescent="0.2">
      <c r="A19" s="51">
        <v>299</v>
      </c>
      <c r="B19" s="289" t="s">
        <v>332</v>
      </c>
      <c r="C19" s="7">
        <f t="shared" si="4"/>
        <v>6</v>
      </c>
      <c r="D19" s="8">
        <v>0</v>
      </c>
      <c r="E19" s="8">
        <v>0</v>
      </c>
      <c r="F19" s="8">
        <v>0</v>
      </c>
      <c r="G19" s="8">
        <v>0</v>
      </c>
      <c r="H19" s="8">
        <v>0</v>
      </c>
      <c r="I19" s="8">
        <v>0</v>
      </c>
      <c r="J19" s="8">
        <v>0</v>
      </c>
      <c r="K19" s="8">
        <v>0</v>
      </c>
      <c r="L19" s="8">
        <v>0</v>
      </c>
      <c r="M19" s="60">
        <v>0</v>
      </c>
      <c r="N19" s="8">
        <v>0</v>
      </c>
      <c r="O19" s="8">
        <v>0</v>
      </c>
      <c r="P19" s="8">
        <v>0</v>
      </c>
      <c r="Q19" s="8">
        <v>4</v>
      </c>
      <c r="R19" s="8">
        <v>0</v>
      </c>
      <c r="S19" s="8">
        <v>2</v>
      </c>
      <c r="X19" s="118"/>
    </row>
    <row r="20" spans="1:24" s="75" customFormat="1" ht="31.5" x14ac:dyDescent="0.2">
      <c r="A20" s="50"/>
      <c r="B20" s="288" t="s">
        <v>325</v>
      </c>
      <c r="C20" s="60">
        <f>SUM(C21:C31)</f>
        <v>346</v>
      </c>
      <c r="D20" s="60">
        <f t="shared" ref="D20:S20" si="5">SUM(D21:D31)</f>
        <v>25</v>
      </c>
      <c r="E20" s="60">
        <f t="shared" si="5"/>
        <v>9</v>
      </c>
      <c r="F20" s="60">
        <f t="shared" si="5"/>
        <v>18</v>
      </c>
      <c r="G20" s="60">
        <f t="shared" si="5"/>
        <v>4</v>
      </c>
      <c r="H20" s="60">
        <f t="shared" si="5"/>
        <v>6</v>
      </c>
      <c r="I20" s="60">
        <f t="shared" si="5"/>
        <v>24</v>
      </c>
      <c r="J20" s="60">
        <f t="shared" si="5"/>
        <v>191</v>
      </c>
      <c r="K20" s="60">
        <f t="shared" si="5"/>
        <v>3</v>
      </c>
      <c r="L20" s="60">
        <f t="shared" si="5"/>
        <v>16</v>
      </c>
      <c r="M20" s="60">
        <f t="shared" si="5"/>
        <v>5</v>
      </c>
      <c r="N20" s="60">
        <f t="shared" si="5"/>
        <v>16</v>
      </c>
      <c r="O20" s="60">
        <f t="shared" si="5"/>
        <v>13</v>
      </c>
      <c r="P20" s="60">
        <f t="shared" si="5"/>
        <v>5</v>
      </c>
      <c r="Q20" s="60">
        <f t="shared" si="5"/>
        <v>7</v>
      </c>
      <c r="R20" s="60">
        <f t="shared" si="5"/>
        <v>3</v>
      </c>
      <c r="S20" s="60">
        <f t="shared" si="5"/>
        <v>1</v>
      </c>
    </row>
    <row r="21" spans="1:24" s="75" customFormat="1" ht="12.75" x14ac:dyDescent="0.2">
      <c r="A21" s="51">
        <v>301</v>
      </c>
      <c r="B21" s="289" t="s">
        <v>175</v>
      </c>
      <c r="C21" s="7">
        <f t="shared" si="4"/>
        <v>7</v>
      </c>
      <c r="D21" s="8">
        <v>0</v>
      </c>
      <c r="E21" s="8">
        <v>0</v>
      </c>
      <c r="F21" s="8">
        <v>0</v>
      </c>
      <c r="G21" s="8">
        <v>0</v>
      </c>
      <c r="H21" s="8">
        <v>0</v>
      </c>
      <c r="I21" s="8">
        <v>1</v>
      </c>
      <c r="J21" s="8">
        <v>5</v>
      </c>
      <c r="K21" s="8">
        <v>1</v>
      </c>
      <c r="L21" s="8">
        <v>0</v>
      </c>
      <c r="M21" s="8">
        <v>0</v>
      </c>
      <c r="N21" s="8">
        <v>0</v>
      </c>
      <c r="O21" s="8">
        <v>0</v>
      </c>
      <c r="P21" s="8">
        <v>0</v>
      </c>
      <c r="Q21" s="8">
        <v>0</v>
      </c>
      <c r="R21" s="8">
        <v>0</v>
      </c>
      <c r="S21" s="8">
        <v>0</v>
      </c>
    </row>
    <row r="22" spans="1:24" s="75" customFormat="1" ht="12.75" x14ac:dyDescent="0.2">
      <c r="A22" s="51">
        <v>302</v>
      </c>
      <c r="B22" s="289" t="s">
        <v>160</v>
      </c>
      <c r="C22" s="7">
        <f t="shared" si="4"/>
        <v>132</v>
      </c>
      <c r="D22" s="8">
        <v>6</v>
      </c>
      <c r="E22" s="8">
        <v>7</v>
      </c>
      <c r="F22" s="8">
        <v>8</v>
      </c>
      <c r="G22" s="8">
        <v>1</v>
      </c>
      <c r="H22" s="8">
        <v>2</v>
      </c>
      <c r="I22" s="8">
        <v>5</v>
      </c>
      <c r="J22" s="8">
        <v>77</v>
      </c>
      <c r="K22" s="8">
        <v>1</v>
      </c>
      <c r="L22" s="8">
        <v>6</v>
      </c>
      <c r="M22" s="8">
        <v>2</v>
      </c>
      <c r="N22" s="8">
        <v>5</v>
      </c>
      <c r="O22" s="8">
        <v>9</v>
      </c>
      <c r="P22" s="8">
        <v>2</v>
      </c>
      <c r="Q22" s="8">
        <v>1</v>
      </c>
      <c r="R22" s="8">
        <v>0</v>
      </c>
      <c r="S22" s="8">
        <v>0</v>
      </c>
    </row>
    <row r="23" spans="1:24" s="75" customFormat="1" ht="12.75" x14ac:dyDescent="0.2">
      <c r="A23" s="51">
        <v>303</v>
      </c>
      <c r="B23" s="289" t="s">
        <v>161</v>
      </c>
      <c r="C23" s="7">
        <f t="shared" si="4"/>
        <v>98</v>
      </c>
      <c r="D23" s="8">
        <v>3</v>
      </c>
      <c r="E23" s="8">
        <v>0</v>
      </c>
      <c r="F23" s="8">
        <v>1</v>
      </c>
      <c r="G23" s="8">
        <v>1</v>
      </c>
      <c r="H23" s="8">
        <v>1</v>
      </c>
      <c r="I23" s="8">
        <v>9</v>
      </c>
      <c r="J23" s="8">
        <v>63</v>
      </c>
      <c r="K23" s="8">
        <v>1</v>
      </c>
      <c r="L23" s="8">
        <v>7</v>
      </c>
      <c r="M23" s="8">
        <v>0</v>
      </c>
      <c r="N23" s="8">
        <v>4</v>
      </c>
      <c r="O23" s="8">
        <v>2</v>
      </c>
      <c r="P23" s="8">
        <v>1</v>
      </c>
      <c r="Q23" s="8">
        <v>3</v>
      </c>
      <c r="R23" s="8">
        <v>1</v>
      </c>
      <c r="S23" s="8">
        <v>1</v>
      </c>
    </row>
    <row r="24" spans="1:24" s="75" customFormat="1" ht="21" x14ac:dyDescent="0.2">
      <c r="A24" s="51">
        <v>304</v>
      </c>
      <c r="B24" s="289" t="s">
        <v>159</v>
      </c>
      <c r="C24" s="7">
        <f t="shared" si="4"/>
        <v>2</v>
      </c>
      <c r="D24" s="8">
        <v>0</v>
      </c>
      <c r="E24" s="8">
        <v>0</v>
      </c>
      <c r="F24" s="8">
        <v>0</v>
      </c>
      <c r="G24" s="8">
        <v>0</v>
      </c>
      <c r="H24" s="8">
        <v>0</v>
      </c>
      <c r="I24" s="8">
        <v>0</v>
      </c>
      <c r="J24" s="8">
        <v>2</v>
      </c>
      <c r="K24" s="8">
        <v>0</v>
      </c>
      <c r="L24" s="8">
        <v>0</v>
      </c>
      <c r="M24" s="8">
        <v>0</v>
      </c>
      <c r="N24" s="8">
        <v>0</v>
      </c>
      <c r="O24" s="8">
        <v>0</v>
      </c>
      <c r="P24" s="8">
        <v>0</v>
      </c>
      <c r="Q24" s="8">
        <v>0</v>
      </c>
      <c r="R24" s="8">
        <v>0</v>
      </c>
      <c r="S24" s="8">
        <v>0</v>
      </c>
    </row>
    <row r="25" spans="1:24" s="75" customFormat="1" ht="12.75" x14ac:dyDescent="0.2">
      <c r="A25" s="51">
        <v>306</v>
      </c>
      <c r="B25" s="289" t="s">
        <v>280</v>
      </c>
      <c r="C25" s="7">
        <f t="shared" si="4"/>
        <v>3</v>
      </c>
      <c r="D25" s="8">
        <v>1</v>
      </c>
      <c r="E25" s="8">
        <v>0</v>
      </c>
      <c r="F25" s="8">
        <v>0</v>
      </c>
      <c r="G25" s="8">
        <v>0</v>
      </c>
      <c r="H25" s="8">
        <v>0</v>
      </c>
      <c r="I25" s="8">
        <v>0</v>
      </c>
      <c r="J25" s="8">
        <v>1</v>
      </c>
      <c r="K25" s="8">
        <v>0</v>
      </c>
      <c r="L25" s="8">
        <v>0</v>
      </c>
      <c r="M25" s="8">
        <v>0</v>
      </c>
      <c r="N25" s="8">
        <v>1</v>
      </c>
      <c r="O25" s="8">
        <v>0</v>
      </c>
      <c r="P25" s="8">
        <v>0</v>
      </c>
      <c r="Q25" s="8">
        <v>0</v>
      </c>
      <c r="R25" s="8">
        <v>0</v>
      </c>
      <c r="S25" s="8">
        <v>0</v>
      </c>
    </row>
    <row r="26" spans="1:24" s="75" customFormat="1" ht="21" x14ac:dyDescent="0.2">
      <c r="A26" s="51">
        <v>307</v>
      </c>
      <c r="B26" s="289" t="s">
        <v>281</v>
      </c>
      <c r="C26" s="7">
        <f t="shared" si="4"/>
        <v>1</v>
      </c>
      <c r="D26" s="8">
        <v>0</v>
      </c>
      <c r="E26" s="8">
        <v>0</v>
      </c>
      <c r="F26" s="8">
        <v>0</v>
      </c>
      <c r="G26" s="8">
        <v>0</v>
      </c>
      <c r="H26" s="8">
        <v>0</v>
      </c>
      <c r="I26" s="8">
        <v>0</v>
      </c>
      <c r="J26" s="8">
        <v>0</v>
      </c>
      <c r="K26" s="8">
        <v>0</v>
      </c>
      <c r="L26" s="8">
        <v>0</v>
      </c>
      <c r="M26" s="8">
        <v>0</v>
      </c>
      <c r="N26" s="8">
        <v>0</v>
      </c>
      <c r="O26" s="8">
        <v>0</v>
      </c>
      <c r="P26" s="8">
        <v>0</v>
      </c>
      <c r="Q26" s="8">
        <v>1</v>
      </c>
      <c r="R26" s="8">
        <v>0</v>
      </c>
      <c r="S26" s="8">
        <v>0</v>
      </c>
    </row>
    <row r="27" spans="1:24" s="75" customFormat="1" ht="12.75" x14ac:dyDescent="0.2">
      <c r="A27" s="51">
        <v>308</v>
      </c>
      <c r="B27" s="289" t="s">
        <v>162</v>
      </c>
      <c r="C27" s="7">
        <f t="shared" si="4"/>
        <v>9</v>
      </c>
      <c r="D27" s="8">
        <v>0</v>
      </c>
      <c r="E27" s="8">
        <v>0</v>
      </c>
      <c r="F27" s="8">
        <v>1</v>
      </c>
      <c r="G27" s="8">
        <v>0</v>
      </c>
      <c r="H27" s="8">
        <v>0</v>
      </c>
      <c r="I27" s="8">
        <v>1</v>
      </c>
      <c r="J27" s="8">
        <v>4</v>
      </c>
      <c r="K27" s="8">
        <v>0</v>
      </c>
      <c r="L27" s="8">
        <v>1</v>
      </c>
      <c r="M27" s="8">
        <v>0</v>
      </c>
      <c r="N27" s="8">
        <v>0</v>
      </c>
      <c r="O27" s="8">
        <v>0</v>
      </c>
      <c r="P27" s="8">
        <v>1</v>
      </c>
      <c r="Q27" s="8">
        <v>0</v>
      </c>
      <c r="R27" s="8">
        <v>1</v>
      </c>
      <c r="S27" s="8">
        <v>0</v>
      </c>
    </row>
    <row r="28" spans="1:24" s="75" customFormat="1" ht="12.75" x14ac:dyDescent="0.2">
      <c r="A28" s="51">
        <v>309</v>
      </c>
      <c r="B28" s="289" t="s">
        <v>73</v>
      </c>
      <c r="C28" s="7">
        <f t="shared" si="4"/>
        <v>91</v>
      </c>
      <c r="D28" s="8">
        <v>15</v>
      </c>
      <c r="E28" s="8">
        <v>2</v>
      </c>
      <c r="F28" s="8">
        <v>8</v>
      </c>
      <c r="G28" s="8">
        <v>2</v>
      </c>
      <c r="H28" s="8">
        <v>3</v>
      </c>
      <c r="I28" s="8">
        <v>8</v>
      </c>
      <c r="J28" s="8">
        <v>39</v>
      </c>
      <c r="K28" s="8">
        <v>0</v>
      </c>
      <c r="L28" s="8">
        <v>2</v>
      </c>
      <c r="M28" s="8">
        <v>3</v>
      </c>
      <c r="N28" s="8">
        <v>5</v>
      </c>
      <c r="O28" s="8">
        <v>2</v>
      </c>
      <c r="P28" s="8">
        <v>0</v>
      </c>
      <c r="Q28" s="8">
        <v>1</v>
      </c>
      <c r="R28" s="8">
        <v>1</v>
      </c>
      <c r="S28" s="8">
        <v>0</v>
      </c>
    </row>
    <row r="29" spans="1:24" s="75" customFormat="1" ht="12.75" x14ac:dyDescent="0.2">
      <c r="A29" s="51">
        <v>310</v>
      </c>
      <c r="B29" s="289" t="s">
        <v>282</v>
      </c>
      <c r="C29" s="7">
        <f t="shared" si="4"/>
        <v>1</v>
      </c>
      <c r="D29" s="8">
        <v>0</v>
      </c>
      <c r="E29" s="8">
        <v>0</v>
      </c>
      <c r="F29" s="8">
        <v>0</v>
      </c>
      <c r="G29" s="8">
        <v>0</v>
      </c>
      <c r="H29" s="8">
        <v>0</v>
      </c>
      <c r="I29" s="8">
        <v>0</v>
      </c>
      <c r="J29" s="8">
        <v>0</v>
      </c>
      <c r="K29" s="8">
        <v>0</v>
      </c>
      <c r="L29" s="8">
        <v>0</v>
      </c>
      <c r="M29" s="8">
        <v>0</v>
      </c>
      <c r="N29" s="8">
        <v>0</v>
      </c>
      <c r="O29" s="8">
        <v>0</v>
      </c>
      <c r="P29" s="8">
        <v>0</v>
      </c>
      <c r="Q29" s="8">
        <v>1</v>
      </c>
      <c r="R29" s="8">
        <v>0</v>
      </c>
      <c r="S29" s="8">
        <v>0</v>
      </c>
    </row>
    <row r="30" spans="1:24" s="75" customFormat="1" ht="12.75" x14ac:dyDescent="0.2">
      <c r="A30" s="53">
        <v>311</v>
      </c>
      <c r="B30" s="289" t="s">
        <v>180</v>
      </c>
      <c r="C30" s="7">
        <f t="shared" si="4"/>
        <v>1</v>
      </c>
      <c r="D30" s="8">
        <v>0</v>
      </c>
      <c r="E30" s="8">
        <v>0</v>
      </c>
      <c r="F30" s="8">
        <v>0</v>
      </c>
      <c r="G30" s="8">
        <v>0</v>
      </c>
      <c r="H30" s="8">
        <v>0</v>
      </c>
      <c r="I30" s="8">
        <v>0</v>
      </c>
      <c r="J30" s="8">
        <v>0</v>
      </c>
      <c r="K30" s="8">
        <v>0</v>
      </c>
      <c r="L30" s="8">
        <v>0</v>
      </c>
      <c r="M30" s="8">
        <v>0</v>
      </c>
      <c r="N30" s="8">
        <v>1</v>
      </c>
      <c r="O30" s="8">
        <v>0</v>
      </c>
      <c r="P30" s="8">
        <v>0</v>
      </c>
      <c r="Q30" s="8">
        <v>0</v>
      </c>
      <c r="R30" s="8">
        <v>0</v>
      </c>
      <c r="S30" s="8">
        <v>0</v>
      </c>
    </row>
    <row r="31" spans="1:24" s="75" customFormat="1" ht="21" x14ac:dyDescent="0.2">
      <c r="A31" s="51">
        <v>399</v>
      </c>
      <c r="B31" s="289" t="s">
        <v>333</v>
      </c>
      <c r="C31" s="7">
        <f t="shared" si="4"/>
        <v>1</v>
      </c>
      <c r="D31" s="8">
        <v>0</v>
      </c>
      <c r="E31" s="8">
        <v>0</v>
      </c>
      <c r="F31" s="8">
        <v>0</v>
      </c>
      <c r="G31" s="8">
        <v>0</v>
      </c>
      <c r="H31" s="8">
        <v>0</v>
      </c>
      <c r="I31" s="8">
        <v>0</v>
      </c>
      <c r="J31" s="8">
        <v>0</v>
      </c>
      <c r="K31" s="8">
        <v>0</v>
      </c>
      <c r="L31" s="8">
        <v>0</v>
      </c>
      <c r="M31" s="8">
        <v>0</v>
      </c>
      <c r="N31" s="8">
        <v>0</v>
      </c>
      <c r="O31" s="8">
        <v>0</v>
      </c>
      <c r="P31" s="8">
        <v>1</v>
      </c>
      <c r="Q31" s="8">
        <v>0</v>
      </c>
      <c r="R31" s="8">
        <v>0</v>
      </c>
      <c r="S31" s="8">
        <v>0</v>
      </c>
    </row>
    <row r="32" spans="1:24" s="75" customFormat="1" ht="21" x14ac:dyDescent="0.2">
      <c r="A32" s="50"/>
      <c r="B32" s="288" t="s">
        <v>283</v>
      </c>
      <c r="C32" s="60">
        <f>SUM(C33:C42)</f>
        <v>62</v>
      </c>
      <c r="D32" s="60">
        <f t="shared" ref="D32:S32" si="6">SUM(D33:D42)</f>
        <v>7</v>
      </c>
      <c r="E32" s="60">
        <f t="shared" si="6"/>
        <v>0</v>
      </c>
      <c r="F32" s="60">
        <f t="shared" si="6"/>
        <v>3</v>
      </c>
      <c r="G32" s="60">
        <f t="shared" si="6"/>
        <v>5</v>
      </c>
      <c r="H32" s="60">
        <f t="shared" si="6"/>
        <v>1</v>
      </c>
      <c r="I32" s="60">
        <f t="shared" si="6"/>
        <v>4</v>
      </c>
      <c r="J32" s="60">
        <f t="shared" si="6"/>
        <v>17</v>
      </c>
      <c r="K32" s="60">
        <f t="shared" si="6"/>
        <v>0</v>
      </c>
      <c r="L32" s="60">
        <f t="shared" si="6"/>
        <v>3</v>
      </c>
      <c r="M32" s="60">
        <f t="shared" si="6"/>
        <v>2</v>
      </c>
      <c r="N32" s="60">
        <f t="shared" si="6"/>
        <v>10</v>
      </c>
      <c r="O32" s="60">
        <f t="shared" si="6"/>
        <v>4</v>
      </c>
      <c r="P32" s="60">
        <f t="shared" si="6"/>
        <v>0</v>
      </c>
      <c r="Q32" s="60">
        <f t="shared" si="6"/>
        <v>2</v>
      </c>
      <c r="R32" s="60">
        <f t="shared" si="6"/>
        <v>2</v>
      </c>
      <c r="S32" s="60">
        <f t="shared" si="6"/>
        <v>2</v>
      </c>
    </row>
    <row r="33" spans="1:19" s="75" customFormat="1" ht="12.75" x14ac:dyDescent="0.2">
      <c r="A33" s="51">
        <v>406</v>
      </c>
      <c r="B33" s="289" t="s">
        <v>74</v>
      </c>
      <c r="C33" s="7">
        <f t="shared" si="4"/>
        <v>7</v>
      </c>
      <c r="D33" s="8">
        <v>2</v>
      </c>
      <c r="E33" s="8">
        <v>0</v>
      </c>
      <c r="F33" s="8">
        <v>0</v>
      </c>
      <c r="G33" s="8">
        <v>1</v>
      </c>
      <c r="H33" s="8">
        <v>0</v>
      </c>
      <c r="I33" s="8">
        <v>0</v>
      </c>
      <c r="J33" s="8">
        <v>1</v>
      </c>
      <c r="K33" s="8">
        <v>0</v>
      </c>
      <c r="L33" s="8">
        <v>0</v>
      </c>
      <c r="M33" s="8">
        <v>0</v>
      </c>
      <c r="N33" s="8">
        <v>0</v>
      </c>
      <c r="O33" s="8">
        <v>1</v>
      </c>
      <c r="P33" s="8">
        <v>0</v>
      </c>
      <c r="Q33" s="8">
        <v>0</v>
      </c>
      <c r="R33" s="8">
        <v>2</v>
      </c>
      <c r="S33" s="8">
        <v>0</v>
      </c>
    </row>
    <row r="34" spans="1:19" s="75" customFormat="1" ht="12.75" x14ac:dyDescent="0.2">
      <c r="A34" s="51">
        <v>410</v>
      </c>
      <c r="B34" s="289" t="s">
        <v>111</v>
      </c>
      <c r="C34" s="7">
        <f t="shared" si="4"/>
        <v>30</v>
      </c>
      <c r="D34" s="8">
        <v>1</v>
      </c>
      <c r="E34" s="8">
        <v>0</v>
      </c>
      <c r="F34" s="8">
        <v>1</v>
      </c>
      <c r="G34" s="8">
        <v>3</v>
      </c>
      <c r="H34" s="8">
        <v>0</v>
      </c>
      <c r="I34" s="8">
        <v>1</v>
      </c>
      <c r="J34" s="8">
        <v>10</v>
      </c>
      <c r="K34" s="8">
        <v>0</v>
      </c>
      <c r="L34" s="8">
        <v>0</v>
      </c>
      <c r="M34" s="8">
        <v>1</v>
      </c>
      <c r="N34" s="8">
        <v>8</v>
      </c>
      <c r="O34" s="8">
        <v>2</v>
      </c>
      <c r="P34" s="8">
        <v>0</v>
      </c>
      <c r="Q34" s="8">
        <v>2</v>
      </c>
      <c r="R34" s="8">
        <v>0</v>
      </c>
      <c r="S34" s="8">
        <v>1</v>
      </c>
    </row>
    <row r="35" spans="1:19" s="75" customFormat="1" ht="12.75" x14ac:dyDescent="0.2">
      <c r="A35" s="51">
        <v>411</v>
      </c>
      <c r="B35" s="289" t="s">
        <v>420</v>
      </c>
      <c r="C35" s="7">
        <f t="shared" si="4"/>
        <v>7</v>
      </c>
      <c r="D35" s="8">
        <v>2</v>
      </c>
      <c r="E35" s="8">
        <v>0</v>
      </c>
      <c r="F35" s="8">
        <v>1</v>
      </c>
      <c r="G35" s="8">
        <v>0</v>
      </c>
      <c r="H35" s="8">
        <v>0</v>
      </c>
      <c r="I35" s="8">
        <v>1</v>
      </c>
      <c r="J35" s="8">
        <v>2</v>
      </c>
      <c r="K35" s="8">
        <v>0</v>
      </c>
      <c r="L35" s="8">
        <v>0</v>
      </c>
      <c r="M35" s="8">
        <v>1</v>
      </c>
      <c r="N35" s="8">
        <v>0</v>
      </c>
      <c r="O35" s="8">
        <v>0</v>
      </c>
      <c r="P35" s="8">
        <v>0</v>
      </c>
      <c r="Q35" s="8">
        <v>0</v>
      </c>
      <c r="R35" s="8">
        <v>0</v>
      </c>
      <c r="S35" s="8">
        <v>0</v>
      </c>
    </row>
    <row r="36" spans="1:19" s="75" customFormat="1" ht="12.75" x14ac:dyDescent="0.2">
      <c r="A36" s="51">
        <v>413</v>
      </c>
      <c r="B36" s="289" t="s">
        <v>112</v>
      </c>
      <c r="C36" s="7">
        <f t="shared" si="4"/>
        <v>1</v>
      </c>
      <c r="D36" s="8">
        <v>0</v>
      </c>
      <c r="E36" s="8">
        <v>0</v>
      </c>
      <c r="F36" s="8">
        <v>0</v>
      </c>
      <c r="G36" s="8">
        <v>0</v>
      </c>
      <c r="H36" s="8">
        <v>0</v>
      </c>
      <c r="I36" s="8">
        <v>0</v>
      </c>
      <c r="J36" s="8">
        <v>0</v>
      </c>
      <c r="K36" s="8">
        <v>0</v>
      </c>
      <c r="L36" s="8">
        <v>0</v>
      </c>
      <c r="M36" s="8">
        <v>0</v>
      </c>
      <c r="N36" s="8">
        <v>0</v>
      </c>
      <c r="O36" s="8">
        <v>0</v>
      </c>
      <c r="P36" s="8">
        <v>0</v>
      </c>
      <c r="Q36" s="8">
        <v>0</v>
      </c>
      <c r="R36" s="8">
        <v>0</v>
      </c>
      <c r="S36" s="8">
        <v>1</v>
      </c>
    </row>
    <row r="37" spans="1:19" s="75" customFormat="1" ht="12.75" x14ac:dyDescent="0.2">
      <c r="A37" s="51">
        <v>415</v>
      </c>
      <c r="B37" s="289" t="s">
        <v>113</v>
      </c>
      <c r="C37" s="7">
        <f t="shared" si="4"/>
        <v>1</v>
      </c>
      <c r="D37" s="8">
        <v>0</v>
      </c>
      <c r="E37" s="8">
        <v>0</v>
      </c>
      <c r="F37" s="8">
        <v>0</v>
      </c>
      <c r="G37" s="8">
        <v>1</v>
      </c>
      <c r="H37" s="8">
        <v>0</v>
      </c>
      <c r="I37" s="8">
        <v>0</v>
      </c>
      <c r="J37" s="8">
        <v>0</v>
      </c>
      <c r="K37" s="8">
        <v>0</v>
      </c>
      <c r="L37" s="8">
        <v>0</v>
      </c>
      <c r="M37" s="8">
        <v>0</v>
      </c>
      <c r="N37" s="8">
        <v>0</v>
      </c>
      <c r="O37" s="8">
        <v>0</v>
      </c>
      <c r="P37" s="8">
        <v>0</v>
      </c>
      <c r="Q37" s="8">
        <v>0</v>
      </c>
      <c r="R37" s="8">
        <v>0</v>
      </c>
      <c r="S37" s="8">
        <v>0</v>
      </c>
    </row>
    <row r="38" spans="1:19" s="75" customFormat="1" ht="12.75" x14ac:dyDescent="0.2">
      <c r="A38" s="53">
        <v>419</v>
      </c>
      <c r="B38" s="289" t="s">
        <v>479</v>
      </c>
      <c r="C38" s="7">
        <f t="shared" si="4"/>
        <v>8</v>
      </c>
      <c r="D38" s="8">
        <v>2</v>
      </c>
      <c r="E38" s="8">
        <v>0</v>
      </c>
      <c r="F38" s="8">
        <v>0</v>
      </c>
      <c r="G38" s="8">
        <v>0</v>
      </c>
      <c r="H38" s="8">
        <v>0</v>
      </c>
      <c r="I38" s="8">
        <v>1</v>
      </c>
      <c r="J38" s="8">
        <v>0</v>
      </c>
      <c r="K38" s="8">
        <v>0</v>
      </c>
      <c r="L38" s="8">
        <v>3</v>
      </c>
      <c r="M38" s="8">
        <v>0</v>
      </c>
      <c r="N38" s="8">
        <v>1</v>
      </c>
      <c r="O38" s="8">
        <v>1</v>
      </c>
      <c r="P38" s="8">
        <v>0</v>
      </c>
      <c r="Q38" s="8">
        <v>0</v>
      </c>
      <c r="R38" s="8">
        <v>0</v>
      </c>
      <c r="S38" s="8">
        <v>0</v>
      </c>
    </row>
    <row r="39" spans="1:19" s="75" customFormat="1" ht="12.75" x14ac:dyDescent="0.2">
      <c r="A39" s="51">
        <v>420</v>
      </c>
      <c r="B39" s="289" t="s">
        <v>186</v>
      </c>
      <c r="C39" s="7">
        <f t="shared" si="4"/>
        <v>1</v>
      </c>
      <c r="D39" s="8">
        <v>0</v>
      </c>
      <c r="E39" s="8">
        <v>0</v>
      </c>
      <c r="F39" s="8">
        <v>0</v>
      </c>
      <c r="G39" s="8">
        <v>0</v>
      </c>
      <c r="H39" s="8">
        <v>0</v>
      </c>
      <c r="I39" s="8">
        <v>0</v>
      </c>
      <c r="J39" s="8">
        <v>0</v>
      </c>
      <c r="K39" s="8">
        <v>0</v>
      </c>
      <c r="L39" s="8">
        <v>0</v>
      </c>
      <c r="M39" s="8">
        <v>0</v>
      </c>
      <c r="N39" s="8">
        <v>1</v>
      </c>
      <c r="O39" s="8">
        <v>0</v>
      </c>
      <c r="P39" s="8">
        <v>0</v>
      </c>
      <c r="Q39" s="8">
        <v>0</v>
      </c>
      <c r="R39" s="8">
        <v>0</v>
      </c>
      <c r="S39" s="8">
        <v>0</v>
      </c>
    </row>
    <row r="40" spans="1:19" s="75" customFormat="1" ht="21" x14ac:dyDescent="0.2">
      <c r="A40" s="51">
        <v>422</v>
      </c>
      <c r="B40" s="294" t="s">
        <v>380</v>
      </c>
      <c r="C40" s="7">
        <f t="shared" si="4"/>
        <v>0</v>
      </c>
      <c r="D40" s="8">
        <v>0</v>
      </c>
      <c r="E40" s="8">
        <v>0</v>
      </c>
      <c r="F40" s="8">
        <v>0</v>
      </c>
      <c r="G40" s="8">
        <v>0</v>
      </c>
      <c r="H40" s="8">
        <v>0</v>
      </c>
      <c r="I40" s="8">
        <v>0</v>
      </c>
      <c r="J40" s="8">
        <v>0</v>
      </c>
      <c r="K40" s="8">
        <v>0</v>
      </c>
      <c r="L40" s="8">
        <v>0</v>
      </c>
      <c r="M40" s="8">
        <v>0</v>
      </c>
      <c r="N40" s="8">
        <v>0</v>
      </c>
      <c r="O40" s="8">
        <v>0</v>
      </c>
      <c r="P40" s="8">
        <v>0</v>
      </c>
      <c r="Q40" s="8">
        <v>0</v>
      </c>
      <c r="R40" s="8">
        <v>0</v>
      </c>
      <c r="S40" s="8">
        <v>0</v>
      </c>
    </row>
    <row r="41" spans="1:19" s="75" customFormat="1" ht="12.75" x14ac:dyDescent="0.2">
      <c r="A41" s="53">
        <v>423</v>
      </c>
      <c r="B41" s="289" t="s">
        <v>359</v>
      </c>
      <c r="C41" s="7">
        <f t="shared" si="4"/>
        <v>1</v>
      </c>
      <c r="D41" s="8">
        <v>0</v>
      </c>
      <c r="E41" s="8">
        <v>0</v>
      </c>
      <c r="F41" s="8">
        <v>0</v>
      </c>
      <c r="G41" s="8">
        <v>0</v>
      </c>
      <c r="H41" s="8">
        <v>0</v>
      </c>
      <c r="I41" s="8">
        <v>1</v>
      </c>
      <c r="J41" s="8">
        <v>0</v>
      </c>
      <c r="K41" s="8">
        <v>0</v>
      </c>
      <c r="L41" s="8">
        <v>0</v>
      </c>
      <c r="M41" s="8">
        <v>0</v>
      </c>
      <c r="N41" s="8">
        <v>0</v>
      </c>
      <c r="O41" s="8">
        <v>0</v>
      </c>
      <c r="P41" s="8">
        <v>0</v>
      </c>
      <c r="Q41" s="8">
        <v>0</v>
      </c>
      <c r="R41" s="8">
        <v>0</v>
      </c>
      <c r="S41" s="8">
        <v>0</v>
      </c>
    </row>
    <row r="42" spans="1:19" s="75" customFormat="1" ht="21" x14ac:dyDescent="0.2">
      <c r="A42" s="51">
        <v>499</v>
      </c>
      <c r="B42" s="289" t="s">
        <v>270</v>
      </c>
      <c r="C42" s="7">
        <f t="shared" si="4"/>
        <v>6</v>
      </c>
      <c r="D42" s="8">
        <v>0</v>
      </c>
      <c r="E42" s="8">
        <v>0</v>
      </c>
      <c r="F42" s="8">
        <v>1</v>
      </c>
      <c r="G42" s="8">
        <v>0</v>
      </c>
      <c r="H42" s="8">
        <v>1</v>
      </c>
      <c r="I42" s="8">
        <v>0</v>
      </c>
      <c r="J42" s="8">
        <v>4</v>
      </c>
      <c r="K42" s="8">
        <v>0</v>
      </c>
      <c r="L42" s="8">
        <v>0</v>
      </c>
      <c r="M42" s="8">
        <v>0</v>
      </c>
      <c r="N42" s="8">
        <v>0</v>
      </c>
      <c r="O42" s="8">
        <v>0</v>
      </c>
      <c r="P42" s="8">
        <v>0</v>
      </c>
      <c r="Q42" s="8">
        <v>0</v>
      </c>
      <c r="R42" s="8">
        <v>0</v>
      </c>
      <c r="S42" s="8">
        <v>0</v>
      </c>
    </row>
    <row r="43" spans="1:19" s="75" customFormat="1" ht="21" x14ac:dyDescent="0.2">
      <c r="A43" s="50"/>
      <c r="B43" s="288" t="s">
        <v>334</v>
      </c>
      <c r="C43" s="60">
        <f>SUM(C44:C60)</f>
        <v>1895</v>
      </c>
      <c r="D43" s="60">
        <f t="shared" ref="D43:S43" si="7">SUM(D44:D60)</f>
        <v>59</v>
      </c>
      <c r="E43" s="60">
        <f t="shared" si="7"/>
        <v>33</v>
      </c>
      <c r="F43" s="60">
        <f t="shared" si="7"/>
        <v>108</v>
      </c>
      <c r="G43" s="60">
        <f t="shared" si="7"/>
        <v>83</v>
      </c>
      <c r="H43" s="60">
        <f t="shared" si="7"/>
        <v>80</v>
      </c>
      <c r="I43" s="60">
        <f t="shared" si="7"/>
        <v>157</v>
      </c>
      <c r="J43" s="60">
        <f t="shared" si="7"/>
        <v>807</v>
      </c>
      <c r="K43" s="60">
        <f t="shared" si="7"/>
        <v>98</v>
      </c>
      <c r="L43" s="60">
        <f t="shared" si="7"/>
        <v>96</v>
      </c>
      <c r="M43" s="60">
        <f t="shared" si="7"/>
        <v>37</v>
      </c>
      <c r="N43" s="60">
        <f t="shared" si="7"/>
        <v>106</v>
      </c>
      <c r="O43" s="60">
        <f t="shared" si="7"/>
        <v>73</v>
      </c>
      <c r="P43" s="60">
        <f t="shared" si="7"/>
        <v>59</v>
      </c>
      <c r="Q43" s="60">
        <f t="shared" si="7"/>
        <v>57</v>
      </c>
      <c r="R43" s="60">
        <f t="shared" si="7"/>
        <v>18</v>
      </c>
      <c r="S43" s="60">
        <f t="shared" si="7"/>
        <v>24</v>
      </c>
    </row>
    <row r="44" spans="1:19" s="75" customFormat="1" ht="12.75" x14ac:dyDescent="0.2">
      <c r="A44" s="51">
        <v>501</v>
      </c>
      <c r="B44" s="289" t="s">
        <v>287</v>
      </c>
      <c r="C44" s="7">
        <f t="shared" si="4"/>
        <v>9</v>
      </c>
      <c r="D44" s="8">
        <v>1</v>
      </c>
      <c r="E44" s="8">
        <v>0</v>
      </c>
      <c r="F44" s="8">
        <v>1</v>
      </c>
      <c r="G44" s="8">
        <v>1</v>
      </c>
      <c r="H44" s="8">
        <v>0</v>
      </c>
      <c r="I44" s="8">
        <v>0</v>
      </c>
      <c r="J44" s="8">
        <v>4</v>
      </c>
      <c r="K44" s="8">
        <v>0</v>
      </c>
      <c r="L44" s="8">
        <v>1</v>
      </c>
      <c r="M44" s="8">
        <v>0</v>
      </c>
      <c r="N44" s="8">
        <v>1</v>
      </c>
      <c r="O44" s="8">
        <v>0</v>
      </c>
      <c r="P44" s="8">
        <v>0</v>
      </c>
      <c r="Q44" s="8">
        <v>0</v>
      </c>
      <c r="R44" s="8">
        <v>0</v>
      </c>
      <c r="S44" s="8">
        <v>0</v>
      </c>
    </row>
    <row r="45" spans="1:19" s="75" customFormat="1" ht="12.75" x14ac:dyDescent="0.2">
      <c r="A45" s="51">
        <v>502</v>
      </c>
      <c r="B45" s="289" t="s">
        <v>163</v>
      </c>
      <c r="C45" s="7">
        <f t="shared" si="4"/>
        <v>3</v>
      </c>
      <c r="D45" s="8">
        <v>0</v>
      </c>
      <c r="E45" s="8">
        <v>0</v>
      </c>
      <c r="F45" s="8">
        <v>0</v>
      </c>
      <c r="G45" s="8">
        <v>0</v>
      </c>
      <c r="H45" s="8">
        <v>0</v>
      </c>
      <c r="I45" s="8">
        <v>0</v>
      </c>
      <c r="J45" s="8">
        <v>1</v>
      </c>
      <c r="K45" s="8">
        <v>1</v>
      </c>
      <c r="L45" s="8">
        <v>0</v>
      </c>
      <c r="M45" s="8">
        <v>1</v>
      </c>
      <c r="N45" s="8">
        <v>0</v>
      </c>
      <c r="O45" s="8">
        <v>0</v>
      </c>
      <c r="P45" s="8">
        <v>0</v>
      </c>
      <c r="Q45" s="8">
        <v>0</v>
      </c>
      <c r="R45" s="8">
        <v>0</v>
      </c>
      <c r="S45" s="8">
        <v>0</v>
      </c>
    </row>
    <row r="46" spans="1:19" s="75" customFormat="1" ht="12.75" x14ac:dyDescent="0.2">
      <c r="A46" s="51">
        <v>503</v>
      </c>
      <c r="B46" s="289" t="s">
        <v>114</v>
      </c>
      <c r="C46" s="7">
        <f t="shared" si="4"/>
        <v>1</v>
      </c>
      <c r="D46" s="8">
        <v>0</v>
      </c>
      <c r="E46" s="8">
        <v>0</v>
      </c>
      <c r="F46" s="8">
        <v>0</v>
      </c>
      <c r="G46" s="8">
        <v>0</v>
      </c>
      <c r="H46" s="8">
        <v>0</v>
      </c>
      <c r="I46" s="8">
        <v>0</v>
      </c>
      <c r="J46" s="8">
        <v>0</v>
      </c>
      <c r="K46" s="8">
        <v>0</v>
      </c>
      <c r="L46" s="8">
        <v>0</v>
      </c>
      <c r="M46" s="8">
        <v>1</v>
      </c>
      <c r="N46" s="8">
        <v>0</v>
      </c>
      <c r="O46" s="8">
        <v>0</v>
      </c>
      <c r="P46" s="8">
        <v>0</v>
      </c>
      <c r="Q46" s="8">
        <v>0</v>
      </c>
      <c r="R46" s="8">
        <v>0</v>
      </c>
      <c r="S46" s="8">
        <v>0</v>
      </c>
    </row>
    <row r="47" spans="1:19" s="75" customFormat="1" ht="21" x14ac:dyDescent="0.2">
      <c r="A47" s="51">
        <v>505</v>
      </c>
      <c r="B47" s="289" t="s">
        <v>288</v>
      </c>
      <c r="C47" s="7">
        <f t="shared" si="4"/>
        <v>18</v>
      </c>
      <c r="D47" s="8">
        <v>0</v>
      </c>
      <c r="E47" s="8">
        <v>0</v>
      </c>
      <c r="F47" s="8">
        <v>0</v>
      </c>
      <c r="G47" s="8">
        <v>0</v>
      </c>
      <c r="H47" s="8">
        <v>0</v>
      </c>
      <c r="I47" s="8">
        <v>0</v>
      </c>
      <c r="J47" s="8">
        <v>18</v>
      </c>
      <c r="K47" s="8">
        <v>0</v>
      </c>
      <c r="L47" s="8">
        <v>0</v>
      </c>
      <c r="M47" s="8">
        <v>0</v>
      </c>
      <c r="N47" s="8">
        <v>0</v>
      </c>
      <c r="O47" s="8">
        <v>0</v>
      </c>
      <c r="P47" s="8">
        <v>0</v>
      </c>
      <c r="Q47" s="8">
        <v>0</v>
      </c>
      <c r="R47" s="8">
        <v>0</v>
      </c>
      <c r="S47" s="8">
        <v>0</v>
      </c>
    </row>
    <row r="48" spans="1:19" s="75" customFormat="1" ht="12.75" x14ac:dyDescent="0.2">
      <c r="A48" s="51">
        <v>506</v>
      </c>
      <c r="B48" s="289" t="s">
        <v>289</v>
      </c>
      <c r="C48" s="7">
        <f t="shared" si="4"/>
        <v>1</v>
      </c>
      <c r="D48" s="8">
        <v>0</v>
      </c>
      <c r="E48" s="8">
        <v>0</v>
      </c>
      <c r="F48" s="8">
        <v>0</v>
      </c>
      <c r="G48" s="8">
        <v>0</v>
      </c>
      <c r="H48" s="8">
        <v>0</v>
      </c>
      <c r="I48" s="8">
        <v>1</v>
      </c>
      <c r="J48" s="8">
        <v>0</v>
      </c>
      <c r="K48" s="8">
        <v>0</v>
      </c>
      <c r="L48" s="8">
        <v>0</v>
      </c>
      <c r="M48" s="8">
        <v>0</v>
      </c>
      <c r="N48" s="8">
        <v>0</v>
      </c>
      <c r="O48" s="8">
        <v>0</v>
      </c>
      <c r="P48" s="8">
        <v>0</v>
      </c>
      <c r="Q48" s="8">
        <v>0</v>
      </c>
      <c r="R48" s="8">
        <v>0</v>
      </c>
      <c r="S48" s="8">
        <v>0</v>
      </c>
    </row>
    <row r="49" spans="1:19" s="75" customFormat="1" ht="12.75" x14ac:dyDescent="0.2">
      <c r="A49" s="51">
        <v>509</v>
      </c>
      <c r="B49" s="289" t="s">
        <v>115</v>
      </c>
      <c r="C49" s="7">
        <f t="shared" si="4"/>
        <v>38</v>
      </c>
      <c r="D49" s="8">
        <v>3</v>
      </c>
      <c r="E49" s="8">
        <v>0</v>
      </c>
      <c r="F49" s="8">
        <v>3</v>
      </c>
      <c r="G49" s="8">
        <v>1</v>
      </c>
      <c r="H49" s="8">
        <v>0</v>
      </c>
      <c r="I49" s="8">
        <v>2</v>
      </c>
      <c r="J49" s="8">
        <v>24</v>
      </c>
      <c r="K49" s="8">
        <v>0</v>
      </c>
      <c r="L49" s="8">
        <v>0</v>
      </c>
      <c r="M49" s="8">
        <v>1</v>
      </c>
      <c r="N49" s="8">
        <v>0</v>
      </c>
      <c r="O49" s="8">
        <v>0</v>
      </c>
      <c r="P49" s="8">
        <v>3</v>
      </c>
      <c r="Q49" s="8">
        <v>0</v>
      </c>
      <c r="R49" s="8">
        <v>1</v>
      </c>
      <c r="S49" s="8">
        <v>0</v>
      </c>
    </row>
    <row r="50" spans="1:19" s="75" customFormat="1" ht="12.75" x14ac:dyDescent="0.2">
      <c r="A50" s="53">
        <v>510</v>
      </c>
      <c r="B50" s="289" t="s">
        <v>76</v>
      </c>
      <c r="C50" s="7">
        <f t="shared" si="4"/>
        <v>3</v>
      </c>
      <c r="D50" s="8">
        <v>1</v>
      </c>
      <c r="E50" s="8">
        <v>1</v>
      </c>
      <c r="F50" s="8">
        <v>0</v>
      </c>
      <c r="G50" s="8">
        <v>0</v>
      </c>
      <c r="H50" s="8">
        <v>0</v>
      </c>
      <c r="I50" s="8">
        <v>0</v>
      </c>
      <c r="J50" s="8">
        <v>1</v>
      </c>
      <c r="K50" s="8">
        <v>0</v>
      </c>
      <c r="L50" s="8">
        <v>0</v>
      </c>
      <c r="M50" s="8">
        <v>0</v>
      </c>
      <c r="N50" s="8">
        <v>0</v>
      </c>
      <c r="O50" s="8">
        <v>0</v>
      </c>
      <c r="P50" s="8">
        <v>0</v>
      </c>
      <c r="Q50" s="8">
        <v>0</v>
      </c>
      <c r="R50" s="8">
        <v>0</v>
      </c>
      <c r="S50" s="8">
        <v>0</v>
      </c>
    </row>
    <row r="51" spans="1:19" s="75" customFormat="1" ht="21" x14ac:dyDescent="0.2">
      <c r="A51" s="53">
        <v>512</v>
      </c>
      <c r="B51" s="289" t="s">
        <v>187</v>
      </c>
      <c r="C51" s="7">
        <f t="shared" si="4"/>
        <v>1</v>
      </c>
      <c r="D51" s="8">
        <v>0</v>
      </c>
      <c r="E51" s="8">
        <v>1</v>
      </c>
      <c r="F51" s="8">
        <v>0</v>
      </c>
      <c r="G51" s="8">
        <v>0</v>
      </c>
      <c r="H51" s="8">
        <v>0</v>
      </c>
      <c r="I51" s="8">
        <v>0</v>
      </c>
      <c r="J51" s="8">
        <v>0</v>
      </c>
      <c r="K51" s="8">
        <v>0</v>
      </c>
      <c r="L51" s="8">
        <v>0</v>
      </c>
      <c r="M51" s="8">
        <v>0</v>
      </c>
      <c r="N51" s="8">
        <v>0</v>
      </c>
      <c r="O51" s="8">
        <v>0</v>
      </c>
      <c r="P51" s="8">
        <v>0</v>
      </c>
      <c r="Q51" s="8">
        <v>0</v>
      </c>
      <c r="R51" s="8">
        <v>0</v>
      </c>
      <c r="S51" s="8">
        <v>0</v>
      </c>
    </row>
    <row r="52" spans="1:19" s="75" customFormat="1" ht="12.75" x14ac:dyDescent="0.2">
      <c r="A52" s="53">
        <v>514</v>
      </c>
      <c r="B52" s="294" t="s">
        <v>164</v>
      </c>
      <c r="C52" s="7">
        <f t="shared" si="4"/>
        <v>0</v>
      </c>
      <c r="D52" s="8">
        <v>0</v>
      </c>
      <c r="E52" s="8">
        <v>0</v>
      </c>
      <c r="F52" s="8">
        <v>0</v>
      </c>
      <c r="G52" s="8">
        <v>0</v>
      </c>
      <c r="H52" s="8">
        <v>0</v>
      </c>
      <c r="I52" s="8">
        <v>0</v>
      </c>
      <c r="J52" s="8">
        <v>0</v>
      </c>
      <c r="K52" s="8">
        <v>0</v>
      </c>
      <c r="L52" s="8">
        <v>0</v>
      </c>
      <c r="M52" s="8">
        <v>0</v>
      </c>
      <c r="N52" s="8">
        <v>0</v>
      </c>
      <c r="O52" s="8">
        <v>0</v>
      </c>
      <c r="P52" s="8">
        <v>0</v>
      </c>
      <c r="Q52" s="8">
        <v>0</v>
      </c>
      <c r="R52" s="8">
        <v>0</v>
      </c>
      <c r="S52" s="8">
        <v>0</v>
      </c>
    </row>
    <row r="53" spans="1:19" s="75" customFormat="1" ht="12.75" x14ac:dyDescent="0.2">
      <c r="A53" s="53">
        <v>515</v>
      </c>
      <c r="B53" s="289" t="s">
        <v>116</v>
      </c>
      <c r="C53" s="7">
        <f t="shared" si="4"/>
        <v>24</v>
      </c>
      <c r="D53" s="8">
        <v>2</v>
      </c>
      <c r="E53" s="8">
        <v>0</v>
      </c>
      <c r="F53" s="8">
        <v>0</v>
      </c>
      <c r="G53" s="8">
        <v>1</v>
      </c>
      <c r="H53" s="8">
        <v>1</v>
      </c>
      <c r="I53" s="8">
        <v>0</v>
      </c>
      <c r="J53" s="8">
        <v>17</v>
      </c>
      <c r="K53" s="8">
        <v>1</v>
      </c>
      <c r="L53" s="8">
        <v>1</v>
      </c>
      <c r="M53" s="8">
        <v>0</v>
      </c>
      <c r="N53" s="8">
        <v>1</v>
      </c>
      <c r="O53" s="8">
        <v>0</v>
      </c>
      <c r="P53" s="8">
        <v>0</v>
      </c>
      <c r="Q53" s="8">
        <v>0</v>
      </c>
      <c r="R53" s="8">
        <v>0</v>
      </c>
      <c r="S53" s="8">
        <v>0</v>
      </c>
    </row>
    <row r="54" spans="1:19" s="75" customFormat="1" ht="21" x14ac:dyDescent="0.2">
      <c r="A54" s="53">
        <v>516</v>
      </c>
      <c r="B54" s="289" t="s">
        <v>341</v>
      </c>
      <c r="C54" s="7">
        <f t="shared" si="4"/>
        <v>19</v>
      </c>
      <c r="D54" s="8">
        <v>0</v>
      </c>
      <c r="E54" s="8">
        <v>0</v>
      </c>
      <c r="F54" s="8">
        <v>1</v>
      </c>
      <c r="G54" s="8">
        <v>0</v>
      </c>
      <c r="H54" s="8">
        <v>0</v>
      </c>
      <c r="I54" s="8">
        <v>0</v>
      </c>
      <c r="J54" s="8">
        <v>10</v>
      </c>
      <c r="K54" s="8">
        <v>0</v>
      </c>
      <c r="L54" s="8">
        <v>1</v>
      </c>
      <c r="M54" s="8">
        <v>1</v>
      </c>
      <c r="N54" s="8">
        <v>3</v>
      </c>
      <c r="O54" s="8">
        <v>0</v>
      </c>
      <c r="P54" s="8">
        <v>1</v>
      </c>
      <c r="Q54" s="8">
        <v>0</v>
      </c>
      <c r="R54" s="8">
        <v>2</v>
      </c>
      <c r="S54" s="8">
        <v>0</v>
      </c>
    </row>
    <row r="55" spans="1:19" s="75" customFormat="1" ht="12.75" x14ac:dyDescent="0.2">
      <c r="A55" s="53">
        <v>518</v>
      </c>
      <c r="B55" s="289" t="s">
        <v>290</v>
      </c>
      <c r="C55" s="7">
        <f t="shared" si="4"/>
        <v>367</v>
      </c>
      <c r="D55" s="8">
        <v>14</v>
      </c>
      <c r="E55" s="8">
        <v>11</v>
      </c>
      <c r="F55" s="8">
        <v>18</v>
      </c>
      <c r="G55" s="8">
        <v>24</v>
      </c>
      <c r="H55" s="8">
        <v>16</v>
      </c>
      <c r="I55" s="8">
        <v>33</v>
      </c>
      <c r="J55" s="8">
        <v>135</v>
      </c>
      <c r="K55" s="8">
        <v>16</v>
      </c>
      <c r="L55" s="8">
        <v>24</v>
      </c>
      <c r="M55" s="8">
        <v>3</v>
      </c>
      <c r="N55" s="8">
        <v>41</v>
      </c>
      <c r="O55" s="8">
        <v>10</v>
      </c>
      <c r="P55" s="8">
        <v>4</v>
      </c>
      <c r="Q55" s="8">
        <v>10</v>
      </c>
      <c r="R55" s="8">
        <v>5</v>
      </c>
      <c r="S55" s="8">
        <v>3</v>
      </c>
    </row>
    <row r="56" spans="1:19" s="75" customFormat="1" ht="21" x14ac:dyDescent="0.2">
      <c r="A56" s="53">
        <v>519</v>
      </c>
      <c r="B56" s="289" t="s">
        <v>188</v>
      </c>
      <c r="C56" s="7">
        <f t="shared" si="4"/>
        <v>2</v>
      </c>
      <c r="D56" s="8">
        <v>0</v>
      </c>
      <c r="E56" s="8">
        <v>0</v>
      </c>
      <c r="F56" s="8">
        <v>0</v>
      </c>
      <c r="G56" s="8">
        <v>0</v>
      </c>
      <c r="H56" s="8">
        <v>0</v>
      </c>
      <c r="I56" s="8">
        <v>0</v>
      </c>
      <c r="J56" s="8">
        <v>1</v>
      </c>
      <c r="K56" s="8">
        <v>0</v>
      </c>
      <c r="L56" s="8">
        <v>0</v>
      </c>
      <c r="M56" s="8">
        <v>0</v>
      </c>
      <c r="N56" s="8">
        <v>0</v>
      </c>
      <c r="O56" s="8">
        <v>1</v>
      </c>
      <c r="P56" s="8">
        <v>0</v>
      </c>
      <c r="Q56" s="8">
        <v>0</v>
      </c>
      <c r="R56" s="8">
        <v>0</v>
      </c>
      <c r="S56" s="8">
        <v>0</v>
      </c>
    </row>
    <row r="57" spans="1:19" s="75" customFormat="1" ht="12.75" x14ac:dyDescent="0.2">
      <c r="A57" s="51">
        <v>524</v>
      </c>
      <c r="B57" s="289" t="s">
        <v>64</v>
      </c>
      <c r="C57" s="7">
        <f t="shared" si="4"/>
        <v>1250</v>
      </c>
      <c r="D57" s="8">
        <v>34</v>
      </c>
      <c r="E57" s="8">
        <v>19</v>
      </c>
      <c r="F57" s="8">
        <v>75</v>
      </c>
      <c r="G57" s="8">
        <v>49</v>
      </c>
      <c r="H57" s="8">
        <v>56</v>
      </c>
      <c r="I57" s="8">
        <v>115</v>
      </c>
      <c r="J57" s="8">
        <v>518</v>
      </c>
      <c r="K57" s="8">
        <v>75</v>
      </c>
      <c r="L57" s="8">
        <v>65</v>
      </c>
      <c r="M57" s="8">
        <v>23</v>
      </c>
      <c r="N57" s="8">
        <v>53</v>
      </c>
      <c r="O57" s="8">
        <v>54</v>
      </c>
      <c r="P57" s="8">
        <v>42</v>
      </c>
      <c r="Q57" s="8">
        <v>44</v>
      </c>
      <c r="R57" s="8">
        <v>10</v>
      </c>
      <c r="S57" s="8">
        <v>18</v>
      </c>
    </row>
    <row r="58" spans="1:19" s="75" customFormat="1" ht="21" x14ac:dyDescent="0.2">
      <c r="A58" s="51">
        <v>525</v>
      </c>
      <c r="B58" s="289" t="s">
        <v>65</v>
      </c>
      <c r="C58" s="7">
        <f t="shared" si="4"/>
        <v>138</v>
      </c>
      <c r="D58" s="8">
        <v>3</v>
      </c>
      <c r="E58" s="8">
        <v>1</v>
      </c>
      <c r="F58" s="8">
        <v>10</v>
      </c>
      <c r="G58" s="8">
        <v>7</v>
      </c>
      <c r="H58" s="8">
        <v>7</v>
      </c>
      <c r="I58" s="8">
        <v>6</v>
      </c>
      <c r="J58" s="8">
        <v>58</v>
      </c>
      <c r="K58" s="8">
        <v>5</v>
      </c>
      <c r="L58" s="8">
        <v>4</v>
      </c>
      <c r="M58" s="8">
        <v>7</v>
      </c>
      <c r="N58" s="8">
        <v>7</v>
      </c>
      <c r="O58" s="8">
        <v>8</v>
      </c>
      <c r="P58" s="8">
        <v>9</v>
      </c>
      <c r="Q58" s="8">
        <v>3</v>
      </c>
      <c r="R58" s="8">
        <v>0</v>
      </c>
      <c r="S58" s="8">
        <v>3</v>
      </c>
    </row>
    <row r="59" spans="1:19" s="75" customFormat="1" ht="12.75" x14ac:dyDescent="0.2">
      <c r="A59" s="53">
        <v>526</v>
      </c>
      <c r="B59" s="289" t="s">
        <v>364</v>
      </c>
      <c r="C59" s="7">
        <f t="shared" si="4"/>
        <v>7</v>
      </c>
      <c r="D59" s="8">
        <v>1</v>
      </c>
      <c r="E59" s="8">
        <v>0</v>
      </c>
      <c r="F59" s="8">
        <v>0</v>
      </c>
      <c r="G59" s="8">
        <v>0</v>
      </c>
      <c r="H59" s="8">
        <v>0</v>
      </c>
      <c r="I59" s="8">
        <v>0</v>
      </c>
      <c r="J59" s="8">
        <v>6</v>
      </c>
      <c r="K59" s="8">
        <v>0</v>
      </c>
      <c r="L59" s="8">
        <v>0</v>
      </c>
      <c r="M59" s="8">
        <v>0</v>
      </c>
      <c r="N59" s="8">
        <v>0</v>
      </c>
      <c r="O59" s="8">
        <v>0</v>
      </c>
      <c r="P59" s="8">
        <v>0</v>
      </c>
      <c r="Q59" s="8">
        <v>0</v>
      </c>
      <c r="R59" s="8">
        <v>0</v>
      </c>
      <c r="S59" s="8">
        <v>0</v>
      </c>
    </row>
    <row r="60" spans="1:19" s="75" customFormat="1" ht="12.75" x14ac:dyDescent="0.2">
      <c r="A60" s="53">
        <v>527</v>
      </c>
      <c r="B60" s="289" t="s">
        <v>363</v>
      </c>
      <c r="C60" s="7">
        <f t="shared" si="4"/>
        <v>14</v>
      </c>
      <c r="D60" s="8">
        <v>0</v>
      </c>
      <c r="E60" s="8">
        <v>0</v>
      </c>
      <c r="F60" s="8">
        <v>0</v>
      </c>
      <c r="G60" s="8">
        <v>0</v>
      </c>
      <c r="H60" s="8">
        <v>0</v>
      </c>
      <c r="I60" s="8">
        <v>0</v>
      </c>
      <c r="J60" s="8">
        <v>14</v>
      </c>
      <c r="K60" s="8">
        <v>0</v>
      </c>
      <c r="L60" s="8">
        <v>0</v>
      </c>
      <c r="M60" s="8">
        <v>0</v>
      </c>
      <c r="N60" s="8">
        <v>0</v>
      </c>
      <c r="O60" s="8">
        <v>0</v>
      </c>
      <c r="P60" s="8">
        <v>0</v>
      </c>
      <c r="Q60" s="8">
        <v>0</v>
      </c>
      <c r="R60" s="8">
        <v>0</v>
      </c>
      <c r="S60" s="8">
        <v>0</v>
      </c>
    </row>
    <row r="61" spans="1:19" s="75" customFormat="1" ht="31.5" x14ac:dyDescent="0.2">
      <c r="A61" s="50"/>
      <c r="B61" s="288" t="s">
        <v>291</v>
      </c>
      <c r="C61" s="60">
        <f>SUM(C63:C82)</f>
        <v>803</v>
      </c>
      <c r="D61" s="60">
        <f t="shared" ref="D61:S61" si="8">SUM(D63:D82)</f>
        <v>37</v>
      </c>
      <c r="E61" s="60">
        <f t="shared" si="8"/>
        <v>12</v>
      </c>
      <c r="F61" s="60">
        <f t="shared" si="8"/>
        <v>51</v>
      </c>
      <c r="G61" s="60">
        <f t="shared" si="8"/>
        <v>22</v>
      </c>
      <c r="H61" s="60">
        <f t="shared" si="8"/>
        <v>30</v>
      </c>
      <c r="I61" s="60">
        <f t="shared" si="8"/>
        <v>88</v>
      </c>
      <c r="J61" s="60">
        <f t="shared" si="8"/>
        <v>230</v>
      </c>
      <c r="K61" s="60">
        <f t="shared" si="8"/>
        <v>53</v>
      </c>
      <c r="L61" s="60">
        <f t="shared" si="8"/>
        <v>37</v>
      </c>
      <c r="M61" s="60">
        <f t="shared" si="8"/>
        <v>15</v>
      </c>
      <c r="N61" s="60">
        <f t="shared" si="8"/>
        <v>51</v>
      </c>
      <c r="O61" s="60">
        <f t="shared" si="8"/>
        <v>61</v>
      </c>
      <c r="P61" s="60">
        <f t="shared" si="8"/>
        <v>17</v>
      </c>
      <c r="Q61" s="60">
        <f t="shared" si="8"/>
        <v>58</v>
      </c>
      <c r="R61" s="60">
        <f t="shared" si="8"/>
        <v>13</v>
      </c>
      <c r="S61" s="60">
        <f t="shared" si="8"/>
        <v>28</v>
      </c>
    </row>
    <row r="62" spans="1:19" s="75" customFormat="1" ht="12.75" x14ac:dyDescent="0.2">
      <c r="A62" s="51">
        <v>602</v>
      </c>
      <c r="B62" s="294" t="s">
        <v>117</v>
      </c>
      <c r="C62" s="60"/>
      <c r="D62" s="8">
        <v>0</v>
      </c>
      <c r="E62" s="8">
        <v>0</v>
      </c>
      <c r="F62" s="8">
        <v>0</v>
      </c>
      <c r="G62" s="8">
        <v>0</v>
      </c>
      <c r="H62" s="8">
        <v>0</v>
      </c>
      <c r="I62" s="8">
        <v>0</v>
      </c>
      <c r="J62" s="8">
        <v>0</v>
      </c>
      <c r="K62" s="8">
        <v>0</v>
      </c>
      <c r="L62" s="8">
        <v>0</v>
      </c>
      <c r="M62" s="8">
        <v>0</v>
      </c>
      <c r="N62" s="8">
        <v>0</v>
      </c>
      <c r="O62" s="8">
        <v>0</v>
      </c>
      <c r="P62" s="8">
        <v>0</v>
      </c>
      <c r="Q62" s="8">
        <v>0</v>
      </c>
      <c r="R62" s="8">
        <v>0</v>
      </c>
      <c r="S62" s="8">
        <v>0</v>
      </c>
    </row>
    <row r="63" spans="1:19" s="75" customFormat="1" ht="12.75" x14ac:dyDescent="0.2">
      <c r="A63" s="51">
        <v>608</v>
      </c>
      <c r="B63" s="289" t="s">
        <v>119</v>
      </c>
      <c r="C63" s="7">
        <f t="shared" ref="C63:C99" si="9">SUM(D63:S63)</f>
        <v>5</v>
      </c>
      <c r="D63" s="8">
        <v>0</v>
      </c>
      <c r="E63" s="8">
        <v>0</v>
      </c>
      <c r="F63" s="8">
        <v>2</v>
      </c>
      <c r="G63" s="8">
        <v>0</v>
      </c>
      <c r="H63" s="8">
        <v>0</v>
      </c>
      <c r="I63" s="8">
        <v>1</v>
      </c>
      <c r="J63" s="8">
        <v>1</v>
      </c>
      <c r="K63" s="8">
        <v>0</v>
      </c>
      <c r="L63" s="8">
        <v>0</v>
      </c>
      <c r="M63" s="8">
        <v>0</v>
      </c>
      <c r="N63" s="8">
        <v>0</v>
      </c>
      <c r="O63" s="8">
        <v>1</v>
      </c>
      <c r="P63" s="8">
        <v>0</v>
      </c>
      <c r="Q63" s="8">
        <v>0</v>
      </c>
      <c r="R63" s="8">
        <v>0</v>
      </c>
      <c r="S63" s="8">
        <v>0</v>
      </c>
    </row>
    <row r="64" spans="1:19" s="75" customFormat="1" ht="12.75" x14ac:dyDescent="0.2">
      <c r="A64" s="53">
        <v>609</v>
      </c>
      <c r="B64" s="289" t="s">
        <v>120</v>
      </c>
      <c r="C64" s="7">
        <f t="shared" si="9"/>
        <v>3</v>
      </c>
      <c r="D64" s="8">
        <v>0</v>
      </c>
      <c r="E64" s="8">
        <v>0</v>
      </c>
      <c r="F64" s="8">
        <v>1</v>
      </c>
      <c r="G64" s="8">
        <v>0</v>
      </c>
      <c r="H64" s="8">
        <v>0</v>
      </c>
      <c r="I64" s="8">
        <v>0</v>
      </c>
      <c r="J64" s="8">
        <v>0</v>
      </c>
      <c r="K64" s="8">
        <v>0</v>
      </c>
      <c r="L64" s="8">
        <v>0</v>
      </c>
      <c r="M64" s="8">
        <v>0</v>
      </c>
      <c r="N64" s="8">
        <v>2</v>
      </c>
      <c r="O64" s="8">
        <v>0</v>
      </c>
      <c r="P64" s="8">
        <v>0</v>
      </c>
      <c r="Q64" s="8">
        <v>0</v>
      </c>
      <c r="R64" s="8">
        <v>0</v>
      </c>
      <c r="S64" s="8">
        <v>0</v>
      </c>
    </row>
    <row r="65" spans="1:19" s="75" customFormat="1" ht="12.75" x14ac:dyDescent="0.2">
      <c r="A65" s="53">
        <v>610</v>
      </c>
      <c r="B65" s="289" t="s">
        <v>90</v>
      </c>
      <c r="C65" s="7">
        <f t="shared" si="9"/>
        <v>2</v>
      </c>
      <c r="D65" s="8">
        <v>0</v>
      </c>
      <c r="E65" s="8">
        <v>0</v>
      </c>
      <c r="F65" s="8">
        <v>0</v>
      </c>
      <c r="G65" s="8">
        <v>0</v>
      </c>
      <c r="H65" s="8">
        <v>0</v>
      </c>
      <c r="I65" s="8">
        <v>1</v>
      </c>
      <c r="J65" s="8">
        <v>1</v>
      </c>
      <c r="K65" s="8">
        <v>0</v>
      </c>
      <c r="L65" s="8">
        <v>0</v>
      </c>
      <c r="M65" s="8">
        <v>0</v>
      </c>
      <c r="N65" s="8">
        <v>0</v>
      </c>
      <c r="O65" s="8">
        <v>0</v>
      </c>
      <c r="P65" s="8">
        <v>0</v>
      </c>
      <c r="Q65" s="8">
        <v>0</v>
      </c>
      <c r="R65" s="8">
        <v>0</v>
      </c>
      <c r="S65" s="8">
        <v>0</v>
      </c>
    </row>
    <row r="66" spans="1:19" s="75" customFormat="1" ht="12.75" x14ac:dyDescent="0.2">
      <c r="A66" s="53">
        <v>615</v>
      </c>
      <c r="B66" s="289" t="s">
        <v>91</v>
      </c>
      <c r="C66" s="7">
        <f t="shared" si="9"/>
        <v>13</v>
      </c>
      <c r="D66" s="8">
        <v>0</v>
      </c>
      <c r="E66" s="8">
        <v>0</v>
      </c>
      <c r="F66" s="8">
        <v>1</v>
      </c>
      <c r="G66" s="8">
        <v>0</v>
      </c>
      <c r="H66" s="8">
        <v>0</v>
      </c>
      <c r="I66" s="8">
        <v>1</v>
      </c>
      <c r="J66" s="8">
        <v>7</v>
      </c>
      <c r="K66" s="8">
        <v>0</v>
      </c>
      <c r="L66" s="8">
        <v>1</v>
      </c>
      <c r="M66" s="8">
        <v>0</v>
      </c>
      <c r="N66" s="8">
        <v>0</v>
      </c>
      <c r="O66" s="8">
        <v>0</v>
      </c>
      <c r="P66" s="8">
        <v>0</v>
      </c>
      <c r="Q66" s="8">
        <v>2</v>
      </c>
      <c r="R66" s="8">
        <v>0</v>
      </c>
      <c r="S66" s="8">
        <v>1</v>
      </c>
    </row>
    <row r="67" spans="1:19" s="75" customFormat="1" ht="12.75" x14ac:dyDescent="0.2">
      <c r="A67" s="53">
        <v>617</v>
      </c>
      <c r="B67" s="289" t="s">
        <v>121</v>
      </c>
      <c r="C67" s="7">
        <f t="shared" si="9"/>
        <v>0</v>
      </c>
      <c r="D67" s="8">
        <v>0</v>
      </c>
      <c r="E67" s="8">
        <v>0</v>
      </c>
      <c r="F67" s="8">
        <v>0</v>
      </c>
      <c r="G67" s="8">
        <v>0</v>
      </c>
      <c r="H67" s="8">
        <v>0</v>
      </c>
      <c r="I67" s="8">
        <v>0</v>
      </c>
      <c r="J67" s="8">
        <v>0</v>
      </c>
      <c r="K67" s="8">
        <v>0</v>
      </c>
      <c r="L67" s="8">
        <v>0</v>
      </c>
      <c r="M67" s="8">
        <v>0</v>
      </c>
      <c r="N67" s="8">
        <v>0</v>
      </c>
      <c r="O67" s="8">
        <v>0</v>
      </c>
      <c r="P67" s="8">
        <v>0</v>
      </c>
      <c r="Q67" s="8">
        <v>0</v>
      </c>
      <c r="R67" s="8">
        <v>0</v>
      </c>
      <c r="S67" s="8">
        <v>0</v>
      </c>
    </row>
    <row r="68" spans="1:19" s="75" customFormat="1" ht="21" x14ac:dyDescent="0.2">
      <c r="A68" s="53">
        <v>619</v>
      </c>
      <c r="B68" s="289" t="s">
        <v>335</v>
      </c>
      <c r="C68" s="7">
        <f t="shared" si="9"/>
        <v>19</v>
      </c>
      <c r="D68" s="8">
        <v>1</v>
      </c>
      <c r="E68" s="8">
        <v>0</v>
      </c>
      <c r="F68" s="8">
        <v>1</v>
      </c>
      <c r="G68" s="8">
        <v>0</v>
      </c>
      <c r="H68" s="8">
        <v>0</v>
      </c>
      <c r="I68" s="8">
        <v>3</v>
      </c>
      <c r="J68" s="8">
        <v>1</v>
      </c>
      <c r="K68" s="8">
        <v>2</v>
      </c>
      <c r="L68" s="8">
        <v>2</v>
      </c>
      <c r="M68" s="8">
        <v>1</v>
      </c>
      <c r="N68" s="8">
        <v>4</v>
      </c>
      <c r="O68" s="8">
        <v>2</v>
      </c>
      <c r="P68" s="8">
        <v>0</v>
      </c>
      <c r="Q68" s="8">
        <v>2</v>
      </c>
      <c r="R68" s="8">
        <v>0</v>
      </c>
      <c r="S68" s="8">
        <v>0</v>
      </c>
    </row>
    <row r="69" spans="1:19" s="75" customFormat="1" ht="12.75" x14ac:dyDescent="0.2">
      <c r="A69" s="53">
        <v>620</v>
      </c>
      <c r="B69" s="289" t="s">
        <v>272</v>
      </c>
      <c r="C69" s="7">
        <f t="shared" si="9"/>
        <v>58</v>
      </c>
      <c r="D69" s="8">
        <v>1</v>
      </c>
      <c r="E69" s="8">
        <v>3</v>
      </c>
      <c r="F69" s="8">
        <v>3</v>
      </c>
      <c r="G69" s="8">
        <v>2</v>
      </c>
      <c r="H69" s="8">
        <v>2</v>
      </c>
      <c r="I69" s="8">
        <v>9</v>
      </c>
      <c r="J69" s="8">
        <v>19</v>
      </c>
      <c r="K69" s="8">
        <v>2</v>
      </c>
      <c r="L69" s="8">
        <v>0</v>
      </c>
      <c r="M69" s="8">
        <v>1</v>
      </c>
      <c r="N69" s="8">
        <v>3</v>
      </c>
      <c r="O69" s="8">
        <v>2</v>
      </c>
      <c r="P69" s="8">
        <v>0</v>
      </c>
      <c r="Q69" s="8">
        <v>8</v>
      </c>
      <c r="R69" s="8">
        <v>0</v>
      </c>
      <c r="S69" s="8">
        <v>3</v>
      </c>
    </row>
    <row r="70" spans="1:19" s="75" customFormat="1" ht="12.75" x14ac:dyDescent="0.2">
      <c r="A70" s="53">
        <v>621</v>
      </c>
      <c r="B70" s="289" t="s">
        <v>122</v>
      </c>
      <c r="C70" s="7">
        <f t="shared" si="9"/>
        <v>145</v>
      </c>
      <c r="D70" s="8">
        <v>3</v>
      </c>
      <c r="E70" s="8">
        <v>3</v>
      </c>
      <c r="F70" s="8">
        <v>11</v>
      </c>
      <c r="G70" s="8">
        <v>4</v>
      </c>
      <c r="H70" s="8">
        <v>5</v>
      </c>
      <c r="I70" s="8">
        <v>20</v>
      </c>
      <c r="J70" s="8">
        <v>29</v>
      </c>
      <c r="K70" s="8">
        <v>11</v>
      </c>
      <c r="L70" s="8">
        <v>6</v>
      </c>
      <c r="M70" s="8">
        <v>4</v>
      </c>
      <c r="N70" s="8">
        <v>7</v>
      </c>
      <c r="O70" s="8">
        <v>15</v>
      </c>
      <c r="P70" s="8">
        <v>3</v>
      </c>
      <c r="Q70" s="8">
        <v>14</v>
      </c>
      <c r="R70" s="8">
        <v>5</v>
      </c>
      <c r="S70" s="8">
        <v>5</v>
      </c>
    </row>
    <row r="71" spans="1:19" s="75" customFormat="1" ht="21" x14ac:dyDescent="0.2">
      <c r="A71" s="53">
        <v>623</v>
      </c>
      <c r="B71" s="289" t="s">
        <v>267</v>
      </c>
      <c r="C71" s="7">
        <f t="shared" si="9"/>
        <v>242</v>
      </c>
      <c r="D71" s="8">
        <v>15</v>
      </c>
      <c r="E71" s="8">
        <v>2</v>
      </c>
      <c r="F71" s="8">
        <v>17</v>
      </c>
      <c r="G71" s="8">
        <v>6</v>
      </c>
      <c r="H71" s="8">
        <v>4</v>
      </c>
      <c r="I71" s="8">
        <v>27</v>
      </c>
      <c r="J71" s="8">
        <v>60</v>
      </c>
      <c r="K71" s="8">
        <v>16</v>
      </c>
      <c r="L71" s="8">
        <v>15</v>
      </c>
      <c r="M71" s="8">
        <v>6</v>
      </c>
      <c r="N71" s="8">
        <v>19</v>
      </c>
      <c r="O71" s="8">
        <v>19</v>
      </c>
      <c r="P71" s="8">
        <v>8</v>
      </c>
      <c r="Q71" s="8">
        <v>16</v>
      </c>
      <c r="R71" s="8">
        <v>4</v>
      </c>
      <c r="S71" s="8">
        <v>8</v>
      </c>
    </row>
    <row r="72" spans="1:19" s="75" customFormat="1" ht="12.75" x14ac:dyDescent="0.2">
      <c r="A72" s="53">
        <v>624</v>
      </c>
      <c r="B72" s="289" t="s">
        <v>123</v>
      </c>
      <c r="C72" s="7">
        <f t="shared" si="9"/>
        <v>1</v>
      </c>
      <c r="D72" s="8">
        <v>0</v>
      </c>
      <c r="E72" s="8">
        <v>0</v>
      </c>
      <c r="F72" s="8">
        <v>0</v>
      </c>
      <c r="G72" s="8">
        <v>0</v>
      </c>
      <c r="H72" s="8">
        <v>0</v>
      </c>
      <c r="I72" s="8">
        <v>0</v>
      </c>
      <c r="J72" s="8">
        <v>0</v>
      </c>
      <c r="K72" s="8">
        <v>0</v>
      </c>
      <c r="L72" s="8">
        <v>1</v>
      </c>
      <c r="M72" s="8">
        <v>0</v>
      </c>
      <c r="N72" s="8">
        <v>0</v>
      </c>
      <c r="O72" s="8">
        <v>0</v>
      </c>
      <c r="P72" s="8">
        <v>0</v>
      </c>
      <c r="Q72" s="8">
        <v>0</v>
      </c>
      <c r="R72" s="8">
        <v>0</v>
      </c>
      <c r="S72" s="8">
        <v>0</v>
      </c>
    </row>
    <row r="73" spans="1:19" s="75" customFormat="1" ht="12.75" x14ac:dyDescent="0.2">
      <c r="A73" s="53">
        <v>625</v>
      </c>
      <c r="B73" s="294" t="s">
        <v>124</v>
      </c>
      <c r="C73" s="7">
        <f t="shared" si="9"/>
        <v>0</v>
      </c>
      <c r="D73" s="8">
        <v>0</v>
      </c>
      <c r="E73" s="8">
        <v>0</v>
      </c>
      <c r="F73" s="8">
        <v>0</v>
      </c>
      <c r="G73" s="8">
        <v>0</v>
      </c>
      <c r="H73" s="8">
        <v>0</v>
      </c>
      <c r="I73" s="8">
        <v>0</v>
      </c>
      <c r="J73" s="8">
        <v>0</v>
      </c>
      <c r="K73" s="8">
        <v>0</v>
      </c>
      <c r="L73" s="8">
        <v>0</v>
      </c>
      <c r="M73" s="8">
        <v>0</v>
      </c>
      <c r="N73" s="8">
        <v>0</v>
      </c>
      <c r="O73" s="8">
        <v>0</v>
      </c>
      <c r="P73" s="8">
        <v>0</v>
      </c>
      <c r="Q73" s="8">
        <v>0</v>
      </c>
      <c r="R73" s="8">
        <v>0</v>
      </c>
      <c r="S73" s="8">
        <v>0</v>
      </c>
    </row>
    <row r="74" spans="1:19" s="75" customFormat="1" ht="12.75" x14ac:dyDescent="0.2">
      <c r="A74" s="53">
        <v>628</v>
      </c>
      <c r="B74" s="289" t="s">
        <v>80</v>
      </c>
      <c r="C74" s="7">
        <f t="shared" si="9"/>
        <v>4</v>
      </c>
      <c r="D74" s="8">
        <v>0</v>
      </c>
      <c r="E74" s="8">
        <v>0</v>
      </c>
      <c r="F74" s="8">
        <v>0</v>
      </c>
      <c r="G74" s="8">
        <v>0</v>
      </c>
      <c r="H74" s="8">
        <v>0</v>
      </c>
      <c r="I74" s="8">
        <v>0</v>
      </c>
      <c r="J74" s="8">
        <v>3</v>
      </c>
      <c r="K74" s="8">
        <v>0</v>
      </c>
      <c r="L74" s="8">
        <v>0</v>
      </c>
      <c r="M74" s="8">
        <v>0</v>
      </c>
      <c r="N74" s="8">
        <v>0</v>
      </c>
      <c r="O74" s="8">
        <v>0</v>
      </c>
      <c r="P74" s="8">
        <v>1</v>
      </c>
      <c r="Q74" s="8">
        <v>0</v>
      </c>
      <c r="R74" s="8">
        <v>0</v>
      </c>
      <c r="S74" s="8">
        <v>0</v>
      </c>
    </row>
    <row r="75" spans="1:19" s="75" customFormat="1" ht="21" x14ac:dyDescent="0.2">
      <c r="A75" s="53">
        <v>629</v>
      </c>
      <c r="B75" s="289" t="s">
        <v>273</v>
      </c>
      <c r="C75" s="7">
        <f t="shared" si="9"/>
        <v>2</v>
      </c>
      <c r="D75" s="8">
        <v>0</v>
      </c>
      <c r="E75" s="8">
        <v>0</v>
      </c>
      <c r="F75" s="8">
        <v>1</v>
      </c>
      <c r="G75" s="8">
        <v>0</v>
      </c>
      <c r="H75" s="8">
        <v>0</v>
      </c>
      <c r="I75" s="8">
        <v>0</v>
      </c>
      <c r="J75" s="8">
        <v>0</v>
      </c>
      <c r="K75" s="8">
        <v>1</v>
      </c>
      <c r="L75" s="8">
        <v>0</v>
      </c>
      <c r="M75" s="8">
        <v>0</v>
      </c>
      <c r="N75" s="8">
        <v>0</v>
      </c>
      <c r="O75" s="8">
        <v>0</v>
      </c>
      <c r="P75" s="8">
        <v>0</v>
      </c>
      <c r="Q75" s="8">
        <v>0</v>
      </c>
      <c r="R75" s="8">
        <v>0</v>
      </c>
      <c r="S75" s="8">
        <v>0</v>
      </c>
    </row>
    <row r="76" spans="1:19" s="75" customFormat="1" ht="21" x14ac:dyDescent="0.2">
      <c r="A76" s="53">
        <v>630</v>
      </c>
      <c r="B76" s="289" t="s">
        <v>292</v>
      </c>
      <c r="C76" s="7">
        <f t="shared" si="9"/>
        <v>1</v>
      </c>
      <c r="D76" s="8">
        <v>0</v>
      </c>
      <c r="E76" s="8">
        <v>0</v>
      </c>
      <c r="F76" s="8">
        <v>0</v>
      </c>
      <c r="G76" s="8">
        <v>0</v>
      </c>
      <c r="H76" s="8">
        <v>0</v>
      </c>
      <c r="I76" s="8">
        <v>0</v>
      </c>
      <c r="J76" s="8">
        <v>0</v>
      </c>
      <c r="K76" s="8">
        <v>0</v>
      </c>
      <c r="L76" s="8">
        <v>1</v>
      </c>
      <c r="M76" s="8">
        <v>0</v>
      </c>
      <c r="N76" s="8">
        <v>0</v>
      </c>
      <c r="O76" s="8">
        <v>0</v>
      </c>
      <c r="P76" s="8">
        <v>0</v>
      </c>
      <c r="Q76" s="8">
        <v>0</v>
      </c>
      <c r="R76" s="8">
        <v>0</v>
      </c>
      <c r="S76" s="8">
        <v>0</v>
      </c>
    </row>
    <row r="77" spans="1:19" s="75" customFormat="1" ht="21" x14ac:dyDescent="0.2">
      <c r="A77" s="53">
        <v>631</v>
      </c>
      <c r="B77" s="289" t="s">
        <v>81</v>
      </c>
      <c r="C77" s="7">
        <f t="shared" si="9"/>
        <v>36</v>
      </c>
      <c r="D77" s="8">
        <v>0</v>
      </c>
      <c r="E77" s="8">
        <v>1</v>
      </c>
      <c r="F77" s="8">
        <v>0</v>
      </c>
      <c r="G77" s="8">
        <v>0</v>
      </c>
      <c r="H77" s="8">
        <v>0</v>
      </c>
      <c r="I77" s="8">
        <v>7</v>
      </c>
      <c r="J77" s="8">
        <v>24</v>
      </c>
      <c r="K77" s="8">
        <v>0</v>
      </c>
      <c r="L77" s="8">
        <v>0</v>
      </c>
      <c r="M77" s="8">
        <v>0</v>
      </c>
      <c r="N77" s="8">
        <v>0</v>
      </c>
      <c r="O77" s="8">
        <v>1</v>
      </c>
      <c r="P77" s="8">
        <v>0</v>
      </c>
      <c r="Q77" s="8">
        <v>1</v>
      </c>
      <c r="R77" s="8">
        <v>0</v>
      </c>
      <c r="S77" s="8">
        <v>2</v>
      </c>
    </row>
    <row r="78" spans="1:19" s="75" customFormat="1" ht="21" x14ac:dyDescent="0.2">
      <c r="A78" s="51">
        <v>633</v>
      </c>
      <c r="B78" s="289" t="s">
        <v>293</v>
      </c>
      <c r="C78" s="7">
        <f t="shared" si="9"/>
        <v>6</v>
      </c>
      <c r="D78" s="8">
        <v>0</v>
      </c>
      <c r="E78" s="8">
        <v>0</v>
      </c>
      <c r="F78" s="8">
        <v>0</v>
      </c>
      <c r="G78" s="8">
        <v>0</v>
      </c>
      <c r="H78" s="8">
        <v>0</v>
      </c>
      <c r="I78" s="8">
        <v>0</v>
      </c>
      <c r="J78" s="8">
        <v>3</v>
      </c>
      <c r="K78" s="8">
        <v>0</v>
      </c>
      <c r="L78" s="8">
        <v>0</v>
      </c>
      <c r="M78" s="8">
        <v>0</v>
      </c>
      <c r="N78" s="8">
        <v>1</v>
      </c>
      <c r="O78" s="8">
        <v>0</v>
      </c>
      <c r="P78" s="8">
        <v>0</v>
      </c>
      <c r="Q78" s="8">
        <v>2</v>
      </c>
      <c r="R78" s="8">
        <v>0</v>
      </c>
      <c r="S78" s="8">
        <v>0</v>
      </c>
    </row>
    <row r="79" spans="1:19" s="75" customFormat="1" ht="21" x14ac:dyDescent="0.2">
      <c r="A79" s="51">
        <v>634</v>
      </c>
      <c r="B79" s="289" t="s">
        <v>294</v>
      </c>
      <c r="C79" s="7">
        <f t="shared" si="9"/>
        <v>19</v>
      </c>
      <c r="D79" s="8">
        <v>1</v>
      </c>
      <c r="E79" s="8">
        <v>0</v>
      </c>
      <c r="F79" s="8">
        <v>3</v>
      </c>
      <c r="G79" s="8">
        <v>0</v>
      </c>
      <c r="H79" s="8">
        <v>1</v>
      </c>
      <c r="I79" s="8">
        <v>1</v>
      </c>
      <c r="J79" s="8">
        <v>4</v>
      </c>
      <c r="K79" s="8">
        <v>0</v>
      </c>
      <c r="L79" s="8">
        <v>0</v>
      </c>
      <c r="M79" s="8">
        <v>0</v>
      </c>
      <c r="N79" s="8">
        <v>1</v>
      </c>
      <c r="O79" s="8">
        <v>2</v>
      </c>
      <c r="P79" s="8">
        <v>1</v>
      </c>
      <c r="Q79" s="8">
        <v>3</v>
      </c>
      <c r="R79" s="8">
        <v>2</v>
      </c>
      <c r="S79" s="8">
        <v>0</v>
      </c>
    </row>
    <row r="80" spans="1:19" s="75" customFormat="1" ht="21" x14ac:dyDescent="0.2">
      <c r="A80" s="51">
        <v>635</v>
      </c>
      <c r="B80" s="289" t="s">
        <v>169</v>
      </c>
      <c r="C80" s="7">
        <f t="shared" si="9"/>
        <v>117</v>
      </c>
      <c r="D80" s="8">
        <v>8</v>
      </c>
      <c r="E80" s="8">
        <v>1</v>
      </c>
      <c r="F80" s="8">
        <v>9</v>
      </c>
      <c r="G80" s="8">
        <v>6</v>
      </c>
      <c r="H80" s="8">
        <v>7</v>
      </c>
      <c r="I80" s="8">
        <v>8</v>
      </c>
      <c r="J80" s="8">
        <v>36</v>
      </c>
      <c r="K80" s="8">
        <v>10</v>
      </c>
      <c r="L80" s="8">
        <v>2</v>
      </c>
      <c r="M80" s="8">
        <v>1</v>
      </c>
      <c r="N80" s="8">
        <v>7</v>
      </c>
      <c r="O80" s="8">
        <v>11</v>
      </c>
      <c r="P80" s="8">
        <v>1</v>
      </c>
      <c r="Q80" s="8">
        <v>3</v>
      </c>
      <c r="R80" s="8">
        <v>2</v>
      </c>
      <c r="S80" s="8">
        <v>5</v>
      </c>
    </row>
    <row r="81" spans="1:19" s="75" customFormat="1" ht="12.75" x14ac:dyDescent="0.2">
      <c r="A81" s="51">
        <v>637</v>
      </c>
      <c r="B81" s="289" t="s">
        <v>83</v>
      </c>
      <c r="C81" s="7">
        <f t="shared" si="9"/>
        <v>129</v>
      </c>
      <c r="D81" s="8">
        <v>8</v>
      </c>
      <c r="E81" s="8">
        <v>2</v>
      </c>
      <c r="F81" s="8">
        <v>2</v>
      </c>
      <c r="G81" s="8">
        <v>3</v>
      </c>
      <c r="H81" s="8">
        <v>11</v>
      </c>
      <c r="I81" s="8">
        <v>10</v>
      </c>
      <c r="J81" s="8">
        <v>42</v>
      </c>
      <c r="K81" s="8">
        <v>11</v>
      </c>
      <c r="L81" s="8">
        <v>9</v>
      </c>
      <c r="M81" s="8">
        <v>2</v>
      </c>
      <c r="N81" s="8">
        <v>7</v>
      </c>
      <c r="O81" s="8">
        <v>8</v>
      </c>
      <c r="P81" s="8">
        <v>3</v>
      </c>
      <c r="Q81" s="8">
        <v>7</v>
      </c>
      <c r="R81" s="8">
        <v>0</v>
      </c>
      <c r="S81" s="8">
        <v>4</v>
      </c>
    </row>
    <row r="82" spans="1:19" s="75" customFormat="1" ht="24.75" customHeight="1" x14ac:dyDescent="0.2">
      <c r="A82" s="51">
        <v>699</v>
      </c>
      <c r="B82" s="289" t="s">
        <v>295</v>
      </c>
      <c r="C82" s="7">
        <f t="shared" si="9"/>
        <v>1</v>
      </c>
      <c r="D82" s="8">
        <v>0</v>
      </c>
      <c r="E82" s="8">
        <v>0</v>
      </c>
      <c r="F82" s="8">
        <v>0</v>
      </c>
      <c r="G82" s="8">
        <v>1</v>
      </c>
      <c r="H82" s="8">
        <v>0</v>
      </c>
      <c r="I82" s="8">
        <v>0</v>
      </c>
      <c r="J82" s="8">
        <v>0</v>
      </c>
      <c r="K82" s="8">
        <v>0</v>
      </c>
      <c r="L82" s="8">
        <v>0</v>
      </c>
      <c r="M82" s="8">
        <v>0</v>
      </c>
      <c r="N82" s="8">
        <v>0</v>
      </c>
      <c r="O82" s="8">
        <v>0</v>
      </c>
      <c r="P82" s="8">
        <v>0</v>
      </c>
      <c r="Q82" s="8">
        <v>0</v>
      </c>
      <c r="R82" s="8">
        <v>0</v>
      </c>
      <c r="S82" s="8">
        <v>0</v>
      </c>
    </row>
    <row r="83" spans="1:19" s="75" customFormat="1" ht="12.75" x14ac:dyDescent="0.2">
      <c r="A83" s="50"/>
      <c r="B83" s="288" t="s">
        <v>296</v>
      </c>
      <c r="C83" s="60">
        <f>SUM(C84:C101)</f>
        <v>2826</v>
      </c>
      <c r="D83" s="60">
        <f t="shared" ref="D83:S83" si="10">SUM(D84:D101)</f>
        <v>151</v>
      </c>
      <c r="E83" s="60">
        <f t="shared" si="10"/>
        <v>55</v>
      </c>
      <c r="F83" s="60">
        <f t="shared" si="10"/>
        <v>116</v>
      </c>
      <c r="G83" s="60">
        <f t="shared" si="10"/>
        <v>120</v>
      </c>
      <c r="H83" s="60">
        <f t="shared" si="10"/>
        <v>128</v>
      </c>
      <c r="I83" s="60">
        <f t="shared" si="10"/>
        <v>229</v>
      </c>
      <c r="J83" s="60">
        <f t="shared" si="10"/>
        <v>977</v>
      </c>
      <c r="K83" s="60">
        <f t="shared" si="10"/>
        <v>99</v>
      </c>
      <c r="L83" s="60">
        <f t="shared" si="10"/>
        <v>228</v>
      </c>
      <c r="M83" s="60">
        <f t="shared" si="10"/>
        <v>69</v>
      </c>
      <c r="N83" s="60">
        <f t="shared" si="10"/>
        <v>180</v>
      </c>
      <c r="O83" s="60">
        <f t="shared" si="10"/>
        <v>145</v>
      </c>
      <c r="P83" s="60">
        <f t="shared" si="10"/>
        <v>74</v>
      </c>
      <c r="Q83" s="60">
        <f t="shared" si="10"/>
        <v>162</v>
      </c>
      <c r="R83" s="60">
        <f t="shared" si="10"/>
        <v>42</v>
      </c>
      <c r="S83" s="60">
        <f t="shared" si="10"/>
        <v>51</v>
      </c>
    </row>
    <row r="84" spans="1:19" s="75" customFormat="1" ht="12.75" x14ac:dyDescent="0.2">
      <c r="A84" s="51">
        <v>701</v>
      </c>
      <c r="B84" s="289" t="s">
        <v>125</v>
      </c>
      <c r="C84" s="7">
        <f t="shared" si="9"/>
        <v>4</v>
      </c>
      <c r="D84" s="8">
        <v>0</v>
      </c>
      <c r="E84" s="8">
        <v>0</v>
      </c>
      <c r="F84" s="8">
        <v>0</v>
      </c>
      <c r="G84" s="8">
        <v>0</v>
      </c>
      <c r="H84" s="8">
        <v>1</v>
      </c>
      <c r="I84" s="8">
        <v>0</v>
      </c>
      <c r="J84" s="8">
        <v>1</v>
      </c>
      <c r="K84" s="8">
        <v>1</v>
      </c>
      <c r="L84" s="8">
        <v>1</v>
      </c>
      <c r="M84" s="8">
        <v>0</v>
      </c>
      <c r="N84" s="8">
        <v>0</v>
      </c>
      <c r="O84" s="8">
        <v>0</v>
      </c>
      <c r="P84" s="8">
        <v>0</v>
      </c>
      <c r="Q84" s="8">
        <v>0</v>
      </c>
      <c r="R84" s="8">
        <v>0</v>
      </c>
      <c r="S84" s="8">
        <v>0</v>
      </c>
    </row>
    <row r="85" spans="1:19" s="75" customFormat="1" ht="12.75" x14ac:dyDescent="0.2">
      <c r="A85" s="51">
        <v>702</v>
      </c>
      <c r="B85" s="289" t="s">
        <v>126</v>
      </c>
      <c r="C85" s="7">
        <f t="shared" si="9"/>
        <v>518</v>
      </c>
      <c r="D85" s="8">
        <v>11</v>
      </c>
      <c r="E85" s="8">
        <v>11</v>
      </c>
      <c r="F85" s="8">
        <v>6</v>
      </c>
      <c r="G85" s="8">
        <v>12</v>
      </c>
      <c r="H85" s="8">
        <v>28</v>
      </c>
      <c r="I85" s="8">
        <v>44</v>
      </c>
      <c r="J85" s="8">
        <v>244</v>
      </c>
      <c r="K85" s="8">
        <v>22</v>
      </c>
      <c r="L85" s="8">
        <v>21</v>
      </c>
      <c r="M85" s="8">
        <v>4</v>
      </c>
      <c r="N85" s="8">
        <v>46</v>
      </c>
      <c r="O85" s="8">
        <v>30</v>
      </c>
      <c r="P85" s="8">
        <v>18</v>
      </c>
      <c r="Q85" s="8">
        <v>12</v>
      </c>
      <c r="R85" s="8">
        <v>6</v>
      </c>
      <c r="S85" s="8">
        <v>3</v>
      </c>
    </row>
    <row r="86" spans="1:19" s="75" customFormat="1" ht="12.75" x14ac:dyDescent="0.2">
      <c r="A86" s="51">
        <v>703</v>
      </c>
      <c r="B86" s="289" t="s">
        <v>127</v>
      </c>
      <c r="C86" s="7">
        <f t="shared" si="9"/>
        <v>55</v>
      </c>
      <c r="D86" s="8">
        <v>1</v>
      </c>
      <c r="E86" s="8">
        <v>1</v>
      </c>
      <c r="F86" s="8">
        <v>0</v>
      </c>
      <c r="G86" s="8">
        <v>1</v>
      </c>
      <c r="H86" s="8">
        <v>0</v>
      </c>
      <c r="I86" s="8">
        <v>4</v>
      </c>
      <c r="J86" s="8">
        <v>39</v>
      </c>
      <c r="K86" s="8">
        <v>0</v>
      </c>
      <c r="L86" s="8">
        <v>4</v>
      </c>
      <c r="M86" s="8">
        <v>0</v>
      </c>
      <c r="N86" s="8">
        <v>4</v>
      </c>
      <c r="O86" s="8">
        <v>0</v>
      </c>
      <c r="P86" s="8">
        <v>0</v>
      </c>
      <c r="Q86" s="8">
        <v>0</v>
      </c>
      <c r="R86" s="8">
        <v>1</v>
      </c>
      <c r="S86" s="8">
        <v>0</v>
      </c>
    </row>
    <row r="87" spans="1:19" s="75" customFormat="1" ht="12.75" x14ac:dyDescent="0.2">
      <c r="A87" s="51">
        <v>705</v>
      </c>
      <c r="B87" s="289" t="s">
        <v>128</v>
      </c>
      <c r="C87" s="7">
        <f t="shared" si="9"/>
        <v>7</v>
      </c>
      <c r="D87" s="8">
        <v>0</v>
      </c>
      <c r="E87" s="8">
        <v>0</v>
      </c>
      <c r="F87" s="8">
        <v>0</v>
      </c>
      <c r="G87" s="8">
        <v>0</v>
      </c>
      <c r="H87" s="8">
        <v>0</v>
      </c>
      <c r="I87" s="8">
        <v>0</v>
      </c>
      <c r="J87" s="8">
        <v>1</v>
      </c>
      <c r="K87" s="8">
        <v>0</v>
      </c>
      <c r="L87" s="8">
        <v>0</v>
      </c>
      <c r="M87" s="8">
        <v>0</v>
      </c>
      <c r="N87" s="8">
        <v>0</v>
      </c>
      <c r="O87" s="8">
        <v>3</v>
      </c>
      <c r="P87" s="8">
        <v>0</v>
      </c>
      <c r="Q87" s="8">
        <v>0</v>
      </c>
      <c r="R87" s="8">
        <v>3</v>
      </c>
      <c r="S87" s="8">
        <v>0</v>
      </c>
    </row>
    <row r="88" spans="1:19" s="75" customFormat="1" ht="12.75" x14ac:dyDescent="0.2">
      <c r="A88" s="53">
        <v>707</v>
      </c>
      <c r="B88" s="294" t="s">
        <v>130</v>
      </c>
      <c r="C88" s="7">
        <f t="shared" si="9"/>
        <v>0</v>
      </c>
      <c r="D88" s="8">
        <v>0</v>
      </c>
      <c r="E88" s="8">
        <v>0</v>
      </c>
      <c r="F88" s="8">
        <v>0</v>
      </c>
      <c r="G88" s="8">
        <v>0</v>
      </c>
      <c r="H88" s="8">
        <v>0</v>
      </c>
      <c r="I88" s="8">
        <v>0</v>
      </c>
      <c r="J88" s="8">
        <v>0</v>
      </c>
      <c r="K88" s="8">
        <v>0</v>
      </c>
      <c r="L88" s="8">
        <v>0</v>
      </c>
      <c r="M88" s="8">
        <v>0</v>
      </c>
      <c r="N88" s="8">
        <v>0</v>
      </c>
      <c r="O88" s="8">
        <v>0</v>
      </c>
      <c r="P88" s="8">
        <v>0</v>
      </c>
      <c r="Q88" s="8">
        <v>0</v>
      </c>
      <c r="R88" s="8">
        <v>0</v>
      </c>
      <c r="S88" s="8">
        <v>0</v>
      </c>
    </row>
    <row r="89" spans="1:19" s="75" customFormat="1" ht="12.75" x14ac:dyDescent="0.2">
      <c r="A89" s="51">
        <v>709</v>
      </c>
      <c r="B89" s="289" t="s">
        <v>131</v>
      </c>
      <c r="C89" s="7">
        <f t="shared" si="9"/>
        <v>227</v>
      </c>
      <c r="D89" s="8">
        <v>20</v>
      </c>
      <c r="E89" s="8">
        <v>4</v>
      </c>
      <c r="F89" s="8">
        <v>6</v>
      </c>
      <c r="G89" s="8">
        <v>13</v>
      </c>
      <c r="H89" s="8">
        <v>13</v>
      </c>
      <c r="I89" s="8">
        <v>19</v>
      </c>
      <c r="J89" s="8">
        <v>62</v>
      </c>
      <c r="K89" s="8">
        <v>7</v>
      </c>
      <c r="L89" s="8">
        <v>13</v>
      </c>
      <c r="M89" s="8">
        <v>2</v>
      </c>
      <c r="N89" s="8">
        <v>8</v>
      </c>
      <c r="O89" s="8">
        <v>11</v>
      </c>
      <c r="P89" s="8">
        <v>3</v>
      </c>
      <c r="Q89" s="8">
        <v>34</v>
      </c>
      <c r="R89" s="8">
        <v>6</v>
      </c>
      <c r="S89" s="8">
        <v>6</v>
      </c>
    </row>
    <row r="90" spans="1:19" s="75" customFormat="1" ht="12.75" x14ac:dyDescent="0.2">
      <c r="A90" s="51">
        <v>710</v>
      </c>
      <c r="B90" s="289" t="s">
        <v>132</v>
      </c>
      <c r="C90" s="7">
        <f t="shared" si="9"/>
        <v>1264</v>
      </c>
      <c r="D90" s="8">
        <v>71</v>
      </c>
      <c r="E90" s="8">
        <v>25</v>
      </c>
      <c r="F90" s="8">
        <v>44</v>
      </c>
      <c r="G90" s="8">
        <v>71</v>
      </c>
      <c r="H90" s="8">
        <v>62</v>
      </c>
      <c r="I90" s="8">
        <v>95</v>
      </c>
      <c r="J90" s="8">
        <v>328</v>
      </c>
      <c r="K90" s="8">
        <v>49</v>
      </c>
      <c r="L90" s="8">
        <v>132</v>
      </c>
      <c r="M90" s="8">
        <v>42</v>
      </c>
      <c r="N90" s="8">
        <v>89</v>
      </c>
      <c r="O90" s="8">
        <v>77</v>
      </c>
      <c r="P90" s="8">
        <v>36</v>
      </c>
      <c r="Q90" s="8">
        <v>90</v>
      </c>
      <c r="R90" s="8">
        <v>22</v>
      </c>
      <c r="S90" s="8">
        <v>31</v>
      </c>
    </row>
    <row r="91" spans="1:19" s="75" customFormat="1" ht="12.75" x14ac:dyDescent="0.2">
      <c r="A91" s="51">
        <v>715</v>
      </c>
      <c r="B91" s="289" t="s">
        <v>297</v>
      </c>
      <c r="C91" s="7">
        <f t="shared" si="9"/>
        <v>2</v>
      </c>
      <c r="D91" s="8">
        <v>0</v>
      </c>
      <c r="E91" s="8">
        <v>0</v>
      </c>
      <c r="F91" s="8">
        <v>0</v>
      </c>
      <c r="G91" s="8">
        <v>0</v>
      </c>
      <c r="H91" s="8">
        <v>0</v>
      </c>
      <c r="I91" s="8">
        <v>0</v>
      </c>
      <c r="J91" s="8">
        <v>1</v>
      </c>
      <c r="K91" s="8">
        <v>0</v>
      </c>
      <c r="L91" s="8">
        <v>0</v>
      </c>
      <c r="M91" s="8">
        <v>0</v>
      </c>
      <c r="N91" s="8">
        <v>0</v>
      </c>
      <c r="O91" s="8">
        <v>0</v>
      </c>
      <c r="P91" s="8">
        <v>0</v>
      </c>
      <c r="Q91" s="8">
        <v>1</v>
      </c>
      <c r="R91" s="8">
        <v>0</v>
      </c>
      <c r="S91" s="8">
        <v>0</v>
      </c>
    </row>
    <row r="92" spans="1:19" s="75" customFormat="1" ht="12.75" x14ac:dyDescent="0.2">
      <c r="A92" s="51">
        <v>717</v>
      </c>
      <c r="B92" s="289" t="s">
        <v>84</v>
      </c>
      <c r="C92" s="7">
        <f t="shared" si="9"/>
        <v>11</v>
      </c>
      <c r="D92" s="8">
        <v>0</v>
      </c>
      <c r="E92" s="8">
        <v>0</v>
      </c>
      <c r="F92" s="8">
        <v>0</v>
      </c>
      <c r="G92" s="8">
        <v>0</v>
      </c>
      <c r="H92" s="8">
        <v>0</v>
      </c>
      <c r="I92" s="8">
        <v>2</v>
      </c>
      <c r="J92" s="8">
        <v>3</v>
      </c>
      <c r="K92" s="8">
        <v>0</v>
      </c>
      <c r="L92" s="8">
        <v>0</v>
      </c>
      <c r="M92" s="8">
        <v>2</v>
      </c>
      <c r="N92" s="8">
        <v>0</v>
      </c>
      <c r="O92" s="8">
        <v>0</v>
      </c>
      <c r="P92" s="8">
        <v>0</v>
      </c>
      <c r="Q92" s="8">
        <v>3</v>
      </c>
      <c r="R92" s="8">
        <v>0</v>
      </c>
      <c r="S92" s="8">
        <v>1</v>
      </c>
    </row>
    <row r="93" spans="1:19" s="75" customFormat="1" ht="12.75" x14ac:dyDescent="0.2">
      <c r="A93" s="53">
        <v>720</v>
      </c>
      <c r="B93" s="289" t="s">
        <v>178</v>
      </c>
      <c r="C93" s="7">
        <f t="shared" si="9"/>
        <v>18</v>
      </c>
      <c r="D93" s="8">
        <v>0</v>
      </c>
      <c r="E93" s="8">
        <v>0</v>
      </c>
      <c r="F93" s="8">
        <v>0</v>
      </c>
      <c r="G93" s="8">
        <v>0</v>
      </c>
      <c r="H93" s="8">
        <v>1</v>
      </c>
      <c r="I93" s="8">
        <v>0</v>
      </c>
      <c r="J93" s="8">
        <v>6</v>
      </c>
      <c r="K93" s="8">
        <v>0</v>
      </c>
      <c r="L93" s="8">
        <v>1</v>
      </c>
      <c r="M93" s="8">
        <v>0</v>
      </c>
      <c r="N93" s="8">
        <v>3</v>
      </c>
      <c r="O93" s="8">
        <v>2</v>
      </c>
      <c r="P93" s="8">
        <v>1</v>
      </c>
      <c r="Q93" s="8">
        <v>3</v>
      </c>
      <c r="R93" s="8">
        <v>1</v>
      </c>
      <c r="S93" s="8">
        <v>0</v>
      </c>
    </row>
    <row r="94" spans="1:19" s="75" customFormat="1" ht="16.5" customHeight="1" x14ac:dyDescent="0.2">
      <c r="A94" s="53">
        <v>721</v>
      </c>
      <c r="B94" s="289" t="s">
        <v>360</v>
      </c>
      <c r="C94" s="7">
        <f t="shared" si="9"/>
        <v>20</v>
      </c>
      <c r="D94" s="8">
        <v>12</v>
      </c>
      <c r="E94" s="8">
        <v>1</v>
      </c>
      <c r="F94" s="8">
        <v>0</v>
      </c>
      <c r="G94" s="8">
        <v>0</v>
      </c>
      <c r="H94" s="8">
        <v>0</v>
      </c>
      <c r="I94" s="8">
        <v>0</v>
      </c>
      <c r="J94" s="8">
        <v>6</v>
      </c>
      <c r="K94" s="8">
        <v>0</v>
      </c>
      <c r="L94" s="8">
        <v>0</v>
      </c>
      <c r="M94" s="8">
        <v>1</v>
      </c>
      <c r="N94" s="8">
        <v>0</v>
      </c>
      <c r="O94" s="8">
        <v>0</v>
      </c>
      <c r="P94" s="8">
        <v>0</v>
      </c>
      <c r="Q94" s="8">
        <v>0</v>
      </c>
      <c r="R94" s="8">
        <v>0</v>
      </c>
      <c r="S94" s="8">
        <v>0</v>
      </c>
    </row>
    <row r="95" spans="1:19" s="75" customFormat="1" ht="12.75" x14ac:dyDescent="0.2">
      <c r="A95" s="53">
        <v>723</v>
      </c>
      <c r="B95" s="289" t="s">
        <v>0</v>
      </c>
      <c r="C95" s="7">
        <f t="shared" si="9"/>
        <v>1</v>
      </c>
      <c r="D95" s="8">
        <v>0</v>
      </c>
      <c r="E95" s="8">
        <v>1</v>
      </c>
      <c r="F95" s="8">
        <v>0</v>
      </c>
      <c r="G95" s="8">
        <v>0</v>
      </c>
      <c r="H95" s="8">
        <v>0</v>
      </c>
      <c r="I95" s="8">
        <v>0</v>
      </c>
      <c r="J95" s="8">
        <v>0</v>
      </c>
      <c r="K95" s="8">
        <v>0</v>
      </c>
      <c r="L95" s="8">
        <v>0</v>
      </c>
      <c r="M95" s="8">
        <v>0</v>
      </c>
      <c r="N95" s="8">
        <v>0</v>
      </c>
      <c r="O95" s="8">
        <v>0</v>
      </c>
      <c r="P95" s="8">
        <v>0</v>
      </c>
      <c r="Q95" s="8">
        <v>0</v>
      </c>
      <c r="R95" s="8">
        <v>0</v>
      </c>
      <c r="S95" s="8">
        <v>0</v>
      </c>
    </row>
    <row r="96" spans="1:19" s="75" customFormat="1" ht="21" x14ac:dyDescent="0.2">
      <c r="A96" s="53">
        <v>725</v>
      </c>
      <c r="B96" s="289" t="s">
        <v>2</v>
      </c>
      <c r="C96" s="7">
        <f t="shared" si="9"/>
        <v>1</v>
      </c>
      <c r="D96" s="8">
        <v>1</v>
      </c>
      <c r="E96" s="8">
        <v>0</v>
      </c>
      <c r="F96" s="8">
        <v>0</v>
      </c>
      <c r="G96" s="8">
        <v>0</v>
      </c>
      <c r="H96" s="8">
        <v>0</v>
      </c>
      <c r="I96" s="8">
        <v>0</v>
      </c>
      <c r="J96" s="8">
        <v>0</v>
      </c>
      <c r="K96" s="8">
        <v>0</v>
      </c>
      <c r="L96" s="8">
        <v>0</v>
      </c>
      <c r="M96" s="8">
        <v>0</v>
      </c>
      <c r="N96" s="8">
        <v>0</v>
      </c>
      <c r="O96" s="8">
        <v>0</v>
      </c>
      <c r="P96" s="8">
        <v>0</v>
      </c>
      <c r="Q96" s="8">
        <v>0</v>
      </c>
      <c r="R96" s="8">
        <v>0</v>
      </c>
      <c r="S96" s="8">
        <v>0</v>
      </c>
    </row>
    <row r="97" spans="1:19" s="75" customFormat="1" ht="21" x14ac:dyDescent="0.2">
      <c r="A97" s="53">
        <v>726</v>
      </c>
      <c r="B97" s="289" t="s">
        <v>3</v>
      </c>
      <c r="C97" s="7">
        <f t="shared" si="9"/>
        <v>3</v>
      </c>
      <c r="D97" s="8">
        <v>0</v>
      </c>
      <c r="E97" s="8">
        <v>2</v>
      </c>
      <c r="F97" s="8">
        <v>0</v>
      </c>
      <c r="G97" s="8">
        <v>0</v>
      </c>
      <c r="H97" s="8">
        <v>0</v>
      </c>
      <c r="I97" s="8">
        <v>0</v>
      </c>
      <c r="J97" s="8">
        <v>1</v>
      </c>
      <c r="K97" s="8">
        <v>0</v>
      </c>
      <c r="L97" s="8">
        <v>0</v>
      </c>
      <c r="M97" s="8">
        <v>0</v>
      </c>
      <c r="N97" s="8">
        <v>0</v>
      </c>
      <c r="O97" s="8">
        <v>0</v>
      </c>
      <c r="P97" s="8">
        <v>0</v>
      </c>
      <c r="Q97" s="8">
        <v>0</v>
      </c>
      <c r="R97" s="8">
        <v>0</v>
      </c>
      <c r="S97" s="8">
        <v>0</v>
      </c>
    </row>
    <row r="98" spans="1:19" s="75" customFormat="1" ht="12.75" x14ac:dyDescent="0.2">
      <c r="A98" s="51">
        <v>763</v>
      </c>
      <c r="B98" s="289" t="s">
        <v>383</v>
      </c>
      <c r="C98" s="7">
        <f t="shared" si="9"/>
        <v>2</v>
      </c>
      <c r="D98" s="8">
        <v>0</v>
      </c>
      <c r="E98" s="8">
        <v>0</v>
      </c>
      <c r="F98" s="8">
        <v>0</v>
      </c>
      <c r="G98" s="8">
        <v>0</v>
      </c>
      <c r="H98" s="8">
        <v>0</v>
      </c>
      <c r="I98" s="8">
        <v>1</v>
      </c>
      <c r="J98" s="8">
        <v>0</v>
      </c>
      <c r="K98" s="8">
        <v>0</v>
      </c>
      <c r="L98" s="8">
        <v>0</v>
      </c>
      <c r="M98" s="8">
        <v>0</v>
      </c>
      <c r="N98" s="8">
        <v>0</v>
      </c>
      <c r="O98" s="8">
        <v>0</v>
      </c>
      <c r="P98" s="8">
        <v>0</v>
      </c>
      <c r="Q98" s="8">
        <v>1</v>
      </c>
      <c r="R98" s="8">
        <v>0</v>
      </c>
      <c r="S98" s="8">
        <v>0</v>
      </c>
    </row>
    <row r="99" spans="1:19" s="75" customFormat="1" ht="12.75" x14ac:dyDescent="0.2">
      <c r="A99" s="51">
        <v>764</v>
      </c>
      <c r="B99" s="289" t="s">
        <v>384</v>
      </c>
      <c r="C99" s="7">
        <f t="shared" si="9"/>
        <v>2</v>
      </c>
      <c r="D99" s="8">
        <v>0</v>
      </c>
      <c r="E99" s="8">
        <v>0</v>
      </c>
      <c r="F99" s="8">
        <v>0</v>
      </c>
      <c r="G99" s="8">
        <v>0</v>
      </c>
      <c r="H99" s="8">
        <v>0</v>
      </c>
      <c r="I99" s="8">
        <v>0</v>
      </c>
      <c r="J99" s="8">
        <v>0</v>
      </c>
      <c r="K99" s="8">
        <v>0</v>
      </c>
      <c r="L99" s="8">
        <v>0</v>
      </c>
      <c r="M99" s="8">
        <v>1</v>
      </c>
      <c r="N99" s="8">
        <v>0</v>
      </c>
      <c r="O99" s="8">
        <v>1</v>
      </c>
      <c r="P99" s="8">
        <v>0</v>
      </c>
      <c r="Q99" s="8">
        <v>0</v>
      </c>
      <c r="R99" s="8">
        <v>0</v>
      </c>
      <c r="S99" s="8">
        <v>0</v>
      </c>
    </row>
    <row r="100" spans="1:19" s="75" customFormat="1" ht="12.75" x14ac:dyDescent="0.2">
      <c r="A100" s="51">
        <v>799</v>
      </c>
      <c r="B100" s="289" t="s">
        <v>189</v>
      </c>
      <c r="C100" s="7">
        <f>SUM(D100:S100)</f>
        <v>6</v>
      </c>
      <c r="D100" s="8">
        <v>0</v>
      </c>
      <c r="E100" s="8">
        <v>1</v>
      </c>
      <c r="F100" s="8">
        <v>0</v>
      </c>
      <c r="G100" s="8">
        <v>0</v>
      </c>
      <c r="H100" s="8">
        <v>0</v>
      </c>
      <c r="I100" s="8">
        <v>2</v>
      </c>
      <c r="J100" s="8">
        <v>2</v>
      </c>
      <c r="K100" s="8">
        <v>0</v>
      </c>
      <c r="L100" s="8">
        <v>0</v>
      </c>
      <c r="M100" s="8">
        <v>0</v>
      </c>
      <c r="N100" s="8">
        <v>0</v>
      </c>
      <c r="O100" s="8">
        <v>0</v>
      </c>
      <c r="P100" s="8">
        <v>0</v>
      </c>
      <c r="Q100" s="8">
        <v>1</v>
      </c>
      <c r="R100" s="8">
        <v>0</v>
      </c>
      <c r="S100" s="8">
        <v>0</v>
      </c>
    </row>
    <row r="101" spans="1:19" s="75" customFormat="1" ht="12.75" x14ac:dyDescent="0.2">
      <c r="A101" s="53">
        <v>13001</v>
      </c>
      <c r="B101" s="289" t="s">
        <v>133</v>
      </c>
      <c r="C101" s="7">
        <v>685</v>
      </c>
      <c r="D101" s="8">
        <v>35</v>
      </c>
      <c r="E101" s="8">
        <v>9</v>
      </c>
      <c r="F101" s="8">
        <v>60</v>
      </c>
      <c r="G101" s="8">
        <v>23</v>
      </c>
      <c r="H101" s="8">
        <v>23</v>
      </c>
      <c r="I101" s="8">
        <v>62</v>
      </c>
      <c r="J101" s="8">
        <v>283</v>
      </c>
      <c r="K101" s="8">
        <v>20</v>
      </c>
      <c r="L101" s="8">
        <v>56</v>
      </c>
      <c r="M101" s="8">
        <v>17</v>
      </c>
      <c r="N101" s="8">
        <v>30</v>
      </c>
      <c r="O101" s="8">
        <v>21</v>
      </c>
      <c r="P101" s="8">
        <v>16</v>
      </c>
      <c r="Q101" s="8">
        <v>17</v>
      </c>
      <c r="R101" s="8">
        <v>3</v>
      </c>
      <c r="S101" s="8">
        <v>10</v>
      </c>
    </row>
    <row r="102" spans="1:19" s="75" customFormat="1" ht="12.75" x14ac:dyDescent="0.2">
      <c r="A102" s="50"/>
      <c r="B102" s="288" t="s">
        <v>299</v>
      </c>
      <c r="C102" s="60">
        <f>SUM(C103:C142)</f>
        <v>8701</v>
      </c>
      <c r="D102" s="60">
        <f t="shared" ref="D102:S102" si="11">SUM(D103:D142)</f>
        <v>233</v>
      </c>
      <c r="E102" s="60">
        <f t="shared" si="11"/>
        <v>214</v>
      </c>
      <c r="F102" s="60">
        <f t="shared" si="11"/>
        <v>412</v>
      </c>
      <c r="G102" s="60">
        <f t="shared" si="11"/>
        <v>326</v>
      </c>
      <c r="H102" s="60">
        <f t="shared" si="11"/>
        <v>413</v>
      </c>
      <c r="I102" s="60">
        <f t="shared" si="11"/>
        <v>711</v>
      </c>
      <c r="J102" s="60">
        <f t="shared" si="11"/>
        <v>3371</v>
      </c>
      <c r="K102" s="60">
        <f t="shared" si="11"/>
        <v>235</v>
      </c>
      <c r="L102" s="60">
        <f t="shared" si="11"/>
        <v>465</v>
      </c>
      <c r="M102" s="60">
        <f t="shared" si="11"/>
        <v>290</v>
      </c>
      <c r="N102" s="60">
        <f t="shared" si="11"/>
        <v>725</v>
      </c>
      <c r="O102" s="60">
        <f t="shared" si="11"/>
        <v>372</v>
      </c>
      <c r="P102" s="60">
        <f t="shared" si="11"/>
        <v>268</v>
      </c>
      <c r="Q102" s="60">
        <f t="shared" si="11"/>
        <v>415</v>
      </c>
      <c r="R102" s="60">
        <f t="shared" si="11"/>
        <v>140</v>
      </c>
      <c r="S102" s="60">
        <f t="shared" si="11"/>
        <v>111</v>
      </c>
    </row>
    <row r="103" spans="1:19" s="75" customFormat="1" ht="12.75" x14ac:dyDescent="0.2">
      <c r="A103" s="51">
        <v>802</v>
      </c>
      <c r="B103" s="289" t="s">
        <v>85</v>
      </c>
      <c r="C103" s="7">
        <f>SUM(D103:S103)</f>
        <v>857</v>
      </c>
      <c r="D103" s="8">
        <v>6</v>
      </c>
      <c r="E103" s="8">
        <v>28</v>
      </c>
      <c r="F103" s="8">
        <v>26</v>
      </c>
      <c r="G103" s="8">
        <v>8</v>
      </c>
      <c r="H103" s="8">
        <v>34</v>
      </c>
      <c r="I103" s="8">
        <v>53</v>
      </c>
      <c r="J103" s="8">
        <v>550</v>
      </c>
      <c r="K103" s="8">
        <v>16</v>
      </c>
      <c r="L103" s="8">
        <v>16</v>
      </c>
      <c r="M103" s="8">
        <v>11</v>
      </c>
      <c r="N103" s="8">
        <v>56</v>
      </c>
      <c r="O103" s="8">
        <v>13</v>
      </c>
      <c r="P103" s="8">
        <v>13</v>
      </c>
      <c r="Q103" s="8">
        <v>12</v>
      </c>
      <c r="R103" s="8">
        <v>11</v>
      </c>
      <c r="S103" s="8">
        <v>4</v>
      </c>
    </row>
    <row r="104" spans="1:19" s="75" customFormat="1" ht="12.75" x14ac:dyDescent="0.2">
      <c r="A104" s="51">
        <v>803</v>
      </c>
      <c r="B104" s="289" t="s">
        <v>134</v>
      </c>
      <c r="C104" s="7">
        <f t="shared" ref="C104:C152" si="12">SUM(D104:S104)</f>
        <v>457</v>
      </c>
      <c r="D104" s="8">
        <v>8</v>
      </c>
      <c r="E104" s="8">
        <v>20</v>
      </c>
      <c r="F104" s="8">
        <v>17</v>
      </c>
      <c r="G104" s="8">
        <v>17</v>
      </c>
      <c r="H104" s="8">
        <v>24</v>
      </c>
      <c r="I104" s="8">
        <v>38</v>
      </c>
      <c r="J104" s="8">
        <v>193</v>
      </c>
      <c r="K104" s="8">
        <v>7</v>
      </c>
      <c r="L104" s="8">
        <v>27</v>
      </c>
      <c r="M104" s="8">
        <v>19</v>
      </c>
      <c r="N104" s="8">
        <v>33</v>
      </c>
      <c r="O104" s="8">
        <v>18</v>
      </c>
      <c r="P104" s="8">
        <v>8</v>
      </c>
      <c r="Q104" s="8">
        <v>16</v>
      </c>
      <c r="R104" s="8">
        <v>4</v>
      </c>
      <c r="S104" s="8">
        <v>8</v>
      </c>
    </row>
    <row r="105" spans="1:19" s="75" customFormat="1" ht="12.75" x14ac:dyDescent="0.2">
      <c r="A105" s="51">
        <v>804</v>
      </c>
      <c r="B105" s="289" t="s">
        <v>135</v>
      </c>
      <c r="C105" s="7">
        <f t="shared" si="12"/>
        <v>415</v>
      </c>
      <c r="D105" s="8">
        <v>19</v>
      </c>
      <c r="E105" s="8">
        <v>17</v>
      </c>
      <c r="F105" s="8">
        <v>12</v>
      </c>
      <c r="G105" s="8">
        <v>8</v>
      </c>
      <c r="H105" s="8">
        <v>11</v>
      </c>
      <c r="I105" s="8">
        <v>37</v>
      </c>
      <c r="J105" s="8">
        <v>226</v>
      </c>
      <c r="K105" s="8">
        <v>5</v>
      </c>
      <c r="L105" s="8">
        <v>7</v>
      </c>
      <c r="M105" s="8">
        <v>18</v>
      </c>
      <c r="N105" s="8">
        <v>24</v>
      </c>
      <c r="O105" s="8">
        <v>7</v>
      </c>
      <c r="P105" s="8">
        <v>6</v>
      </c>
      <c r="Q105" s="8">
        <v>16</v>
      </c>
      <c r="R105" s="8">
        <v>2</v>
      </c>
      <c r="S105" s="8">
        <v>0</v>
      </c>
    </row>
    <row r="106" spans="1:19" s="75" customFormat="1" ht="12.75" x14ac:dyDescent="0.2">
      <c r="A106" s="51">
        <v>806</v>
      </c>
      <c r="B106" s="289" t="s">
        <v>86</v>
      </c>
      <c r="C106" s="7">
        <f t="shared" si="12"/>
        <v>2</v>
      </c>
      <c r="D106" s="8">
        <v>0</v>
      </c>
      <c r="E106" s="8">
        <v>0</v>
      </c>
      <c r="F106" s="8">
        <v>0</v>
      </c>
      <c r="G106" s="8">
        <v>0</v>
      </c>
      <c r="H106" s="8">
        <v>0</v>
      </c>
      <c r="I106" s="8">
        <v>1</v>
      </c>
      <c r="J106" s="8">
        <v>1</v>
      </c>
      <c r="K106" s="8">
        <v>0</v>
      </c>
      <c r="L106" s="8">
        <v>0</v>
      </c>
      <c r="M106" s="8">
        <v>0</v>
      </c>
      <c r="N106" s="8">
        <v>0</v>
      </c>
      <c r="O106" s="8">
        <v>0</v>
      </c>
      <c r="P106" s="8">
        <v>0</v>
      </c>
      <c r="Q106" s="8">
        <v>0</v>
      </c>
      <c r="R106" s="8">
        <v>0</v>
      </c>
      <c r="S106" s="8">
        <v>0</v>
      </c>
    </row>
    <row r="107" spans="1:19" s="75" customFormat="1" ht="21" x14ac:dyDescent="0.2">
      <c r="A107" s="51">
        <v>808</v>
      </c>
      <c r="B107" s="289" t="s">
        <v>300</v>
      </c>
      <c r="C107" s="7">
        <f t="shared" si="12"/>
        <v>370</v>
      </c>
      <c r="D107" s="8">
        <v>21</v>
      </c>
      <c r="E107" s="8">
        <v>6</v>
      </c>
      <c r="F107" s="8">
        <v>11</v>
      </c>
      <c r="G107" s="8">
        <v>33</v>
      </c>
      <c r="H107" s="8">
        <v>13</v>
      </c>
      <c r="I107" s="8">
        <v>19</v>
      </c>
      <c r="J107" s="8">
        <v>140</v>
      </c>
      <c r="K107" s="8">
        <v>5</v>
      </c>
      <c r="L107" s="8">
        <v>26</v>
      </c>
      <c r="M107" s="8">
        <v>4</v>
      </c>
      <c r="N107" s="8">
        <v>37</v>
      </c>
      <c r="O107" s="8">
        <v>18</v>
      </c>
      <c r="P107" s="8">
        <v>10</v>
      </c>
      <c r="Q107" s="8">
        <v>17</v>
      </c>
      <c r="R107" s="8">
        <v>6</v>
      </c>
      <c r="S107" s="8">
        <v>4</v>
      </c>
    </row>
    <row r="108" spans="1:19" s="75" customFormat="1" ht="12.75" x14ac:dyDescent="0.2">
      <c r="A108" s="51">
        <v>809</v>
      </c>
      <c r="B108" s="289" t="s">
        <v>274</v>
      </c>
      <c r="C108" s="7">
        <f t="shared" si="12"/>
        <v>523</v>
      </c>
      <c r="D108" s="8">
        <v>9</v>
      </c>
      <c r="E108" s="8">
        <v>8</v>
      </c>
      <c r="F108" s="8">
        <v>29</v>
      </c>
      <c r="G108" s="8">
        <v>27</v>
      </c>
      <c r="H108" s="8">
        <v>38</v>
      </c>
      <c r="I108" s="8">
        <v>35</v>
      </c>
      <c r="J108" s="8">
        <v>151</v>
      </c>
      <c r="K108" s="8">
        <v>28</v>
      </c>
      <c r="L108" s="8">
        <v>34</v>
      </c>
      <c r="M108" s="8">
        <v>39</v>
      </c>
      <c r="N108" s="8">
        <v>37</v>
      </c>
      <c r="O108" s="8">
        <v>28</v>
      </c>
      <c r="P108" s="8">
        <v>16</v>
      </c>
      <c r="Q108" s="8">
        <v>30</v>
      </c>
      <c r="R108" s="8">
        <v>7</v>
      </c>
      <c r="S108" s="8">
        <v>7</v>
      </c>
    </row>
    <row r="109" spans="1:19" s="75" customFormat="1" ht="12.75" x14ac:dyDescent="0.2">
      <c r="A109" s="51">
        <v>810</v>
      </c>
      <c r="B109" s="289" t="s">
        <v>136</v>
      </c>
      <c r="C109" s="7">
        <f t="shared" si="12"/>
        <v>699</v>
      </c>
      <c r="D109" s="8">
        <v>22</v>
      </c>
      <c r="E109" s="8">
        <v>10</v>
      </c>
      <c r="F109" s="8">
        <v>34</v>
      </c>
      <c r="G109" s="8">
        <v>33</v>
      </c>
      <c r="H109" s="8">
        <v>42</v>
      </c>
      <c r="I109" s="8">
        <v>55</v>
      </c>
      <c r="J109" s="8">
        <v>212</v>
      </c>
      <c r="K109" s="8">
        <v>28</v>
      </c>
      <c r="L109" s="8">
        <v>60</v>
      </c>
      <c r="M109" s="8">
        <v>28</v>
      </c>
      <c r="N109" s="8">
        <v>60</v>
      </c>
      <c r="O109" s="8">
        <v>32</v>
      </c>
      <c r="P109" s="8">
        <v>12</v>
      </c>
      <c r="Q109" s="8">
        <v>44</v>
      </c>
      <c r="R109" s="8">
        <v>18</v>
      </c>
      <c r="S109" s="8">
        <v>9</v>
      </c>
    </row>
    <row r="110" spans="1:19" s="75" customFormat="1" ht="12.75" x14ac:dyDescent="0.2">
      <c r="A110" s="53">
        <v>811</v>
      </c>
      <c r="B110" s="289" t="s">
        <v>137</v>
      </c>
      <c r="C110" s="7">
        <f t="shared" si="12"/>
        <v>19</v>
      </c>
      <c r="D110" s="8">
        <v>0</v>
      </c>
      <c r="E110" s="8">
        <v>0</v>
      </c>
      <c r="F110" s="8">
        <v>0</v>
      </c>
      <c r="G110" s="8">
        <v>0</v>
      </c>
      <c r="H110" s="8">
        <v>0</v>
      </c>
      <c r="I110" s="8">
        <v>0</v>
      </c>
      <c r="J110" s="8">
        <v>0</v>
      </c>
      <c r="K110" s="8">
        <v>4</v>
      </c>
      <c r="L110" s="8">
        <v>6</v>
      </c>
      <c r="M110" s="8">
        <v>0</v>
      </c>
      <c r="N110" s="8">
        <v>0</v>
      </c>
      <c r="O110" s="8">
        <v>3</v>
      </c>
      <c r="P110" s="8">
        <v>1</v>
      </c>
      <c r="Q110" s="8">
        <v>3</v>
      </c>
      <c r="R110" s="8">
        <v>2</v>
      </c>
      <c r="S110" s="8">
        <v>0</v>
      </c>
    </row>
    <row r="111" spans="1:19" s="75" customFormat="1" ht="12.75" x14ac:dyDescent="0.2">
      <c r="A111" s="53">
        <v>812</v>
      </c>
      <c r="B111" s="289" t="s">
        <v>151</v>
      </c>
      <c r="C111" s="7">
        <f t="shared" si="12"/>
        <v>2093</v>
      </c>
      <c r="D111" s="8">
        <v>45</v>
      </c>
      <c r="E111" s="8">
        <v>76</v>
      </c>
      <c r="F111" s="8">
        <v>143</v>
      </c>
      <c r="G111" s="8">
        <v>71</v>
      </c>
      <c r="H111" s="8">
        <v>129</v>
      </c>
      <c r="I111" s="8">
        <v>200</v>
      </c>
      <c r="J111" s="8">
        <v>650</v>
      </c>
      <c r="K111" s="8">
        <v>67</v>
      </c>
      <c r="L111" s="8">
        <v>121</v>
      </c>
      <c r="M111" s="8">
        <v>45</v>
      </c>
      <c r="N111" s="8">
        <v>195</v>
      </c>
      <c r="O111" s="8">
        <v>121</v>
      </c>
      <c r="P111" s="8">
        <v>64</v>
      </c>
      <c r="Q111" s="8">
        <v>106</v>
      </c>
      <c r="R111" s="8">
        <v>30</v>
      </c>
      <c r="S111" s="8">
        <v>30</v>
      </c>
    </row>
    <row r="112" spans="1:19" s="75" customFormat="1" ht="16.5" customHeight="1" x14ac:dyDescent="0.2">
      <c r="A112" s="53">
        <v>816</v>
      </c>
      <c r="B112" s="289" t="s">
        <v>248</v>
      </c>
      <c r="C112" s="7">
        <f t="shared" si="12"/>
        <v>459</v>
      </c>
      <c r="D112" s="8">
        <v>10</v>
      </c>
      <c r="E112" s="8">
        <v>7</v>
      </c>
      <c r="F112" s="8">
        <v>8</v>
      </c>
      <c r="G112" s="8">
        <v>6</v>
      </c>
      <c r="H112" s="8">
        <v>7</v>
      </c>
      <c r="I112" s="8">
        <v>36</v>
      </c>
      <c r="J112" s="8">
        <v>229</v>
      </c>
      <c r="K112" s="8">
        <v>13</v>
      </c>
      <c r="L112" s="8">
        <v>24</v>
      </c>
      <c r="M112" s="8">
        <v>17</v>
      </c>
      <c r="N112" s="8">
        <v>28</v>
      </c>
      <c r="O112" s="8">
        <v>17</v>
      </c>
      <c r="P112" s="8">
        <v>25</v>
      </c>
      <c r="Q112" s="8">
        <v>21</v>
      </c>
      <c r="R112" s="8">
        <v>5</v>
      </c>
      <c r="S112" s="8">
        <v>6</v>
      </c>
    </row>
    <row r="113" spans="1:19" s="75" customFormat="1" ht="12.75" x14ac:dyDescent="0.2">
      <c r="A113" s="53">
        <v>817</v>
      </c>
      <c r="B113" s="289" t="s">
        <v>139</v>
      </c>
      <c r="C113" s="7">
        <f t="shared" si="12"/>
        <v>28</v>
      </c>
      <c r="D113" s="8">
        <v>6</v>
      </c>
      <c r="E113" s="8">
        <v>0</v>
      </c>
      <c r="F113" s="8">
        <v>0</v>
      </c>
      <c r="G113" s="8">
        <v>0</v>
      </c>
      <c r="H113" s="8">
        <v>1</v>
      </c>
      <c r="I113" s="8">
        <v>5</v>
      </c>
      <c r="J113" s="8">
        <v>5</v>
      </c>
      <c r="K113" s="8">
        <v>3</v>
      </c>
      <c r="L113" s="8">
        <v>0</v>
      </c>
      <c r="M113" s="8">
        <v>0</v>
      </c>
      <c r="N113" s="8">
        <v>7</v>
      </c>
      <c r="O113" s="8">
        <v>0</v>
      </c>
      <c r="P113" s="8">
        <v>1</v>
      </c>
      <c r="Q113" s="8">
        <v>0</v>
      </c>
      <c r="R113" s="8">
        <v>0</v>
      </c>
      <c r="S113" s="8">
        <v>0</v>
      </c>
    </row>
    <row r="114" spans="1:19" s="75" customFormat="1" ht="12.75" x14ac:dyDescent="0.2">
      <c r="A114" s="53">
        <v>821</v>
      </c>
      <c r="B114" s="289" t="s">
        <v>342</v>
      </c>
      <c r="C114" s="7">
        <f t="shared" si="12"/>
        <v>39</v>
      </c>
      <c r="D114" s="8">
        <v>0</v>
      </c>
      <c r="E114" s="8">
        <v>0</v>
      </c>
      <c r="F114" s="8">
        <v>3</v>
      </c>
      <c r="G114" s="8">
        <v>11</v>
      </c>
      <c r="H114" s="8">
        <v>3</v>
      </c>
      <c r="I114" s="8">
        <v>2</v>
      </c>
      <c r="J114" s="8">
        <v>10</v>
      </c>
      <c r="K114" s="8">
        <v>2</v>
      </c>
      <c r="L114" s="8">
        <v>2</v>
      </c>
      <c r="M114" s="8">
        <v>0</v>
      </c>
      <c r="N114" s="8">
        <v>0</v>
      </c>
      <c r="O114" s="8">
        <v>0</v>
      </c>
      <c r="P114" s="8">
        <v>3</v>
      </c>
      <c r="Q114" s="8">
        <v>2</v>
      </c>
      <c r="R114" s="8">
        <v>0</v>
      </c>
      <c r="S114" s="8">
        <v>1</v>
      </c>
    </row>
    <row r="115" spans="1:19" s="75" customFormat="1" ht="12.75" x14ac:dyDescent="0.2">
      <c r="A115" s="53">
        <v>825</v>
      </c>
      <c r="B115" s="289" t="s">
        <v>361</v>
      </c>
      <c r="C115" s="7">
        <f t="shared" si="12"/>
        <v>11</v>
      </c>
      <c r="D115" s="8">
        <v>0</v>
      </c>
      <c r="E115" s="8">
        <v>5</v>
      </c>
      <c r="F115" s="8">
        <v>0</v>
      </c>
      <c r="G115" s="8">
        <v>0</v>
      </c>
      <c r="H115" s="8">
        <v>0</v>
      </c>
      <c r="I115" s="8">
        <v>0</v>
      </c>
      <c r="J115" s="8">
        <v>2</v>
      </c>
      <c r="K115" s="8">
        <v>0</v>
      </c>
      <c r="L115" s="8">
        <v>0</v>
      </c>
      <c r="M115" s="8">
        <v>1</v>
      </c>
      <c r="N115" s="8">
        <v>3</v>
      </c>
      <c r="O115" s="8">
        <v>0</v>
      </c>
      <c r="P115" s="8">
        <v>0</v>
      </c>
      <c r="Q115" s="8">
        <v>0</v>
      </c>
      <c r="R115" s="8">
        <v>0</v>
      </c>
      <c r="S115" s="8">
        <v>0</v>
      </c>
    </row>
    <row r="116" spans="1:19" s="75" customFormat="1" ht="12.75" x14ac:dyDescent="0.2">
      <c r="A116" s="53">
        <v>826</v>
      </c>
      <c r="B116" s="289" t="s">
        <v>301</v>
      </c>
      <c r="C116" s="7">
        <f t="shared" si="12"/>
        <v>109</v>
      </c>
      <c r="D116" s="8">
        <v>4</v>
      </c>
      <c r="E116" s="8">
        <v>0</v>
      </c>
      <c r="F116" s="8">
        <v>8</v>
      </c>
      <c r="G116" s="8">
        <v>1</v>
      </c>
      <c r="H116" s="8">
        <v>3</v>
      </c>
      <c r="I116" s="8">
        <v>13</v>
      </c>
      <c r="J116" s="8">
        <v>61</v>
      </c>
      <c r="K116" s="8">
        <v>3</v>
      </c>
      <c r="L116" s="8">
        <v>2</v>
      </c>
      <c r="M116" s="8">
        <v>3</v>
      </c>
      <c r="N116" s="8">
        <v>3</v>
      </c>
      <c r="O116" s="8">
        <v>3</v>
      </c>
      <c r="P116" s="8">
        <v>0</v>
      </c>
      <c r="Q116" s="8">
        <v>3</v>
      </c>
      <c r="R116" s="8">
        <v>0</v>
      </c>
      <c r="S116" s="8">
        <v>2</v>
      </c>
    </row>
    <row r="117" spans="1:19" s="75" customFormat="1" ht="12.75" x14ac:dyDescent="0.2">
      <c r="A117" s="53">
        <v>827</v>
      </c>
      <c r="B117" s="289" t="s">
        <v>141</v>
      </c>
      <c r="C117" s="7">
        <f t="shared" si="12"/>
        <v>55</v>
      </c>
      <c r="D117" s="8">
        <v>0</v>
      </c>
      <c r="E117" s="8">
        <v>2</v>
      </c>
      <c r="F117" s="8">
        <v>2</v>
      </c>
      <c r="G117" s="8">
        <v>0</v>
      </c>
      <c r="H117" s="8">
        <v>0</v>
      </c>
      <c r="I117" s="8">
        <v>2</v>
      </c>
      <c r="J117" s="8">
        <v>29</v>
      </c>
      <c r="K117" s="8">
        <v>0</v>
      </c>
      <c r="L117" s="8">
        <v>2</v>
      </c>
      <c r="M117" s="8">
        <v>1</v>
      </c>
      <c r="N117" s="8">
        <v>3</v>
      </c>
      <c r="O117" s="8">
        <v>8</v>
      </c>
      <c r="P117" s="8">
        <v>1</v>
      </c>
      <c r="Q117" s="8">
        <v>0</v>
      </c>
      <c r="R117" s="8">
        <v>4</v>
      </c>
      <c r="S117" s="8">
        <v>1</v>
      </c>
    </row>
    <row r="118" spans="1:19" s="75" customFormat="1" ht="12.75" x14ac:dyDescent="0.2">
      <c r="A118" s="53">
        <v>828</v>
      </c>
      <c r="B118" s="289" t="s">
        <v>142</v>
      </c>
      <c r="C118" s="7">
        <f t="shared" si="12"/>
        <v>8</v>
      </c>
      <c r="D118" s="8">
        <v>0</v>
      </c>
      <c r="E118" s="8">
        <v>0</v>
      </c>
      <c r="F118" s="8">
        <v>0</v>
      </c>
      <c r="G118" s="8">
        <v>1</v>
      </c>
      <c r="H118" s="8">
        <v>2</v>
      </c>
      <c r="I118" s="8">
        <v>4</v>
      </c>
      <c r="J118" s="8">
        <v>0</v>
      </c>
      <c r="K118" s="8">
        <v>0</v>
      </c>
      <c r="L118" s="8">
        <v>0</v>
      </c>
      <c r="M118" s="8">
        <v>0</v>
      </c>
      <c r="N118" s="8">
        <v>0</v>
      </c>
      <c r="O118" s="8">
        <v>0</v>
      </c>
      <c r="P118" s="8">
        <v>0</v>
      </c>
      <c r="Q118" s="8">
        <v>1</v>
      </c>
      <c r="R118" s="8">
        <v>0</v>
      </c>
      <c r="S118" s="8">
        <v>0</v>
      </c>
    </row>
    <row r="119" spans="1:19" s="75" customFormat="1" ht="12.75" x14ac:dyDescent="0.2">
      <c r="A119" s="53">
        <v>831</v>
      </c>
      <c r="B119" s="289" t="s">
        <v>92</v>
      </c>
      <c r="C119" s="7">
        <f t="shared" si="12"/>
        <v>43</v>
      </c>
      <c r="D119" s="8">
        <v>1</v>
      </c>
      <c r="E119" s="8">
        <v>0</v>
      </c>
      <c r="F119" s="8">
        <v>3</v>
      </c>
      <c r="G119" s="8">
        <v>2</v>
      </c>
      <c r="H119" s="8">
        <v>0</v>
      </c>
      <c r="I119" s="8">
        <v>1</v>
      </c>
      <c r="J119" s="8">
        <v>13</v>
      </c>
      <c r="K119" s="8">
        <v>1</v>
      </c>
      <c r="L119" s="8">
        <v>1</v>
      </c>
      <c r="M119" s="8">
        <v>2</v>
      </c>
      <c r="N119" s="8">
        <v>6</v>
      </c>
      <c r="O119" s="8">
        <v>3</v>
      </c>
      <c r="P119" s="8">
        <v>1</v>
      </c>
      <c r="Q119" s="8">
        <v>2</v>
      </c>
      <c r="R119" s="8">
        <v>2</v>
      </c>
      <c r="S119" s="8">
        <v>5</v>
      </c>
    </row>
    <row r="120" spans="1:19" s="75" customFormat="1" ht="21" x14ac:dyDescent="0.2">
      <c r="A120" s="53">
        <v>832</v>
      </c>
      <c r="B120" s="289" t="s">
        <v>247</v>
      </c>
      <c r="C120" s="7">
        <f t="shared" si="12"/>
        <v>173</v>
      </c>
      <c r="D120" s="8">
        <v>0</v>
      </c>
      <c r="E120" s="8">
        <v>7</v>
      </c>
      <c r="F120" s="8">
        <v>2</v>
      </c>
      <c r="G120" s="8">
        <v>14</v>
      </c>
      <c r="H120" s="8">
        <v>2</v>
      </c>
      <c r="I120" s="8">
        <v>5</v>
      </c>
      <c r="J120" s="8">
        <v>91</v>
      </c>
      <c r="K120" s="8">
        <v>0</v>
      </c>
      <c r="L120" s="8">
        <v>15</v>
      </c>
      <c r="M120" s="8">
        <v>5</v>
      </c>
      <c r="N120" s="8">
        <v>5</v>
      </c>
      <c r="O120" s="8">
        <v>11</v>
      </c>
      <c r="P120" s="8">
        <v>3</v>
      </c>
      <c r="Q120" s="8">
        <v>13</v>
      </c>
      <c r="R120" s="8">
        <v>0</v>
      </c>
      <c r="S120" s="8">
        <v>0</v>
      </c>
    </row>
    <row r="121" spans="1:19" s="75" customFormat="1" ht="12.75" x14ac:dyDescent="0.2">
      <c r="A121" s="53">
        <v>833</v>
      </c>
      <c r="B121" s="294" t="s">
        <v>143</v>
      </c>
      <c r="C121" s="7">
        <f t="shared" si="12"/>
        <v>0</v>
      </c>
      <c r="D121" s="8">
        <v>0</v>
      </c>
      <c r="E121" s="8">
        <v>0</v>
      </c>
      <c r="F121" s="8">
        <v>0</v>
      </c>
      <c r="G121" s="8">
        <v>0</v>
      </c>
      <c r="H121" s="8">
        <v>0</v>
      </c>
      <c r="I121" s="8">
        <v>0</v>
      </c>
      <c r="J121" s="8">
        <v>0</v>
      </c>
      <c r="K121" s="8">
        <v>0</v>
      </c>
      <c r="L121" s="8">
        <v>0</v>
      </c>
      <c r="M121" s="8">
        <v>0</v>
      </c>
      <c r="N121" s="8">
        <v>0</v>
      </c>
      <c r="O121" s="8">
        <v>0</v>
      </c>
      <c r="P121" s="8">
        <v>0</v>
      </c>
      <c r="Q121" s="8">
        <v>0</v>
      </c>
      <c r="R121" s="8">
        <v>0</v>
      </c>
      <c r="S121" s="8">
        <v>0</v>
      </c>
    </row>
    <row r="122" spans="1:19" s="75" customFormat="1" ht="12.75" x14ac:dyDescent="0.2">
      <c r="A122" s="53">
        <v>834</v>
      </c>
      <c r="B122" s="289" t="s">
        <v>302</v>
      </c>
      <c r="C122" s="7">
        <f t="shared" si="12"/>
        <v>22</v>
      </c>
      <c r="D122" s="8">
        <v>2</v>
      </c>
      <c r="E122" s="8">
        <v>0</v>
      </c>
      <c r="F122" s="8">
        <v>1</v>
      </c>
      <c r="G122" s="8">
        <v>1</v>
      </c>
      <c r="H122" s="8">
        <v>0</v>
      </c>
      <c r="I122" s="8">
        <v>2</v>
      </c>
      <c r="J122" s="8">
        <v>14</v>
      </c>
      <c r="K122" s="8">
        <v>0</v>
      </c>
      <c r="L122" s="8">
        <v>0</v>
      </c>
      <c r="M122" s="8">
        <v>0</v>
      </c>
      <c r="N122" s="8">
        <v>1</v>
      </c>
      <c r="O122" s="8">
        <v>0</v>
      </c>
      <c r="P122" s="8">
        <v>0</v>
      </c>
      <c r="Q122" s="8">
        <v>1</v>
      </c>
      <c r="R122" s="8">
        <v>0</v>
      </c>
      <c r="S122" s="8">
        <v>0</v>
      </c>
    </row>
    <row r="123" spans="1:19" s="75" customFormat="1" ht="12.75" x14ac:dyDescent="0.2">
      <c r="A123" s="53">
        <v>836</v>
      </c>
      <c r="B123" s="289" t="s">
        <v>144</v>
      </c>
      <c r="C123" s="7">
        <f t="shared" si="12"/>
        <v>12</v>
      </c>
      <c r="D123" s="8">
        <v>4</v>
      </c>
      <c r="E123" s="8">
        <v>0</v>
      </c>
      <c r="F123" s="8">
        <v>0</v>
      </c>
      <c r="G123" s="8">
        <v>2</v>
      </c>
      <c r="H123" s="8">
        <v>0</v>
      </c>
      <c r="I123" s="8">
        <v>0</v>
      </c>
      <c r="J123" s="8">
        <v>6</v>
      </c>
      <c r="K123" s="8">
        <v>0</v>
      </c>
      <c r="L123" s="8">
        <v>0</v>
      </c>
      <c r="M123" s="8">
        <v>0</v>
      </c>
      <c r="N123" s="8">
        <v>0</v>
      </c>
      <c r="O123" s="8">
        <v>0</v>
      </c>
      <c r="P123" s="8">
        <v>0</v>
      </c>
      <c r="Q123" s="8">
        <v>0</v>
      </c>
      <c r="R123" s="8">
        <v>0</v>
      </c>
      <c r="S123" s="8">
        <v>0</v>
      </c>
    </row>
    <row r="124" spans="1:19" s="75" customFormat="1" ht="16.5" customHeight="1" x14ac:dyDescent="0.2">
      <c r="A124" s="53">
        <v>838</v>
      </c>
      <c r="B124" s="289" t="s">
        <v>145</v>
      </c>
      <c r="C124" s="7">
        <f t="shared" si="12"/>
        <v>8</v>
      </c>
      <c r="D124" s="8">
        <v>0</v>
      </c>
      <c r="E124" s="8">
        <v>0</v>
      </c>
      <c r="F124" s="8">
        <v>0</v>
      </c>
      <c r="G124" s="8">
        <v>0</v>
      </c>
      <c r="H124" s="8">
        <v>1</v>
      </c>
      <c r="I124" s="8">
        <v>0</v>
      </c>
      <c r="J124" s="8">
        <v>6</v>
      </c>
      <c r="K124" s="8">
        <v>0</v>
      </c>
      <c r="L124" s="8">
        <v>0</v>
      </c>
      <c r="M124" s="8">
        <v>0</v>
      </c>
      <c r="N124" s="8">
        <v>0</v>
      </c>
      <c r="O124" s="8">
        <v>1</v>
      </c>
      <c r="P124" s="8">
        <v>0</v>
      </c>
      <c r="Q124" s="8">
        <v>0</v>
      </c>
      <c r="R124" s="8">
        <v>0</v>
      </c>
      <c r="S124" s="8">
        <v>0</v>
      </c>
    </row>
    <row r="125" spans="1:19" s="75" customFormat="1" ht="12.75" x14ac:dyDescent="0.2">
      <c r="A125" s="53">
        <v>839</v>
      </c>
      <c r="B125" s="289" t="s">
        <v>148</v>
      </c>
      <c r="C125" s="7">
        <f t="shared" si="12"/>
        <v>17</v>
      </c>
      <c r="D125" s="8">
        <v>0</v>
      </c>
      <c r="E125" s="8">
        <v>0</v>
      </c>
      <c r="F125" s="8">
        <v>0</v>
      </c>
      <c r="G125" s="8">
        <v>0</v>
      </c>
      <c r="H125" s="8">
        <v>0</v>
      </c>
      <c r="I125" s="8">
        <v>13</v>
      </c>
      <c r="J125" s="8">
        <v>0</v>
      </c>
      <c r="K125" s="8">
        <v>0</v>
      </c>
      <c r="L125" s="8">
        <v>0</v>
      </c>
      <c r="M125" s="8">
        <v>0</v>
      </c>
      <c r="N125" s="8">
        <v>3</v>
      </c>
      <c r="O125" s="8">
        <v>0</v>
      </c>
      <c r="P125" s="8">
        <v>0</v>
      </c>
      <c r="Q125" s="8">
        <v>1</v>
      </c>
      <c r="R125" s="8">
        <v>0</v>
      </c>
      <c r="S125" s="8">
        <v>0</v>
      </c>
    </row>
    <row r="126" spans="1:19" s="75" customFormat="1" ht="12.75" x14ac:dyDescent="0.2">
      <c r="A126" s="53">
        <v>840</v>
      </c>
      <c r="B126" s="289" t="s">
        <v>149</v>
      </c>
      <c r="C126" s="7">
        <f t="shared" si="12"/>
        <v>435</v>
      </c>
      <c r="D126" s="8">
        <v>22</v>
      </c>
      <c r="E126" s="8">
        <v>9</v>
      </c>
      <c r="F126" s="8">
        <v>19</v>
      </c>
      <c r="G126" s="8">
        <v>15</v>
      </c>
      <c r="H126" s="8">
        <v>26</v>
      </c>
      <c r="I126" s="8">
        <v>39</v>
      </c>
      <c r="J126" s="8">
        <v>129</v>
      </c>
      <c r="K126" s="8">
        <v>5</v>
      </c>
      <c r="L126" s="8">
        <v>24</v>
      </c>
      <c r="M126" s="8">
        <v>28</v>
      </c>
      <c r="N126" s="8">
        <v>49</v>
      </c>
      <c r="O126" s="8">
        <v>8</v>
      </c>
      <c r="P126" s="8">
        <v>12</v>
      </c>
      <c r="Q126" s="8">
        <v>24</v>
      </c>
      <c r="R126" s="8">
        <v>16</v>
      </c>
      <c r="S126" s="8">
        <v>10</v>
      </c>
    </row>
    <row r="127" spans="1:19" s="75" customFormat="1" ht="12.75" x14ac:dyDescent="0.2">
      <c r="A127" s="53">
        <v>841</v>
      </c>
      <c r="B127" s="289" t="s">
        <v>150</v>
      </c>
      <c r="C127" s="7">
        <f t="shared" si="12"/>
        <v>11</v>
      </c>
      <c r="D127" s="8">
        <v>0</v>
      </c>
      <c r="E127" s="8">
        <v>0</v>
      </c>
      <c r="F127" s="8">
        <v>2</v>
      </c>
      <c r="G127" s="8">
        <v>0</v>
      </c>
      <c r="H127" s="8">
        <v>2</v>
      </c>
      <c r="I127" s="8">
        <v>2</v>
      </c>
      <c r="J127" s="8">
        <v>3</v>
      </c>
      <c r="K127" s="8">
        <v>0</v>
      </c>
      <c r="L127" s="8">
        <v>0</v>
      </c>
      <c r="M127" s="8">
        <v>1</v>
      </c>
      <c r="N127" s="8">
        <v>0</v>
      </c>
      <c r="O127" s="8">
        <v>0</v>
      </c>
      <c r="P127" s="8">
        <v>0</v>
      </c>
      <c r="Q127" s="8">
        <v>0</v>
      </c>
      <c r="R127" s="8">
        <v>1</v>
      </c>
      <c r="S127" s="8">
        <v>0</v>
      </c>
    </row>
    <row r="128" spans="1:19" s="75" customFormat="1" ht="12.75" x14ac:dyDescent="0.2">
      <c r="A128" s="53">
        <v>846</v>
      </c>
      <c r="B128" s="289" t="s">
        <v>93</v>
      </c>
      <c r="C128" s="7">
        <f t="shared" si="12"/>
        <v>292</v>
      </c>
      <c r="D128" s="8">
        <v>8</v>
      </c>
      <c r="E128" s="8">
        <v>1</v>
      </c>
      <c r="F128" s="8">
        <v>17</v>
      </c>
      <c r="G128" s="8">
        <v>9</v>
      </c>
      <c r="H128" s="8">
        <v>11</v>
      </c>
      <c r="I128" s="8">
        <v>23</v>
      </c>
      <c r="J128" s="8">
        <v>131</v>
      </c>
      <c r="K128" s="8">
        <v>9</v>
      </c>
      <c r="L128" s="8">
        <v>21</v>
      </c>
      <c r="M128" s="8">
        <v>8</v>
      </c>
      <c r="N128" s="8">
        <v>17</v>
      </c>
      <c r="O128" s="8">
        <v>6</v>
      </c>
      <c r="P128" s="8">
        <v>13</v>
      </c>
      <c r="Q128" s="8">
        <v>13</v>
      </c>
      <c r="R128" s="8">
        <v>3</v>
      </c>
      <c r="S128" s="8">
        <v>2</v>
      </c>
    </row>
    <row r="129" spans="1:19" s="75" customFormat="1" ht="12.75" x14ac:dyDescent="0.2">
      <c r="A129" s="51">
        <v>847</v>
      </c>
      <c r="B129" s="289" t="s">
        <v>94</v>
      </c>
      <c r="C129" s="7">
        <f t="shared" si="12"/>
        <v>343</v>
      </c>
      <c r="D129" s="8">
        <v>6</v>
      </c>
      <c r="E129" s="8">
        <v>8</v>
      </c>
      <c r="F129" s="8">
        <v>16</v>
      </c>
      <c r="G129" s="8">
        <v>17</v>
      </c>
      <c r="H129" s="8">
        <v>18</v>
      </c>
      <c r="I129" s="8">
        <v>18</v>
      </c>
      <c r="J129" s="8">
        <v>118</v>
      </c>
      <c r="K129" s="8">
        <v>9</v>
      </c>
      <c r="L129" s="8">
        <v>12</v>
      </c>
      <c r="M129" s="8">
        <v>12</v>
      </c>
      <c r="N129" s="8">
        <v>31</v>
      </c>
      <c r="O129" s="8">
        <v>24</v>
      </c>
      <c r="P129" s="8">
        <v>26</v>
      </c>
      <c r="Q129" s="8">
        <v>18</v>
      </c>
      <c r="R129" s="8">
        <v>8</v>
      </c>
      <c r="S129" s="8">
        <v>2</v>
      </c>
    </row>
    <row r="130" spans="1:19" s="75" customFormat="1" ht="12.75" x14ac:dyDescent="0.2">
      <c r="A130" s="55">
        <v>848</v>
      </c>
      <c r="B130" s="289" t="s">
        <v>303</v>
      </c>
      <c r="C130" s="7">
        <f t="shared" si="12"/>
        <v>1016</v>
      </c>
      <c r="D130" s="8">
        <v>33</v>
      </c>
      <c r="E130" s="8">
        <v>10</v>
      </c>
      <c r="F130" s="8">
        <v>50</v>
      </c>
      <c r="G130" s="8">
        <v>39</v>
      </c>
      <c r="H130" s="8">
        <v>38</v>
      </c>
      <c r="I130" s="8">
        <v>90</v>
      </c>
      <c r="J130" s="8">
        <v>350</v>
      </c>
      <c r="K130" s="8">
        <v>24</v>
      </c>
      <c r="L130" s="8">
        <v>52</v>
      </c>
      <c r="M130" s="8">
        <v>42</v>
      </c>
      <c r="N130" s="8">
        <v>117</v>
      </c>
      <c r="O130" s="8">
        <v>40</v>
      </c>
      <c r="P130" s="8">
        <v>36</v>
      </c>
      <c r="Q130" s="8">
        <v>62</v>
      </c>
      <c r="R130" s="8">
        <v>17</v>
      </c>
      <c r="S130" s="8">
        <v>16</v>
      </c>
    </row>
    <row r="131" spans="1:19" s="75" customFormat="1" ht="21" x14ac:dyDescent="0.2">
      <c r="A131" s="51">
        <v>849</v>
      </c>
      <c r="B131" s="289" t="s">
        <v>166</v>
      </c>
      <c r="C131" s="7">
        <f t="shared" si="12"/>
        <v>6</v>
      </c>
      <c r="D131" s="8">
        <v>0</v>
      </c>
      <c r="E131" s="8">
        <v>0</v>
      </c>
      <c r="F131" s="8">
        <v>0</v>
      </c>
      <c r="G131" s="8">
        <v>0</v>
      </c>
      <c r="H131" s="8">
        <v>0</v>
      </c>
      <c r="I131" s="8">
        <v>0</v>
      </c>
      <c r="J131" s="8">
        <v>4</v>
      </c>
      <c r="K131" s="8">
        <v>0</v>
      </c>
      <c r="L131" s="8">
        <v>0</v>
      </c>
      <c r="M131" s="8">
        <v>0</v>
      </c>
      <c r="N131" s="8">
        <v>0</v>
      </c>
      <c r="O131" s="8">
        <v>1</v>
      </c>
      <c r="P131" s="8">
        <v>0</v>
      </c>
      <c r="Q131" s="8">
        <v>1</v>
      </c>
      <c r="R131" s="8">
        <v>0</v>
      </c>
      <c r="S131" s="8">
        <v>0</v>
      </c>
    </row>
    <row r="132" spans="1:19" s="75" customFormat="1" ht="12.75" x14ac:dyDescent="0.2">
      <c r="A132" s="51">
        <v>851</v>
      </c>
      <c r="B132" s="289" t="s">
        <v>53</v>
      </c>
      <c r="C132" s="7">
        <f t="shared" si="12"/>
        <v>6</v>
      </c>
      <c r="D132" s="8">
        <v>0</v>
      </c>
      <c r="E132" s="8">
        <v>0</v>
      </c>
      <c r="F132" s="8">
        <v>0</v>
      </c>
      <c r="G132" s="8">
        <v>0</v>
      </c>
      <c r="H132" s="8">
        <v>0</v>
      </c>
      <c r="I132" s="8">
        <v>1</v>
      </c>
      <c r="J132" s="8">
        <v>3</v>
      </c>
      <c r="K132" s="8">
        <v>2</v>
      </c>
      <c r="L132" s="8">
        <v>0</v>
      </c>
      <c r="M132" s="8">
        <v>0</v>
      </c>
      <c r="N132" s="8">
        <v>0</v>
      </c>
      <c r="O132" s="8">
        <v>0</v>
      </c>
      <c r="P132" s="8">
        <v>0</v>
      </c>
      <c r="Q132" s="8">
        <v>0</v>
      </c>
      <c r="R132" s="8">
        <v>0</v>
      </c>
      <c r="S132" s="8">
        <v>0</v>
      </c>
    </row>
    <row r="133" spans="1:19" s="75" customFormat="1" ht="12.75" x14ac:dyDescent="0.2">
      <c r="A133" s="55">
        <v>852</v>
      </c>
      <c r="B133" s="289" t="s">
        <v>95</v>
      </c>
      <c r="C133" s="7">
        <f t="shared" si="12"/>
        <v>1</v>
      </c>
      <c r="D133" s="8">
        <v>0</v>
      </c>
      <c r="E133" s="8">
        <v>0</v>
      </c>
      <c r="F133" s="8">
        <v>0</v>
      </c>
      <c r="G133" s="8">
        <v>0</v>
      </c>
      <c r="H133" s="8">
        <v>0</v>
      </c>
      <c r="I133" s="8">
        <v>0</v>
      </c>
      <c r="J133" s="8">
        <v>1</v>
      </c>
      <c r="K133" s="8">
        <v>0</v>
      </c>
      <c r="L133" s="8">
        <v>0</v>
      </c>
      <c r="M133" s="8">
        <v>0</v>
      </c>
      <c r="N133" s="8">
        <v>0</v>
      </c>
      <c r="O133" s="8">
        <v>0</v>
      </c>
      <c r="P133" s="8">
        <v>0</v>
      </c>
      <c r="Q133" s="8">
        <v>0</v>
      </c>
      <c r="R133" s="8">
        <v>0</v>
      </c>
      <c r="S133" s="8">
        <v>0</v>
      </c>
    </row>
    <row r="134" spans="1:19" s="75" customFormat="1" ht="21" x14ac:dyDescent="0.2">
      <c r="A134" s="55">
        <v>853</v>
      </c>
      <c r="B134" s="289" t="s">
        <v>66</v>
      </c>
      <c r="C134" s="7">
        <f t="shared" si="12"/>
        <v>3</v>
      </c>
      <c r="D134" s="8">
        <v>0</v>
      </c>
      <c r="E134" s="8">
        <v>0</v>
      </c>
      <c r="F134" s="8">
        <v>1</v>
      </c>
      <c r="G134" s="8">
        <v>0</v>
      </c>
      <c r="H134" s="8">
        <v>0</v>
      </c>
      <c r="I134" s="8">
        <v>2</v>
      </c>
      <c r="J134" s="8">
        <v>0</v>
      </c>
      <c r="K134" s="8">
        <v>0</v>
      </c>
      <c r="L134" s="8">
        <v>0</v>
      </c>
      <c r="M134" s="8">
        <v>0</v>
      </c>
      <c r="N134" s="8">
        <v>0</v>
      </c>
      <c r="O134" s="8">
        <v>0</v>
      </c>
      <c r="P134" s="8">
        <v>0</v>
      </c>
      <c r="Q134" s="8">
        <v>0</v>
      </c>
      <c r="R134" s="8">
        <v>0</v>
      </c>
      <c r="S134" s="8">
        <v>0</v>
      </c>
    </row>
    <row r="135" spans="1:19" s="75" customFormat="1" ht="12.75" x14ac:dyDescent="0.2">
      <c r="A135" s="51">
        <v>854</v>
      </c>
      <c r="B135" s="289" t="s">
        <v>49</v>
      </c>
      <c r="C135" s="7">
        <f t="shared" si="12"/>
        <v>12</v>
      </c>
      <c r="D135" s="8">
        <v>0</v>
      </c>
      <c r="E135" s="8">
        <v>0</v>
      </c>
      <c r="F135" s="8">
        <v>0</v>
      </c>
      <c r="G135" s="8">
        <v>4</v>
      </c>
      <c r="H135" s="8">
        <v>0</v>
      </c>
      <c r="I135" s="8">
        <v>0</v>
      </c>
      <c r="J135" s="8">
        <v>2</v>
      </c>
      <c r="K135" s="8">
        <v>0</v>
      </c>
      <c r="L135" s="8">
        <v>2</v>
      </c>
      <c r="M135" s="8">
        <v>0</v>
      </c>
      <c r="N135" s="8">
        <v>0</v>
      </c>
      <c r="O135" s="8">
        <v>1</v>
      </c>
      <c r="P135" s="8">
        <v>0</v>
      </c>
      <c r="Q135" s="8">
        <v>1</v>
      </c>
      <c r="R135" s="8">
        <v>2</v>
      </c>
      <c r="S135" s="8">
        <v>0</v>
      </c>
    </row>
    <row r="136" spans="1:19" s="75" customFormat="1" ht="17.25" customHeight="1" x14ac:dyDescent="0.2">
      <c r="A136" s="51">
        <v>855</v>
      </c>
      <c r="B136" s="289" t="s">
        <v>50</v>
      </c>
      <c r="C136" s="7">
        <f t="shared" si="12"/>
        <v>6</v>
      </c>
      <c r="D136" s="8">
        <v>1</v>
      </c>
      <c r="E136" s="8">
        <v>0</v>
      </c>
      <c r="F136" s="8">
        <v>0</v>
      </c>
      <c r="G136" s="8">
        <v>0</v>
      </c>
      <c r="H136" s="8">
        <v>0</v>
      </c>
      <c r="I136" s="8">
        <v>0</v>
      </c>
      <c r="J136" s="8">
        <v>2</v>
      </c>
      <c r="K136" s="8">
        <v>0</v>
      </c>
      <c r="L136" s="8">
        <v>0</v>
      </c>
      <c r="M136" s="8">
        <v>0</v>
      </c>
      <c r="N136" s="8">
        <v>0</v>
      </c>
      <c r="O136" s="8">
        <v>1</v>
      </c>
      <c r="P136" s="8">
        <v>1</v>
      </c>
      <c r="Q136" s="8">
        <v>0</v>
      </c>
      <c r="R136" s="8">
        <v>0</v>
      </c>
      <c r="S136" s="8">
        <v>1</v>
      </c>
    </row>
    <row r="137" spans="1:19" s="75" customFormat="1" ht="12.75" x14ac:dyDescent="0.2">
      <c r="A137" s="51">
        <v>856</v>
      </c>
      <c r="B137" s="289" t="s">
        <v>304</v>
      </c>
      <c r="C137" s="7">
        <f t="shared" si="12"/>
        <v>133</v>
      </c>
      <c r="D137" s="8">
        <v>4</v>
      </c>
      <c r="E137" s="8">
        <v>0</v>
      </c>
      <c r="F137" s="8">
        <v>7</v>
      </c>
      <c r="G137" s="8">
        <v>6</v>
      </c>
      <c r="H137" s="8">
        <v>7</v>
      </c>
      <c r="I137" s="8">
        <v>12</v>
      </c>
      <c r="J137" s="8">
        <v>36</v>
      </c>
      <c r="K137" s="8">
        <v>2</v>
      </c>
      <c r="L137" s="8">
        <v>10</v>
      </c>
      <c r="M137" s="8">
        <v>6</v>
      </c>
      <c r="N137" s="8">
        <v>9</v>
      </c>
      <c r="O137" s="8">
        <v>5</v>
      </c>
      <c r="P137" s="8">
        <v>16</v>
      </c>
      <c r="Q137" s="8">
        <v>8</v>
      </c>
      <c r="R137" s="8">
        <v>2</v>
      </c>
      <c r="S137" s="8">
        <v>3</v>
      </c>
    </row>
    <row r="138" spans="1:19" s="75" customFormat="1" ht="12.75" x14ac:dyDescent="0.2">
      <c r="A138" s="51">
        <v>857</v>
      </c>
      <c r="B138" s="289" t="s">
        <v>305</v>
      </c>
      <c r="C138" s="7">
        <f t="shared" si="12"/>
        <v>6</v>
      </c>
      <c r="D138" s="8">
        <v>2</v>
      </c>
      <c r="E138" s="8">
        <v>0</v>
      </c>
      <c r="F138" s="8">
        <v>0</v>
      </c>
      <c r="G138" s="8">
        <v>0</v>
      </c>
      <c r="H138" s="8">
        <v>0</v>
      </c>
      <c r="I138" s="8">
        <v>2</v>
      </c>
      <c r="J138" s="8">
        <v>1</v>
      </c>
      <c r="K138" s="8">
        <v>0</v>
      </c>
      <c r="L138" s="8">
        <v>0</v>
      </c>
      <c r="M138" s="8">
        <v>0</v>
      </c>
      <c r="N138" s="8">
        <v>1</v>
      </c>
      <c r="O138" s="8">
        <v>0</v>
      </c>
      <c r="P138" s="8">
        <v>0</v>
      </c>
      <c r="Q138" s="8">
        <v>0</v>
      </c>
      <c r="R138" s="8">
        <v>0</v>
      </c>
      <c r="S138" s="8">
        <v>0</v>
      </c>
    </row>
    <row r="139" spans="1:19" s="75" customFormat="1" ht="12.75" x14ac:dyDescent="0.2">
      <c r="A139" s="53">
        <v>858</v>
      </c>
      <c r="B139" s="289" t="s">
        <v>181</v>
      </c>
      <c r="C139" s="7">
        <f t="shared" si="12"/>
        <v>1</v>
      </c>
      <c r="D139" s="8">
        <v>0</v>
      </c>
      <c r="E139" s="8">
        <v>0</v>
      </c>
      <c r="F139" s="8">
        <v>0</v>
      </c>
      <c r="G139" s="8">
        <v>0</v>
      </c>
      <c r="H139" s="8">
        <v>0</v>
      </c>
      <c r="I139" s="8">
        <v>0</v>
      </c>
      <c r="J139" s="8">
        <v>0</v>
      </c>
      <c r="K139" s="8">
        <v>0</v>
      </c>
      <c r="L139" s="8">
        <v>0</v>
      </c>
      <c r="M139" s="8">
        <v>0</v>
      </c>
      <c r="N139" s="8">
        <v>0</v>
      </c>
      <c r="O139" s="8">
        <v>1</v>
      </c>
      <c r="P139" s="8">
        <v>0</v>
      </c>
      <c r="Q139" s="8">
        <v>0</v>
      </c>
      <c r="R139" s="8">
        <v>0</v>
      </c>
      <c r="S139" s="8">
        <v>0</v>
      </c>
    </row>
    <row r="140" spans="1:19" s="75" customFormat="1" ht="12.75" x14ac:dyDescent="0.2">
      <c r="A140" s="51">
        <v>861</v>
      </c>
      <c r="B140" s="289" t="s">
        <v>596</v>
      </c>
      <c r="C140" s="7">
        <f t="shared" si="12"/>
        <v>1</v>
      </c>
      <c r="D140" s="8">
        <v>0</v>
      </c>
      <c r="E140" s="8">
        <v>0</v>
      </c>
      <c r="F140" s="8">
        <v>0</v>
      </c>
      <c r="G140" s="8">
        <v>0</v>
      </c>
      <c r="H140" s="8">
        <v>0</v>
      </c>
      <c r="I140" s="8">
        <v>0</v>
      </c>
      <c r="J140" s="8">
        <v>1</v>
      </c>
      <c r="K140" s="8">
        <v>0</v>
      </c>
      <c r="L140" s="8">
        <v>0</v>
      </c>
      <c r="M140" s="8">
        <v>0</v>
      </c>
      <c r="N140" s="8">
        <v>0</v>
      </c>
      <c r="O140" s="8">
        <v>0</v>
      </c>
      <c r="P140" s="8">
        <v>0</v>
      </c>
      <c r="Q140" s="8">
        <v>0</v>
      </c>
      <c r="R140" s="8">
        <v>0</v>
      </c>
      <c r="S140" s="8">
        <v>0</v>
      </c>
    </row>
    <row r="141" spans="1:19" s="75" customFormat="1" ht="12.75" x14ac:dyDescent="0.2">
      <c r="A141" s="51">
        <v>862</v>
      </c>
      <c r="B141" s="289" t="s">
        <v>876</v>
      </c>
      <c r="C141" s="7">
        <f t="shared" si="12"/>
        <v>1</v>
      </c>
      <c r="D141" s="8">
        <v>0</v>
      </c>
      <c r="E141" s="8">
        <v>0</v>
      </c>
      <c r="F141" s="8">
        <v>0</v>
      </c>
      <c r="G141" s="8">
        <v>0</v>
      </c>
      <c r="H141" s="8">
        <v>0</v>
      </c>
      <c r="I141" s="8">
        <v>0</v>
      </c>
      <c r="J141" s="8">
        <v>1</v>
      </c>
      <c r="K141" s="8">
        <v>0</v>
      </c>
      <c r="L141" s="8">
        <v>0</v>
      </c>
      <c r="M141" s="8">
        <v>0</v>
      </c>
      <c r="N141" s="8">
        <v>0</v>
      </c>
      <c r="O141" s="8">
        <v>0</v>
      </c>
      <c r="P141" s="8">
        <v>0</v>
      </c>
      <c r="Q141" s="8">
        <v>0</v>
      </c>
      <c r="R141" s="8">
        <v>0</v>
      </c>
      <c r="S141" s="8">
        <v>0</v>
      </c>
    </row>
    <row r="142" spans="1:19" s="75" customFormat="1" ht="12.75" x14ac:dyDescent="0.2">
      <c r="A142" s="51">
        <v>899</v>
      </c>
      <c r="B142" s="289" t="s">
        <v>190</v>
      </c>
      <c r="C142" s="7">
        <f t="shared" si="12"/>
        <v>9</v>
      </c>
      <c r="D142" s="8">
        <v>0</v>
      </c>
      <c r="E142" s="8">
        <v>0</v>
      </c>
      <c r="F142" s="8">
        <v>1</v>
      </c>
      <c r="G142" s="8">
        <v>1</v>
      </c>
      <c r="H142" s="8">
        <v>1</v>
      </c>
      <c r="I142" s="8">
        <v>1</v>
      </c>
      <c r="J142" s="8">
        <v>0</v>
      </c>
      <c r="K142" s="8">
        <v>2</v>
      </c>
      <c r="L142" s="8">
        <v>1</v>
      </c>
      <c r="M142" s="8">
        <v>0</v>
      </c>
      <c r="N142" s="8">
        <v>0</v>
      </c>
      <c r="O142" s="8">
        <v>2</v>
      </c>
      <c r="P142" s="8">
        <v>0</v>
      </c>
      <c r="Q142" s="8">
        <v>0</v>
      </c>
      <c r="R142" s="8">
        <v>0</v>
      </c>
      <c r="S142" s="8">
        <v>0</v>
      </c>
    </row>
    <row r="143" spans="1:19" s="75" customFormat="1" ht="12.75" x14ac:dyDescent="0.2">
      <c r="A143" s="56"/>
      <c r="B143" s="288" t="s">
        <v>214</v>
      </c>
      <c r="C143" s="60">
        <f>SUM(C144:C147)</f>
        <v>186</v>
      </c>
      <c r="D143" s="60">
        <f t="shared" ref="D143:S143" si="13">SUM(D144:D147)</f>
        <v>10</v>
      </c>
      <c r="E143" s="60">
        <f t="shared" si="13"/>
        <v>4</v>
      </c>
      <c r="F143" s="60">
        <f t="shared" si="13"/>
        <v>1</v>
      </c>
      <c r="G143" s="60">
        <f t="shared" si="13"/>
        <v>10</v>
      </c>
      <c r="H143" s="60">
        <f t="shared" si="13"/>
        <v>4</v>
      </c>
      <c r="I143" s="60">
        <f t="shared" si="13"/>
        <v>14</v>
      </c>
      <c r="J143" s="60">
        <f t="shared" si="13"/>
        <v>84</v>
      </c>
      <c r="K143" s="60">
        <f t="shared" si="13"/>
        <v>3</v>
      </c>
      <c r="L143" s="60">
        <f t="shared" si="13"/>
        <v>20</v>
      </c>
      <c r="M143" s="60">
        <f t="shared" si="13"/>
        <v>2</v>
      </c>
      <c r="N143" s="60">
        <f t="shared" si="13"/>
        <v>11</v>
      </c>
      <c r="O143" s="60">
        <f t="shared" si="13"/>
        <v>10</v>
      </c>
      <c r="P143" s="60">
        <f t="shared" si="13"/>
        <v>4</v>
      </c>
      <c r="Q143" s="60">
        <f t="shared" si="13"/>
        <v>7</v>
      </c>
      <c r="R143" s="60">
        <f t="shared" si="13"/>
        <v>0</v>
      </c>
      <c r="S143" s="60">
        <f t="shared" si="13"/>
        <v>2</v>
      </c>
    </row>
    <row r="144" spans="1:19" s="75" customFormat="1" ht="12.75" x14ac:dyDescent="0.2">
      <c r="A144" s="51">
        <v>901</v>
      </c>
      <c r="B144" s="289" t="s">
        <v>96</v>
      </c>
      <c r="C144" s="7">
        <f t="shared" si="12"/>
        <v>159</v>
      </c>
      <c r="D144" s="8">
        <v>9</v>
      </c>
      <c r="E144" s="8">
        <v>3</v>
      </c>
      <c r="F144" s="8">
        <v>1</v>
      </c>
      <c r="G144" s="8">
        <v>9</v>
      </c>
      <c r="H144" s="8">
        <v>4</v>
      </c>
      <c r="I144" s="8">
        <v>10</v>
      </c>
      <c r="J144" s="8">
        <v>75</v>
      </c>
      <c r="K144" s="8">
        <v>3</v>
      </c>
      <c r="L144" s="8">
        <v>17</v>
      </c>
      <c r="M144" s="8">
        <v>1</v>
      </c>
      <c r="N144" s="8">
        <v>10</v>
      </c>
      <c r="O144" s="8">
        <v>9</v>
      </c>
      <c r="P144" s="8">
        <v>2</v>
      </c>
      <c r="Q144" s="8">
        <v>6</v>
      </c>
      <c r="R144" s="8">
        <v>0</v>
      </c>
      <c r="S144" s="8">
        <v>0</v>
      </c>
    </row>
    <row r="145" spans="1:19" s="75" customFormat="1" ht="12.75" x14ac:dyDescent="0.2">
      <c r="A145" s="51">
        <v>905</v>
      </c>
      <c r="B145" s="289" t="s">
        <v>97</v>
      </c>
      <c r="C145" s="7">
        <f t="shared" si="12"/>
        <v>23</v>
      </c>
      <c r="D145" s="8">
        <v>0</v>
      </c>
      <c r="E145" s="8">
        <v>1</v>
      </c>
      <c r="F145" s="8">
        <v>0</v>
      </c>
      <c r="G145" s="8">
        <v>1</v>
      </c>
      <c r="H145" s="8">
        <v>0</v>
      </c>
      <c r="I145" s="8">
        <v>2</v>
      </c>
      <c r="J145" s="8">
        <v>8</v>
      </c>
      <c r="K145" s="8">
        <v>0</v>
      </c>
      <c r="L145" s="8">
        <v>3</v>
      </c>
      <c r="M145" s="8">
        <v>1</v>
      </c>
      <c r="N145" s="8">
        <v>1</v>
      </c>
      <c r="O145" s="8">
        <v>1</v>
      </c>
      <c r="P145" s="8">
        <v>2</v>
      </c>
      <c r="Q145" s="8">
        <v>1</v>
      </c>
      <c r="R145" s="8">
        <v>0</v>
      </c>
      <c r="S145" s="8">
        <v>2</v>
      </c>
    </row>
    <row r="146" spans="1:19" s="75" customFormat="1" ht="21" x14ac:dyDescent="0.2">
      <c r="A146" s="51">
        <v>910</v>
      </c>
      <c r="B146" s="294" t="s">
        <v>337</v>
      </c>
      <c r="C146" s="7">
        <f t="shared" si="12"/>
        <v>0</v>
      </c>
      <c r="D146" s="8">
        <v>0</v>
      </c>
      <c r="E146" s="8">
        <v>0</v>
      </c>
      <c r="F146" s="8">
        <v>0</v>
      </c>
      <c r="G146" s="8">
        <v>0</v>
      </c>
      <c r="H146" s="8">
        <v>0</v>
      </c>
      <c r="I146" s="8">
        <v>0</v>
      </c>
      <c r="J146" s="8">
        <v>0</v>
      </c>
      <c r="K146" s="8">
        <v>0</v>
      </c>
      <c r="L146" s="8">
        <v>0</v>
      </c>
      <c r="M146" s="8">
        <v>0</v>
      </c>
      <c r="N146" s="8">
        <v>0</v>
      </c>
      <c r="O146" s="8">
        <v>0</v>
      </c>
      <c r="P146" s="8">
        <v>0</v>
      </c>
      <c r="Q146" s="8">
        <v>0</v>
      </c>
      <c r="R146" s="8">
        <v>0</v>
      </c>
      <c r="S146" s="8">
        <v>0</v>
      </c>
    </row>
    <row r="147" spans="1:19" s="75" customFormat="1" ht="12.75" x14ac:dyDescent="0.2">
      <c r="A147" s="51">
        <v>999</v>
      </c>
      <c r="B147" s="289" t="s">
        <v>191</v>
      </c>
      <c r="C147" s="7">
        <f t="shared" si="12"/>
        <v>4</v>
      </c>
      <c r="D147" s="8">
        <v>1</v>
      </c>
      <c r="E147" s="8">
        <v>0</v>
      </c>
      <c r="F147" s="8">
        <v>0</v>
      </c>
      <c r="G147" s="8">
        <v>0</v>
      </c>
      <c r="H147" s="8">
        <v>0</v>
      </c>
      <c r="I147" s="8">
        <v>2</v>
      </c>
      <c r="J147" s="8">
        <v>1</v>
      </c>
      <c r="K147" s="8">
        <v>0</v>
      </c>
      <c r="L147" s="8">
        <v>0</v>
      </c>
      <c r="M147" s="8">
        <v>0</v>
      </c>
      <c r="N147" s="8">
        <v>0</v>
      </c>
      <c r="O147" s="8">
        <v>0</v>
      </c>
      <c r="P147" s="8">
        <v>0</v>
      </c>
      <c r="Q147" s="8">
        <v>0</v>
      </c>
      <c r="R147" s="8">
        <v>0</v>
      </c>
      <c r="S147" s="8">
        <v>0</v>
      </c>
    </row>
    <row r="148" spans="1:19" s="75" customFormat="1" ht="12.75" x14ac:dyDescent="0.2">
      <c r="A148" s="50"/>
      <c r="B148" s="288" t="s">
        <v>146</v>
      </c>
      <c r="C148" s="60">
        <f>SUM(C149:C152)</f>
        <v>1740</v>
      </c>
      <c r="D148" s="60">
        <f t="shared" ref="D148:S148" si="14">SUM(D149:D152)</f>
        <v>12</v>
      </c>
      <c r="E148" s="60">
        <f t="shared" si="14"/>
        <v>19</v>
      </c>
      <c r="F148" s="60">
        <f t="shared" si="14"/>
        <v>52</v>
      </c>
      <c r="G148" s="60">
        <f t="shared" si="14"/>
        <v>149</v>
      </c>
      <c r="H148" s="60">
        <f t="shared" si="14"/>
        <v>88</v>
      </c>
      <c r="I148" s="60">
        <f t="shared" si="14"/>
        <v>177</v>
      </c>
      <c r="J148" s="60">
        <f t="shared" si="14"/>
        <v>473</v>
      </c>
      <c r="K148" s="60">
        <f t="shared" si="14"/>
        <v>24</v>
      </c>
      <c r="L148" s="60">
        <f t="shared" si="14"/>
        <v>61</v>
      </c>
      <c r="M148" s="60">
        <f t="shared" si="14"/>
        <v>211</v>
      </c>
      <c r="N148" s="60">
        <f t="shared" si="14"/>
        <v>153</v>
      </c>
      <c r="O148" s="60">
        <f t="shared" si="14"/>
        <v>53</v>
      </c>
      <c r="P148" s="60">
        <f t="shared" si="14"/>
        <v>161</v>
      </c>
      <c r="Q148" s="60">
        <f t="shared" si="14"/>
        <v>72</v>
      </c>
      <c r="R148" s="60">
        <f t="shared" si="14"/>
        <v>27</v>
      </c>
      <c r="S148" s="60">
        <f t="shared" si="14"/>
        <v>8</v>
      </c>
    </row>
    <row r="149" spans="1:19" s="75" customFormat="1" ht="12.75" x14ac:dyDescent="0.2">
      <c r="A149" s="51">
        <v>1002</v>
      </c>
      <c r="B149" s="289" t="s">
        <v>99</v>
      </c>
      <c r="C149" s="7">
        <f t="shared" si="12"/>
        <v>1</v>
      </c>
      <c r="D149" s="8">
        <v>0</v>
      </c>
      <c r="E149" s="8">
        <v>0</v>
      </c>
      <c r="F149" s="8">
        <v>0</v>
      </c>
      <c r="G149" s="8">
        <v>0</v>
      </c>
      <c r="H149" s="8">
        <v>0</v>
      </c>
      <c r="I149" s="8">
        <v>0</v>
      </c>
      <c r="J149" s="8">
        <v>1</v>
      </c>
      <c r="K149" s="8">
        <v>0</v>
      </c>
      <c r="L149" s="8">
        <v>0</v>
      </c>
      <c r="M149" s="8">
        <v>0</v>
      </c>
      <c r="N149" s="8">
        <v>0</v>
      </c>
      <c r="O149" s="8">
        <v>0</v>
      </c>
      <c r="P149" s="8">
        <v>0</v>
      </c>
      <c r="Q149" s="8">
        <v>0</v>
      </c>
      <c r="R149" s="8">
        <v>0</v>
      </c>
      <c r="S149" s="8">
        <v>0</v>
      </c>
    </row>
    <row r="150" spans="1:19" s="75" customFormat="1" ht="12.75" x14ac:dyDescent="0.2">
      <c r="A150" s="51">
        <v>1006</v>
      </c>
      <c r="B150" s="289" t="s">
        <v>152</v>
      </c>
      <c r="C150" s="7">
        <f t="shared" si="12"/>
        <v>1</v>
      </c>
      <c r="D150" s="8">
        <v>0</v>
      </c>
      <c r="E150" s="8">
        <v>0</v>
      </c>
      <c r="F150" s="8">
        <v>0</v>
      </c>
      <c r="G150" s="8">
        <v>0</v>
      </c>
      <c r="H150" s="8">
        <v>0</v>
      </c>
      <c r="I150" s="8">
        <v>0</v>
      </c>
      <c r="J150" s="8">
        <v>1</v>
      </c>
      <c r="K150" s="8">
        <v>0</v>
      </c>
      <c r="L150" s="8">
        <v>0</v>
      </c>
      <c r="M150" s="8">
        <v>0</v>
      </c>
      <c r="N150" s="8">
        <v>0</v>
      </c>
      <c r="O150" s="8">
        <v>0</v>
      </c>
      <c r="P150" s="8">
        <v>0</v>
      </c>
      <c r="Q150" s="8">
        <v>0</v>
      </c>
      <c r="R150" s="8">
        <v>0</v>
      </c>
      <c r="S150" s="8">
        <v>0</v>
      </c>
    </row>
    <row r="151" spans="1:19" s="75" customFormat="1" ht="12.75" x14ac:dyDescent="0.2">
      <c r="A151" s="51">
        <v>1018</v>
      </c>
      <c r="B151" s="289" t="s">
        <v>63</v>
      </c>
      <c r="C151" s="7">
        <f t="shared" si="12"/>
        <v>7</v>
      </c>
      <c r="D151" s="8">
        <v>0</v>
      </c>
      <c r="E151" s="8">
        <v>5</v>
      </c>
      <c r="F151" s="8">
        <v>0</v>
      </c>
      <c r="G151" s="8">
        <v>0</v>
      </c>
      <c r="H151" s="8">
        <v>0</v>
      </c>
      <c r="I151" s="8">
        <v>1</v>
      </c>
      <c r="J151" s="8">
        <v>1</v>
      </c>
      <c r="K151" s="8">
        <v>0</v>
      </c>
      <c r="L151" s="8">
        <v>0</v>
      </c>
      <c r="M151" s="8">
        <v>0</v>
      </c>
      <c r="N151" s="8">
        <v>0</v>
      </c>
      <c r="O151" s="8">
        <v>0</v>
      </c>
      <c r="P151" s="8">
        <v>0</v>
      </c>
      <c r="Q151" s="8">
        <v>0</v>
      </c>
      <c r="R151" s="8">
        <v>0</v>
      </c>
      <c r="S151" s="8">
        <v>0</v>
      </c>
    </row>
    <row r="152" spans="1:19" s="75" customFormat="1" ht="12.75" x14ac:dyDescent="0.2">
      <c r="A152" s="51">
        <v>1099</v>
      </c>
      <c r="B152" s="289" t="s">
        <v>410</v>
      </c>
      <c r="C152" s="7">
        <f t="shared" si="12"/>
        <v>1731</v>
      </c>
      <c r="D152" s="8">
        <v>12</v>
      </c>
      <c r="E152" s="8">
        <v>14</v>
      </c>
      <c r="F152" s="8">
        <v>52</v>
      </c>
      <c r="G152" s="8">
        <v>149</v>
      </c>
      <c r="H152" s="8">
        <v>88</v>
      </c>
      <c r="I152" s="8">
        <v>176</v>
      </c>
      <c r="J152" s="8">
        <v>470</v>
      </c>
      <c r="K152" s="8">
        <v>24</v>
      </c>
      <c r="L152" s="8">
        <v>61</v>
      </c>
      <c r="M152" s="8">
        <v>211</v>
      </c>
      <c r="N152" s="8">
        <v>153</v>
      </c>
      <c r="O152" s="8">
        <v>53</v>
      </c>
      <c r="P152" s="8">
        <v>161</v>
      </c>
      <c r="Q152" s="8">
        <v>72</v>
      </c>
      <c r="R152" s="8">
        <v>27</v>
      </c>
      <c r="S152" s="8">
        <v>8</v>
      </c>
    </row>
    <row r="153" spans="1:19" s="75" customFormat="1" ht="12.75" x14ac:dyDescent="0.2">
      <c r="A153" s="115"/>
      <c r="B153" s="296" t="s">
        <v>582</v>
      </c>
      <c r="C153" s="114">
        <f t="shared" ref="C153:S153" si="15">C154+C157+C160+C165+C170+C179+C182+C187+C196+C201+C204+C228+C271+C274+C277+C279+C296+C299</f>
        <v>16726</v>
      </c>
      <c r="D153" s="114">
        <f t="shared" si="15"/>
        <v>915</v>
      </c>
      <c r="E153" s="114">
        <f t="shared" si="15"/>
        <v>1440</v>
      </c>
      <c r="F153" s="114">
        <f t="shared" si="15"/>
        <v>1124</v>
      </c>
      <c r="G153" s="114">
        <f t="shared" si="15"/>
        <v>575</v>
      </c>
      <c r="H153" s="114">
        <f t="shared" si="15"/>
        <v>521</v>
      </c>
      <c r="I153" s="114">
        <f t="shared" si="15"/>
        <v>1523</v>
      </c>
      <c r="J153" s="114">
        <f t="shared" si="15"/>
        <v>5042</v>
      </c>
      <c r="K153" s="114">
        <f t="shared" si="15"/>
        <v>694</v>
      </c>
      <c r="L153" s="114">
        <f t="shared" si="15"/>
        <v>1043</v>
      </c>
      <c r="M153" s="114">
        <f t="shared" si="15"/>
        <v>812</v>
      </c>
      <c r="N153" s="114">
        <f t="shared" si="15"/>
        <v>946</v>
      </c>
      <c r="O153" s="114">
        <f t="shared" si="15"/>
        <v>704</v>
      </c>
      <c r="P153" s="114">
        <f t="shared" si="15"/>
        <v>372</v>
      </c>
      <c r="Q153" s="114">
        <f t="shared" si="15"/>
        <v>638</v>
      </c>
      <c r="R153" s="114">
        <f t="shared" si="15"/>
        <v>181</v>
      </c>
      <c r="S153" s="114">
        <f t="shared" si="15"/>
        <v>196</v>
      </c>
    </row>
    <row r="154" spans="1:19" s="75" customFormat="1" ht="12.75" x14ac:dyDescent="0.2">
      <c r="A154" s="50"/>
      <c r="B154" s="288" t="s">
        <v>215</v>
      </c>
      <c r="C154" s="60">
        <f>C155+C156</f>
        <v>19</v>
      </c>
      <c r="D154" s="60">
        <f t="shared" ref="D154:S154" si="16">D155+D156</f>
        <v>0</v>
      </c>
      <c r="E154" s="60">
        <f t="shared" si="16"/>
        <v>0</v>
      </c>
      <c r="F154" s="60">
        <f t="shared" si="16"/>
        <v>0</v>
      </c>
      <c r="G154" s="60">
        <f t="shared" si="16"/>
        <v>0</v>
      </c>
      <c r="H154" s="60">
        <f t="shared" si="16"/>
        <v>0</v>
      </c>
      <c r="I154" s="60">
        <f t="shared" si="16"/>
        <v>0</v>
      </c>
      <c r="J154" s="60">
        <f t="shared" si="16"/>
        <v>17</v>
      </c>
      <c r="K154" s="60">
        <f t="shared" si="16"/>
        <v>0</v>
      </c>
      <c r="L154" s="60">
        <f t="shared" si="16"/>
        <v>0</v>
      </c>
      <c r="M154" s="60">
        <f t="shared" si="16"/>
        <v>0</v>
      </c>
      <c r="N154" s="60">
        <f t="shared" si="16"/>
        <v>0</v>
      </c>
      <c r="O154" s="60">
        <f t="shared" si="16"/>
        <v>0</v>
      </c>
      <c r="P154" s="60">
        <f t="shared" si="16"/>
        <v>1</v>
      </c>
      <c r="Q154" s="60">
        <f t="shared" si="16"/>
        <v>1</v>
      </c>
      <c r="R154" s="60">
        <f t="shared" si="16"/>
        <v>0</v>
      </c>
      <c r="S154" s="60">
        <f t="shared" si="16"/>
        <v>0</v>
      </c>
    </row>
    <row r="155" spans="1:19" s="75" customFormat="1" ht="12.75" x14ac:dyDescent="0.2">
      <c r="A155" s="55">
        <v>2002</v>
      </c>
      <c r="B155" s="289" t="s">
        <v>101</v>
      </c>
      <c r="C155" s="7">
        <f>SUM(D155:S155)</f>
        <v>7</v>
      </c>
      <c r="D155" s="8">
        <v>0</v>
      </c>
      <c r="E155" s="8">
        <v>0</v>
      </c>
      <c r="F155" s="8">
        <v>0</v>
      </c>
      <c r="G155" s="8">
        <v>0</v>
      </c>
      <c r="H155" s="8">
        <v>0</v>
      </c>
      <c r="I155" s="8">
        <v>0</v>
      </c>
      <c r="J155" s="8">
        <v>5</v>
      </c>
      <c r="K155" s="8">
        <v>0</v>
      </c>
      <c r="L155" s="8">
        <v>0</v>
      </c>
      <c r="M155" s="8">
        <v>0</v>
      </c>
      <c r="N155" s="8">
        <v>0</v>
      </c>
      <c r="O155" s="8">
        <v>0</v>
      </c>
      <c r="P155" s="8">
        <v>1</v>
      </c>
      <c r="Q155" s="8">
        <v>1</v>
      </c>
      <c r="R155" s="8">
        <v>0</v>
      </c>
      <c r="S155" s="8">
        <v>0</v>
      </c>
    </row>
    <row r="156" spans="1:19" s="75" customFormat="1" ht="12.75" x14ac:dyDescent="0.2">
      <c r="A156" s="55">
        <v>2003</v>
      </c>
      <c r="B156" s="289" t="s">
        <v>246</v>
      </c>
      <c r="C156" s="7">
        <f>SUM(D156:S156)</f>
        <v>12</v>
      </c>
      <c r="D156" s="8">
        <v>0</v>
      </c>
      <c r="E156" s="8">
        <v>0</v>
      </c>
      <c r="F156" s="8">
        <v>0</v>
      </c>
      <c r="G156" s="8">
        <v>0</v>
      </c>
      <c r="H156" s="8">
        <v>0</v>
      </c>
      <c r="I156" s="8">
        <v>0</v>
      </c>
      <c r="J156" s="8">
        <v>12</v>
      </c>
      <c r="K156" s="8">
        <v>0</v>
      </c>
      <c r="L156" s="8">
        <v>0</v>
      </c>
      <c r="M156" s="8">
        <v>0</v>
      </c>
      <c r="N156" s="8">
        <v>0</v>
      </c>
      <c r="O156" s="8">
        <v>0</v>
      </c>
      <c r="P156" s="8">
        <v>0</v>
      </c>
      <c r="Q156" s="8">
        <v>0</v>
      </c>
      <c r="R156" s="8">
        <v>0</v>
      </c>
      <c r="S156" s="8">
        <v>0</v>
      </c>
    </row>
    <row r="157" spans="1:19" s="75" customFormat="1" ht="12.75" x14ac:dyDescent="0.2">
      <c r="A157" s="50"/>
      <c r="B157" s="297" t="s">
        <v>350</v>
      </c>
      <c r="C157" s="60">
        <f>C158+C159</f>
        <v>9</v>
      </c>
      <c r="D157" s="60">
        <f t="shared" ref="D157:S157" si="17">D158+D159</f>
        <v>0</v>
      </c>
      <c r="E157" s="60">
        <f t="shared" si="17"/>
        <v>0</v>
      </c>
      <c r="F157" s="60">
        <f t="shared" si="17"/>
        <v>0</v>
      </c>
      <c r="G157" s="60">
        <f t="shared" si="17"/>
        <v>0</v>
      </c>
      <c r="H157" s="60">
        <f t="shared" si="17"/>
        <v>0</v>
      </c>
      <c r="I157" s="60">
        <f t="shared" si="17"/>
        <v>3</v>
      </c>
      <c r="J157" s="60">
        <f t="shared" si="17"/>
        <v>4</v>
      </c>
      <c r="K157" s="60">
        <f t="shared" si="17"/>
        <v>1</v>
      </c>
      <c r="L157" s="60">
        <f t="shared" si="17"/>
        <v>0</v>
      </c>
      <c r="M157" s="60">
        <f t="shared" si="17"/>
        <v>0</v>
      </c>
      <c r="N157" s="60">
        <f t="shared" si="17"/>
        <v>0</v>
      </c>
      <c r="O157" s="60">
        <f t="shared" si="17"/>
        <v>0</v>
      </c>
      <c r="P157" s="60">
        <f t="shared" si="17"/>
        <v>0</v>
      </c>
      <c r="Q157" s="60">
        <f t="shared" si="17"/>
        <v>0</v>
      </c>
      <c r="R157" s="60">
        <f t="shared" si="17"/>
        <v>1</v>
      </c>
      <c r="S157" s="60">
        <f t="shared" si="17"/>
        <v>0</v>
      </c>
    </row>
    <row r="158" spans="1:19" s="75" customFormat="1" ht="12.75" x14ac:dyDescent="0.2">
      <c r="A158" s="51">
        <v>3001</v>
      </c>
      <c r="B158" s="289" t="s">
        <v>102</v>
      </c>
      <c r="C158" s="7">
        <f>SUM(D158:S158)</f>
        <v>2</v>
      </c>
      <c r="D158" s="8">
        <v>0</v>
      </c>
      <c r="E158" s="8">
        <v>0</v>
      </c>
      <c r="F158" s="8">
        <v>0</v>
      </c>
      <c r="G158" s="8">
        <v>0</v>
      </c>
      <c r="H158" s="8">
        <v>0</v>
      </c>
      <c r="I158" s="8">
        <v>0</v>
      </c>
      <c r="J158" s="8">
        <v>1</v>
      </c>
      <c r="K158" s="8">
        <v>0</v>
      </c>
      <c r="L158" s="8">
        <v>0</v>
      </c>
      <c r="M158" s="8">
        <v>0</v>
      </c>
      <c r="N158" s="8">
        <v>0</v>
      </c>
      <c r="O158" s="8">
        <v>0</v>
      </c>
      <c r="P158" s="8">
        <v>0</v>
      </c>
      <c r="Q158" s="8">
        <v>0</v>
      </c>
      <c r="R158" s="8">
        <v>1</v>
      </c>
      <c r="S158" s="8">
        <v>0</v>
      </c>
    </row>
    <row r="159" spans="1:19" s="75" customFormat="1" ht="12.75" x14ac:dyDescent="0.2">
      <c r="A159" s="51">
        <v>3099</v>
      </c>
      <c r="B159" s="289" t="s">
        <v>424</v>
      </c>
      <c r="C159" s="7">
        <f>SUM(D159:S159)</f>
        <v>7</v>
      </c>
      <c r="D159" s="8">
        <v>0</v>
      </c>
      <c r="E159" s="8">
        <v>0</v>
      </c>
      <c r="F159" s="8">
        <v>0</v>
      </c>
      <c r="G159" s="8">
        <v>0</v>
      </c>
      <c r="H159" s="8">
        <v>0</v>
      </c>
      <c r="I159" s="8">
        <v>3</v>
      </c>
      <c r="J159" s="8">
        <v>3</v>
      </c>
      <c r="K159" s="8">
        <v>1</v>
      </c>
      <c r="L159" s="8">
        <v>0</v>
      </c>
      <c r="M159" s="8">
        <v>0</v>
      </c>
      <c r="N159" s="8">
        <v>0</v>
      </c>
      <c r="O159" s="8">
        <v>0</v>
      </c>
      <c r="P159" s="8">
        <v>0</v>
      </c>
      <c r="Q159" s="8">
        <v>0</v>
      </c>
      <c r="R159" s="8">
        <v>0</v>
      </c>
      <c r="S159" s="8">
        <v>0</v>
      </c>
    </row>
    <row r="160" spans="1:19" s="75" customFormat="1" ht="21" x14ac:dyDescent="0.2">
      <c r="A160" s="56"/>
      <c r="B160" s="288" t="s">
        <v>171</v>
      </c>
      <c r="C160" s="60">
        <f>SUM(C161:C164)</f>
        <v>97</v>
      </c>
      <c r="D160" s="60">
        <f t="shared" ref="D160:S160" si="18">SUM(D161:D164)</f>
        <v>5</v>
      </c>
      <c r="E160" s="60">
        <f t="shared" si="18"/>
        <v>1</v>
      </c>
      <c r="F160" s="60">
        <f t="shared" si="18"/>
        <v>3</v>
      </c>
      <c r="G160" s="60">
        <f t="shared" si="18"/>
        <v>0</v>
      </c>
      <c r="H160" s="60">
        <f t="shared" si="18"/>
        <v>0</v>
      </c>
      <c r="I160" s="60">
        <f t="shared" si="18"/>
        <v>17</v>
      </c>
      <c r="J160" s="60">
        <f t="shared" si="18"/>
        <v>48</v>
      </c>
      <c r="K160" s="60">
        <f t="shared" si="18"/>
        <v>1</v>
      </c>
      <c r="L160" s="60">
        <f t="shared" si="18"/>
        <v>6</v>
      </c>
      <c r="M160" s="60">
        <f t="shared" si="18"/>
        <v>1</v>
      </c>
      <c r="N160" s="60">
        <f t="shared" si="18"/>
        <v>1</v>
      </c>
      <c r="O160" s="60">
        <f t="shared" si="18"/>
        <v>1</v>
      </c>
      <c r="P160" s="60">
        <f t="shared" si="18"/>
        <v>2</v>
      </c>
      <c r="Q160" s="60">
        <f t="shared" si="18"/>
        <v>8</v>
      </c>
      <c r="R160" s="60">
        <f t="shared" si="18"/>
        <v>0</v>
      </c>
      <c r="S160" s="60">
        <f t="shared" si="18"/>
        <v>3</v>
      </c>
    </row>
    <row r="161" spans="1:22" s="75" customFormat="1" ht="12.75" x14ac:dyDescent="0.2">
      <c r="A161" s="55">
        <v>4003</v>
      </c>
      <c r="B161" s="289" t="s">
        <v>458</v>
      </c>
      <c r="C161" s="7">
        <f>SUM(D161:S161)</f>
        <v>84</v>
      </c>
      <c r="D161" s="8">
        <v>4</v>
      </c>
      <c r="E161" s="8">
        <v>1</v>
      </c>
      <c r="F161" s="8">
        <v>3</v>
      </c>
      <c r="G161" s="8">
        <v>0</v>
      </c>
      <c r="H161" s="8">
        <v>0</v>
      </c>
      <c r="I161" s="8">
        <v>14</v>
      </c>
      <c r="J161" s="8">
        <v>42</v>
      </c>
      <c r="K161" s="8">
        <v>1</v>
      </c>
      <c r="L161" s="8">
        <v>5</v>
      </c>
      <c r="M161" s="8">
        <v>1</v>
      </c>
      <c r="N161" s="8">
        <v>1</v>
      </c>
      <c r="O161" s="8">
        <v>1</v>
      </c>
      <c r="P161" s="8">
        <v>1</v>
      </c>
      <c r="Q161" s="8">
        <v>8</v>
      </c>
      <c r="R161" s="8">
        <v>0</v>
      </c>
      <c r="S161" s="8">
        <v>2</v>
      </c>
    </row>
    <row r="162" spans="1:22" s="75" customFormat="1" ht="12.75" x14ac:dyDescent="0.2">
      <c r="A162" s="55">
        <v>4004</v>
      </c>
      <c r="B162" s="289" t="s">
        <v>5</v>
      </c>
      <c r="C162" s="7">
        <f>SUM(D162:S162)</f>
        <v>3</v>
      </c>
      <c r="D162" s="8">
        <v>0</v>
      </c>
      <c r="E162" s="8">
        <v>0</v>
      </c>
      <c r="F162" s="8">
        <v>0</v>
      </c>
      <c r="G162" s="8">
        <v>0</v>
      </c>
      <c r="H162" s="8">
        <v>0</v>
      </c>
      <c r="I162" s="8">
        <v>0</v>
      </c>
      <c r="J162" s="8">
        <v>2</v>
      </c>
      <c r="K162" s="8">
        <v>0</v>
      </c>
      <c r="L162" s="8">
        <v>0</v>
      </c>
      <c r="M162" s="8">
        <v>0</v>
      </c>
      <c r="N162" s="8">
        <v>0</v>
      </c>
      <c r="O162" s="8">
        <v>0</v>
      </c>
      <c r="P162" s="8">
        <v>1</v>
      </c>
      <c r="Q162" s="8">
        <v>0</v>
      </c>
      <c r="R162" s="8">
        <v>0</v>
      </c>
      <c r="S162" s="8">
        <v>0</v>
      </c>
    </row>
    <row r="163" spans="1:22" s="75" customFormat="1" ht="12.75" x14ac:dyDescent="0.2">
      <c r="A163" s="55">
        <v>4005</v>
      </c>
      <c r="B163" s="289" t="s">
        <v>6</v>
      </c>
      <c r="C163" s="7">
        <f>SUM(D163:S163)</f>
        <v>4</v>
      </c>
      <c r="D163" s="8">
        <v>1</v>
      </c>
      <c r="E163" s="8">
        <v>0</v>
      </c>
      <c r="F163" s="8">
        <v>0</v>
      </c>
      <c r="G163" s="8">
        <v>0</v>
      </c>
      <c r="H163" s="8">
        <v>0</v>
      </c>
      <c r="I163" s="8">
        <v>1</v>
      </c>
      <c r="J163" s="8">
        <v>1</v>
      </c>
      <c r="K163" s="8">
        <v>0</v>
      </c>
      <c r="L163" s="8">
        <v>0</v>
      </c>
      <c r="M163" s="8">
        <v>0</v>
      </c>
      <c r="N163" s="8">
        <v>0</v>
      </c>
      <c r="O163" s="8">
        <v>0</v>
      </c>
      <c r="P163" s="8">
        <v>0</v>
      </c>
      <c r="Q163" s="8">
        <v>0</v>
      </c>
      <c r="R163" s="8">
        <v>0</v>
      </c>
      <c r="S163" s="8">
        <v>1</v>
      </c>
    </row>
    <row r="164" spans="1:22" s="75" customFormat="1" ht="21" x14ac:dyDescent="0.2">
      <c r="A164" s="51">
        <v>4099</v>
      </c>
      <c r="B164" s="289" t="s">
        <v>425</v>
      </c>
      <c r="C164" s="7">
        <f>SUM(D164:S164)</f>
        <v>6</v>
      </c>
      <c r="D164" s="8">
        <v>0</v>
      </c>
      <c r="E164" s="8">
        <v>0</v>
      </c>
      <c r="F164" s="8">
        <v>0</v>
      </c>
      <c r="G164" s="8">
        <v>0</v>
      </c>
      <c r="H164" s="8">
        <v>0</v>
      </c>
      <c r="I164" s="8">
        <v>2</v>
      </c>
      <c r="J164" s="8">
        <v>3</v>
      </c>
      <c r="K164" s="8">
        <v>0</v>
      </c>
      <c r="L164" s="8">
        <v>1</v>
      </c>
      <c r="M164" s="8">
        <v>0</v>
      </c>
      <c r="N164" s="8">
        <v>0</v>
      </c>
      <c r="O164" s="8">
        <v>0</v>
      </c>
      <c r="P164" s="8">
        <v>0</v>
      </c>
      <c r="Q164" s="8">
        <v>0</v>
      </c>
      <c r="R164" s="8">
        <v>0</v>
      </c>
      <c r="S164" s="8">
        <v>0</v>
      </c>
    </row>
    <row r="165" spans="1:22" s="75" customFormat="1" ht="12.75" x14ac:dyDescent="0.2">
      <c r="A165" s="50"/>
      <c r="B165" s="288" t="s">
        <v>351</v>
      </c>
      <c r="C165" s="60">
        <f>C166+C167+C168+C169</f>
        <v>18</v>
      </c>
      <c r="D165" s="60">
        <f t="shared" ref="D165:S165" si="19">D166+D167+D168+D169</f>
        <v>6</v>
      </c>
      <c r="E165" s="60">
        <f t="shared" si="19"/>
        <v>0</v>
      </c>
      <c r="F165" s="60">
        <f t="shared" si="19"/>
        <v>1</v>
      </c>
      <c r="G165" s="60">
        <f t="shared" si="19"/>
        <v>0</v>
      </c>
      <c r="H165" s="60">
        <f t="shared" si="19"/>
        <v>0</v>
      </c>
      <c r="I165" s="60">
        <f t="shared" si="19"/>
        <v>0</v>
      </c>
      <c r="J165" s="60">
        <f t="shared" si="19"/>
        <v>7</v>
      </c>
      <c r="K165" s="60">
        <f t="shared" si="19"/>
        <v>1</v>
      </c>
      <c r="L165" s="60">
        <f t="shared" si="19"/>
        <v>1</v>
      </c>
      <c r="M165" s="60">
        <f t="shared" si="19"/>
        <v>0</v>
      </c>
      <c r="N165" s="60">
        <f t="shared" si="19"/>
        <v>1</v>
      </c>
      <c r="O165" s="60">
        <f t="shared" si="19"/>
        <v>1</v>
      </c>
      <c r="P165" s="60">
        <f t="shared" si="19"/>
        <v>0</v>
      </c>
      <c r="Q165" s="60">
        <f t="shared" si="19"/>
        <v>0</v>
      </c>
      <c r="R165" s="60">
        <f t="shared" si="19"/>
        <v>0</v>
      </c>
      <c r="S165" s="60">
        <f t="shared" si="19"/>
        <v>0</v>
      </c>
    </row>
    <row r="166" spans="1:22" s="75" customFormat="1" ht="12.75" x14ac:dyDescent="0.2">
      <c r="A166" s="51">
        <v>5001</v>
      </c>
      <c r="B166" s="289" t="s">
        <v>456</v>
      </c>
      <c r="C166" s="7">
        <f>SUM(D166:S166)</f>
        <v>6</v>
      </c>
      <c r="D166" s="8">
        <v>0</v>
      </c>
      <c r="E166" s="8">
        <v>0</v>
      </c>
      <c r="F166" s="8">
        <v>1</v>
      </c>
      <c r="G166" s="8">
        <v>0</v>
      </c>
      <c r="H166" s="8">
        <v>0</v>
      </c>
      <c r="I166" s="8">
        <v>0</v>
      </c>
      <c r="J166" s="8">
        <v>3</v>
      </c>
      <c r="K166" s="8">
        <v>1</v>
      </c>
      <c r="L166" s="8">
        <v>1</v>
      </c>
      <c r="M166" s="8">
        <v>0</v>
      </c>
      <c r="N166" s="8">
        <v>0</v>
      </c>
      <c r="O166" s="8">
        <v>0</v>
      </c>
      <c r="P166" s="8">
        <v>0</v>
      </c>
      <c r="Q166" s="8">
        <v>0</v>
      </c>
      <c r="R166" s="8">
        <v>0</v>
      </c>
      <c r="S166" s="8">
        <v>0</v>
      </c>
    </row>
    <row r="167" spans="1:22" s="75" customFormat="1" ht="12.75" x14ac:dyDescent="0.2">
      <c r="A167" s="51">
        <v>5002</v>
      </c>
      <c r="B167" s="289" t="s">
        <v>103</v>
      </c>
      <c r="C167" s="7">
        <f>SUM(D167:S167)</f>
        <v>1</v>
      </c>
      <c r="D167" s="8">
        <v>0</v>
      </c>
      <c r="E167" s="8">
        <v>0</v>
      </c>
      <c r="F167" s="8">
        <v>0</v>
      </c>
      <c r="G167" s="8">
        <v>0</v>
      </c>
      <c r="H167" s="8">
        <v>0</v>
      </c>
      <c r="I167" s="8">
        <v>0</v>
      </c>
      <c r="J167" s="8">
        <v>1</v>
      </c>
      <c r="K167" s="8">
        <v>0</v>
      </c>
      <c r="L167" s="8">
        <v>0</v>
      </c>
      <c r="M167" s="8">
        <v>0</v>
      </c>
      <c r="N167" s="8">
        <v>0</v>
      </c>
      <c r="O167" s="8">
        <v>0</v>
      </c>
      <c r="P167" s="8">
        <v>0</v>
      </c>
      <c r="Q167" s="8">
        <v>0</v>
      </c>
      <c r="R167" s="8">
        <v>0</v>
      </c>
      <c r="S167" s="8">
        <v>0</v>
      </c>
    </row>
    <row r="168" spans="1:22" s="75" customFormat="1" ht="12.75" x14ac:dyDescent="0.2">
      <c r="A168" s="51">
        <v>5003</v>
      </c>
      <c r="B168" s="289" t="s">
        <v>7</v>
      </c>
      <c r="C168" s="7">
        <f>SUM(D168:S168)</f>
        <v>2</v>
      </c>
      <c r="D168" s="8">
        <v>0</v>
      </c>
      <c r="E168" s="8">
        <v>0</v>
      </c>
      <c r="F168" s="8">
        <v>0</v>
      </c>
      <c r="G168" s="8">
        <v>0</v>
      </c>
      <c r="H168" s="8">
        <v>0</v>
      </c>
      <c r="I168" s="8">
        <v>0</v>
      </c>
      <c r="J168" s="8">
        <v>1</v>
      </c>
      <c r="K168" s="8">
        <v>0</v>
      </c>
      <c r="L168" s="8">
        <v>0</v>
      </c>
      <c r="M168" s="8">
        <v>0</v>
      </c>
      <c r="N168" s="8">
        <v>1</v>
      </c>
      <c r="O168" s="8">
        <v>0</v>
      </c>
      <c r="P168" s="8">
        <v>0</v>
      </c>
      <c r="Q168" s="8">
        <v>0</v>
      </c>
      <c r="R168" s="8">
        <v>0</v>
      </c>
      <c r="S168" s="8">
        <v>0</v>
      </c>
    </row>
    <row r="169" spans="1:22" s="75" customFormat="1" ht="12.75" x14ac:dyDescent="0.2">
      <c r="A169" s="53">
        <v>5099</v>
      </c>
      <c r="B169" s="289" t="s">
        <v>184</v>
      </c>
      <c r="C169" s="7">
        <f>SUM(D169:S169)</f>
        <v>9</v>
      </c>
      <c r="D169" s="8">
        <v>6</v>
      </c>
      <c r="E169" s="8">
        <v>0</v>
      </c>
      <c r="F169" s="8">
        <v>0</v>
      </c>
      <c r="G169" s="8">
        <v>0</v>
      </c>
      <c r="H169" s="8">
        <v>0</v>
      </c>
      <c r="I169" s="8">
        <v>0</v>
      </c>
      <c r="J169" s="8">
        <v>2</v>
      </c>
      <c r="K169" s="8">
        <v>0</v>
      </c>
      <c r="L169" s="8">
        <v>0</v>
      </c>
      <c r="M169" s="8">
        <v>0</v>
      </c>
      <c r="N169" s="8">
        <v>0</v>
      </c>
      <c r="O169" s="8">
        <v>1</v>
      </c>
      <c r="P169" s="8">
        <v>0</v>
      </c>
      <c r="Q169" s="8">
        <v>0</v>
      </c>
      <c r="R169" s="8">
        <v>0</v>
      </c>
      <c r="S169" s="8">
        <v>0</v>
      </c>
    </row>
    <row r="170" spans="1:22" s="75" customFormat="1" ht="31.5" x14ac:dyDescent="0.2">
      <c r="A170" s="50"/>
      <c r="B170" s="288" t="s">
        <v>343</v>
      </c>
      <c r="C170" s="60">
        <f>SUM(C171:C178)</f>
        <v>6128</v>
      </c>
      <c r="D170" s="60">
        <f t="shared" ref="D170:S170" si="20">SUM(D171:D178)</f>
        <v>349</v>
      </c>
      <c r="E170" s="60">
        <f t="shared" si="20"/>
        <v>1014</v>
      </c>
      <c r="F170" s="60">
        <f t="shared" si="20"/>
        <v>390</v>
      </c>
      <c r="G170" s="60">
        <f t="shared" si="20"/>
        <v>250</v>
      </c>
      <c r="H170" s="60">
        <f t="shared" si="20"/>
        <v>236</v>
      </c>
      <c r="I170" s="60">
        <f t="shared" si="20"/>
        <v>547</v>
      </c>
      <c r="J170" s="60">
        <f t="shared" si="20"/>
        <v>1654</v>
      </c>
      <c r="K170" s="60">
        <f t="shared" si="20"/>
        <v>273</v>
      </c>
      <c r="L170" s="60">
        <f t="shared" si="20"/>
        <v>342</v>
      </c>
      <c r="M170" s="60">
        <f t="shared" si="20"/>
        <v>92</v>
      </c>
      <c r="N170" s="60">
        <f t="shared" si="20"/>
        <v>406</v>
      </c>
      <c r="O170" s="60">
        <f t="shared" si="20"/>
        <v>235</v>
      </c>
      <c r="P170" s="60">
        <f t="shared" si="20"/>
        <v>112</v>
      </c>
      <c r="Q170" s="60">
        <f t="shared" si="20"/>
        <v>137</v>
      </c>
      <c r="R170" s="60">
        <f t="shared" si="20"/>
        <v>38</v>
      </c>
      <c r="S170" s="60">
        <f t="shared" si="20"/>
        <v>53</v>
      </c>
      <c r="T170" s="118"/>
      <c r="V170" s="118"/>
    </row>
    <row r="171" spans="1:22" s="75" customFormat="1" ht="21" x14ac:dyDescent="0.2">
      <c r="A171" s="55">
        <v>7001</v>
      </c>
      <c r="B171" s="289" t="s">
        <v>276</v>
      </c>
      <c r="C171" s="7">
        <f t="shared" ref="C171:C234" si="21">SUM(D171:S171)</f>
        <v>1</v>
      </c>
      <c r="D171" s="8">
        <v>0</v>
      </c>
      <c r="E171" s="8">
        <v>0</v>
      </c>
      <c r="F171" s="8">
        <v>0</v>
      </c>
      <c r="G171" s="8">
        <v>1</v>
      </c>
      <c r="H171" s="8">
        <v>0</v>
      </c>
      <c r="I171" s="8">
        <v>0</v>
      </c>
      <c r="J171" s="8">
        <v>0</v>
      </c>
      <c r="K171" s="8">
        <v>0</v>
      </c>
      <c r="L171" s="8">
        <v>0</v>
      </c>
      <c r="M171" s="8">
        <v>0</v>
      </c>
      <c r="N171" s="8">
        <v>0</v>
      </c>
      <c r="O171" s="8">
        <v>0</v>
      </c>
      <c r="P171" s="8">
        <v>0</v>
      </c>
      <c r="Q171" s="8">
        <v>0</v>
      </c>
      <c r="R171" s="8">
        <v>0</v>
      </c>
      <c r="S171" s="8">
        <v>0</v>
      </c>
    </row>
    <row r="172" spans="1:22" s="75" customFormat="1" ht="21" x14ac:dyDescent="0.2">
      <c r="A172" s="51">
        <v>7006</v>
      </c>
      <c r="B172" s="289" t="s">
        <v>306</v>
      </c>
      <c r="C172" s="7">
        <f t="shared" si="21"/>
        <v>284</v>
      </c>
      <c r="D172" s="8">
        <v>1</v>
      </c>
      <c r="E172" s="8">
        <v>0</v>
      </c>
      <c r="F172" s="8">
        <v>0</v>
      </c>
      <c r="G172" s="8">
        <v>5</v>
      </c>
      <c r="H172" s="8">
        <v>4</v>
      </c>
      <c r="I172" s="8">
        <v>57</v>
      </c>
      <c r="J172" s="8">
        <v>46</v>
      </c>
      <c r="K172" s="8">
        <v>12</v>
      </c>
      <c r="L172" s="8">
        <v>54</v>
      </c>
      <c r="M172" s="8">
        <v>21</v>
      </c>
      <c r="N172" s="8">
        <v>28</v>
      </c>
      <c r="O172" s="8">
        <v>35</v>
      </c>
      <c r="P172" s="8">
        <v>11</v>
      </c>
      <c r="Q172" s="8">
        <v>5</v>
      </c>
      <c r="R172" s="8">
        <v>2</v>
      </c>
      <c r="S172" s="8">
        <v>3</v>
      </c>
    </row>
    <row r="173" spans="1:22" s="75" customFormat="1" ht="12.75" x14ac:dyDescent="0.2">
      <c r="A173" s="51">
        <v>7007</v>
      </c>
      <c r="B173" s="289" t="s">
        <v>104</v>
      </c>
      <c r="C173" s="7">
        <f t="shared" si="21"/>
        <v>3133</v>
      </c>
      <c r="D173" s="8">
        <v>269</v>
      </c>
      <c r="E173" s="8">
        <v>913</v>
      </c>
      <c r="F173" s="8">
        <v>248</v>
      </c>
      <c r="G173" s="8">
        <v>113</v>
      </c>
      <c r="H173" s="8">
        <v>78</v>
      </c>
      <c r="I173" s="8">
        <v>239</v>
      </c>
      <c r="J173" s="8">
        <v>842</v>
      </c>
      <c r="K173" s="8">
        <v>69</v>
      </c>
      <c r="L173" s="8">
        <v>99</v>
      </c>
      <c r="M173" s="8">
        <v>21</v>
      </c>
      <c r="N173" s="8">
        <v>88</v>
      </c>
      <c r="O173" s="8">
        <v>45</v>
      </c>
      <c r="P173" s="8">
        <v>28</v>
      </c>
      <c r="Q173" s="8">
        <v>46</v>
      </c>
      <c r="R173" s="8">
        <v>17</v>
      </c>
      <c r="S173" s="8">
        <v>18</v>
      </c>
    </row>
    <row r="174" spans="1:22" s="75" customFormat="1" ht="12.75" x14ac:dyDescent="0.2">
      <c r="A174" s="53">
        <v>7014</v>
      </c>
      <c r="B174" s="289" t="s">
        <v>426</v>
      </c>
      <c r="C174" s="7">
        <f t="shared" si="21"/>
        <v>10</v>
      </c>
      <c r="D174" s="8">
        <v>0</v>
      </c>
      <c r="E174" s="8">
        <v>1</v>
      </c>
      <c r="F174" s="8">
        <v>0</v>
      </c>
      <c r="G174" s="8">
        <v>0</v>
      </c>
      <c r="H174" s="8">
        <v>0</v>
      </c>
      <c r="I174" s="8">
        <v>0</v>
      </c>
      <c r="J174" s="8">
        <v>8</v>
      </c>
      <c r="K174" s="8">
        <v>0</v>
      </c>
      <c r="L174" s="8">
        <v>0</v>
      </c>
      <c r="M174" s="8">
        <v>0</v>
      </c>
      <c r="N174" s="8">
        <v>0</v>
      </c>
      <c r="O174" s="8">
        <v>0</v>
      </c>
      <c r="P174" s="8">
        <v>0</v>
      </c>
      <c r="Q174" s="8">
        <v>1</v>
      </c>
      <c r="R174" s="8">
        <v>0</v>
      </c>
      <c r="S174" s="8">
        <v>0</v>
      </c>
    </row>
    <row r="175" spans="1:22" s="75" customFormat="1" ht="12.75" x14ac:dyDescent="0.2">
      <c r="A175" s="55">
        <v>7031</v>
      </c>
      <c r="B175" s="289" t="s">
        <v>54</v>
      </c>
      <c r="C175" s="7">
        <f t="shared" si="21"/>
        <v>3</v>
      </c>
      <c r="D175" s="8">
        <v>0</v>
      </c>
      <c r="E175" s="8">
        <v>0</v>
      </c>
      <c r="F175" s="8">
        <v>0</v>
      </c>
      <c r="G175" s="8">
        <v>0</v>
      </c>
      <c r="H175" s="8">
        <v>0</v>
      </c>
      <c r="I175" s="8">
        <v>0</v>
      </c>
      <c r="J175" s="8">
        <v>3</v>
      </c>
      <c r="K175" s="8">
        <v>0</v>
      </c>
      <c r="L175" s="8">
        <v>0</v>
      </c>
      <c r="M175" s="8">
        <v>0</v>
      </c>
      <c r="N175" s="8">
        <v>0</v>
      </c>
      <c r="O175" s="8">
        <v>0</v>
      </c>
      <c r="P175" s="8">
        <v>0</v>
      </c>
      <c r="Q175" s="8">
        <v>0</v>
      </c>
      <c r="R175" s="8">
        <v>0</v>
      </c>
      <c r="S175" s="8">
        <v>0</v>
      </c>
    </row>
    <row r="176" spans="1:22" s="75" customFormat="1" ht="12.75" x14ac:dyDescent="0.2">
      <c r="A176" s="53">
        <v>7037</v>
      </c>
      <c r="B176" s="289" t="s">
        <v>11</v>
      </c>
      <c r="C176" s="7">
        <f t="shared" si="21"/>
        <v>2490</v>
      </c>
      <c r="D176" s="8">
        <v>73</v>
      </c>
      <c r="E176" s="8">
        <v>100</v>
      </c>
      <c r="F176" s="8">
        <v>139</v>
      </c>
      <c r="G176" s="8">
        <v>124</v>
      </c>
      <c r="H176" s="8">
        <v>153</v>
      </c>
      <c r="I176" s="8">
        <v>242</v>
      </c>
      <c r="J176" s="8">
        <v>695</v>
      </c>
      <c r="K176" s="8">
        <v>127</v>
      </c>
      <c r="L176" s="8">
        <v>181</v>
      </c>
      <c r="M176" s="8">
        <v>47</v>
      </c>
      <c r="N176" s="8">
        <v>267</v>
      </c>
      <c r="O176" s="8">
        <v>151</v>
      </c>
      <c r="P176" s="8">
        <v>72</v>
      </c>
      <c r="Q176" s="8">
        <v>79</v>
      </c>
      <c r="R176" s="8">
        <v>19</v>
      </c>
      <c r="S176" s="8">
        <v>21</v>
      </c>
    </row>
    <row r="177" spans="1:19" s="75" customFormat="1" ht="12.75" x14ac:dyDescent="0.2">
      <c r="A177" s="53">
        <v>7044</v>
      </c>
      <c r="B177" s="289" t="s">
        <v>12</v>
      </c>
      <c r="C177" s="7">
        <f t="shared" si="21"/>
        <v>2</v>
      </c>
      <c r="D177" s="8">
        <v>0</v>
      </c>
      <c r="E177" s="8">
        <v>0</v>
      </c>
      <c r="F177" s="8">
        <v>0</v>
      </c>
      <c r="G177" s="8">
        <v>0</v>
      </c>
      <c r="H177" s="8">
        <v>1</v>
      </c>
      <c r="I177" s="8">
        <v>0</v>
      </c>
      <c r="J177" s="8">
        <v>1</v>
      </c>
      <c r="K177" s="8">
        <v>0</v>
      </c>
      <c r="L177" s="8">
        <v>0</v>
      </c>
      <c r="M177" s="8">
        <v>0</v>
      </c>
      <c r="N177" s="8">
        <v>0</v>
      </c>
      <c r="O177" s="8">
        <v>0</v>
      </c>
      <c r="P177" s="8">
        <v>0</v>
      </c>
      <c r="Q177" s="8">
        <v>0</v>
      </c>
      <c r="R177" s="8">
        <v>0</v>
      </c>
      <c r="S177" s="8">
        <v>0</v>
      </c>
    </row>
    <row r="178" spans="1:19" s="75" customFormat="1" ht="12.75" x14ac:dyDescent="0.2">
      <c r="A178" s="51">
        <v>7099</v>
      </c>
      <c r="B178" s="289" t="s">
        <v>427</v>
      </c>
      <c r="C178" s="7">
        <f t="shared" si="21"/>
        <v>205</v>
      </c>
      <c r="D178" s="8">
        <v>6</v>
      </c>
      <c r="E178" s="8">
        <v>0</v>
      </c>
      <c r="F178" s="8">
        <v>3</v>
      </c>
      <c r="G178" s="8">
        <v>7</v>
      </c>
      <c r="H178" s="8">
        <v>0</v>
      </c>
      <c r="I178" s="8">
        <v>9</v>
      </c>
      <c r="J178" s="8">
        <v>59</v>
      </c>
      <c r="K178" s="8">
        <v>65</v>
      </c>
      <c r="L178" s="8">
        <v>8</v>
      </c>
      <c r="M178" s="8">
        <v>3</v>
      </c>
      <c r="N178" s="8">
        <v>23</v>
      </c>
      <c r="O178" s="8">
        <v>4</v>
      </c>
      <c r="P178" s="8">
        <v>1</v>
      </c>
      <c r="Q178" s="8">
        <v>6</v>
      </c>
      <c r="R178" s="8">
        <v>0</v>
      </c>
      <c r="S178" s="8">
        <v>11</v>
      </c>
    </row>
    <row r="179" spans="1:19" s="75" customFormat="1" ht="21" x14ac:dyDescent="0.2">
      <c r="A179" s="50"/>
      <c r="B179" s="288" t="s">
        <v>216</v>
      </c>
      <c r="C179" s="60">
        <f>C180+C181</f>
        <v>73</v>
      </c>
      <c r="D179" s="60">
        <f t="shared" ref="D179:S179" si="22">D180+D181</f>
        <v>2</v>
      </c>
      <c r="E179" s="60">
        <f t="shared" si="22"/>
        <v>0</v>
      </c>
      <c r="F179" s="60">
        <f t="shared" si="22"/>
        <v>4</v>
      </c>
      <c r="G179" s="60">
        <f t="shared" si="22"/>
        <v>2</v>
      </c>
      <c r="H179" s="60">
        <f t="shared" si="22"/>
        <v>1</v>
      </c>
      <c r="I179" s="60">
        <f t="shared" si="22"/>
        <v>10</v>
      </c>
      <c r="J179" s="60">
        <f t="shared" si="22"/>
        <v>21</v>
      </c>
      <c r="K179" s="60">
        <f t="shared" si="22"/>
        <v>10</v>
      </c>
      <c r="L179" s="60">
        <f t="shared" si="22"/>
        <v>8</v>
      </c>
      <c r="M179" s="60">
        <f t="shared" si="22"/>
        <v>3</v>
      </c>
      <c r="N179" s="60">
        <f t="shared" si="22"/>
        <v>6</v>
      </c>
      <c r="O179" s="60">
        <f t="shared" si="22"/>
        <v>2</v>
      </c>
      <c r="P179" s="60">
        <f t="shared" si="22"/>
        <v>1</v>
      </c>
      <c r="Q179" s="60">
        <f t="shared" si="22"/>
        <v>0</v>
      </c>
      <c r="R179" s="60">
        <f t="shared" si="22"/>
        <v>3</v>
      </c>
      <c r="S179" s="60">
        <f t="shared" si="22"/>
        <v>0</v>
      </c>
    </row>
    <row r="180" spans="1:19" s="75" customFormat="1" ht="12.75" x14ac:dyDescent="0.2">
      <c r="A180" s="53">
        <v>8002</v>
      </c>
      <c r="B180" s="289" t="s">
        <v>105</v>
      </c>
      <c r="C180" s="7">
        <f t="shared" si="21"/>
        <v>1</v>
      </c>
      <c r="D180" s="8">
        <v>0</v>
      </c>
      <c r="E180" s="8">
        <v>0</v>
      </c>
      <c r="F180" s="8">
        <v>0</v>
      </c>
      <c r="G180" s="8">
        <v>0</v>
      </c>
      <c r="H180" s="8">
        <v>0</v>
      </c>
      <c r="I180" s="8">
        <v>0</v>
      </c>
      <c r="J180" s="8">
        <v>1</v>
      </c>
      <c r="K180" s="8">
        <v>0</v>
      </c>
      <c r="L180" s="8">
        <v>0</v>
      </c>
      <c r="M180" s="8">
        <v>0</v>
      </c>
      <c r="N180" s="8">
        <v>0</v>
      </c>
      <c r="O180" s="8">
        <v>0</v>
      </c>
      <c r="P180" s="8">
        <v>0</v>
      </c>
      <c r="Q180" s="8">
        <v>0</v>
      </c>
      <c r="R180" s="8">
        <v>0</v>
      </c>
      <c r="S180" s="8">
        <v>0</v>
      </c>
    </row>
    <row r="181" spans="1:19" s="75" customFormat="1" ht="21" x14ac:dyDescent="0.2">
      <c r="A181" s="53">
        <v>8003</v>
      </c>
      <c r="B181" s="289" t="s">
        <v>428</v>
      </c>
      <c r="C181" s="7">
        <f t="shared" si="21"/>
        <v>72</v>
      </c>
      <c r="D181" s="8">
        <v>2</v>
      </c>
      <c r="E181" s="8">
        <v>0</v>
      </c>
      <c r="F181" s="8">
        <v>4</v>
      </c>
      <c r="G181" s="8">
        <v>2</v>
      </c>
      <c r="H181" s="8">
        <v>1</v>
      </c>
      <c r="I181" s="8">
        <v>10</v>
      </c>
      <c r="J181" s="8">
        <v>20</v>
      </c>
      <c r="K181" s="8">
        <v>10</v>
      </c>
      <c r="L181" s="8">
        <v>8</v>
      </c>
      <c r="M181" s="8">
        <v>3</v>
      </c>
      <c r="N181" s="8">
        <v>6</v>
      </c>
      <c r="O181" s="8">
        <v>2</v>
      </c>
      <c r="P181" s="8">
        <v>1</v>
      </c>
      <c r="Q181" s="8">
        <v>0</v>
      </c>
      <c r="R181" s="8">
        <v>3</v>
      </c>
      <c r="S181" s="8">
        <v>0</v>
      </c>
    </row>
    <row r="182" spans="1:19" s="75" customFormat="1" ht="12.75" x14ac:dyDescent="0.2">
      <c r="A182" s="51"/>
      <c r="B182" s="288" t="s">
        <v>177</v>
      </c>
      <c r="C182" s="60">
        <f>SUM(C183:C186)</f>
        <v>144</v>
      </c>
      <c r="D182" s="60">
        <f t="shared" ref="D182:S182" si="23">SUM(D183:D186)</f>
        <v>3</v>
      </c>
      <c r="E182" s="60">
        <f t="shared" si="23"/>
        <v>4</v>
      </c>
      <c r="F182" s="60">
        <f t="shared" si="23"/>
        <v>4</v>
      </c>
      <c r="G182" s="60">
        <f t="shared" si="23"/>
        <v>13</v>
      </c>
      <c r="H182" s="60">
        <f t="shared" si="23"/>
        <v>7</v>
      </c>
      <c r="I182" s="60">
        <f t="shared" si="23"/>
        <v>18</v>
      </c>
      <c r="J182" s="60">
        <f t="shared" si="23"/>
        <v>57</v>
      </c>
      <c r="K182" s="60">
        <f t="shared" si="23"/>
        <v>12</v>
      </c>
      <c r="L182" s="60">
        <f t="shared" si="23"/>
        <v>8</v>
      </c>
      <c r="M182" s="60">
        <f t="shared" si="23"/>
        <v>2</v>
      </c>
      <c r="N182" s="60">
        <f t="shared" si="23"/>
        <v>2</v>
      </c>
      <c r="O182" s="60">
        <f t="shared" si="23"/>
        <v>3</v>
      </c>
      <c r="P182" s="60">
        <f t="shared" si="23"/>
        <v>2</v>
      </c>
      <c r="Q182" s="60">
        <f t="shared" si="23"/>
        <v>7</v>
      </c>
      <c r="R182" s="60">
        <f t="shared" si="23"/>
        <v>1</v>
      </c>
      <c r="S182" s="60">
        <f t="shared" si="23"/>
        <v>1</v>
      </c>
    </row>
    <row r="183" spans="1:19" s="75" customFormat="1" ht="21" x14ac:dyDescent="0.2">
      <c r="A183" s="51">
        <v>9002</v>
      </c>
      <c r="B183" s="289" t="s">
        <v>450</v>
      </c>
      <c r="C183" s="7">
        <f t="shared" si="21"/>
        <v>7</v>
      </c>
      <c r="D183" s="8">
        <v>0</v>
      </c>
      <c r="E183" s="8">
        <v>0</v>
      </c>
      <c r="F183" s="8">
        <v>0</v>
      </c>
      <c r="G183" s="8">
        <v>1</v>
      </c>
      <c r="H183" s="8">
        <v>1</v>
      </c>
      <c r="I183" s="8">
        <v>2</v>
      </c>
      <c r="J183" s="8">
        <v>0</v>
      </c>
      <c r="K183" s="8">
        <v>1</v>
      </c>
      <c r="L183" s="8">
        <v>1</v>
      </c>
      <c r="M183" s="8">
        <v>0</v>
      </c>
      <c r="N183" s="8">
        <v>0</v>
      </c>
      <c r="O183" s="8">
        <v>0</v>
      </c>
      <c r="P183" s="8">
        <v>1</v>
      </c>
      <c r="Q183" s="8">
        <v>0</v>
      </c>
      <c r="R183" s="8">
        <v>0</v>
      </c>
      <c r="S183" s="8">
        <v>0</v>
      </c>
    </row>
    <row r="184" spans="1:19" s="75" customFormat="1" ht="21" x14ac:dyDescent="0.2">
      <c r="A184" s="51">
        <v>9003</v>
      </c>
      <c r="B184" s="289" t="s">
        <v>429</v>
      </c>
      <c r="C184" s="7">
        <f t="shared" si="21"/>
        <v>16</v>
      </c>
      <c r="D184" s="8">
        <v>2</v>
      </c>
      <c r="E184" s="8">
        <v>1</v>
      </c>
      <c r="F184" s="8">
        <v>1</v>
      </c>
      <c r="G184" s="8">
        <v>3</v>
      </c>
      <c r="H184" s="8">
        <v>0</v>
      </c>
      <c r="I184" s="8">
        <v>2</v>
      </c>
      <c r="J184" s="8">
        <v>3</v>
      </c>
      <c r="K184" s="8">
        <v>2</v>
      </c>
      <c r="L184" s="8">
        <v>1</v>
      </c>
      <c r="M184" s="8">
        <v>0</v>
      </c>
      <c r="N184" s="8">
        <v>0</v>
      </c>
      <c r="O184" s="8">
        <v>0</v>
      </c>
      <c r="P184" s="8">
        <v>1</v>
      </c>
      <c r="Q184" s="8">
        <v>0</v>
      </c>
      <c r="R184" s="8">
        <v>0</v>
      </c>
      <c r="S184" s="8">
        <v>0</v>
      </c>
    </row>
    <row r="185" spans="1:19" s="75" customFormat="1" ht="21" x14ac:dyDescent="0.2">
      <c r="A185" s="51">
        <v>9004</v>
      </c>
      <c r="B185" s="289" t="s">
        <v>430</v>
      </c>
      <c r="C185" s="7">
        <f t="shared" si="21"/>
        <v>7</v>
      </c>
      <c r="D185" s="8">
        <v>0</v>
      </c>
      <c r="E185" s="8">
        <v>0</v>
      </c>
      <c r="F185" s="8">
        <v>0</v>
      </c>
      <c r="G185" s="8">
        <v>0</v>
      </c>
      <c r="H185" s="8">
        <v>0</v>
      </c>
      <c r="I185" s="8">
        <v>0</v>
      </c>
      <c r="J185" s="8">
        <v>2</v>
      </c>
      <c r="K185" s="8">
        <v>0</v>
      </c>
      <c r="L185" s="8">
        <v>0</v>
      </c>
      <c r="M185" s="8">
        <v>0</v>
      </c>
      <c r="N185" s="8">
        <v>0</v>
      </c>
      <c r="O185" s="8">
        <v>0</v>
      </c>
      <c r="P185" s="8">
        <v>0</v>
      </c>
      <c r="Q185" s="8">
        <v>5</v>
      </c>
      <c r="R185" s="8">
        <v>0</v>
      </c>
      <c r="S185" s="8">
        <v>0</v>
      </c>
    </row>
    <row r="186" spans="1:19" s="75" customFormat="1" ht="21" x14ac:dyDescent="0.2">
      <c r="A186" s="53">
        <v>9099</v>
      </c>
      <c r="B186" s="289" t="s">
        <v>431</v>
      </c>
      <c r="C186" s="7">
        <f t="shared" si="21"/>
        <v>114</v>
      </c>
      <c r="D186" s="8">
        <v>1</v>
      </c>
      <c r="E186" s="8">
        <v>3</v>
      </c>
      <c r="F186" s="8">
        <v>3</v>
      </c>
      <c r="G186" s="8">
        <v>9</v>
      </c>
      <c r="H186" s="8">
        <v>6</v>
      </c>
      <c r="I186" s="8">
        <v>14</v>
      </c>
      <c r="J186" s="8">
        <v>52</v>
      </c>
      <c r="K186" s="8">
        <v>9</v>
      </c>
      <c r="L186" s="8">
        <v>6</v>
      </c>
      <c r="M186" s="8">
        <v>2</v>
      </c>
      <c r="N186" s="8">
        <v>2</v>
      </c>
      <c r="O186" s="8">
        <v>3</v>
      </c>
      <c r="P186" s="8">
        <v>0</v>
      </c>
      <c r="Q186" s="8">
        <v>2</v>
      </c>
      <c r="R186" s="8">
        <v>1</v>
      </c>
      <c r="S186" s="8">
        <v>1</v>
      </c>
    </row>
    <row r="187" spans="1:19" s="75" customFormat="1" ht="12.75" x14ac:dyDescent="0.2">
      <c r="A187" s="50"/>
      <c r="B187" s="288" t="s">
        <v>176</v>
      </c>
      <c r="C187" s="60">
        <f>SUM(C188:C195)</f>
        <v>493</v>
      </c>
      <c r="D187" s="60">
        <f t="shared" ref="D187:S187" si="24">SUM(D188:D195)</f>
        <v>1</v>
      </c>
      <c r="E187" s="60">
        <f t="shared" si="24"/>
        <v>23</v>
      </c>
      <c r="F187" s="60">
        <f t="shared" si="24"/>
        <v>15</v>
      </c>
      <c r="G187" s="60">
        <f t="shared" si="24"/>
        <v>16</v>
      </c>
      <c r="H187" s="60">
        <f t="shared" si="24"/>
        <v>20</v>
      </c>
      <c r="I187" s="60">
        <f t="shared" si="24"/>
        <v>47</v>
      </c>
      <c r="J187" s="60">
        <f t="shared" si="24"/>
        <v>244</v>
      </c>
      <c r="K187" s="60">
        <f t="shared" si="24"/>
        <v>15</v>
      </c>
      <c r="L187" s="60">
        <f t="shared" si="24"/>
        <v>22</v>
      </c>
      <c r="M187" s="60">
        <f t="shared" si="24"/>
        <v>9</v>
      </c>
      <c r="N187" s="60">
        <f t="shared" si="24"/>
        <v>41</v>
      </c>
      <c r="O187" s="60">
        <f t="shared" si="24"/>
        <v>16</v>
      </c>
      <c r="P187" s="60">
        <f t="shared" si="24"/>
        <v>5</v>
      </c>
      <c r="Q187" s="60">
        <f t="shared" si="24"/>
        <v>13</v>
      </c>
      <c r="R187" s="60">
        <f t="shared" si="24"/>
        <v>5</v>
      </c>
      <c r="S187" s="60">
        <f t="shared" si="24"/>
        <v>1</v>
      </c>
    </row>
    <row r="188" spans="1:19" s="75" customFormat="1" ht="21" x14ac:dyDescent="0.2">
      <c r="A188" s="51">
        <v>10001</v>
      </c>
      <c r="B188" s="289" t="s">
        <v>462</v>
      </c>
      <c r="C188" s="7">
        <f t="shared" si="21"/>
        <v>256</v>
      </c>
      <c r="D188" s="8">
        <v>1</v>
      </c>
      <c r="E188" s="8">
        <v>16</v>
      </c>
      <c r="F188" s="8">
        <v>11</v>
      </c>
      <c r="G188" s="8">
        <v>10</v>
      </c>
      <c r="H188" s="8">
        <v>11</v>
      </c>
      <c r="I188" s="8">
        <v>25</v>
      </c>
      <c r="J188" s="8">
        <v>124</v>
      </c>
      <c r="K188" s="8">
        <v>8</v>
      </c>
      <c r="L188" s="8">
        <v>11</v>
      </c>
      <c r="M188" s="8">
        <v>3</v>
      </c>
      <c r="N188" s="8">
        <v>20</v>
      </c>
      <c r="O188" s="8">
        <v>8</v>
      </c>
      <c r="P188" s="8">
        <v>2</v>
      </c>
      <c r="Q188" s="8">
        <v>5</v>
      </c>
      <c r="R188" s="8">
        <v>0</v>
      </c>
      <c r="S188" s="8">
        <v>1</v>
      </c>
    </row>
    <row r="189" spans="1:19" s="75" customFormat="1" ht="12.75" x14ac:dyDescent="0.2">
      <c r="A189" s="51">
        <v>10008</v>
      </c>
      <c r="B189" s="289" t="s">
        <v>13</v>
      </c>
      <c r="C189" s="7">
        <f t="shared" si="21"/>
        <v>64</v>
      </c>
      <c r="D189" s="8">
        <v>0</v>
      </c>
      <c r="E189" s="8">
        <v>4</v>
      </c>
      <c r="F189" s="8">
        <v>3</v>
      </c>
      <c r="G189" s="8">
        <v>4</v>
      </c>
      <c r="H189" s="8">
        <v>0</v>
      </c>
      <c r="I189" s="8">
        <v>4</v>
      </c>
      <c r="J189" s="8">
        <v>30</v>
      </c>
      <c r="K189" s="8">
        <v>2</v>
      </c>
      <c r="L189" s="8">
        <v>6</v>
      </c>
      <c r="M189" s="8">
        <v>1</v>
      </c>
      <c r="N189" s="8">
        <v>4</v>
      </c>
      <c r="O189" s="8">
        <v>0</v>
      </c>
      <c r="P189" s="8">
        <v>2</v>
      </c>
      <c r="Q189" s="8">
        <v>4</v>
      </c>
      <c r="R189" s="8">
        <v>0</v>
      </c>
      <c r="S189" s="8">
        <v>0</v>
      </c>
    </row>
    <row r="190" spans="1:19" s="75" customFormat="1" ht="12.75" x14ac:dyDescent="0.2">
      <c r="A190" s="51">
        <v>10009</v>
      </c>
      <c r="B190" s="289" t="s">
        <v>14</v>
      </c>
      <c r="C190" s="7">
        <f t="shared" si="21"/>
        <v>52</v>
      </c>
      <c r="D190" s="8">
        <v>0</v>
      </c>
      <c r="E190" s="8">
        <v>0</v>
      </c>
      <c r="F190" s="8">
        <v>1</v>
      </c>
      <c r="G190" s="8">
        <v>0</v>
      </c>
      <c r="H190" s="8">
        <v>5</v>
      </c>
      <c r="I190" s="8">
        <v>1</v>
      </c>
      <c r="J190" s="8">
        <v>19</v>
      </c>
      <c r="K190" s="8">
        <v>2</v>
      </c>
      <c r="L190" s="8">
        <v>1</v>
      </c>
      <c r="M190" s="8">
        <v>4</v>
      </c>
      <c r="N190" s="8">
        <v>12</v>
      </c>
      <c r="O190" s="8">
        <v>1</v>
      </c>
      <c r="P190" s="8">
        <v>0</v>
      </c>
      <c r="Q190" s="8">
        <v>1</v>
      </c>
      <c r="R190" s="8">
        <v>5</v>
      </c>
      <c r="S190" s="8">
        <v>0</v>
      </c>
    </row>
    <row r="191" spans="1:19" s="75" customFormat="1" ht="12.75" x14ac:dyDescent="0.2">
      <c r="A191" s="51">
        <v>10010</v>
      </c>
      <c r="B191" s="289" t="s">
        <v>362</v>
      </c>
      <c r="C191" s="7">
        <f t="shared" si="21"/>
        <v>16</v>
      </c>
      <c r="D191" s="8">
        <v>0</v>
      </c>
      <c r="E191" s="8">
        <v>0</v>
      </c>
      <c r="F191" s="8">
        <v>0</v>
      </c>
      <c r="G191" s="8">
        <v>0</v>
      </c>
      <c r="H191" s="8">
        <v>0</v>
      </c>
      <c r="I191" s="8">
        <v>6</v>
      </c>
      <c r="J191" s="8">
        <v>10</v>
      </c>
      <c r="K191" s="8">
        <v>0</v>
      </c>
      <c r="L191" s="8">
        <v>0</v>
      </c>
      <c r="M191" s="8">
        <v>0</v>
      </c>
      <c r="N191" s="8">
        <v>0</v>
      </c>
      <c r="O191" s="8">
        <v>0</v>
      </c>
      <c r="P191" s="8">
        <v>0</v>
      </c>
      <c r="Q191" s="8">
        <v>0</v>
      </c>
      <c r="R191" s="8">
        <v>0</v>
      </c>
      <c r="S191" s="8">
        <v>0</v>
      </c>
    </row>
    <row r="192" spans="1:19" s="75" customFormat="1" ht="21" x14ac:dyDescent="0.2">
      <c r="A192" s="53">
        <v>10011</v>
      </c>
      <c r="B192" s="289" t="s">
        <v>15</v>
      </c>
      <c r="C192" s="7">
        <f t="shared" si="21"/>
        <v>33</v>
      </c>
      <c r="D192" s="8">
        <v>0</v>
      </c>
      <c r="E192" s="8">
        <v>0</v>
      </c>
      <c r="F192" s="8">
        <v>0</v>
      </c>
      <c r="G192" s="8">
        <v>1</v>
      </c>
      <c r="H192" s="8">
        <v>0</v>
      </c>
      <c r="I192" s="8">
        <v>6</v>
      </c>
      <c r="J192" s="8">
        <v>23</v>
      </c>
      <c r="K192" s="8">
        <v>0</v>
      </c>
      <c r="L192" s="8">
        <v>0</v>
      </c>
      <c r="M192" s="8">
        <v>0</v>
      </c>
      <c r="N192" s="8">
        <v>1</v>
      </c>
      <c r="O192" s="8">
        <v>2</v>
      </c>
      <c r="P192" s="8">
        <v>0</v>
      </c>
      <c r="Q192" s="8">
        <v>0</v>
      </c>
      <c r="R192" s="8">
        <v>0</v>
      </c>
      <c r="S192" s="8">
        <v>0</v>
      </c>
    </row>
    <row r="193" spans="1:19" s="75" customFormat="1" ht="21" x14ac:dyDescent="0.2">
      <c r="A193" s="53">
        <v>10012</v>
      </c>
      <c r="B193" s="289" t="s">
        <v>16</v>
      </c>
      <c r="C193" s="7">
        <f t="shared" si="21"/>
        <v>1</v>
      </c>
      <c r="D193" s="8">
        <v>0</v>
      </c>
      <c r="E193" s="8">
        <v>0</v>
      </c>
      <c r="F193" s="8">
        <v>0</v>
      </c>
      <c r="G193" s="8">
        <v>0</v>
      </c>
      <c r="H193" s="8">
        <v>1</v>
      </c>
      <c r="I193" s="8">
        <v>0</v>
      </c>
      <c r="J193" s="8">
        <v>0</v>
      </c>
      <c r="K193" s="8">
        <v>0</v>
      </c>
      <c r="L193" s="8">
        <v>0</v>
      </c>
      <c r="M193" s="8">
        <v>0</v>
      </c>
      <c r="N193" s="8">
        <v>0</v>
      </c>
      <c r="O193" s="8">
        <v>0</v>
      </c>
      <c r="P193" s="8">
        <v>0</v>
      </c>
      <c r="Q193" s="8">
        <v>0</v>
      </c>
      <c r="R193" s="8">
        <v>0</v>
      </c>
      <c r="S193" s="8">
        <v>0</v>
      </c>
    </row>
    <row r="194" spans="1:19" s="75" customFormat="1" ht="12.75" x14ac:dyDescent="0.2">
      <c r="A194" s="51">
        <v>10015</v>
      </c>
      <c r="B194" s="289" t="s">
        <v>389</v>
      </c>
      <c r="C194" s="7">
        <f t="shared" si="21"/>
        <v>1</v>
      </c>
      <c r="D194" s="8">
        <v>0</v>
      </c>
      <c r="E194" s="8">
        <v>0</v>
      </c>
      <c r="F194" s="8">
        <v>0</v>
      </c>
      <c r="G194" s="8">
        <v>0</v>
      </c>
      <c r="H194" s="8">
        <v>0</v>
      </c>
      <c r="I194" s="8">
        <v>0</v>
      </c>
      <c r="J194" s="8">
        <v>0</v>
      </c>
      <c r="K194" s="8">
        <v>0</v>
      </c>
      <c r="L194" s="8">
        <v>0</v>
      </c>
      <c r="M194" s="8">
        <v>0</v>
      </c>
      <c r="N194" s="8">
        <v>0</v>
      </c>
      <c r="O194" s="8">
        <v>1</v>
      </c>
      <c r="P194" s="8">
        <v>0</v>
      </c>
      <c r="Q194" s="8">
        <v>0</v>
      </c>
      <c r="R194" s="8">
        <v>0</v>
      </c>
      <c r="S194" s="8">
        <v>0</v>
      </c>
    </row>
    <row r="195" spans="1:19" s="75" customFormat="1" ht="12.75" x14ac:dyDescent="0.2">
      <c r="A195" s="51">
        <v>10099</v>
      </c>
      <c r="B195" s="289" t="s">
        <v>432</v>
      </c>
      <c r="C195" s="7">
        <f t="shared" si="21"/>
        <v>70</v>
      </c>
      <c r="D195" s="8">
        <v>0</v>
      </c>
      <c r="E195" s="8">
        <v>3</v>
      </c>
      <c r="F195" s="8">
        <v>0</v>
      </c>
      <c r="G195" s="8">
        <v>1</v>
      </c>
      <c r="H195" s="8">
        <v>3</v>
      </c>
      <c r="I195" s="8">
        <v>5</v>
      </c>
      <c r="J195" s="8">
        <v>38</v>
      </c>
      <c r="K195" s="8">
        <v>3</v>
      </c>
      <c r="L195" s="8">
        <v>4</v>
      </c>
      <c r="M195" s="8">
        <v>1</v>
      </c>
      <c r="N195" s="8">
        <v>4</v>
      </c>
      <c r="O195" s="8">
        <v>4</v>
      </c>
      <c r="P195" s="8">
        <v>1</v>
      </c>
      <c r="Q195" s="8">
        <v>3</v>
      </c>
      <c r="R195" s="8">
        <v>0</v>
      </c>
      <c r="S195" s="8">
        <v>0</v>
      </c>
    </row>
    <row r="196" spans="1:19" s="75" customFormat="1" ht="21" x14ac:dyDescent="0.2">
      <c r="A196" s="50"/>
      <c r="B196" s="288" t="s">
        <v>309</v>
      </c>
      <c r="C196" s="60">
        <f>SUM(C197:C200)</f>
        <v>141</v>
      </c>
      <c r="D196" s="60">
        <f t="shared" ref="D196:S196" si="25">SUM(D197:D200)</f>
        <v>4</v>
      </c>
      <c r="E196" s="60">
        <f t="shared" si="25"/>
        <v>1</v>
      </c>
      <c r="F196" s="60">
        <f t="shared" si="25"/>
        <v>6</v>
      </c>
      <c r="G196" s="60">
        <f t="shared" si="25"/>
        <v>1</v>
      </c>
      <c r="H196" s="60">
        <f t="shared" si="25"/>
        <v>6</v>
      </c>
      <c r="I196" s="60">
        <f t="shared" si="25"/>
        <v>12</v>
      </c>
      <c r="J196" s="60">
        <f t="shared" si="25"/>
        <v>68</v>
      </c>
      <c r="K196" s="60">
        <f t="shared" si="25"/>
        <v>3</v>
      </c>
      <c r="L196" s="60">
        <f t="shared" si="25"/>
        <v>11</v>
      </c>
      <c r="M196" s="60">
        <f t="shared" si="25"/>
        <v>5</v>
      </c>
      <c r="N196" s="60">
        <f t="shared" si="25"/>
        <v>8</v>
      </c>
      <c r="O196" s="60">
        <f t="shared" si="25"/>
        <v>5</v>
      </c>
      <c r="P196" s="60">
        <f t="shared" si="25"/>
        <v>3</v>
      </c>
      <c r="Q196" s="60">
        <f t="shared" si="25"/>
        <v>5</v>
      </c>
      <c r="R196" s="60">
        <f t="shared" si="25"/>
        <v>1</v>
      </c>
      <c r="S196" s="60">
        <f t="shared" si="25"/>
        <v>2</v>
      </c>
    </row>
    <row r="197" spans="1:19" s="75" customFormat="1" ht="21" x14ac:dyDescent="0.2">
      <c r="A197" s="51">
        <v>11001</v>
      </c>
      <c r="B197" s="289" t="s">
        <v>271</v>
      </c>
      <c r="C197" s="7">
        <f t="shared" si="21"/>
        <v>112</v>
      </c>
      <c r="D197" s="8">
        <v>4</v>
      </c>
      <c r="E197" s="8">
        <v>1</v>
      </c>
      <c r="F197" s="8">
        <v>6</v>
      </c>
      <c r="G197" s="8">
        <v>1</v>
      </c>
      <c r="H197" s="8">
        <v>6</v>
      </c>
      <c r="I197" s="8">
        <v>10</v>
      </c>
      <c r="J197" s="8">
        <v>52</v>
      </c>
      <c r="K197" s="8">
        <v>2</v>
      </c>
      <c r="L197" s="8">
        <v>8</v>
      </c>
      <c r="M197" s="8">
        <v>5</v>
      </c>
      <c r="N197" s="8">
        <v>5</v>
      </c>
      <c r="O197" s="8">
        <v>4</v>
      </c>
      <c r="P197" s="8">
        <v>2</v>
      </c>
      <c r="Q197" s="8">
        <v>3</v>
      </c>
      <c r="R197" s="8">
        <v>1</v>
      </c>
      <c r="S197" s="8">
        <v>2</v>
      </c>
    </row>
    <row r="198" spans="1:19" s="75" customFormat="1" ht="31.5" x14ac:dyDescent="0.2">
      <c r="A198" s="51">
        <v>11004</v>
      </c>
      <c r="B198" s="289" t="s">
        <v>275</v>
      </c>
      <c r="C198" s="7">
        <f t="shared" si="21"/>
        <v>21</v>
      </c>
      <c r="D198" s="8">
        <v>0</v>
      </c>
      <c r="E198" s="8">
        <v>0</v>
      </c>
      <c r="F198" s="8">
        <v>0</v>
      </c>
      <c r="G198" s="8">
        <v>0</v>
      </c>
      <c r="H198" s="8">
        <v>0</v>
      </c>
      <c r="I198" s="8">
        <v>2</v>
      </c>
      <c r="J198" s="8">
        <v>12</v>
      </c>
      <c r="K198" s="8">
        <v>1</v>
      </c>
      <c r="L198" s="8">
        <v>2</v>
      </c>
      <c r="M198" s="8">
        <v>0</v>
      </c>
      <c r="N198" s="8">
        <v>2</v>
      </c>
      <c r="O198" s="8">
        <v>0</v>
      </c>
      <c r="P198" s="8">
        <v>1</v>
      </c>
      <c r="Q198" s="8">
        <v>1</v>
      </c>
      <c r="R198" s="8">
        <v>0</v>
      </c>
      <c r="S198" s="8">
        <v>0</v>
      </c>
    </row>
    <row r="199" spans="1:19" s="75" customFormat="1" ht="21" x14ac:dyDescent="0.2">
      <c r="A199" s="51">
        <v>11005</v>
      </c>
      <c r="B199" s="289" t="s">
        <v>67</v>
      </c>
      <c r="C199" s="7">
        <f t="shared" si="21"/>
        <v>3</v>
      </c>
      <c r="D199" s="8">
        <v>0</v>
      </c>
      <c r="E199" s="8">
        <v>0</v>
      </c>
      <c r="F199" s="8">
        <v>0</v>
      </c>
      <c r="G199" s="8">
        <v>0</v>
      </c>
      <c r="H199" s="8">
        <v>0</v>
      </c>
      <c r="I199" s="8">
        <v>0</v>
      </c>
      <c r="J199" s="8">
        <v>3</v>
      </c>
      <c r="K199" s="8">
        <v>0</v>
      </c>
      <c r="L199" s="8">
        <v>0</v>
      </c>
      <c r="M199" s="8">
        <v>0</v>
      </c>
      <c r="N199" s="8">
        <v>0</v>
      </c>
      <c r="O199" s="8">
        <v>0</v>
      </c>
      <c r="P199" s="8">
        <v>0</v>
      </c>
      <c r="Q199" s="8">
        <v>0</v>
      </c>
      <c r="R199" s="8">
        <v>0</v>
      </c>
      <c r="S199" s="8">
        <v>0</v>
      </c>
    </row>
    <row r="200" spans="1:19" s="75" customFormat="1" ht="12.75" x14ac:dyDescent="0.2">
      <c r="A200" s="51">
        <v>11099</v>
      </c>
      <c r="B200" s="289" t="s">
        <v>459</v>
      </c>
      <c r="C200" s="7">
        <f t="shared" si="21"/>
        <v>5</v>
      </c>
      <c r="D200" s="8">
        <v>0</v>
      </c>
      <c r="E200" s="8">
        <v>0</v>
      </c>
      <c r="F200" s="8">
        <v>0</v>
      </c>
      <c r="G200" s="8">
        <v>0</v>
      </c>
      <c r="H200" s="8">
        <v>0</v>
      </c>
      <c r="I200" s="8">
        <v>0</v>
      </c>
      <c r="J200" s="8">
        <v>1</v>
      </c>
      <c r="K200" s="8">
        <v>0</v>
      </c>
      <c r="L200" s="8">
        <v>1</v>
      </c>
      <c r="M200" s="8">
        <v>0</v>
      </c>
      <c r="N200" s="8">
        <v>1</v>
      </c>
      <c r="O200" s="8">
        <v>1</v>
      </c>
      <c r="P200" s="8">
        <v>0</v>
      </c>
      <c r="Q200" s="8">
        <v>1</v>
      </c>
      <c r="R200" s="8">
        <v>0</v>
      </c>
      <c r="S200" s="8">
        <v>0</v>
      </c>
    </row>
    <row r="201" spans="1:19" s="75" customFormat="1" ht="21" x14ac:dyDescent="0.2">
      <c r="A201" s="50"/>
      <c r="B201" s="288" t="s">
        <v>310</v>
      </c>
      <c r="C201" s="60">
        <f>C202+C203</f>
        <v>2</v>
      </c>
      <c r="D201" s="60">
        <f t="shared" ref="D201:S201" si="26">D202+D203</f>
        <v>0</v>
      </c>
      <c r="E201" s="60">
        <f t="shared" si="26"/>
        <v>1</v>
      </c>
      <c r="F201" s="60">
        <f t="shared" si="26"/>
        <v>0</v>
      </c>
      <c r="G201" s="60">
        <f t="shared" si="26"/>
        <v>1</v>
      </c>
      <c r="H201" s="60">
        <f t="shared" si="26"/>
        <v>0</v>
      </c>
      <c r="I201" s="60">
        <f t="shared" si="26"/>
        <v>0</v>
      </c>
      <c r="J201" s="60">
        <f t="shared" si="26"/>
        <v>0</v>
      </c>
      <c r="K201" s="60">
        <f t="shared" si="26"/>
        <v>0</v>
      </c>
      <c r="L201" s="60">
        <f t="shared" si="26"/>
        <v>0</v>
      </c>
      <c r="M201" s="60">
        <f t="shared" si="26"/>
        <v>0</v>
      </c>
      <c r="N201" s="60">
        <f t="shared" si="26"/>
        <v>0</v>
      </c>
      <c r="O201" s="60">
        <f t="shared" si="26"/>
        <v>0</v>
      </c>
      <c r="P201" s="60">
        <f t="shared" si="26"/>
        <v>0</v>
      </c>
      <c r="Q201" s="60">
        <f t="shared" si="26"/>
        <v>0</v>
      </c>
      <c r="R201" s="60">
        <f t="shared" si="26"/>
        <v>0</v>
      </c>
      <c r="S201" s="60">
        <f t="shared" si="26"/>
        <v>0</v>
      </c>
    </row>
    <row r="202" spans="1:19" s="75" customFormat="1" ht="21" x14ac:dyDescent="0.2">
      <c r="A202" s="51">
        <v>11102</v>
      </c>
      <c r="B202" s="289" t="s">
        <v>478</v>
      </c>
      <c r="C202" s="7">
        <f t="shared" si="21"/>
        <v>1</v>
      </c>
      <c r="D202" s="8">
        <v>0</v>
      </c>
      <c r="E202" s="8">
        <v>0</v>
      </c>
      <c r="F202" s="8">
        <v>0</v>
      </c>
      <c r="G202" s="8">
        <v>1</v>
      </c>
      <c r="H202" s="8">
        <v>0</v>
      </c>
      <c r="I202" s="8">
        <v>0</v>
      </c>
      <c r="J202" s="8">
        <v>0</v>
      </c>
      <c r="K202" s="8">
        <v>0</v>
      </c>
      <c r="L202" s="8">
        <v>0</v>
      </c>
      <c r="M202" s="8">
        <v>0</v>
      </c>
      <c r="N202" s="8">
        <v>0</v>
      </c>
      <c r="O202" s="8">
        <v>0</v>
      </c>
      <c r="P202" s="8">
        <v>0</v>
      </c>
      <c r="Q202" s="8">
        <v>0</v>
      </c>
      <c r="R202" s="8">
        <v>0</v>
      </c>
      <c r="S202" s="8">
        <v>0</v>
      </c>
    </row>
    <row r="203" spans="1:19" s="75" customFormat="1" ht="21" x14ac:dyDescent="0.2">
      <c r="A203" s="51">
        <v>11103</v>
      </c>
      <c r="B203" s="289" t="s">
        <v>477</v>
      </c>
      <c r="C203" s="7">
        <f t="shared" si="21"/>
        <v>1</v>
      </c>
      <c r="D203" s="8">
        <v>0</v>
      </c>
      <c r="E203" s="8">
        <v>1</v>
      </c>
      <c r="F203" s="8">
        <v>0</v>
      </c>
      <c r="G203" s="8">
        <v>0</v>
      </c>
      <c r="H203" s="8">
        <v>0</v>
      </c>
      <c r="I203" s="8">
        <v>0</v>
      </c>
      <c r="J203" s="8">
        <v>0</v>
      </c>
      <c r="K203" s="8">
        <v>0</v>
      </c>
      <c r="L203" s="8">
        <v>0</v>
      </c>
      <c r="M203" s="8">
        <v>0</v>
      </c>
      <c r="N203" s="8">
        <v>0</v>
      </c>
      <c r="O203" s="8">
        <v>0</v>
      </c>
      <c r="P203" s="8">
        <v>0</v>
      </c>
      <c r="Q203" s="8">
        <v>0</v>
      </c>
      <c r="R203" s="8">
        <v>0</v>
      </c>
      <c r="S203" s="8">
        <v>0</v>
      </c>
    </row>
    <row r="204" spans="1:19" s="75" customFormat="1" ht="12.75" x14ac:dyDescent="0.2">
      <c r="A204" s="50"/>
      <c r="B204" s="288" t="s">
        <v>19</v>
      </c>
      <c r="C204" s="60">
        <f>SUM(C205:C227)</f>
        <v>3091</v>
      </c>
      <c r="D204" s="60">
        <f t="shared" ref="D204:S204" si="27">SUM(D205:D227)</f>
        <v>354</v>
      </c>
      <c r="E204" s="60">
        <f t="shared" si="27"/>
        <v>128</v>
      </c>
      <c r="F204" s="60">
        <f t="shared" si="27"/>
        <v>218</v>
      </c>
      <c r="G204" s="60">
        <f t="shared" si="27"/>
        <v>145</v>
      </c>
      <c r="H204" s="60">
        <f t="shared" si="27"/>
        <v>108</v>
      </c>
      <c r="I204" s="60">
        <f t="shared" si="27"/>
        <v>182</v>
      </c>
      <c r="J204" s="60">
        <f t="shared" si="27"/>
        <v>660</v>
      </c>
      <c r="K204" s="60">
        <f t="shared" si="27"/>
        <v>82</v>
      </c>
      <c r="L204" s="60">
        <f t="shared" si="27"/>
        <v>192</v>
      </c>
      <c r="M204" s="60">
        <f t="shared" si="27"/>
        <v>237</v>
      </c>
      <c r="N204" s="60">
        <f t="shared" si="27"/>
        <v>285</v>
      </c>
      <c r="O204" s="60">
        <f t="shared" si="27"/>
        <v>93</v>
      </c>
      <c r="P204" s="60">
        <f t="shared" si="27"/>
        <v>129</v>
      </c>
      <c r="Q204" s="60">
        <f t="shared" si="27"/>
        <v>134</v>
      </c>
      <c r="R204" s="60">
        <f t="shared" si="27"/>
        <v>71</v>
      </c>
      <c r="S204" s="60">
        <f t="shared" si="27"/>
        <v>73</v>
      </c>
    </row>
    <row r="205" spans="1:19" s="75" customFormat="1" ht="12.75" x14ac:dyDescent="0.2">
      <c r="A205" s="51">
        <v>12071</v>
      </c>
      <c r="B205" s="289" t="s">
        <v>56</v>
      </c>
      <c r="C205" s="7">
        <f t="shared" si="21"/>
        <v>1</v>
      </c>
      <c r="D205" s="8">
        <v>0</v>
      </c>
      <c r="E205" s="8">
        <v>0</v>
      </c>
      <c r="F205" s="8">
        <v>0</v>
      </c>
      <c r="G205" s="8">
        <v>0</v>
      </c>
      <c r="H205" s="8">
        <v>0</v>
      </c>
      <c r="I205" s="8">
        <v>0</v>
      </c>
      <c r="J205" s="8">
        <v>1</v>
      </c>
      <c r="K205" s="8">
        <v>0</v>
      </c>
      <c r="L205" s="8">
        <v>0</v>
      </c>
      <c r="M205" s="8">
        <v>0</v>
      </c>
      <c r="N205" s="8">
        <v>0</v>
      </c>
      <c r="O205" s="8">
        <v>0</v>
      </c>
      <c r="P205" s="8">
        <v>0</v>
      </c>
      <c r="Q205" s="8">
        <v>0</v>
      </c>
      <c r="R205" s="8">
        <v>0</v>
      </c>
      <c r="S205" s="8">
        <v>0</v>
      </c>
    </row>
    <row r="206" spans="1:19" s="75" customFormat="1" ht="21" x14ac:dyDescent="0.2">
      <c r="A206" s="51">
        <v>12072</v>
      </c>
      <c r="B206" s="289" t="s">
        <v>433</v>
      </c>
      <c r="C206" s="7">
        <f t="shared" si="21"/>
        <v>63</v>
      </c>
      <c r="D206" s="8">
        <v>12</v>
      </c>
      <c r="E206" s="8">
        <v>1</v>
      </c>
      <c r="F206" s="8">
        <v>3</v>
      </c>
      <c r="G206" s="8">
        <v>2</v>
      </c>
      <c r="H206" s="8">
        <v>1</v>
      </c>
      <c r="I206" s="8">
        <v>6</v>
      </c>
      <c r="J206" s="8">
        <v>17</v>
      </c>
      <c r="K206" s="8">
        <v>3</v>
      </c>
      <c r="L206" s="8">
        <v>5</v>
      </c>
      <c r="M206" s="8">
        <v>1</v>
      </c>
      <c r="N206" s="8">
        <v>3</v>
      </c>
      <c r="O206" s="8">
        <v>5</v>
      </c>
      <c r="P206" s="8">
        <v>0</v>
      </c>
      <c r="Q206" s="8">
        <v>1</v>
      </c>
      <c r="R206" s="8">
        <v>3</v>
      </c>
      <c r="S206" s="8">
        <v>0</v>
      </c>
    </row>
    <row r="207" spans="1:19" s="75" customFormat="1" ht="12.75" x14ac:dyDescent="0.2">
      <c r="A207" s="51">
        <v>12073</v>
      </c>
      <c r="B207" s="289" t="s">
        <v>245</v>
      </c>
      <c r="C207" s="7">
        <f t="shared" si="21"/>
        <v>11</v>
      </c>
      <c r="D207" s="8">
        <v>0</v>
      </c>
      <c r="E207" s="8">
        <v>0</v>
      </c>
      <c r="F207" s="8">
        <v>1</v>
      </c>
      <c r="G207" s="8">
        <v>0</v>
      </c>
      <c r="H207" s="8">
        <v>0</v>
      </c>
      <c r="I207" s="8">
        <v>3</v>
      </c>
      <c r="J207" s="8">
        <v>4</v>
      </c>
      <c r="K207" s="8">
        <v>0</v>
      </c>
      <c r="L207" s="8">
        <v>0</v>
      </c>
      <c r="M207" s="8">
        <v>0</v>
      </c>
      <c r="N207" s="8">
        <v>1</v>
      </c>
      <c r="O207" s="8">
        <v>0</v>
      </c>
      <c r="P207" s="8">
        <v>0</v>
      </c>
      <c r="Q207" s="8">
        <v>1</v>
      </c>
      <c r="R207" s="8">
        <v>0</v>
      </c>
      <c r="S207" s="8">
        <v>1</v>
      </c>
    </row>
    <row r="208" spans="1:19" s="75" customFormat="1" ht="12.75" x14ac:dyDescent="0.2">
      <c r="A208" s="51">
        <v>12074</v>
      </c>
      <c r="B208" s="289" t="s">
        <v>154</v>
      </c>
      <c r="C208" s="7">
        <f t="shared" si="21"/>
        <v>310</v>
      </c>
      <c r="D208" s="8">
        <v>29</v>
      </c>
      <c r="E208" s="8">
        <v>28</v>
      </c>
      <c r="F208" s="8">
        <v>18</v>
      </c>
      <c r="G208" s="8">
        <v>21</v>
      </c>
      <c r="H208" s="8">
        <v>7</v>
      </c>
      <c r="I208" s="8">
        <v>30</v>
      </c>
      <c r="J208" s="8">
        <v>70</v>
      </c>
      <c r="K208" s="8">
        <v>8</v>
      </c>
      <c r="L208" s="8">
        <v>7</v>
      </c>
      <c r="M208" s="8">
        <v>9</v>
      </c>
      <c r="N208" s="8">
        <v>38</v>
      </c>
      <c r="O208" s="8">
        <v>7</v>
      </c>
      <c r="P208" s="8">
        <v>20</v>
      </c>
      <c r="Q208" s="8">
        <v>12</v>
      </c>
      <c r="R208" s="8">
        <v>3</v>
      </c>
      <c r="S208" s="8">
        <v>3</v>
      </c>
    </row>
    <row r="209" spans="1:19" s="75" customFormat="1" ht="12.75" x14ac:dyDescent="0.2">
      <c r="A209" s="51">
        <v>12077</v>
      </c>
      <c r="B209" s="289" t="s">
        <v>51</v>
      </c>
      <c r="C209" s="7">
        <f t="shared" si="21"/>
        <v>17</v>
      </c>
      <c r="D209" s="8">
        <v>0</v>
      </c>
      <c r="E209" s="8">
        <v>2</v>
      </c>
      <c r="F209" s="8">
        <v>1</v>
      </c>
      <c r="G209" s="8">
        <v>0</v>
      </c>
      <c r="H209" s="8">
        <v>0</v>
      </c>
      <c r="I209" s="8">
        <v>1</v>
      </c>
      <c r="J209" s="8">
        <v>3</v>
      </c>
      <c r="K209" s="8">
        <v>0</v>
      </c>
      <c r="L209" s="8">
        <v>1</v>
      </c>
      <c r="M209" s="8">
        <v>0</v>
      </c>
      <c r="N209" s="8">
        <v>1</v>
      </c>
      <c r="O209" s="8">
        <v>0</v>
      </c>
      <c r="P209" s="8">
        <v>2</v>
      </c>
      <c r="Q209" s="8">
        <v>3</v>
      </c>
      <c r="R209" s="8">
        <v>0</v>
      </c>
      <c r="S209" s="8">
        <v>3</v>
      </c>
    </row>
    <row r="210" spans="1:19" s="75" customFormat="1" ht="21" x14ac:dyDescent="0.2">
      <c r="A210" s="51">
        <v>12078</v>
      </c>
      <c r="B210" s="289" t="s">
        <v>192</v>
      </c>
      <c r="C210" s="7">
        <f t="shared" si="21"/>
        <v>221</v>
      </c>
      <c r="D210" s="8">
        <v>39</v>
      </c>
      <c r="E210" s="8">
        <v>6</v>
      </c>
      <c r="F210" s="8">
        <v>12</v>
      </c>
      <c r="G210" s="8">
        <v>20</v>
      </c>
      <c r="H210" s="8">
        <v>3</v>
      </c>
      <c r="I210" s="8">
        <v>19</v>
      </c>
      <c r="J210" s="8">
        <v>61</v>
      </c>
      <c r="K210" s="8">
        <v>3</v>
      </c>
      <c r="L210" s="8">
        <v>8</v>
      </c>
      <c r="M210" s="8">
        <v>4</v>
      </c>
      <c r="N210" s="8">
        <v>14</v>
      </c>
      <c r="O210" s="8">
        <v>5</v>
      </c>
      <c r="P210" s="8">
        <v>8</v>
      </c>
      <c r="Q210" s="8">
        <v>9</v>
      </c>
      <c r="R210" s="8">
        <v>7</v>
      </c>
      <c r="S210" s="8">
        <v>3</v>
      </c>
    </row>
    <row r="211" spans="1:19" s="75" customFormat="1" ht="21" x14ac:dyDescent="0.2">
      <c r="A211" s="51">
        <v>12079</v>
      </c>
      <c r="B211" s="289" t="s">
        <v>61</v>
      </c>
      <c r="C211" s="7">
        <f t="shared" si="21"/>
        <v>3</v>
      </c>
      <c r="D211" s="8">
        <v>0</v>
      </c>
      <c r="E211" s="8">
        <v>0</v>
      </c>
      <c r="F211" s="8">
        <v>0</v>
      </c>
      <c r="G211" s="8">
        <v>0</v>
      </c>
      <c r="H211" s="8">
        <v>0</v>
      </c>
      <c r="I211" s="8">
        <v>0</v>
      </c>
      <c r="J211" s="8">
        <v>2</v>
      </c>
      <c r="K211" s="8">
        <v>0</v>
      </c>
      <c r="L211" s="8">
        <v>1</v>
      </c>
      <c r="M211" s="8">
        <v>0</v>
      </c>
      <c r="N211" s="8">
        <v>0</v>
      </c>
      <c r="O211" s="8">
        <v>0</v>
      </c>
      <c r="P211" s="8">
        <v>0</v>
      </c>
      <c r="Q211" s="8">
        <v>0</v>
      </c>
      <c r="R211" s="8">
        <v>0</v>
      </c>
      <c r="S211" s="8">
        <v>0</v>
      </c>
    </row>
    <row r="212" spans="1:19" s="75" customFormat="1" ht="21" x14ac:dyDescent="0.2">
      <c r="A212" s="51">
        <v>12080</v>
      </c>
      <c r="B212" s="289" t="s">
        <v>62</v>
      </c>
      <c r="C212" s="7">
        <f t="shared" si="21"/>
        <v>9</v>
      </c>
      <c r="D212" s="8">
        <v>0</v>
      </c>
      <c r="E212" s="8">
        <v>0</v>
      </c>
      <c r="F212" s="8">
        <v>0</v>
      </c>
      <c r="G212" s="8">
        <v>0</v>
      </c>
      <c r="H212" s="8">
        <v>1</v>
      </c>
      <c r="I212" s="8">
        <v>0</v>
      </c>
      <c r="J212" s="8">
        <v>5</v>
      </c>
      <c r="K212" s="8">
        <v>1</v>
      </c>
      <c r="L212" s="8">
        <v>0</v>
      </c>
      <c r="M212" s="8">
        <v>0</v>
      </c>
      <c r="N212" s="8">
        <v>0</v>
      </c>
      <c r="O212" s="8">
        <v>1</v>
      </c>
      <c r="P212" s="8">
        <v>0</v>
      </c>
      <c r="Q212" s="8">
        <v>0</v>
      </c>
      <c r="R212" s="8">
        <v>0</v>
      </c>
      <c r="S212" s="8">
        <v>1</v>
      </c>
    </row>
    <row r="213" spans="1:19" s="75" customFormat="1" ht="21" x14ac:dyDescent="0.2">
      <c r="A213" s="53">
        <v>12184</v>
      </c>
      <c r="B213" s="289" t="s">
        <v>20</v>
      </c>
      <c r="C213" s="7">
        <f t="shared" si="21"/>
        <v>2</v>
      </c>
      <c r="D213" s="8">
        <v>0</v>
      </c>
      <c r="E213" s="8">
        <v>0</v>
      </c>
      <c r="F213" s="8">
        <v>0</v>
      </c>
      <c r="G213" s="8">
        <v>0</v>
      </c>
      <c r="H213" s="8">
        <v>0</v>
      </c>
      <c r="I213" s="8">
        <v>0</v>
      </c>
      <c r="J213" s="8">
        <v>0</v>
      </c>
      <c r="K213" s="8">
        <v>0</v>
      </c>
      <c r="L213" s="8">
        <v>0</v>
      </c>
      <c r="M213" s="8">
        <v>1</v>
      </c>
      <c r="N213" s="8">
        <v>1</v>
      </c>
      <c r="O213" s="8">
        <v>0</v>
      </c>
      <c r="P213" s="8">
        <v>0</v>
      </c>
      <c r="Q213" s="8">
        <v>0</v>
      </c>
      <c r="R213" s="8">
        <v>0</v>
      </c>
      <c r="S213" s="8">
        <v>0</v>
      </c>
    </row>
    <row r="214" spans="1:19" s="75" customFormat="1" ht="21" x14ac:dyDescent="0.2">
      <c r="A214" s="51">
        <v>12185</v>
      </c>
      <c r="B214" s="289" t="s">
        <v>390</v>
      </c>
      <c r="C214" s="7">
        <f t="shared" si="21"/>
        <v>2</v>
      </c>
      <c r="D214" s="8">
        <v>0</v>
      </c>
      <c r="E214" s="8">
        <v>0</v>
      </c>
      <c r="F214" s="8">
        <v>0</v>
      </c>
      <c r="G214" s="8">
        <v>1</v>
      </c>
      <c r="H214" s="8">
        <v>0</v>
      </c>
      <c r="I214" s="8">
        <v>1</v>
      </c>
      <c r="J214" s="8">
        <v>0</v>
      </c>
      <c r="K214" s="8">
        <v>0</v>
      </c>
      <c r="L214" s="8">
        <v>0</v>
      </c>
      <c r="M214" s="8">
        <v>0</v>
      </c>
      <c r="N214" s="8">
        <v>0</v>
      </c>
      <c r="O214" s="8">
        <v>0</v>
      </c>
      <c r="P214" s="8">
        <v>0</v>
      </c>
      <c r="Q214" s="8">
        <v>0</v>
      </c>
      <c r="R214" s="8">
        <v>0</v>
      </c>
      <c r="S214" s="8">
        <v>0</v>
      </c>
    </row>
    <row r="215" spans="1:19" s="75" customFormat="1" ht="21" x14ac:dyDescent="0.2">
      <c r="A215" s="57">
        <v>14004</v>
      </c>
      <c r="B215" s="289" t="s">
        <v>21</v>
      </c>
      <c r="C215" s="7">
        <f t="shared" si="21"/>
        <v>125</v>
      </c>
      <c r="D215" s="8">
        <v>39</v>
      </c>
      <c r="E215" s="8">
        <v>9</v>
      </c>
      <c r="F215" s="8">
        <v>2</v>
      </c>
      <c r="G215" s="8">
        <v>3</v>
      </c>
      <c r="H215" s="8">
        <v>3</v>
      </c>
      <c r="I215" s="8">
        <v>2</v>
      </c>
      <c r="J215" s="8">
        <v>10</v>
      </c>
      <c r="K215" s="8">
        <v>4</v>
      </c>
      <c r="L215" s="8">
        <v>8</v>
      </c>
      <c r="M215" s="8">
        <v>1</v>
      </c>
      <c r="N215" s="8">
        <v>16</v>
      </c>
      <c r="O215" s="8">
        <v>8</v>
      </c>
      <c r="P215" s="8">
        <v>4</v>
      </c>
      <c r="Q215" s="8">
        <v>5</v>
      </c>
      <c r="R215" s="8">
        <v>8</v>
      </c>
      <c r="S215" s="8">
        <v>3</v>
      </c>
    </row>
    <row r="216" spans="1:19" s="75" customFormat="1" ht="12.75" x14ac:dyDescent="0.2">
      <c r="A216" s="53">
        <v>14005</v>
      </c>
      <c r="B216" s="289" t="s">
        <v>22</v>
      </c>
      <c r="C216" s="7">
        <f t="shared" si="21"/>
        <v>26</v>
      </c>
      <c r="D216" s="8">
        <v>0</v>
      </c>
      <c r="E216" s="8">
        <v>0</v>
      </c>
      <c r="F216" s="8">
        <v>0</v>
      </c>
      <c r="G216" s="8">
        <v>1</v>
      </c>
      <c r="H216" s="8">
        <v>1</v>
      </c>
      <c r="I216" s="8">
        <v>4</v>
      </c>
      <c r="J216" s="8">
        <v>5</v>
      </c>
      <c r="K216" s="8">
        <v>2</v>
      </c>
      <c r="L216" s="8">
        <v>2</v>
      </c>
      <c r="M216" s="8">
        <v>0</v>
      </c>
      <c r="N216" s="8">
        <v>3</v>
      </c>
      <c r="O216" s="8">
        <v>1</v>
      </c>
      <c r="P216" s="8">
        <v>1</v>
      </c>
      <c r="Q216" s="8">
        <v>3</v>
      </c>
      <c r="R216" s="8">
        <v>1</v>
      </c>
      <c r="S216" s="8">
        <v>2</v>
      </c>
    </row>
    <row r="217" spans="1:19" s="75" customFormat="1" ht="21" x14ac:dyDescent="0.2">
      <c r="A217" s="53">
        <v>14006</v>
      </c>
      <c r="B217" s="289" t="s">
        <v>23</v>
      </c>
      <c r="C217" s="7">
        <f t="shared" si="21"/>
        <v>16</v>
      </c>
      <c r="D217" s="8">
        <v>3</v>
      </c>
      <c r="E217" s="8">
        <v>0</v>
      </c>
      <c r="F217" s="8">
        <v>2</v>
      </c>
      <c r="G217" s="8">
        <v>1</v>
      </c>
      <c r="H217" s="8">
        <v>2</v>
      </c>
      <c r="I217" s="8">
        <v>1</v>
      </c>
      <c r="J217" s="8">
        <v>3</v>
      </c>
      <c r="K217" s="8">
        <v>2</v>
      </c>
      <c r="L217" s="8">
        <v>0</v>
      </c>
      <c r="M217" s="8">
        <v>0</v>
      </c>
      <c r="N217" s="8">
        <v>0</v>
      </c>
      <c r="O217" s="8">
        <v>1</v>
      </c>
      <c r="P217" s="8">
        <v>0</v>
      </c>
      <c r="Q217" s="8">
        <v>0</v>
      </c>
      <c r="R217" s="8">
        <v>1</v>
      </c>
      <c r="S217" s="8">
        <v>0</v>
      </c>
    </row>
    <row r="218" spans="1:19" s="75" customFormat="1" ht="21" x14ac:dyDescent="0.2">
      <c r="A218" s="53">
        <v>14007</v>
      </c>
      <c r="B218" s="289" t="s">
        <v>24</v>
      </c>
      <c r="C218" s="7">
        <f t="shared" si="21"/>
        <v>10</v>
      </c>
      <c r="D218" s="8">
        <v>1</v>
      </c>
      <c r="E218" s="8">
        <v>0</v>
      </c>
      <c r="F218" s="8">
        <v>0</v>
      </c>
      <c r="G218" s="8">
        <v>1</v>
      </c>
      <c r="H218" s="8">
        <v>0</v>
      </c>
      <c r="I218" s="8">
        <v>2</v>
      </c>
      <c r="J218" s="8">
        <v>2</v>
      </c>
      <c r="K218" s="8">
        <v>1</v>
      </c>
      <c r="L218" s="8">
        <v>0</v>
      </c>
      <c r="M218" s="8">
        <v>0</v>
      </c>
      <c r="N218" s="8">
        <v>0</v>
      </c>
      <c r="O218" s="8">
        <v>0</v>
      </c>
      <c r="P218" s="8">
        <v>0</v>
      </c>
      <c r="Q218" s="8">
        <v>3</v>
      </c>
      <c r="R218" s="8">
        <v>0</v>
      </c>
      <c r="S218" s="8">
        <v>0</v>
      </c>
    </row>
    <row r="219" spans="1:19" s="75" customFormat="1" ht="21" x14ac:dyDescent="0.2">
      <c r="A219" s="51">
        <v>14008</v>
      </c>
      <c r="B219" s="289" t="s">
        <v>391</v>
      </c>
      <c r="C219" s="7">
        <f t="shared" si="21"/>
        <v>23</v>
      </c>
      <c r="D219" s="8">
        <v>2</v>
      </c>
      <c r="E219" s="8">
        <v>2</v>
      </c>
      <c r="F219" s="8">
        <v>3</v>
      </c>
      <c r="G219" s="8">
        <v>1</v>
      </c>
      <c r="H219" s="8">
        <v>1</v>
      </c>
      <c r="I219" s="8">
        <v>0</v>
      </c>
      <c r="J219" s="8">
        <v>6</v>
      </c>
      <c r="K219" s="8">
        <v>0</v>
      </c>
      <c r="L219" s="8">
        <v>0</v>
      </c>
      <c r="M219" s="8">
        <v>1</v>
      </c>
      <c r="N219" s="8">
        <v>1</v>
      </c>
      <c r="O219" s="8">
        <v>1</v>
      </c>
      <c r="P219" s="8">
        <v>0</v>
      </c>
      <c r="Q219" s="8">
        <v>3</v>
      </c>
      <c r="R219" s="8">
        <v>0</v>
      </c>
      <c r="S219" s="8">
        <v>2</v>
      </c>
    </row>
    <row r="220" spans="1:19" s="75" customFormat="1" ht="21" x14ac:dyDescent="0.2">
      <c r="A220" s="53">
        <v>14009</v>
      </c>
      <c r="B220" s="289" t="s">
        <v>25</v>
      </c>
      <c r="C220" s="7">
        <f t="shared" si="21"/>
        <v>17</v>
      </c>
      <c r="D220" s="8">
        <v>0</v>
      </c>
      <c r="E220" s="8">
        <v>0</v>
      </c>
      <c r="F220" s="8">
        <v>1</v>
      </c>
      <c r="G220" s="8">
        <v>0</v>
      </c>
      <c r="H220" s="8">
        <v>0</v>
      </c>
      <c r="I220" s="8">
        <v>2</v>
      </c>
      <c r="J220" s="8">
        <v>10</v>
      </c>
      <c r="K220" s="8">
        <v>0</v>
      </c>
      <c r="L220" s="8">
        <v>1</v>
      </c>
      <c r="M220" s="8">
        <v>0</v>
      </c>
      <c r="N220" s="8">
        <v>1</v>
      </c>
      <c r="O220" s="8">
        <v>0</v>
      </c>
      <c r="P220" s="8">
        <v>1</v>
      </c>
      <c r="Q220" s="8">
        <v>1</v>
      </c>
      <c r="R220" s="8">
        <v>0</v>
      </c>
      <c r="S220" s="8">
        <v>0</v>
      </c>
    </row>
    <row r="221" spans="1:19" s="75" customFormat="1" ht="12.75" x14ac:dyDescent="0.2">
      <c r="A221" s="53">
        <v>14020</v>
      </c>
      <c r="B221" s="289" t="s">
        <v>434</v>
      </c>
      <c r="C221" s="7">
        <f t="shared" si="21"/>
        <v>6</v>
      </c>
      <c r="D221" s="8">
        <v>0</v>
      </c>
      <c r="E221" s="8">
        <v>1</v>
      </c>
      <c r="F221" s="8">
        <v>0</v>
      </c>
      <c r="G221" s="8">
        <v>0</v>
      </c>
      <c r="H221" s="8">
        <v>0</v>
      </c>
      <c r="I221" s="8">
        <v>0</v>
      </c>
      <c r="J221" s="8">
        <v>4</v>
      </c>
      <c r="K221" s="8">
        <v>0</v>
      </c>
      <c r="L221" s="8">
        <v>0</v>
      </c>
      <c r="M221" s="8">
        <v>1</v>
      </c>
      <c r="N221" s="8">
        <v>0</v>
      </c>
      <c r="O221" s="8">
        <v>0</v>
      </c>
      <c r="P221" s="8">
        <v>0</v>
      </c>
      <c r="Q221" s="8">
        <v>0</v>
      </c>
      <c r="R221" s="8">
        <v>0</v>
      </c>
      <c r="S221" s="8">
        <v>0</v>
      </c>
    </row>
    <row r="222" spans="1:19" s="75" customFormat="1" ht="21" x14ac:dyDescent="0.2">
      <c r="A222" s="53">
        <v>14021</v>
      </c>
      <c r="B222" s="289" t="s">
        <v>451</v>
      </c>
      <c r="C222" s="7">
        <f t="shared" si="21"/>
        <v>2</v>
      </c>
      <c r="D222" s="8">
        <v>0</v>
      </c>
      <c r="E222" s="8">
        <v>0</v>
      </c>
      <c r="F222" s="8">
        <v>0</v>
      </c>
      <c r="G222" s="8">
        <v>1</v>
      </c>
      <c r="H222" s="8">
        <v>0</v>
      </c>
      <c r="I222" s="8">
        <v>0</v>
      </c>
      <c r="J222" s="8">
        <v>1</v>
      </c>
      <c r="K222" s="8">
        <v>0</v>
      </c>
      <c r="L222" s="8">
        <v>0</v>
      </c>
      <c r="M222" s="8">
        <v>0</v>
      </c>
      <c r="N222" s="8">
        <v>0</v>
      </c>
      <c r="O222" s="8">
        <v>0</v>
      </c>
      <c r="P222" s="8">
        <v>0</v>
      </c>
      <c r="Q222" s="8">
        <v>0</v>
      </c>
      <c r="R222" s="8">
        <v>0</v>
      </c>
      <c r="S222" s="8">
        <v>0</v>
      </c>
    </row>
    <row r="223" spans="1:19" s="75" customFormat="1" ht="12.75" x14ac:dyDescent="0.2">
      <c r="A223" s="53">
        <v>14022</v>
      </c>
      <c r="B223" s="289" t="s">
        <v>484</v>
      </c>
      <c r="C223" s="7">
        <f t="shared" si="21"/>
        <v>5</v>
      </c>
      <c r="D223" s="8">
        <v>0</v>
      </c>
      <c r="E223" s="8">
        <v>0</v>
      </c>
      <c r="F223" s="8">
        <v>0</v>
      </c>
      <c r="G223" s="8">
        <v>0</v>
      </c>
      <c r="H223" s="8">
        <v>0</v>
      </c>
      <c r="I223" s="8">
        <v>0</v>
      </c>
      <c r="J223" s="8">
        <v>5</v>
      </c>
      <c r="K223" s="8">
        <v>0</v>
      </c>
      <c r="L223" s="8">
        <v>0</v>
      </c>
      <c r="M223" s="8">
        <v>0</v>
      </c>
      <c r="N223" s="8">
        <v>0</v>
      </c>
      <c r="O223" s="8">
        <v>0</v>
      </c>
      <c r="P223" s="8">
        <v>0</v>
      </c>
      <c r="Q223" s="8">
        <v>0</v>
      </c>
      <c r="R223" s="8">
        <v>0</v>
      </c>
      <c r="S223" s="8">
        <v>0</v>
      </c>
    </row>
    <row r="224" spans="1:19" s="75" customFormat="1" ht="21" x14ac:dyDescent="0.2">
      <c r="A224" s="53">
        <v>14052</v>
      </c>
      <c r="B224" s="289" t="s">
        <v>182</v>
      </c>
      <c r="C224" s="7">
        <f t="shared" si="21"/>
        <v>1445</v>
      </c>
      <c r="D224" s="8">
        <v>208</v>
      </c>
      <c r="E224" s="8">
        <v>52</v>
      </c>
      <c r="F224" s="8">
        <v>131</v>
      </c>
      <c r="G224" s="8">
        <v>64</v>
      </c>
      <c r="H224" s="8">
        <v>46</v>
      </c>
      <c r="I224" s="8">
        <v>68</v>
      </c>
      <c r="J224" s="8">
        <v>372</v>
      </c>
      <c r="K224" s="8">
        <v>49</v>
      </c>
      <c r="L224" s="8">
        <v>64</v>
      </c>
      <c r="M224" s="8">
        <v>28</v>
      </c>
      <c r="N224" s="8">
        <v>120</v>
      </c>
      <c r="O224" s="8">
        <v>38</v>
      </c>
      <c r="P224" s="8">
        <v>42</v>
      </c>
      <c r="Q224" s="8">
        <v>79</v>
      </c>
      <c r="R224" s="8">
        <v>36</v>
      </c>
      <c r="S224" s="8">
        <v>48</v>
      </c>
    </row>
    <row r="225" spans="1:19" s="75" customFormat="1" ht="21" x14ac:dyDescent="0.2">
      <c r="A225" s="53">
        <v>14056</v>
      </c>
      <c r="B225" s="289" t="s">
        <v>193</v>
      </c>
      <c r="C225" s="7">
        <f t="shared" si="21"/>
        <v>3</v>
      </c>
      <c r="D225" s="8">
        <v>1</v>
      </c>
      <c r="E225" s="8">
        <v>0</v>
      </c>
      <c r="F225" s="8">
        <v>0</v>
      </c>
      <c r="G225" s="8">
        <v>0</v>
      </c>
      <c r="H225" s="8">
        <v>1</v>
      </c>
      <c r="I225" s="8">
        <v>0</v>
      </c>
      <c r="J225" s="8">
        <v>1</v>
      </c>
      <c r="K225" s="8">
        <v>0</v>
      </c>
      <c r="L225" s="8">
        <v>0</v>
      </c>
      <c r="M225" s="8">
        <v>0</v>
      </c>
      <c r="N225" s="8">
        <v>0</v>
      </c>
      <c r="O225" s="8">
        <v>0</v>
      </c>
      <c r="P225" s="8">
        <v>0</v>
      </c>
      <c r="Q225" s="8">
        <v>0</v>
      </c>
      <c r="R225" s="8">
        <v>0</v>
      </c>
      <c r="S225" s="8">
        <v>0</v>
      </c>
    </row>
    <row r="226" spans="1:19" s="75" customFormat="1" ht="21" x14ac:dyDescent="0.2">
      <c r="A226" s="57">
        <v>14057</v>
      </c>
      <c r="B226" s="289" t="s">
        <v>26</v>
      </c>
      <c r="C226" s="7">
        <f t="shared" si="21"/>
        <v>79</v>
      </c>
      <c r="D226" s="8">
        <v>14</v>
      </c>
      <c r="E226" s="8">
        <v>1</v>
      </c>
      <c r="F226" s="8">
        <v>3</v>
      </c>
      <c r="G226" s="8">
        <v>8</v>
      </c>
      <c r="H226" s="8">
        <v>2</v>
      </c>
      <c r="I226" s="8">
        <v>0</v>
      </c>
      <c r="J226" s="8">
        <v>9</v>
      </c>
      <c r="K226" s="8">
        <v>1</v>
      </c>
      <c r="L226" s="8">
        <v>5</v>
      </c>
      <c r="M226" s="8">
        <v>3</v>
      </c>
      <c r="N226" s="8">
        <v>4</v>
      </c>
      <c r="O226" s="8">
        <v>2</v>
      </c>
      <c r="P226" s="8">
        <v>5</v>
      </c>
      <c r="Q226" s="8">
        <v>10</v>
      </c>
      <c r="R226" s="8">
        <v>10</v>
      </c>
      <c r="S226" s="8">
        <v>2</v>
      </c>
    </row>
    <row r="227" spans="1:19" s="75" customFormat="1" ht="12.75" x14ac:dyDescent="0.2">
      <c r="A227" s="53">
        <v>14060</v>
      </c>
      <c r="B227" s="289" t="s">
        <v>435</v>
      </c>
      <c r="C227" s="7">
        <f t="shared" si="21"/>
        <v>695</v>
      </c>
      <c r="D227" s="8">
        <v>6</v>
      </c>
      <c r="E227" s="8">
        <v>26</v>
      </c>
      <c r="F227" s="8">
        <v>41</v>
      </c>
      <c r="G227" s="8">
        <v>21</v>
      </c>
      <c r="H227" s="8">
        <v>40</v>
      </c>
      <c r="I227" s="8">
        <v>43</v>
      </c>
      <c r="J227" s="8">
        <v>69</v>
      </c>
      <c r="K227" s="8">
        <v>8</v>
      </c>
      <c r="L227" s="8">
        <v>90</v>
      </c>
      <c r="M227" s="8">
        <v>188</v>
      </c>
      <c r="N227" s="8">
        <v>82</v>
      </c>
      <c r="O227" s="8">
        <v>24</v>
      </c>
      <c r="P227" s="8">
        <v>46</v>
      </c>
      <c r="Q227" s="8">
        <v>4</v>
      </c>
      <c r="R227" s="8">
        <v>2</v>
      </c>
      <c r="S227" s="8">
        <v>5</v>
      </c>
    </row>
    <row r="228" spans="1:19" s="75" customFormat="1" ht="26.25" customHeight="1" x14ac:dyDescent="0.2">
      <c r="A228" s="51"/>
      <c r="B228" s="288" t="s">
        <v>153</v>
      </c>
      <c r="C228" s="60">
        <f>SUM(C229:C270)</f>
        <v>5250</v>
      </c>
      <c r="D228" s="60">
        <f t="shared" ref="D228:S228" si="28">SUM(D229:D270)</f>
        <v>163</v>
      </c>
      <c r="E228" s="60">
        <f t="shared" si="28"/>
        <v>229</v>
      </c>
      <c r="F228" s="60">
        <f t="shared" si="28"/>
        <v>424</v>
      </c>
      <c r="G228" s="60">
        <f t="shared" si="28"/>
        <v>83</v>
      </c>
      <c r="H228" s="60">
        <f t="shared" si="28"/>
        <v>49</v>
      </c>
      <c r="I228" s="60">
        <f t="shared" si="28"/>
        <v>548</v>
      </c>
      <c r="J228" s="60">
        <f t="shared" si="28"/>
        <v>1881</v>
      </c>
      <c r="K228" s="60">
        <f t="shared" si="28"/>
        <v>273</v>
      </c>
      <c r="L228" s="60">
        <f t="shared" si="28"/>
        <v>339</v>
      </c>
      <c r="M228" s="60">
        <f t="shared" si="28"/>
        <v>428</v>
      </c>
      <c r="N228" s="60">
        <f t="shared" si="28"/>
        <v>113</v>
      </c>
      <c r="O228" s="60">
        <f t="shared" si="28"/>
        <v>295</v>
      </c>
      <c r="P228" s="60">
        <f t="shared" si="28"/>
        <v>56</v>
      </c>
      <c r="Q228" s="60">
        <f t="shared" si="28"/>
        <v>277</v>
      </c>
      <c r="R228" s="60">
        <f t="shared" si="28"/>
        <v>48</v>
      </c>
      <c r="S228" s="60">
        <f t="shared" si="28"/>
        <v>44</v>
      </c>
    </row>
    <row r="229" spans="1:19" s="75" customFormat="1" ht="12.75" x14ac:dyDescent="0.2">
      <c r="A229" s="53">
        <v>12010</v>
      </c>
      <c r="B229" s="289" t="s">
        <v>436</v>
      </c>
      <c r="C229" s="7">
        <f t="shared" si="21"/>
        <v>10</v>
      </c>
      <c r="D229" s="8">
        <v>0</v>
      </c>
      <c r="E229" s="8">
        <v>0</v>
      </c>
      <c r="F229" s="8">
        <v>0</v>
      </c>
      <c r="G229" s="8">
        <v>0</v>
      </c>
      <c r="H229" s="8">
        <v>0</v>
      </c>
      <c r="I229" s="8">
        <v>0</v>
      </c>
      <c r="J229" s="8">
        <v>1</v>
      </c>
      <c r="K229" s="8">
        <v>5</v>
      </c>
      <c r="L229" s="8">
        <v>0</v>
      </c>
      <c r="M229" s="8">
        <v>0</v>
      </c>
      <c r="N229" s="8">
        <v>0</v>
      </c>
      <c r="O229" s="8">
        <v>0</v>
      </c>
      <c r="P229" s="8">
        <v>0</v>
      </c>
      <c r="Q229" s="8">
        <v>1</v>
      </c>
      <c r="R229" s="8">
        <v>0</v>
      </c>
      <c r="S229" s="8">
        <v>3</v>
      </c>
    </row>
    <row r="230" spans="1:19" s="75" customFormat="1" ht="21" x14ac:dyDescent="0.2">
      <c r="A230" s="53">
        <v>12021</v>
      </c>
      <c r="B230" s="289" t="s">
        <v>452</v>
      </c>
      <c r="C230" s="7">
        <f t="shared" si="21"/>
        <v>1</v>
      </c>
      <c r="D230" s="8">
        <v>0</v>
      </c>
      <c r="E230" s="8">
        <v>0</v>
      </c>
      <c r="F230" s="8">
        <v>0</v>
      </c>
      <c r="G230" s="8">
        <v>0</v>
      </c>
      <c r="H230" s="8">
        <v>0</v>
      </c>
      <c r="I230" s="8">
        <v>1</v>
      </c>
      <c r="J230" s="8">
        <v>0</v>
      </c>
      <c r="K230" s="8">
        <v>0</v>
      </c>
      <c r="L230" s="8">
        <v>0</v>
      </c>
      <c r="M230" s="8">
        <v>0</v>
      </c>
      <c r="N230" s="8">
        <v>0</v>
      </c>
      <c r="O230" s="8">
        <v>0</v>
      </c>
      <c r="P230" s="8">
        <v>0</v>
      </c>
      <c r="Q230" s="8">
        <v>0</v>
      </c>
      <c r="R230" s="8">
        <v>0</v>
      </c>
      <c r="S230" s="8">
        <v>0</v>
      </c>
    </row>
    <row r="231" spans="1:19" s="75" customFormat="1" ht="12.75" x14ac:dyDescent="0.2">
      <c r="A231" s="53">
        <v>12022</v>
      </c>
      <c r="B231" s="289" t="s">
        <v>437</v>
      </c>
      <c r="C231" s="7">
        <f t="shared" si="21"/>
        <v>59</v>
      </c>
      <c r="D231" s="8">
        <v>15</v>
      </c>
      <c r="E231" s="8">
        <v>0</v>
      </c>
      <c r="F231" s="8">
        <v>13</v>
      </c>
      <c r="G231" s="8">
        <v>0</v>
      </c>
      <c r="H231" s="8">
        <v>3</v>
      </c>
      <c r="I231" s="8">
        <v>9</v>
      </c>
      <c r="J231" s="8">
        <v>0</v>
      </c>
      <c r="K231" s="8">
        <v>1</v>
      </c>
      <c r="L231" s="8">
        <v>1</v>
      </c>
      <c r="M231" s="8">
        <v>0</v>
      </c>
      <c r="N231" s="8">
        <v>3</v>
      </c>
      <c r="O231" s="8">
        <v>0</v>
      </c>
      <c r="P231" s="8">
        <v>6</v>
      </c>
      <c r="Q231" s="8">
        <v>1</v>
      </c>
      <c r="R231" s="8">
        <v>1</v>
      </c>
      <c r="S231" s="8">
        <v>6</v>
      </c>
    </row>
    <row r="232" spans="1:19" s="75" customFormat="1" ht="12.75" x14ac:dyDescent="0.2">
      <c r="A232" s="53">
        <v>12031</v>
      </c>
      <c r="B232" s="289" t="s">
        <v>311</v>
      </c>
      <c r="C232" s="7">
        <f t="shared" si="21"/>
        <v>18</v>
      </c>
      <c r="D232" s="8">
        <v>0</v>
      </c>
      <c r="E232" s="8">
        <v>0</v>
      </c>
      <c r="F232" s="8">
        <v>1</v>
      </c>
      <c r="G232" s="8">
        <v>6</v>
      </c>
      <c r="H232" s="8">
        <v>0</v>
      </c>
      <c r="I232" s="8">
        <v>1</v>
      </c>
      <c r="J232" s="8">
        <v>7</v>
      </c>
      <c r="K232" s="8">
        <v>0</v>
      </c>
      <c r="L232" s="8">
        <v>0</v>
      </c>
      <c r="M232" s="8">
        <v>2</v>
      </c>
      <c r="N232" s="8">
        <v>1</v>
      </c>
      <c r="O232" s="8">
        <v>0</v>
      </c>
      <c r="P232" s="8">
        <v>0</v>
      </c>
      <c r="Q232" s="8">
        <v>0</v>
      </c>
      <c r="R232" s="8">
        <v>0</v>
      </c>
      <c r="S232" s="8">
        <v>0</v>
      </c>
    </row>
    <row r="233" spans="1:19" s="75" customFormat="1" ht="12.75" x14ac:dyDescent="0.2">
      <c r="A233" s="53">
        <v>12032</v>
      </c>
      <c r="B233" s="289" t="s">
        <v>348</v>
      </c>
      <c r="C233" s="7">
        <f t="shared" si="21"/>
        <v>1</v>
      </c>
      <c r="D233" s="8">
        <v>0</v>
      </c>
      <c r="E233" s="8">
        <v>0</v>
      </c>
      <c r="F233" s="8">
        <v>0</v>
      </c>
      <c r="G233" s="8">
        <v>0</v>
      </c>
      <c r="H233" s="8">
        <v>0</v>
      </c>
      <c r="I233" s="8">
        <v>0</v>
      </c>
      <c r="J233" s="8">
        <v>1</v>
      </c>
      <c r="K233" s="8">
        <v>0</v>
      </c>
      <c r="L233" s="8">
        <v>0</v>
      </c>
      <c r="M233" s="8">
        <v>0</v>
      </c>
      <c r="N233" s="8">
        <v>0</v>
      </c>
      <c r="O233" s="8">
        <v>0</v>
      </c>
      <c r="P233" s="8">
        <v>0</v>
      </c>
      <c r="Q233" s="8">
        <v>0</v>
      </c>
      <c r="R233" s="8">
        <v>0</v>
      </c>
      <c r="S233" s="8">
        <v>0</v>
      </c>
    </row>
    <row r="234" spans="1:19" s="75" customFormat="1" ht="12.75" x14ac:dyDescent="0.2">
      <c r="A234" s="53">
        <v>12051</v>
      </c>
      <c r="B234" s="289" t="s">
        <v>27</v>
      </c>
      <c r="C234" s="7">
        <f t="shared" si="21"/>
        <v>220</v>
      </c>
      <c r="D234" s="8">
        <v>32</v>
      </c>
      <c r="E234" s="8">
        <v>46</v>
      </c>
      <c r="F234" s="8">
        <v>20</v>
      </c>
      <c r="G234" s="8">
        <v>11</v>
      </c>
      <c r="H234" s="8">
        <v>1</v>
      </c>
      <c r="I234" s="8">
        <v>58</v>
      </c>
      <c r="J234" s="8">
        <v>24</v>
      </c>
      <c r="K234" s="8">
        <v>4</v>
      </c>
      <c r="L234" s="8">
        <v>8</v>
      </c>
      <c r="M234" s="8">
        <v>1</v>
      </c>
      <c r="N234" s="8">
        <v>6</v>
      </c>
      <c r="O234" s="8">
        <v>3</v>
      </c>
      <c r="P234" s="8">
        <v>1</v>
      </c>
      <c r="Q234" s="8">
        <v>2</v>
      </c>
      <c r="R234" s="8">
        <v>2</v>
      </c>
      <c r="S234" s="8">
        <v>1</v>
      </c>
    </row>
    <row r="235" spans="1:19" s="75" customFormat="1" ht="15" customHeight="1" x14ac:dyDescent="0.2">
      <c r="A235" s="53">
        <v>12052</v>
      </c>
      <c r="B235" s="289" t="s">
        <v>28</v>
      </c>
      <c r="C235" s="7">
        <f t="shared" ref="C235:C306" si="29">SUM(D235:S235)</f>
        <v>59</v>
      </c>
      <c r="D235" s="8">
        <v>9</v>
      </c>
      <c r="E235" s="8">
        <v>10</v>
      </c>
      <c r="F235" s="8">
        <v>0</v>
      </c>
      <c r="G235" s="8">
        <v>2</v>
      </c>
      <c r="H235" s="8">
        <v>1</v>
      </c>
      <c r="I235" s="8">
        <v>18</v>
      </c>
      <c r="J235" s="8">
        <v>11</v>
      </c>
      <c r="K235" s="8">
        <v>5</v>
      </c>
      <c r="L235" s="8">
        <v>2</v>
      </c>
      <c r="M235" s="8">
        <v>0</v>
      </c>
      <c r="N235" s="8">
        <v>0</v>
      </c>
      <c r="O235" s="8">
        <v>1</v>
      </c>
      <c r="P235" s="8">
        <v>0</v>
      </c>
      <c r="Q235" s="8">
        <v>0</v>
      </c>
      <c r="R235" s="8">
        <v>0</v>
      </c>
      <c r="S235" s="8">
        <v>0</v>
      </c>
    </row>
    <row r="236" spans="1:19" s="75" customFormat="1" ht="18" customHeight="1" x14ac:dyDescent="0.2">
      <c r="A236" s="53">
        <v>12053</v>
      </c>
      <c r="B236" s="289" t="s">
        <v>29</v>
      </c>
      <c r="C236" s="7">
        <f t="shared" si="29"/>
        <v>14</v>
      </c>
      <c r="D236" s="8">
        <v>0</v>
      </c>
      <c r="E236" s="8">
        <v>0</v>
      </c>
      <c r="F236" s="8">
        <v>0</v>
      </c>
      <c r="G236" s="8">
        <v>0</v>
      </c>
      <c r="H236" s="8">
        <v>0</v>
      </c>
      <c r="I236" s="8">
        <v>8</v>
      </c>
      <c r="J236" s="8">
        <v>0</v>
      </c>
      <c r="K236" s="8">
        <v>3</v>
      </c>
      <c r="L236" s="8">
        <v>0</v>
      </c>
      <c r="M236" s="8">
        <v>0</v>
      </c>
      <c r="N236" s="8">
        <v>0</v>
      </c>
      <c r="O236" s="8">
        <v>0</v>
      </c>
      <c r="P236" s="8">
        <v>1</v>
      </c>
      <c r="Q236" s="8">
        <v>2</v>
      </c>
      <c r="R236" s="8">
        <v>0</v>
      </c>
      <c r="S236" s="8">
        <v>0</v>
      </c>
    </row>
    <row r="237" spans="1:19" s="75" customFormat="1" ht="12.75" x14ac:dyDescent="0.2">
      <c r="A237" s="53">
        <v>12054</v>
      </c>
      <c r="B237" s="289" t="s">
        <v>30</v>
      </c>
      <c r="C237" s="7">
        <f t="shared" si="29"/>
        <v>9</v>
      </c>
      <c r="D237" s="8">
        <v>4</v>
      </c>
      <c r="E237" s="8">
        <v>1</v>
      </c>
      <c r="F237" s="8">
        <v>0</v>
      </c>
      <c r="G237" s="8">
        <v>1</v>
      </c>
      <c r="H237" s="8">
        <v>0</v>
      </c>
      <c r="I237" s="8">
        <v>0</v>
      </c>
      <c r="J237" s="8">
        <v>2</v>
      </c>
      <c r="K237" s="8">
        <v>0</v>
      </c>
      <c r="L237" s="8">
        <v>0</v>
      </c>
      <c r="M237" s="8">
        <v>0</v>
      </c>
      <c r="N237" s="8">
        <v>0</v>
      </c>
      <c r="O237" s="8">
        <v>0</v>
      </c>
      <c r="P237" s="8">
        <v>0</v>
      </c>
      <c r="Q237" s="8">
        <v>0</v>
      </c>
      <c r="R237" s="8">
        <v>0</v>
      </c>
      <c r="S237" s="8">
        <v>1</v>
      </c>
    </row>
    <row r="238" spans="1:19" s="75" customFormat="1" ht="12.75" x14ac:dyDescent="0.2">
      <c r="A238" s="51">
        <v>12055</v>
      </c>
      <c r="B238" s="289" t="s">
        <v>392</v>
      </c>
      <c r="C238" s="7">
        <f t="shared" si="29"/>
        <v>15</v>
      </c>
      <c r="D238" s="8">
        <v>1</v>
      </c>
      <c r="E238" s="8">
        <v>0</v>
      </c>
      <c r="F238" s="8">
        <v>0</v>
      </c>
      <c r="G238" s="8">
        <v>0</v>
      </c>
      <c r="H238" s="8">
        <v>0</v>
      </c>
      <c r="I238" s="8">
        <v>1</v>
      </c>
      <c r="J238" s="8">
        <v>10</v>
      </c>
      <c r="K238" s="8">
        <v>0</v>
      </c>
      <c r="L238" s="8">
        <v>0</v>
      </c>
      <c r="M238" s="8">
        <v>0</v>
      </c>
      <c r="N238" s="8">
        <v>0</v>
      </c>
      <c r="O238" s="8">
        <v>0</v>
      </c>
      <c r="P238" s="8">
        <v>0</v>
      </c>
      <c r="Q238" s="8">
        <v>0</v>
      </c>
      <c r="R238" s="8">
        <v>3</v>
      </c>
      <c r="S238" s="8">
        <v>0</v>
      </c>
    </row>
    <row r="239" spans="1:19" s="75" customFormat="1" ht="12.75" x14ac:dyDescent="0.2">
      <c r="A239" s="53">
        <v>12081</v>
      </c>
      <c r="B239" s="289" t="s">
        <v>365</v>
      </c>
      <c r="C239" s="7">
        <f t="shared" si="29"/>
        <v>75</v>
      </c>
      <c r="D239" s="8">
        <v>9</v>
      </c>
      <c r="E239" s="8">
        <v>1</v>
      </c>
      <c r="F239" s="8">
        <v>2</v>
      </c>
      <c r="G239" s="8">
        <v>8</v>
      </c>
      <c r="H239" s="8">
        <v>1</v>
      </c>
      <c r="I239" s="8">
        <v>6</v>
      </c>
      <c r="J239" s="8">
        <v>26</v>
      </c>
      <c r="K239" s="8">
        <v>2</v>
      </c>
      <c r="L239" s="8">
        <v>3</v>
      </c>
      <c r="M239" s="8">
        <v>0</v>
      </c>
      <c r="N239" s="8">
        <v>6</v>
      </c>
      <c r="O239" s="8">
        <v>6</v>
      </c>
      <c r="P239" s="8">
        <v>1</v>
      </c>
      <c r="Q239" s="8">
        <v>1</v>
      </c>
      <c r="R239" s="8">
        <v>3</v>
      </c>
      <c r="S239" s="8">
        <v>0</v>
      </c>
    </row>
    <row r="240" spans="1:19" s="75" customFormat="1" ht="12.75" x14ac:dyDescent="0.2">
      <c r="A240" s="53">
        <v>12082</v>
      </c>
      <c r="B240" s="289" t="s">
        <v>356</v>
      </c>
      <c r="C240" s="7">
        <f t="shared" si="29"/>
        <v>52</v>
      </c>
      <c r="D240" s="8">
        <v>3</v>
      </c>
      <c r="E240" s="8">
        <v>0</v>
      </c>
      <c r="F240" s="8">
        <v>1</v>
      </c>
      <c r="G240" s="8">
        <v>2</v>
      </c>
      <c r="H240" s="8">
        <v>1</v>
      </c>
      <c r="I240" s="8">
        <v>4</v>
      </c>
      <c r="J240" s="8">
        <v>25</v>
      </c>
      <c r="K240" s="8">
        <v>0</v>
      </c>
      <c r="L240" s="8">
        <v>1</v>
      </c>
      <c r="M240" s="8">
        <v>3</v>
      </c>
      <c r="N240" s="8">
        <v>4</v>
      </c>
      <c r="O240" s="8">
        <v>2</v>
      </c>
      <c r="P240" s="8">
        <v>1</v>
      </c>
      <c r="Q240" s="8">
        <v>3</v>
      </c>
      <c r="R240" s="8">
        <v>0</v>
      </c>
      <c r="S240" s="8">
        <v>2</v>
      </c>
    </row>
    <row r="241" spans="1:19" s="75" customFormat="1" ht="12.75" x14ac:dyDescent="0.2">
      <c r="A241" s="53">
        <v>12089</v>
      </c>
      <c r="B241" s="289" t="s">
        <v>476</v>
      </c>
      <c r="C241" s="7">
        <f t="shared" si="29"/>
        <v>52</v>
      </c>
      <c r="D241" s="8">
        <v>9</v>
      </c>
      <c r="E241" s="8">
        <v>0</v>
      </c>
      <c r="F241" s="8">
        <v>3</v>
      </c>
      <c r="G241" s="8">
        <v>0</v>
      </c>
      <c r="H241" s="8">
        <v>2</v>
      </c>
      <c r="I241" s="8">
        <v>3</v>
      </c>
      <c r="J241" s="8">
        <v>15</v>
      </c>
      <c r="K241" s="8">
        <v>1</v>
      </c>
      <c r="L241" s="8">
        <v>6</v>
      </c>
      <c r="M241" s="8">
        <v>5</v>
      </c>
      <c r="N241" s="8">
        <v>4</v>
      </c>
      <c r="O241" s="8">
        <v>1</v>
      </c>
      <c r="P241" s="8">
        <v>1</v>
      </c>
      <c r="Q241" s="8">
        <v>2</v>
      </c>
      <c r="R241" s="8">
        <v>0</v>
      </c>
      <c r="S241" s="8">
        <v>0</v>
      </c>
    </row>
    <row r="242" spans="1:19" s="75" customFormat="1" ht="21" x14ac:dyDescent="0.2">
      <c r="A242" s="53">
        <v>12121</v>
      </c>
      <c r="B242" s="289" t="s">
        <v>32</v>
      </c>
      <c r="C242" s="7">
        <f t="shared" si="29"/>
        <v>4</v>
      </c>
      <c r="D242" s="8">
        <v>2</v>
      </c>
      <c r="E242" s="8">
        <v>0</v>
      </c>
      <c r="F242" s="8">
        <v>2</v>
      </c>
      <c r="G242" s="8">
        <v>0</v>
      </c>
      <c r="H242" s="8">
        <v>0</v>
      </c>
      <c r="I242" s="8">
        <v>0</v>
      </c>
      <c r="J242" s="8">
        <v>0</v>
      </c>
      <c r="K242" s="8">
        <v>0</v>
      </c>
      <c r="L242" s="8">
        <v>0</v>
      </c>
      <c r="M242" s="8">
        <v>0</v>
      </c>
      <c r="N242" s="8">
        <v>0</v>
      </c>
      <c r="O242" s="8">
        <v>0</v>
      </c>
      <c r="P242" s="8">
        <v>0</v>
      </c>
      <c r="Q242" s="8">
        <v>0</v>
      </c>
      <c r="R242" s="8">
        <v>0</v>
      </c>
      <c r="S242" s="8">
        <v>0</v>
      </c>
    </row>
    <row r="243" spans="1:19" s="75" customFormat="1" ht="21" x14ac:dyDescent="0.2">
      <c r="A243" s="53">
        <v>12122</v>
      </c>
      <c r="B243" s="289" t="s">
        <v>244</v>
      </c>
      <c r="C243" s="7">
        <f t="shared" si="29"/>
        <v>12</v>
      </c>
      <c r="D243" s="8">
        <v>1</v>
      </c>
      <c r="E243" s="8">
        <v>0</v>
      </c>
      <c r="F243" s="8">
        <v>3</v>
      </c>
      <c r="G243" s="8">
        <v>0</v>
      </c>
      <c r="H243" s="8">
        <v>0</v>
      </c>
      <c r="I243" s="8">
        <v>0</v>
      </c>
      <c r="J243" s="8">
        <v>0</v>
      </c>
      <c r="K243" s="8">
        <v>0</v>
      </c>
      <c r="L243" s="8">
        <v>0</v>
      </c>
      <c r="M243" s="8">
        <v>0</v>
      </c>
      <c r="N243" s="8">
        <v>0</v>
      </c>
      <c r="O243" s="8">
        <v>0</v>
      </c>
      <c r="P243" s="8">
        <v>0</v>
      </c>
      <c r="Q243" s="8">
        <v>0</v>
      </c>
      <c r="R243" s="8">
        <v>7</v>
      </c>
      <c r="S243" s="8">
        <v>1</v>
      </c>
    </row>
    <row r="244" spans="1:19" s="75" customFormat="1" ht="12.75" x14ac:dyDescent="0.2">
      <c r="A244" s="53">
        <v>12123</v>
      </c>
      <c r="B244" s="289" t="s">
        <v>179</v>
      </c>
      <c r="C244" s="7">
        <f t="shared" si="29"/>
        <v>1</v>
      </c>
      <c r="D244" s="8">
        <v>0</v>
      </c>
      <c r="E244" s="8">
        <v>0</v>
      </c>
      <c r="F244" s="8">
        <v>0</v>
      </c>
      <c r="G244" s="8">
        <v>1</v>
      </c>
      <c r="H244" s="8">
        <v>0</v>
      </c>
      <c r="I244" s="8">
        <v>0</v>
      </c>
      <c r="J244" s="8">
        <v>0</v>
      </c>
      <c r="K244" s="8">
        <v>0</v>
      </c>
      <c r="L244" s="8">
        <v>0</v>
      </c>
      <c r="M244" s="8">
        <v>0</v>
      </c>
      <c r="N244" s="8">
        <v>0</v>
      </c>
      <c r="O244" s="8">
        <v>0</v>
      </c>
      <c r="P244" s="8">
        <v>0</v>
      </c>
      <c r="Q244" s="8">
        <v>0</v>
      </c>
      <c r="R244" s="8">
        <v>0</v>
      </c>
      <c r="S244" s="8">
        <v>0</v>
      </c>
    </row>
    <row r="245" spans="1:19" s="75" customFormat="1" ht="12.75" x14ac:dyDescent="0.2">
      <c r="A245" s="53">
        <v>12125</v>
      </c>
      <c r="B245" s="289" t="s">
        <v>33</v>
      </c>
      <c r="C245" s="7">
        <f t="shared" si="29"/>
        <v>1</v>
      </c>
      <c r="D245" s="8">
        <v>0</v>
      </c>
      <c r="E245" s="8">
        <v>0</v>
      </c>
      <c r="F245" s="8">
        <v>0</v>
      </c>
      <c r="G245" s="8">
        <v>0</v>
      </c>
      <c r="H245" s="8">
        <v>0</v>
      </c>
      <c r="I245" s="8">
        <v>0</v>
      </c>
      <c r="J245" s="8">
        <v>0</v>
      </c>
      <c r="K245" s="8">
        <v>0</v>
      </c>
      <c r="L245" s="8">
        <v>0</v>
      </c>
      <c r="M245" s="8">
        <v>0</v>
      </c>
      <c r="N245" s="8">
        <v>1</v>
      </c>
      <c r="O245" s="8">
        <v>0</v>
      </c>
      <c r="P245" s="8">
        <v>0</v>
      </c>
      <c r="Q245" s="8">
        <v>0</v>
      </c>
      <c r="R245" s="8">
        <v>0</v>
      </c>
      <c r="S245" s="8">
        <v>0</v>
      </c>
    </row>
    <row r="246" spans="1:19" s="75" customFormat="1" ht="12.75" x14ac:dyDescent="0.2">
      <c r="A246" s="51">
        <v>12131</v>
      </c>
      <c r="B246" s="289" t="s">
        <v>393</v>
      </c>
      <c r="C246" s="7">
        <f t="shared" si="29"/>
        <v>4</v>
      </c>
      <c r="D246" s="8">
        <v>0</v>
      </c>
      <c r="E246" s="8">
        <v>0</v>
      </c>
      <c r="F246" s="8">
        <v>0</v>
      </c>
      <c r="G246" s="8">
        <v>0</v>
      </c>
      <c r="H246" s="8">
        <v>0</v>
      </c>
      <c r="I246" s="8">
        <v>1</v>
      </c>
      <c r="J246" s="8">
        <v>2</v>
      </c>
      <c r="K246" s="8">
        <v>0</v>
      </c>
      <c r="L246" s="8">
        <v>0</v>
      </c>
      <c r="M246" s="8">
        <v>0</v>
      </c>
      <c r="N246" s="8">
        <v>1</v>
      </c>
      <c r="O246" s="8">
        <v>0</v>
      </c>
      <c r="P246" s="8">
        <v>0</v>
      </c>
      <c r="Q246" s="8">
        <v>0</v>
      </c>
      <c r="R246" s="8">
        <v>0</v>
      </c>
      <c r="S246" s="8">
        <v>0</v>
      </c>
    </row>
    <row r="247" spans="1:19" s="75" customFormat="1" ht="12.75" x14ac:dyDescent="0.2">
      <c r="A247" s="51">
        <v>12132</v>
      </c>
      <c r="B247" s="289" t="s">
        <v>439</v>
      </c>
      <c r="C247" s="7">
        <f t="shared" si="29"/>
        <v>11</v>
      </c>
      <c r="D247" s="8">
        <v>0</v>
      </c>
      <c r="E247" s="8">
        <v>0</v>
      </c>
      <c r="F247" s="8">
        <v>0</v>
      </c>
      <c r="G247" s="8">
        <v>0</v>
      </c>
      <c r="H247" s="8">
        <v>5</v>
      </c>
      <c r="I247" s="8">
        <v>0</v>
      </c>
      <c r="J247" s="8">
        <v>4</v>
      </c>
      <c r="K247" s="8">
        <v>0</v>
      </c>
      <c r="L247" s="8">
        <v>1</v>
      </c>
      <c r="M247" s="8">
        <v>0</v>
      </c>
      <c r="N247" s="8">
        <v>0</v>
      </c>
      <c r="O247" s="8">
        <v>0</v>
      </c>
      <c r="P247" s="8">
        <v>1</v>
      </c>
      <c r="Q247" s="8">
        <v>0</v>
      </c>
      <c r="R247" s="8">
        <v>0</v>
      </c>
      <c r="S247" s="8">
        <v>0</v>
      </c>
    </row>
    <row r="248" spans="1:19" s="75" customFormat="1" ht="12.75" x14ac:dyDescent="0.2">
      <c r="A248" s="51">
        <v>12133</v>
      </c>
      <c r="B248" s="289" t="s">
        <v>57</v>
      </c>
      <c r="C248" s="7">
        <f t="shared" si="29"/>
        <v>22</v>
      </c>
      <c r="D248" s="8">
        <v>11</v>
      </c>
      <c r="E248" s="8">
        <v>0</v>
      </c>
      <c r="F248" s="8">
        <v>0</v>
      </c>
      <c r="G248" s="8">
        <v>0</v>
      </c>
      <c r="H248" s="8">
        <v>0</v>
      </c>
      <c r="I248" s="8">
        <v>0</v>
      </c>
      <c r="J248" s="8">
        <v>11</v>
      </c>
      <c r="K248" s="8">
        <v>0</v>
      </c>
      <c r="L248" s="8">
        <v>0</v>
      </c>
      <c r="M248" s="8">
        <v>0</v>
      </c>
      <c r="N248" s="8">
        <v>0</v>
      </c>
      <c r="O248" s="8">
        <v>0</v>
      </c>
      <c r="P248" s="8">
        <v>0</v>
      </c>
      <c r="Q248" s="8">
        <v>0</v>
      </c>
      <c r="R248" s="8">
        <v>0</v>
      </c>
      <c r="S248" s="8">
        <v>0</v>
      </c>
    </row>
    <row r="249" spans="1:19" s="75" customFormat="1" ht="12.75" x14ac:dyDescent="0.2">
      <c r="A249" s="51">
        <v>12138</v>
      </c>
      <c r="B249" s="289" t="s">
        <v>156</v>
      </c>
      <c r="C249" s="7">
        <f t="shared" si="29"/>
        <v>7</v>
      </c>
      <c r="D249" s="8">
        <v>0</v>
      </c>
      <c r="E249" s="8">
        <v>0</v>
      </c>
      <c r="F249" s="8">
        <v>0</v>
      </c>
      <c r="G249" s="8">
        <v>1</v>
      </c>
      <c r="H249" s="8">
        <v>0</v>
      </c>
      <c r="I249" s="8">
        <v>0</v>
      </c>
      <c r="J249" s="8">
        <v>4</v>
      </c>
      <c r="K249" s="8">
        <v>1</v>
      </c>
      <c r="L249" s="8">
        <v>1</v>
      </c>
      <c r="M249" s="8">
        <v>0</v>
      </c>
      <c r="N249" s="8">
        <v>0</v>
      </c>
      <c r="O249" s="8">
        <v>0</v>
      </c>
      <c r="P249" s="8">
        <v>0</v>
      </c>
      <c r="Q249" s="8">
        <v>0</v>
      </c>
      <c r="R249" s="8">
        <v>0</v>
      </c>
      <c r="S249" s="8">
        <v>0</v>
      </c>
    </row>
    <row r="250" spans="1:19" s="75" customFormat="1" ht="12.75" x14ac:dyDescent="0.2">
      <c r="A250" s="51">
        <v>12139</v>
      </c>
      <c r="B250" s="289" t="s">
        <v>358</v>
      </c>
      <c r="C250" s="7">
        <f t="shared" si="29"/>
        <v>6</v>
      </c>
      <c r="D250" s="8">
        <v>0</v>
      </c>
      <c r="E250" s="8">
        <v>0</v>
      </c>
      <c r="F250" s="8">
        <v>0</v>
      </c>
      <c r="G250" s="8">
        <v>0</v>
      </c>
      <c r="H250" s="8">
        <v>0</v>
      </c>
      <c r="I250" s="8">
        <v>0</v>
      </c>
      <c r="J250" s="8">
        <v>6</v>
      </c>
      <c r="K250" s="8">
        <v>0</v>
      </c>
      <c r="L250" s="8">
        <v>0</v>
      </c>
      <c r="M250" s="8">
        <v>0</v>
      </c>
      <c r="N250" s="8">
        <v>0</v>
      </c>
      <c r="O250" s="8">
        <v>0</v>
      </c>
      <c r="P250" s="8">
        <v>0</v>
      </c>
      <c r="Q250" s="8">
        <v>0</v>
      </c>
      <c r="R250" s="8">
        <v>0</v>
      </c>
      <c r="S250" s="8">
        <v>0</v>
      </c>
    </row>
    <row r="251" spans="1:19" s="75" customFormat="1" ht="12.75" x14ac:dyDescent="0.2">
      <c r="A251" s="51">
        <v>12141</v>
      </c>
      <c r="B251" s="294" t="s">
        <v>312</v>
      </c>
      <c r="C251" s="7">
        <f t="shared" si="29"/>
        <v>0</v>
      </c>
      <c r="D251" s="8">
        <v>0</v>
      </c>
      <c r="E251" s="8">
        <v>0</v>
      </c>
      <c r="F251" s="8">
        <v>0</v>
      </c>
      <c r="G251" s="8">
        <v>0</v>
      </c>
      <c r="H251" s="8">
        <v>0</v>
      </c>
      <c r="I251" s="8">
        <v>0</v>
      </c>
      <c r="J251" s="8">
        <v>0</v>
      </c>
      <c r="K251" s="8">
        <v>0</v>
      </c>
      <c r="L251" s="8">
        <v>0</v>
      </c>
      <c r="M251" s="8">
        <v>0</v>
      </c>
      <c r="N251" s="8">
        <v>0</v>
      </c>
      <c r="O251" s="8">
        <v>0</v>
      </c>
      <c r="P251" s="8">
        <v>0</v>
      </c>
      <c r="Q251" s="8">
        <v>0</v>
      </c>
      <c r="R251" s="8">
        <v>0</v>
      </c>
      <c r="S251" s="8">
        <v>0</v>
      </c>
    </row>
    <row r="252" spans="1:19" s="75" customFormat="1" ht="21" x14ac:dyDescent="0.2">
      <c r="A252" s="51">
        <v>12146</v>
      </c>
      <c r="B252" s="289" t="s">
        <v>441</v>
      </c>
      <c r="C252" s="7">
        <f t="shared" si="29"/>
        <v>19</v>
      </c>
      <c r="D252" s="8">
        <v>0</v>
      </c>
      <c r="E252" s="8">
        <v>0</v>
      </c>
      <c r="F252" s="8">
        <v>0</v>
      </c>
      <c r="G252" s="8">
        <v>0</v>
      </c>
      <c r="H252" s="8">
        <v>4</v>
      </c>
      <c r="I252" s="8">
        <v>0</v>
      </c>
      <c r="J252" s="8">
        <v>0</v>
      </c>
      <c r="K252" s="8">
        <v>0</v>
      </c>
      <c r="L252" s="8">
        <v>1</v>
      </c>
      <c r="M252" s="8">
        <v>13</v>
      </c>
      <c r="N252" s="8">
        <v>0</v>
      </c>
      <c r="O252" s="8">
        <v>1</v>
      </c>
      <c r="P252" s="8">
        <v>0</v>
      </c>
      <c r="Q252" s="8">
        <v>0</v>
      </c>
      <c r="R252" s="8">
        <v>0</v>
      </c>
      <c r="S252" s="8">
        <v>0</v>
      </c>
    </row>
    <row r="253" spans="1:19" s="75" customFormat="1" ht="12.75" x14ac:dyDescent="0.2">
      <c r="A253" s="51">
        <v>12149</v>
      </c>
      <c r="B253" s="289" t="s">
        <v>277</v>
      </c>
      <c r="C253" s="7">
        <f t="shared" si="29"/>
        <v>278</v>
      </c>
      <c r="D253" s="8">
        <v>21</v>
      </c>
      <c r="E253" s="8">
        <v>8</v>
      </c>
      <c r="F253" s="8">
        <v>7</v>
      </c>
      <c r="G253" s="8">
        <v>36</v>
      </c>
      <c r="H253" s="8">
        <v>9</v>
      </c>
      <c r="I253" s="8">
        <v>17</v>
      </c>
      <c r="J253" s="8">
        <v>58</v>
      </c>
      <c r="K253" s="8">
        <v>9</v>
      </c>
      <c r="L253" s="8">
        <v>9</v>
      </c>
      <c r="M253" s="8">
        <v>6</v>
      </c>
      <c r="N253" s="8">
        <v>23</v>
      </c>
      <c r="O253" s="8">
        <v>13</v>
      </c>
      <c r="P253" s="8">
        <v>24</v>
      </c>
      <c r="Q253" s="8">
        <v>18</v>
      </c>
      <c r="R253" s="8">
        <v>12</v>
      </c>
      <c r="S253" s="8">
        <v>8</v>
      </c>
    </row>
    <row r="254" spans="1:19" s="75" customFormat="1" ht="12.75" x14ac:dyDescent="0.2">
      <c r="A254" s="51">
        <v>12150</v>
      </c>
      <c r="B254" s="289" t="s">
        <v>35</v>
      </c>
      <c r="C254" s="7">
        <f t="shared" si="29"/>
        <v>4</v>
      </c>
      <c r="D254" s="8">
        <v>0</v>
      </c>
      <c r="E254" s="8">
        <v>0</v>
      </c>
      <c r="F254" s="8">
        <v>0</v>
      </c>
      <c r="G254" s="8">
        <v>0</v>
      </c>
      <c r="H254" s="8">
        <v>0</v>
      </c>
      <c r="I254" s="8">
        <v>0</v>
      </c>
      <c r="J254" s="8">
        <v>0</v>
      </c>
      <c r="K254" s="8">
        <v>2</v>
      </c>
      <c r="L254" s="8">
        <v>0</v>
      </c>
      <c r="M254" s="8">
        <v>0</v>
      </c>
      <c r="N254" s="8">
        <v>1</v>
      </c>
      <c r="O254" s="8">
        <v>0</v>
      </c>
      <c r="P254" s="8">
        <v>0</v>
      </c>
      <c r="Q254" s="8">
        <v>1</v>
      </c>
      <c r="R254" s="8">
        <v>0</v>
      </c>
      <c r="S254" s="8">
        <v>0</v>
      </c>
    </row>
    <row r="255" spans="1:19" s="75" customFormat="1" ht="12.75" x14ac:dyDescent="0.2">
      <c r="A255" s="51">
        <v>12151</v>
      </c>
      <c r="B255" s="289" t="s">
        <v>36</v>
      </c>
      <c r="C255" s="7">
        <f t="shared" si="29"/>
        <v>51</v>
      </c>
      <c r="D255" s="8">
        <v>0</v>
      </c>
      <c r="E255" s="8">
        <v>0</v>
      </c>
      <c r="F255" s="8">
        <v>3</v>
      </c>
      <c r="G255" s="8">
        <v>3</v>
      </c>
      <c r="H255" s="8">
        <v>1</v>
      </c>
      <c r="I255" s="8">
        <v>4</v>
      </c>
      <c r="J255" s="8">
        <v>32</v>
      </c>
      <c r="K255" s="8">
        <v>2</v>
      </c>
      <c r="L255" s="8">
        <v>0</v>
      </c>
      <c r="M255" s="8">
        <v>0</v>
      </c>
      <c r="N255" s="8">
        <v>0</v>
      </c>
      <c r="O255" s="8">
        <v>0</v>
      </c>
      <c r="P255" s="8">
        <v>2</v>
      </c>
      <c r="Q255" s="8">
        <v>3</v>
      </c>
      <c r="R255" s="8">
        <v>1</v>
      </c>
      <c r="S255" s="8">
        <v>0</v>
      </c>
    </row>
    <row r="256" spans="1:19" s="75" customFormat="1" ht="21" x14ac:dyDescent="0.2">
      <c r="A256" s="51">
        <v>12152</v>
      </c>
      <c r="B256" s="289" t="s">
        <v>996</v>
      </c>
      <c r="C256" s="7">
        <f t="shared" si="29"/>
        <v>598</v>
      </c>
      <c r="D256" s="8">
        <v>35</v>
      </c>
      <c r="E256" s="8">
        <v>1</v>
      </c>
      <c r="F256" s="8">
        <v>1</v>
      </c>
      <c r="G256" s="8">
        <v>6</v>
      </c>
      <c r="H256" s="8">
        <v>4</v>
      </c>
      <c r="I256" s="8">
        <v>35</v>
      </c>
      <c r="J256" s="8">
        <v>242</v>
      </c>
      <c r="K256" s="8">
        <v>4</v>
      </c>
      <c r="L256" s="8">
        <v>61</v>
      </c>
      <c r="M256" s="8">
        <v>54</v>
      </c>
      <c r="N256" s="8">
        <v>56</v>
      </c>
      <c r="O256" s="8">
        <v>46</v>
      </c>
      <c r="P256" s="8">
        <v>5</v>
      </c>
      <c r="Q256" s="8">
        <v>40</v>
      </c>
      <c r="R256" s="8">
        <v>3</v>
      </c>
      <c r="S256" s="8">
        <v>5</v>
      </c>
    </row>
    <row r="257" spans="1:1242" s="75" customFormat="1" ht="21" x14ac:dyDescent="0.2">
      <c r="A257" s="51">
        <v>12159</v>
      </c>
      <c r="B257" s="289" t="s">
        <v>442</v>
      </c>
      <c r="C257" s="7">
        <f t="shared" si="29"/>
        <v>4</v>
      </c>
      <c r="D257" s="8">
        <v>0</v>
      </c>
      <c r="E257" s="8">
        <v>0</v>
      </c>
      <c r="F257" s="8">
        <v>0</v>
      </c>
      <c r="G257" s="8">
        <v>0</v>
      </c>
      <c r="H257" s="8">
        <v>0</v>
      </c>
      <c r="I257" s="8">
        <v>0</v>
      </c>
      <c r="J257" s="8">
        <v>4</v>
      </c>
      <c r="K257" s="8">
        <v>0</v>
      </c>
      <c r="L257" s="8">
        <v>0</v>
      </c>
      <c r="M257" s="8">
        <v>0</v>
      </c>
      <c r="N257" s="8">
        <v>0</v>
      </c>
      <c r="O257" s="8">
        <v>0</v>
      </c>
      <c r="P257" s="8">
        <v>0</v>
      </c>
      <c r="Q257" s="8">
        <v>0</v>
      </c>
      <c r="R257" s="8">
        <v>0</v>
      </c>
      <c r="S257" s="8">
        <v>0</v>
      </c>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c r="CE257" s="116"/>
      <c r="CF257" s="116"/>
      <c r="CG257" s="116"/>
      <c r="CH257" s="116"/>
      <c r="CI257" s="116"/>
      <c r="CJ257" s="116"/>
      <c r="CK257" s="116"/>
      <c r="CL257" s="116"/>
      <c r="CM257" s="116"/>
      <c r="CN257" s="116"/>
      <c r="CO257" s="116"/>
      <c r="CP257" s="116"/>
      <c r="CQ257" s="116"/>
      <c r="CR257" s="116"/>
      <c r="CS257" s="116"/>
      <c r="CT257" s="116"/>
      <c r="CU257" s="116"/>
      <c r="CV257" s="116"/>
      <c r="CW257" s="116"/>
      <c r="CX257" s="116"/>
      <c r="CY257" s="116"/>
      <c r="CZ257" s="116"/>
      <c r="DA257" s="116"/>
      <c r="DB257" s="116"/>
      <c r="DC257" s="116"/>
      <c r="DD257" s="116"/>
      <c r="DE257" s="116"/>
      <c r="DF257" s="116"/>
      <c r="DG257" s="116"/>
      <c r="DH257" s="116"/>
      <c r="DI257" s="116"/>
      <c r="DJ257" s="116"/>
      <c r="DK257" s="116"/>
      <c r="DL257" s="116"/>
      <c r="DM257" s="116"/>
      <c r="DN257" s="116"/>
      <c r="DO257" s="116"/>
      <c r="DP257" s="116"/>
      <c r="DQ257" s="116"/>
      <c r="DR257" s="116"/>
      <c r="DS257" s="116"/>
      <c r="DT257" s="116"/>
      <c r="DU257" s="116"/>
      <c r="DV257" s="116"/>
      <c r="DW257" s="116"/>
      <c r="DX257" s="116"/>
      <c r="DY257" s="116"/>
      <c r="DZ257" s="116"/>
      <c r="EA257" s="116"/>
    </row>
    <row r="258" spans="1:1242" s="75" customFormat="1" ht="12.75" x14ac:dyDescent="0.2">
      <c r="A258" s="51">
        <v>12163</v>
      </c>
      <c r="B258" s="289" t="s">
        <v>243</v>
      </c>
      <c r="C258" s="7">
        <f t="shared" si="29"/>
        <v>3377</v>
      </c>
      <c r="D258" s="8">
        <v>2</v>
      </c>
      <c r="E258" s="8">
        <v>160</v>
      </c>
      <c r="F258" s="8">
        <v>361</v>
      </c>
      <c r="G258" s="8">
        <v>3</v>
      </c>
      <c r="H258" s="8">
        <v>12</v>
      </c>
      <c r="I258" s="8">
        <v>305</v>
      </c>
      <c r="J258" s="8">
        <v>1282</v>
      </c>
      <c r="K258" s="8">
        <v>219</v>
      </c>
      <c r="L258" s="8">
        <v>240</v>
      </c>
      <c r="M258" s="8">
        <v>342</v>
      </c>
      <c r="N258" s="8">
        <v>7</v>
      </c>
      <c r="O258" s="8">
        <v>219</v>
      </c>
      <c r="P258" s="8">
        <v>0</v>
      </c>
      <c r="Q258" s="8">
        <v>192</v>
      </c>
      <c r="R258" s="8">
        <v>16</v>
      </c>
      <c r="S258" s="8">
        <v>17</v>
      </c>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c r="CE258" s="116"/>
      <c r="CF258" s="116"/>
      <c r="CG258" s="116"/>
      <c r="CH258" s="116"/>
      <c r="CI258" s="116"/>
      <c r="CJ258" s="116"/>
      <c r="CK258" s="116"/>
      <c r="CL258" s="116"/>
      <c r="CM258" s="116"/>
      <c r="CN258" s="116"/>
      <c r="CO258" s="116"/>
      <c r="CP258" s="116"/>
      <c r="CQ258" s="116"/>
      <c r="CR258" s="116"/>
      <c r="CS258" s="116"/>
      <c r="CT258" s="116"/>
      <c r="CU258" s="116"/>
      <c r="CV258" s="116"/>
      <c r="CW258" s="116"/>
      <c r="CX258" s="116"/>
      <c r="CY258" s="116"/>
      <c r="CZ258" s="116"/>
      <c r="DA258" s="116"/>
      <c r="DB258" s="116"/>
      <c r="DC258" s="116"/>
      <c r="DD258" s="116"/>
      <c r="DE258" s="116"/>
      <c r="DF258" s="116"/>
      <c r="DG258" s="116"/>
      <c r="DH258" s="116"/>
      <c r="DI258" s="116"/>
      <c r="DJ258" s="116"/>
      <c r="DK258" s="116"/>
      <c r="DL258" s="116"/>
      <c r="DM258" s="116"/>
      <c r="DN258" s="116"/>
      <c r="DO258" s="116"/>
      <c r="DP258" s="116"/>
      <c r="DQ258" s="116"/>
      <c r="DR258" s="116"/>
      <c r="DS258" s="116"/>
      <c r="DT258" s="116"/>
      <c r="DU258" s="116"/>
      <c r="DV258" s="116"/>
      <c r="DW258" s="116"/>
      <c r="DX258" s="116"/>
      <c r="DY258" s="116"/>
      <c r="DZ258" s="116"/>
      <c r="EA258" s="116"/>
    </row>
    <row r="259" spans="1:1242" s="75" customFormat="1" ht="12.75" x14ac:dyDescent="0.2">
      <c r="A259" s="51">
        <v>12170</v>
      </c>
      <c r="B259" s="289" t="s">
        <v>443</v>
      </c>
      <c r="C259" s="7">
        <f t="shared" si="29"/>
        <v>4</v>
      </c>
      <c r="D259" s="8">
        <v>0</v>
      </c>
      <c r="E259" s="8">
        <v>0</v>
      </c>
      <c r="F259" s="8">
        <v>0</v>
      </c>
      <c r="G259" s="8">
        <v>0</v>
      </c>
      <c r="H259" s="8">
        <v>0</v>
      </c>
      <c r="I259" s="8">
        <v>0</v>
      </c>
      <c r="J259" s="8">
        <v>0</v>
      </c>
      <c r="K259" s="8">
        <v>0</v>
      </c>
      <c r="L259" s="8">
        <v>0</v>
      </c>
      <c r="M259" s="8">
        <v>0</v>
      </c>
      <c r="N259" s="8">
        <v>0</v>
      </c>
      <c r="O259" s="8">
        <v>3</v>
      </c>
      <c r="P259" s="8">
        <v>1</v>
      </c>
      <c r="Q259" s="8">
        <v>0</v>
      </c>
      <c r="R259" s="8">
        <v>0</v>
      </c>
      <c r="S259" s="8">
        <v>0</v>
      </c>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c r="CE259" s="116"/>
      <c r="CF259" s="116"/>
      <c r="CG259" s="116"/>
      <c r="CH259" s="116"/>
      <c r="CI259" s="116"/>
      <c r="CJ259" s="116"/>
      <c r="CK259" s="116"/>
      <c r="CL259" s="116"/>
      <c r="CM259" s="116"/>
      <c r="CN259" s="116"/>
      <c r="CO259" s="116"/>
      <c r="CP259" s="116"/>
      <c r="CQ259" s="116"/>
      <c r="CR259" s="116"/>
      <c r="CS259" s="116"/>
      <c r="CT259" s="116"/>
      <c r="CU259" s="116"/>
      <c r="CV259" s="116"/>
      <c r="CW259" s="116"/>
      <c r="CX259" s="116"/>
      <c r="CY259" s="116"/>
      <c r="CZ259" s="116"/>
      <c r="DA259" s="116"/>
      <c r="DB259" s="116"/>
      <c r="DC259" s="116"/>
      <c r="DD259" s="116"/>
      <c r="DE259" s="116"/>
      <c r="DF259" s="116"/>
      <c r="DG259" s="116"/>
      <c r="DH259" s="116"/>
      <c r="DI259" s="116"/>
      <c r="DJ259" s="116"/>
      <c r="DK259" s="116"/>
      <c r="DL259" s="116"/>
      <c r="DM259" s="116"/>
      <c r="DN259" s="116"/>
      <c r="DO259" s="116"/>
      <c r="DP259" s="116"/>
      <c r="DQ259" s="116"/>
      <c r="DR259" s="116"/>
      <c r="DS259" s="116"/>
      <c r="DT259" s="116"/>
      <c r="DU259" s="116"/>
      <c r="DV259" s="116"/>
      <c r="DW259" s="116"/>
      <c r="DX259" s="116"/>
      <c r="DY259" s="116"/>
      <c r="DZ259" s="116"/>
      <c r="EA259" s="116"/>
    </row>
    <row r="260" spans="1:1242" s="75" customFormat="1" ht="12.75" x14ac:dyDescent="0.2">
      <c r="A260" s="53">
        <v>12171</v>
      </c>
      <c r="B260" s="289" t="s">
        <v>183</v>
      </c>
      <c r="C260" s="7">
        <f t="shared" si="29"/>
        <v>1</v>
      </c>
      <c r="D260" s="8">
        <v>0</v>
      </c>
      <c r="E260" s="8">
        <v>0</v>
      </c>
      <c r="F260" s="8">
        <v>0</v>
      </c>
      <c r="G260" s="8">
        <v>0</v>
      </c>
      <c r="H260" s="8">
        <v>0</v>
      </c>
      <c r="I260" s="8">
        <v>0</v>
      </c>
      <c r="J260" s="8">
        <v>0</v>
      </c>
      <c r="K260" s="8">
        <v>1</v>
      </c>
      <c r="L260" s="8">
        <v>0</v>
      </c>
      <c r="M260" s="8">
        <v>0</v>
      </c>
      <c r="N260" s="8">
        <v>0</v>
      </c>
      <c r="O260" s="8">
        <v>0</v>
      </c>
      <c r="P260" s="8">
        <v>0</v>
      </c>
      <c r="Q260" s="8">
        <v>0</v>
      </c>
      <c r="R260" s="8">
        <v>0</v>
      </c>
      <c r="S260" s="8">
        <v>0</v>
      </c>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c r="CE260" s="116"/>
      <c r="CF260" s="116"/>
      <c r="CG260" s="116"/>
      <c r="CH260" s="116"/>
      <c r="CI260" s="116"/>
      <c r="CJ260" s="116"/>
      <c r="CK260" s="116"/>
      <c r="CL260" s="116"/>
      <c r="CM260" s="116"/>
      <c r="CN260" s="116"/>
      <c r="CO260" s="116"/>
      <c r="CP260" s="116"/>
      <c r="CQ260" s="116"/>
      <c r="CR260" s="116"/>
      <c r="CS260" s="116"/>
      <c r="CT260" s="116"/>
      <c r="CU260" s="116"/>
      <c r="CV260" s="116"/>
      <c r="CW260" s="116"/>
      <c r="CX260" s="116"/>
      <c r="CY260" s="116"/>
      <c r="CZ260" s="116"/>
      <c r="DA260" s="116"/>
      <c r="DB260" s="116"/>
      <c r="DC260" s="116"/>
      <c r="DD260" s="116"/>
      <c r="DE260" s="116"/>
      <c r="DF260" s="116"/>
      <c r="DG260" s="116"/>
      <c r="DH260" s="116"/>
      <c r="DI260" s="116"/>
      <c r="DJ260" s="116"/>
      <c r="DK260" s="116"/>
      <c r="DL260" s="116"/>
      <c r="DM260" s="116"/>
      <c r="DN260" s="116"/>
      <c r="DO260" s="116"/>
      <c r="DP260" s="116"/>
      <c r="DQ260" s="116"/>
      <c r="DR260" s="116"/>
      <c r="DS260" s="116"/>
      <c r="DT260" s="116"/>
      <c r="DU260" s="116"/>
      <c r="DV260" s="116"/>
      <c r="DW260" s="116"/>
      <c r="DX260" s="116"/>
      <c r="DY260" s="116"/>
      <c r="DZ260" s="116"/>
      <c r="EA260" s="116"/>
    </row>
    <row r="261" spans="1:1242" s="117" customFormat="1" ht="12.75" x14ac:dyDescent="0.2">
      <c r="A261" s="53">
        <v>12173</v>
      </c>
      <c r="B261" s="289" t="s">
        <v>58</v>
      </c>
      <c r="C261" s="7">
        <f t="shared" si="29"/>
        <v>108</v>
      </c>
      <c r="D261" s="8">
        <v>1</v>
      </c>
      <c r="E261" s="8">
        <v>1</v>
      </c>
      <c r="F261" s="8">
        <v>0</v>
      </c>
      <c r="G261" s="8">
        <v>0</v>
      </c>
      <c r="H261" s="8">
        <v>0</v>
      </c>
      <c r="I261" s="8">
        <v>1</v>
      </c>
      <c r="J261" s="8">
        <v>93</v>
      </c>
      <c r="K261" s="8">
        <v>12</v>
      </c>
      <c r="L261" s="8">
        <v>0</v>
      </c>
      <c r="M261" s="8">
        <v>0</v>
      </c>
      <c r="N261" s="8">
        <v>0</v>
      </c>
      <c r="O261" s="8">
        <v>0</v>
      </c>
      <c r="P261" s="8">
        <v>0</v>
      </c>
      <c r="Q261" s="8">
        <v>0</v>
      </c>
      <c r="R261" s="8">
        <v>0</v>
      </c>
      <c r="S261" s="8">
        <v>0</v>
      </c>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c r="CE261" s="116"/>
      <c r="CF261" s="116"/>
      <c r="CG261" s="116"/>
      <c r="CH261" s="116"/>
      <c r="CI261" s="116"/>
      <c r="CJ261" s="116"/>
      <c r="CK261" s="116"/>
      <c r="CL261" s="116"/>
      <c r="CM261" s="116"/>
      <c r="CN261" s="116"/>
      <c r="CO261" s="116"/>
      <c r="CP261" s="116"/>
      <c r="CQ261" s="116"/>
      <c r="CR261" s="116"/>
      <c r="CS261" s="116"/>
      <c r="CT261" s="116"/>
      <c r="CU261" s="116"/>
      <c r="CV261" s="116"/>
      <c r="CW261" s="116"/>
      <c r="CX261" s="116"/>
      <c r="CY261" s="116"/>
      <c r="CZ261" s="116"/>
      <c r="DA261" s="116"/>
      <c r="DB261" s="116"/>
      <c r="DC261" s="116"/>
      <c r="DD261" s="116"/>
      <c r="DE261" s="116"/>
      <c r="DF261" s="116"/>
      <c r="DG261" s="116"/>
      <c r="DH261" s="116"/>
      <c r="DI261" s="116"/>
      <c r="DJ261" s="116"/>
      <c r="DK261" s="116"/>
      <c r="DL261" s="116"/>
      <c r="DM261" s="116"/>
      <c r="DN261" s="116"/>
      <c r="DO261" s="116"/>
      <c r="DP261" s="116"/>
      <c r="DQ261" s="116"/>
      <c r="DR261" s="116"/>
      <c r="DS261" s="116"/>
      <c r="DT261" s="116"/>
      <c r="DU261" s="116"/>
      <c r="DV261" s="116"/>
      <c r="DW261" s="116"/>
      <c r="DX261" s="116"/>
      <c r="DY261" s="116"/>
      <c r="DZ261" s="116"/>
      <c r="EA261" s="116"/>
      <c r="EB261" s="75"/>
      <c r="EC261" s="75"/>
      <c r="ED261" s="75"/>
      <c r="EE261" s="75"/>
      <c r="EF261" s="75"/>
      <c r="EG261" s="75"/>
      <c r="EH261" s="75"/>
      <c r="EI261" s="75"/>
      <c r="EJ261" s="75"/>
      <c r="EK261" s="75"/>
      <c r="EL261" s="75"/>
      <c r="EM261" s="75"/>
      <c r="EN261" s="75"/>
      <c r="EO261" s="75"/>
      <c r="EP261" s="75"/>
      <c r="EQ261" s="75"/>
      <c r="ER261" s="75"/>
      <c r="ES261" s="75"/>
      <c r="ET261" s="75"/>
      <c r="EU261" s="75"/>
      <c r="EV261" s="75"/>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c r="FU261" s="75"/>
      <c r="FV261" s="75"/>
      <c r="FW261" s="75"/>
      <c r="FX261" s="75"/>
      <c r="FY261" s="75"/>
      <c r="FZ261" s="75"/>
      <c r="GA261" s="75"/>
      <c r="GB261" s="75"/>
      <c r="GC261" s="75"/>
      <c r="GD261" s="75"/>
      <c r="GE261" s="75"/>
      <c r="GF261" s="75"/>
      <c r="GG261" s="75"/>
      <c r="GH261" s="75"/>
      <c r="GI261" s="75"/>
      <c r="GJ261" s="75"/>
      <c r="GK261" s="75"/>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c r="HH261" s="75"/>
      <c r="HI261" s="75"/>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c r="II261" s="75"/>
      <c r="IJ261" s="75"/>
      <c r="IK261" s="75"/>
      <c r="IL261" s="75"/>
      <c r="IM261" s="75"/>
      <c r="IN261" s="75"/>
      <c r="IO261" s="75"/>
      <c r="IP261" s="75"/>
      <c r="IQ261" s="75"/>
      <c r="IR261" s="75"/>
      <c r="IS261" s="75"/>
      <c r="IT261" s="75"/>
      <c r="IU261" s="75"/>
      <c r="IV261" s="75"/>
      <c r="IW261" s="75"/>
      <c r="IX261" s="75"/>
      <c r="IY261" s="75"/>
      <c r="IZ261" s="75"/>
      <c r="JA261" s="75"/>
      <c r="JB261" s="75"/>
      <c r="JC261" s="75"/>
      <c r="JD261" s="75"/>
      <c r="JE261" s="75"/>
      <c r="JF261" s="75"/>
      <c r="JG261" s="75"/>
      <c r="JH261" s="75"/>
      <c r="JI261" s="75"/>
      <c r="JJ261" s="75"/>
      <c r="JK261" s="75"/>
      <c r="JL261" s="75"/>
      <c r="JM261" s="75"/>
      <c r="JN261" s="75"/>
      <c r="JO261" s="75"/>
      <c r="JP261" s="75"/>
      <c r="JQ261" s="75"/>
      <c r="JR261" s="75"/>
      <c r="JS261" s="75"/>
      <c r="JT261" s="75"/>
      <c r="JU261" s="75"/>
      <c r="JV261" s="75"/>
      <c r="JW261" s="75"/>
      <c r="JX261" s="75"/>
      <c r="JY261" s="75"/>
      <c r="JZ261" s="75"/>
      <c r="KA261" s="75"/>
      <c r="KB261" s="75"/>
      <c r="KC261" s="75"/>
      <c r="KD261" s="75"/>
      <c r="KE261" s="75"/>
      <c r="KF261" s="75"/>
      <c r="KG261" s="75"/>
      <c r="KH261" s="75"/>
      <c r="KI261" s="75"/>
      <c r="KJ261" s="75"/>
      <c r="KK261" s="75"/>
      <c r="KL261" s="75"/>
      <c r="KM261" s="75"/>
      <c r="KN261" s="75"/>
      <c r="KO261" s="75"/>
      <c r="KP261" s="75"/>
      <c r="KQ261" s="75"/>
      <c r="KR261" s="75"/>
      <c r="KS261" s="75"/>
      <c r="KT261" s="75"/>
      <c r="KU261" s="75"/>
      <c r="KV261" s="75"/>
      <c r="KW261" s="75"/>
      <c r="KX261" s="75"/>
      <c r="KY261" s="75"/>
      <c r="KZ261" s="75"/>
      <c r="LA261" s="75"/>
      <c r="LB261" s="75"/>
      <c r="LC261" s="75"/>
      <c r="LD261" s="75"/>
      <c r="LE261" s="75"/>
      <c r="LF261" s="75"/>
      <c r="LG261" s="75"/>
      <c r="LH261" s="75"/>
      <c r="LI261" s="75"/>
      <c r="LJ261" s="75"/>
      <c r="LK261" s="75"/>
      <c r="LL261" s="75"/>
      <c r="LM261" s="75"/>
      <c r="LN261" s="75"/>
      <c r="LO261" s="75"/>
      <c r="LP261" s="75"/>
      <c r="LQ261" s="75"/>
      <c r="LR261" s="75"/>
      <c r="LS261" s="75"/>
      <c r="LT261" s="75"/>
      <c r="LU261" s="75"/>
      <c r="LV261" s="75"/>
      <c r="LW261" s="75"/>
      <c r="LX261" s="75"/>
      <c r="LY261" s="75"/>
      <c r="LZ261" s="75"/>
      <c r="MA261" s="75"/>
      <c r="MB261" s="75"/>
      <c r="MC261" s="75"/>
      <c r="MD261" s="75"/>
      <c r="ME261" s="75"/>
      <c r="MF261" s="75"/>
      <c r="MG261" s="75"/>
      <c r="MH261" s="75"/>
      <c r="MI261" s="75"/>
      <c r="MJ261" s="75"/>
      <c r="MK261" s="75"/>
      <c r="ML261" s="75"/>
      <c r="MM261" s="75"/>
      <c r="MN261" s="75"/>
      <c r="MO261" s="75"/>
      <c r="MP261" s="75"/>
      <c r="MQ261" s="75"/>
      <c r="MR261" s="75"/>
      <c r="MS261" s="75"/>
      <c r="MT261" s="75"/>
      <c r="MU261" s="75"/>
      <c r="MV261" s="75"/>
      <c r="MW261" s="75"/>
      <c r="MX261" s="75"/>
      <c r="MY261" s="75"/>
      <c r="MZ261" s="75"/>
      <c r="NA261" s="75"/>
      <c r="NB261" s="75"/>
      <c r="NC261" s="75"/>
      <c r="ND261" s="75"/>
      <c r="NE261" s="75"/>
      <c r="NF261" s="75"/>
      <c r="NG261" s="75"/>
      <c r="NH261" s="75"/>
      <c r="NI261" s="75"/>
      <c r="NJ261" s="75"/>
      <c r="NK261" s="75"/>
      <c r="NL261" s="75"/>
      <c r="NM261" s="75"/>
      <c r="NN261" s="75"/>
      <c r="NO261" s="75"/>
      <c r="NP261" s="75"/>
      <c r="NQ261" s="75"/>
      <c r="NR261" s="75"/>
      <c r="NS261" s="75"/>
      <c r="NT261" s="75"/>
      <c r="NU261" s="75"/>
      <c r="NV261" s="75"/>
      <c r="NW261" s="75"/>
      <c r="NX261" s="75"/>
      <c r="NY261" s="75"/>
      <c r="NZ261" s="75"/>
      <c r="OA261" s="75"/>
      <c r="OB261" s="75"/>
      <c r="OC261" s="75"/>
      <c r="OD261" s="75"/>
      <c r="OE261" s="75"/>
      <c r="OF261" s="75"/>
      <c r="OG261" s="75"/>
      <c r="OH261" s="75"/>
      <c r="OI261" s="75"/>
      <c r="OJ261" s="75"/>
      <c r="OK261" s="75"/>
      <c r="OL261" s="75"/>
      <c r="OM261" s="75"/>
      <c r="ON261" s="75"/>
      <c r="OO261" s="75"/>
      <c r="OP261" s="75"/>
      <c r="OQ261" s="75"/>
      <c r="OR261" s="75"/>
      <c r="OS261" s="75"/>
      <c r="OT261" s="75"/>
      <c r="OU261" s="75"/>
      <c r="OV261" s="75"/>
      <c r="OW261" s="75"/>
      <c r="OX261" s="75"/>
      <c r="OY261" s="75"/>
      <c r="OZ261" s="75"/>
      <c r="PA261" s="75"/>
      <c r="PB261" s="75"/>
      <c r="PC261" s="75"/>
      <c r="PD261" s="75"/>
      <c r="PE261" s="75"/>
      <c r="PF261" s="75"/>
      <c r="PG261" s="75"/>
      <c r="PH261" s="75"/>
      <c r="PI261" s="75"/>
      <c r="PJ261" s="75"/>
      <c r="PK261" s="75"/>
      <c r="PL261" s="75"/>
      <c r="PM261" s="75"/>
      <c r="PN261" s="75"/>
      <c r="PO261" s="75"/>
      <c r="PP261" s="75"/>
      <c r="PQ261" s="75"/>
      <c r="PR261" s="75"/>
      <c r="PS261" s="75"/>
      <c r="PT261" s="75"/>
      <c r="PU261" s="75"/>
      <c r="PV261" s="75"/>
      <c r="PW261" s="75"/>
      <c r="PX261" s="75"/>
      <c r="PY261" s="75"/>
      <c r="PZ261" s="75"/>
      <c r="QA261" s="75"/>
      <c r="QB261" s="75"/>
      <c r="QC261" s="75"/>
      <c r="QD261" s="75"/>
      <c r="QE261" s="75"/>
      <c r="QF261" s="75"/>
      <c r="QG261" s="75"/>
      <c r="QH261" s="75"/>
      <c r="QI261" s="75"/>
      <c r="QJ261" s="75"/>
      <c r="QK261" s="75"/>
      <c r="QL261" s="75"/>
      <c r="QM261" s="75"/>
      <c r="QN261" s="75"/>
      <c r="QO261" s="75"/>
      <c r="QP261" s="75"/>
      <c r="QQ261" s="75"/>
      <c r="QR261" s="75"/>
      <c r="QS261" s="75"/>
      <c r="QT261" s="75"/>
      <c r="QU261" s="75"/>
      <c r="QV261" s="75"/>
      <c r="QW261" s="75"/>
      <c r="QX261" s="75"/>
      <c r="QY261" s="75"/>
      <c r="QZ261" s="75"/>
      <c r="RA261" s="75"/>
      <c r="RB261" s="75"/>
      <c r="RC261" s="75"/>
      <c r="RD261" s="75"/>
      <c r="RE261" s="75"/>
      <c r="RF261" s="75"/>
      <c r="RG261" s="75"/>
      <c r="RH261" s="75"/>
      <c r="RI261" s="75"/>
      <c r="RJ261" s="75"/>
      <c r="RK261" s="75"/>
      <c r="RL261" s="75"/>
      <c r="RM261" s="75"/>
      <c r="RN261" s="75"/>
      <c r="RO261" s="75"/>
      <c r="RP261" s="75"/>
      <c r="RQ261" s="75"/>
      <c r="RR261" s="75"/>
      <c r="RS261" s="75"/>
      <c r="RT261" s="75"/>
      <c r="RU261" s="75"/>
      <c r="RV261" s="75"/>
      <c r="RW261" s="75"/>
      <c r="RX261" s="75"/>
      <c r="RY261" s="75"/>
      <c r="RZ261" s="75"/>
      <c r="SA261" s="75"/>
      <c r="SB261" s="75"/>
      <c r="SC261" s="75"/>
      <c r="SD261" s="75"/>
      <c r="SE261" s="75"/>
      <c r="SF261" s="75"/>
      <c r="SG261" s="75"/>
      <c r="SH261" s="75"/>
      <c r="SI261" s="75"/>
      <c r="SJ261" s="75"/>
      <c r="SK261" s="75"/>
      <c r="SL261" s="75"/>
      <c r="SM261" s="75"/>
      <c r="SN261" s="75"/>
      <c r="SO261" s="75"/>
      <c r="SP261" s="75"/>
      <c r="SQ261" s="75"/>
      <c r="SR261" s="75"/>
      <c r="SS261" s="75"/>
      <c r="ST261" s="75"/>
      <c r="SU261" s="75"/>
      <c r="SV261" s="75"/>
      <c r="SW261" s="75"/>
      <c r="SX261" s="75"/>
      <c r="SY261" s="75"/>
      <c r="SZ261" s="75"/>
      <c r="TA261" s="75"/>
      <c r="TB261" s="75"/>
      <c r="TC261" s="75"/>
      <c r="TD261" s="75"/>
      <c r="TE261" s="75"/>
      <c r="TF261" s="75"/>
      <c r="TG261" s="75"/>
      <c r="TH261" s="75"/>
      <c r="TI261" s="75"/>
      <c r="TJ261" s="75"/>
      <c r="TK261" s="75"/>
      <c r="TL261" s="75"/>
      <c r="TM261" s="75"/>
      <c r="TN261" s="75"/>
      <c r="TO261" s="75"/>
      <c r="TP261" s="75"/>
      <c r="TQ261" s="75"/>
      <c r="TR261" s="75"/>
      <c r="TS261" s="75"/>
      <c r="TT261" s="75"/>
      <c r="TU261" s="75"/>
      <c r="TV261" s="75"/>
      <c r="TW261" s="75"/>
      <c r="TX261" s="75"/>
      <c r="TY261" s="75"/>
      <c r="TZ261" s="75"/>
      <c r="UA261" s="75"/>
      <c r="UB261" s="75"/>
      <c r="UC261" s="75"/>
      <c r="UD261" s="75"/>
      <c r="UE261" s="75"/>
      <c r="UF261" s="75"/>
      <c r="UG261" s="75"/>
      <c r="UH261" s="75"/>
      <c r="UI261" s="75"/>
      <c r="UJ261" s="75"/>
      <c r="UK261" s="75"/>
      <c r="UL261" s="75"/>
      <c r="UM261" s="75"/>
      <c r="UN261" s="75"/>
      <c r="UO261" s="75"/>
      <c r="UP261" s="75"/>
      <c r="UQ261" s="75"/>
      <c r="UR261" s="75"/>
      <c r="US261" s="75"/>
      <c r="UT261" s="75"/>
      <c r="UU261" s="75"/>
      <c r="UV261" s="75"/>
      <c r="UW261" s="75"/>
      <c r="UX261" s="75"/>
      <c r="UY261" s="75"/>
      <c r="UZ261" s="75"/>
      <c r="VA261" s="75"/>
      <c r="VB261" s="75"/>
      <c r="VC261" s="75"/>
      <c r="VD261" s="75"/>
      <c r="VE261" s="75"/>
      <c r="VF261" s="75"/>
      <c r="VG261" s="75"/>
      <c r="VH261" s="75"/>
      <c r="VI261" s="75"/>
      <c r="VJ261" s="75"/>
      <c r="VK261" s="75"/>
      <c r="VL261" s="75"/>
      <c r="VM261" s="75"/>
      <c r="VN261" s="75"/>
      <c r="VO261" s="75"/>
      <c r="VP261" s="75"/>
      <c r="VQ261" s="75"/>
      <c r="VR261" s="75"/>
      <c r="VS261" s="75"/>
      <c r="VT261" s="75"/>
      <c r="VU261" s="75"/>
      <c r="VV261" s="75"/>
      <c r="VW261" s="75"/>
      <c r="VX261" s="75"/>
      <c r="VY261" s="75"/>
      <c r="VZ261" s="75"/>
      <c r="WA261" s="75"/>
      <c r="WB261" s="75"/>
      <c r="WC261" s="75"/>
      <c r="WD261" s="75"/>
      <c r="WE261" s="75"/>
      <c r="WF261" s="75"/>
      <c r="WG261" s="75"/>
      <c r="WH261" s="75"/>
      <c r="WI261" s="75"/>
      <c r="WJ261" s="75"/>
      <c r="WK261" s="75"/>
      <c r="WL261" s="75"/>
      <c r="WM261" s="75"/>
      <c r="WN261" s="75"/>
      <c r="WO261" s="75"/>
      <c r="WP261" s="75"/>
      <c r="WQ261" s="75"/>
      <c r="WR261" s="75"/>
      <c r="WS261" s="75"/>
      <c r="WT261" s="75"/>
      <c r="WU261" s="75"/>
      <c r="WV261" s="75"/>
      <c r="WW261" s="75"/>
      <c r="WX261" s="75"/>
      <c r="WY261" s="75"/>
      <c r="WZ261" s="75"/>
      <c r="XA261" s="75"/>
      <c r="XB261" s="75"/>
      <c r="XC261" s="75"/>
      <c r="XD261" s="75"/>
      <c r="XE261" s="75"/>
      <c r="XF261" s="75"/>
      <c r="XG261" s="75"/>
      <c r="XH261" s="75"/>
      <c r="XI261" s="75"/>
      <c r="XJ261" s="75"/>
      <c r="XK261" s="75"/>
      <c r="XL261" s="75"/>
      <c r="XM261" s="75"/>
      <c r="XN261" s="75"/>
      <c r="XO261" s="75"/>
      <c r="XP261" s="75"/>
      <c r="XQ261" s="75"/>
      <c r="XR261" s="75"/>
      <c r="XS261" s="75"/>
      <c r="XT261" s="75"/>
      <c r="XU261" s="75"/>
      <c r="XV261" s="75"/>
      <c r="XW261" s="75"/>
      <c r="XX261" s="75"/>
      <c r="XY261" s="75"/>
      <c r="XZ261" s="75"/>
      <c r="YA261" s="75"/>
      <c r="YB261" s="75"/>
      <c r="YC261" s="75"/>
      <c r="YD261" s="75"/>
      <c r="YE261" s="75"/>
      <c r="YF261" s="75"/>
      <c r="YG261" s="75"/>
      <c r="YH261" s="75"/>
      <c r="YI261" s="75"/>
      <c r="YJ261" s="75"/>
      <c r="YK261" s="75"/>
      <c r="YL261" s="75"/>
      <c r="YM261" s="75"/>
      <c r="YN261" s="75"/>
      <c r="YO261" s="75"/>
      <c r="YP261" s="75"/>
      <c r="YQ261" s="75"/>
      <c r="YR261" s="75"/>
      <c r="YS261" s="75"/>
      <c r="YT261" s="75"/>
      <c r="YU261" s="75"/>
      <c r="YV261" s="75"/>
      <c r="YW261" s="75"/>
      <c r="YX261" s="75"/>
      <c r="YY261" s="75"/>
      <c r="YZ261" s="75"/>
      <c r="ZA261" s="75"/>
      <c r="ZB261" s="75"/>
      <c r="ZC261" s="75"/>
      <c r="ZD261" s="75"/>
      <c r="ZE261" s="75"/>
      <c r="ZF261" s="75"/>
      <c r="ZG261" s="75"/>
      <c r="ZH261" s="75"/>
      <c r="ZI261" s="75"/>
      <c r="ZJ261" s="75"/>
      <c r="ZK261" s="75"/>
      <c r="ZL261" s="75"/>
      <c r="ZM261" s="75"/>
      <c r="ZN261" s="75"/>
      <c r="ZO261" s="75"/>
      <c r="ZP261" s="75"/>
      <c r="ZQ261" s="75"/>
      <c r="ZR261" s="75"/>
      <c r="ZS261" s="75"/>
      <c r="ZT261" s="75"/>
      <c r="ZU261" s="75"/>
      <c r="ZV261" s="75"/>
      <c r="ZW261" s="75"/>
      <c r="ZX261" s="75"/>
      <c r="ZY261" s="75"/>
      <c r="ZZ261" s="75"/>
      <c r="AAA261" s="75"/>
      <c r="AAB261" s="75"/>
      <c r="AAC261" s="75"/>
      <c r="AAD261" s="75"/>
      <c r="AAE261" s="75"/>
      <c r="AAF261" s="75"/>
      <c r="AAG261" s="75"/>
      <c r="AAH261" s="75"/>
      <c r="AAI261" s="75"/>
      <c r="AAJ261" s="75"/>
      <c r="AAK261" s="75"/>
      <c r="AAL261" s="75"/>
      <c r="AAM261" s="75"/>
      <c r="AAN261" s="75"/>
      <c r="AAO261" s="75"/>
      <c r="AAP261" s="75"/>
      <c r="AAQ261" s="75"/>
      <c r="AAR261" s="75"/>
      <c r="AAS261" s="75"/>
      <c r="AAT261" s="75"/>
      <c r="AAU261" s="75"/>
      <c r="AAV261" s="75"/>
      <c r="AAW261" s="75"/>
      <c r="AAX261" s="75"/>
      <c r="AAY261" s="75"/>
      <c r="AAZ261" s="75"/>
      <c r="ABA261" s="75"/>
      <c r="ABB261" s="75"/>
      <c r="ABC261" s="75"/>
      <c r="ABD261" s="75"/>
      <c r="ABE261" s="75"/>
      <c r="ABF261" s="75"/>
      <c r="ABG261" s="75"/>
      <c r="ABH261" s="75"/>
      <c r="ABI261" s="75"/>
      <c r="ABJ261" s="75"/>
      <c r="ABK261" s="75"/>
      <c r="ABL261" s="75"/>
      <c r="ABM261" s="75"/>
      <c r="ABN261" s="75"/>
      <c r="ABO261" s="75"/>
      <c r="ABP261" s="75"/>
      <c r="ABQ261" s="75"/>
      <c r="ABR261" s="75"/>
      <c r="ABS261" s="75"/>
      <c r="ABT261" s="75"/>
      <c r="ABU261" s="75"/>
      <c r="ABV261" s="75"/>
      <c r="ABW261" s="75"/>
      <c r="ABX261" s="75"/>
      <c r="ABY261" s="75"/>
      <c r="ABZ261" s="75"/>
      <c r="ACA261" s="75"/>
      <c r="ACB261" s="75"/>
      <c r="ACC261" s="75"/>
      <c r="ACD261" s="75"/>
      <c r="ACE261" s="75"/>
      <c r="ACF261" s="75"/>
      <c r="ACG261" s="75"/>
      <c r="ACH261" s="75"/>
      <c r="ACI261" s="75"/>
      <c r="ACJ261" s="75"/>
      <c r="ACK261" s="75"/>
      <c r="ACL261" s="75"/>
      <c r="ACM261" s="75"/>
      <c r="ACN261" s="75"/>
      <c r="ACO261" s="75"/>
      <c r="ACP261" s="75"/>
      <c r="ACQ261" s="75"/>
      <c r="ACR261" s="75"/>
      <c r="ACS261" s="75"/>
      <c r="ACT261" s="75"/>
      <c r="ACU261" s="75"/>
      <c r="ACV261" s="75"/>
      <c r="ACW261" s="75"/>
      <c r="ACX261" s="75"/>
      <c r="ACY261" s="75"/>
      <c r="ACZ261" s="75"/>
      <c r="ADA261" s="75"/>
      <c r="ADB261" s="75"/>
      <c r="ADC261" s="75"/>
      <c r="ADD261" s="75"/>
      <c r="ADE261" s="75"/>
      <c r="ADF261" s="75"/>
      <c r="ADG261" s="75"/>
      <c r="ADH261" s="75"/>
      <c r="ADI261" s="75"/>
      <c r="ADJ261" s="75"/>
      <c r="ADK261" s="75"/>
      <c r="ADL261" s="75"/>
      <c r="ADM261" s="75"/>
      <c r="ADN261" s="75"/>
      <c r="ADO261" s="75"/>
      <c r="ADP261" s="75"/>
      <c r="ADQ261" s="75"/>
      <c r="ADR261" s="75"/>
      <c r="ADS261" s="75"/>
      <c r="ADT261" s="75"/>
      <c r="ADU261" s="75"/>
      <c r="ADV261" s="75"/>
      <c r="ADW261" s="75"/>
      <c r="ADX261" s="75"/>
      <c r="ADY261" s="75"/>
      <c r="ADZ261" s="75"/>
      <c r="AEA261" s="75"/>
      <c r="AEB261" s="75"/>
      <c r="AEC261" s="75"/>
      <c r="AED261" s="75"/>
      <c r="AEE261" s="75"/>
      <c r="AEF261" s="75"/>
      <c r="AEG261" s="75"/>
      <c r="AEH261" s="75"/>
      <c r="AEI261" s="75"/>
      <c r="AEJ261" s="75"/>
      <c r="AEK261" s="75"/>
      <c r="AEL261" s="75"/>
      <c r="AEM261" s="75"/>
      <c r="AEN261" s="75"/>
      <c r="AEO261" s="75"/>
      <c r="AEP261" s="75"/>
      <c r="AEQ261" s="75"/>
      <c r="AER261" s="75"/>
      <c r="AES261" s="75"/>
      <c r="AET261" s="75"/>
      <c r="AEU261" s="75"/>
      <c r="AEV261" s="75"/>
      <c r="AEW261" s="75"/>
      <c r="AEX261" s="75"/>
      <c r="AEY261" s="75"/>
      <c r="AEZ261" s="75"/>
      <c r="AFA261" s="75"/>
      <c r="AFB261" s="75"/>
      <c r="AFC261" s="75"/>
      <c r="AFD261" s="75"/>
      <c r="AFE261" s="75"/>
      <c r="AFF261" s="75"/>
      <c r="AFG261" s="75"/>
      <c r="AFH261" s="75"/>
      <c r="AFI261" s="75"/>
      <c r="AFJ261" s="75"/>
      <c r="AFK261" s="75"/>
      <c r="AFL261" s="75"/>
      <c r="AFM261" s="75"/>
      <c r="AFN261" s="75"/>
      <c r="AFO261" s="75"/>
      <c r="AFP261" s="75"/>
      <c r="AFQ261" s="75"/>
      <c r="AFR261" s="75"/>
      <c r="AFS261" s="75"/>
      <c r="AFT261" s="75"/>
      <c r="AFU261" s="75"/>
      <c r="AFV261" s="75"/>
      <c r="AFW261" s="75"/>
      <c r="AFX261" s="75"/>
      <c r="AFY261" s="75"/>
      <c r="AFZ261" s="75"/>
      <c r="AGA261" s="75"/>
      <c r="AGB261" s="75"/>
      <c r="AGC261" s="75"/>
      <c r="AGD261" s="75"/>
      <c r="AGE261" s="75"/>
      <c r="AGF261" s="75"/>
      <c r="AGG261" s="75"/>
      <c r="AGH261" s="75"/>
      <c r="AGI261" s="75"/>
      <c r="AGJ261" s="75"/>
      <c r="AGK261" s="75"/>
      <c r="AGL261" s="75"/>
      <c r="AGM261" s="75"/>
      <c r="AGN261" s="75"/>
      <c r="AGO261" s="75"/>
      <c r="AGP261" s="75"/>
      <c r="AGQ261" s="75"/>
      <c r="AGR261" s="75"/>
      <c r="AGS261" s="75"/>
      <c r="AGT261" s="75"/>
      <c r="AGU261" s="75"/>
      <c r="AGV261" s="75"/>
      <c r="AGW261" s="75"/>
      <c r="AGX261" s="75"/>
      <c r="AGY261" s="75"/>
      <c r="AGZ261" s="75"/>
      <c r="AHA261" s="75"/>
      <c r="AHB261" s="75"/>
      <c r="AHC261" s="75"/>
      <c r="AHD261" s="75"/>
      <c r="AHE261" s="75"/>
      <c r="AHF261" s="75"/>
      <c r="AHG261" s="75"/>
      <c r="AHH261" s="75"/>
      <c r="AHI261" s="75"/>
      <c r="AHJ261" s="75"/>
      <c r="AHK261" s="75"/>
      <c r="AHL261" s="75"/>
      <c r="AHM261" s="75"/>
      <c r="AHN261" s="75"/>
      <c r="AHO261" s="75"/>
      <c r="AHP261" s="75"/>
      <c r="AHQ261" s="75"/>
      <c r="AHR261" s="75"/>
      <c r="AHS261" s="75"/>
      <c r="AHT261" s="75"/>
      <c r="AHU261" s="75"/>
      <c r="AHV261" s="75"/>
      <c r="AHW261" s="75"/>
      <c r="AHX261" s="75"/>
      <c r="AHY261" s="75"/>
      <c r="AHZ261" s="75"/>
      <c r="AIA261" s="75"/>
      <c r="AIB261" s="75"/>
      <c r="AIC261" s="75"/>
      <c r="AID261" s="75"/>
      <c r="AIE261" s="75"/>
      <c r="AIF261" s="75"/>
      <c r="AIG261" s="75"/>
      <c r="AIH261" s="75"/>
      <c r="AII261" s="75"/>
      <c r="AIJ261" s="75"/>
      <c r="AIK261" s="75"/>
      <c r="AIL261" s="75"/>
      <c r="AIM261" s="75"/>
      <c r="AIN261" s="75"/>
      <c r="AIO261" s="75"/>
      <c r="AIP261" s="75"/>
      <c r="AIQ261" s="75"/>
      <c r="AIR261" s="75"/>
      <c r="AIS261" s="75"/>
      <c r="AIT261" s="75"/>
      <c r="AIU261" s="75"/>
      <c r="AIV261" s="75"/>
      <c r="AIW261" s="75"/>
      <c r="AIX261" s="75"/>
      <c r="AIY261" s="75"/>
      <c r="AIZ261" s="75"/>
      <c r="AJA261" s="75"/>
      <c r="AJB261" s="75"/>
      <c r="AJC261" s="75"/>
      <c r="AJD261" s="75"/>
      <c r="AJE261" s="75"/>
      <c r="AJF261" s="75"/>
      <c r="AJG261" s="75"/>
      <c r="AJH261" s="75"/>
      <c r="AJI261" s="75"/>
      <c r="AJJ261" s="75"/>
      <c r="AJK261" s="75"/>
      <c r="AJL261" s="75"/>
      <c r="AJM261" s="75"/>
      <c r="AJN261" s="75"/>
      <c r="AJO261" s="75"/>
      <c r="AJP261" s="75"/>
      <c r="AJQ261" s="75"/>
      <c r="AJR261" s="75"/>
      <c r="AJS261" s="75"/>
      <c r="AJT261" s="75"/>
      <c r="AJU261" s="75"/>
      <c r="AJV261" s="75"/>
      <c r="AJW261" s="75"/>
      <c r="AJX261" s="75"/>
      <c r="AJY261" s="75"/>
      <c r="AJZ261" s="75"/>
      <c r="AKA261" s="75"/>
      <c r="AKB261" s="75"/>
      <c r="AKC261" s="75"/>
      <c r="AKD261" s="75"/>
      <c r="AKE261" s="75"/>
      <c r="AKF261" s="75"/>
      <c r="AKG261" s="75"/>
      <c r="AKH261" s="75"/>
      <c r="AKI261" s="75"/>
      <c r="AKJ261" s="75"/>
      <c r="AKK261" s="75"/>
      <c r="AKL261" s="75"/>
      <c r="AKM261" s="75"/>
      <c r="AKN261" s="75"/>
      <c r="AKO261" s="75"/>
      <c r="AKP261" s="75"/>
      <c r="AKQ261" s="75"/>
      <c r="AKR261" s="75"/>
      <c r="AKS261" s="75"/>
      <c r="AKT261" s="75"/>
      <c r="AKU261" s="75"/>
      <c r="AKV261" s="75"/>
      <c r="AKW261" s="75"/>
      <c r="AKX261" s="75"/>
      <c r="AKY261" s="75"/>
      <c r="AKZ261" s="75"/>
      <c r="ALA261" s="75"/>
      <c r="ALB261" s="75"/>
      <c r="ALC261" s="75"/>
      <c r="ALD261" s="75"/>
      <c r="ALE261" s="75"/>
      <c r="ALF261" s="75"/>
      <c r="ALG261" s="75"/>
      <c r="ALH261" s="75"/>
      <c r="ALI261" s="75"/>
      <c r="ALJ261" s="75"/>
      <c r="ALK261" s="75"/>
      <c r="ALL261" s="75"/>
      <c r="ALM261" s="75"/>
      <c r="ALN261" s="75"/>
      <c r="ALO261" s="75"/>
      <c r="ALP261" s="75"/>
      <c r="ALQ261" s="75"/>
      <c r="ALR261" s="75"/>
      <c r="ALS261" s="75"/>
      <c r="ALT261" s="75"/>
      <c r="ALU261" s="75"/>
      <c r="ALV261" s="75"/>
      <c r="ALW261" s="75"/>
      <c r="ALX261" s="75"/>
      <c r="ALY261" s="75"/>
      <c r="ALZ261" s="75"/>
      <c r="AMA261" s="75"/>
      <c r="AMB261" s="75"/>
      <c r="AMC261" s="75"/>
      <c r="AMD261" s="75"/>
      <c r="AME261" s="75"/>
      <c r="AMF261" s="75"/>
      <c r="AMG261" s="75"/>
      <c r="AMH261" s="75"/>
      <c r="AMI261" s="75"/>
      <c r="AMJ261" s="75"/>
      <c r="AMK261" s="75"/>
      <c r="AML261" s="75"/>
      <c r="AMM261" s="75"/>
      <c r="AMN261" s="75"/>
      <c r="AMO261" s="75"/>
      <c r="AMP261" s="75"/>
      <c r="AMQ261" s="75"/>
      <c r="AMR261" s="75"/>
      <c r="AMS261" s="75"/>
      <c r="AMT261" s="75"/>
      <c r="AMU261" s="75"/>
      <c r="AMV261" s="75"/>
      <c r="AMW261" s="75"/>
      <c r="AMX261" s="75"/>
      <c r="AMY261" s="75"/>
      <c r="AMZ261" s="75"/>
      <c r="ANA261" s="75"/>
      <c r="ANB261" s="75"/>
      <c r="ANC261" s="75"/>
      <c r="AND261" s="75"/>
      <c r="ANE261" s="75"/>
      <c r="ANF261" s="75"/>
      <c r="ANG261" s="75"/>
      <c r="ANH261" s="75"/>
      <c r="ANI261" s="75"/>
      <c r="ANJ261" s="75"/>
      <c r="ANK261" s="75"/>
      <c r="ANL261" s="75"/>
      <c r="ANM261" s="75"/>
      <c r="ANN261" s="75"/>
      <c r="ANO261" s="75"/>
      <c r="ANP261" s="75"/>
      <c r="ANQ261" s="75"/>
      <c r="ANR261" s="75"/>
      <c r="ANS261" s="75"/>
      <c r="ANT261" s="75"/>
      <c r="ANU261" s="75"/>
      <c r="ANV261" s="75"/>
      <c r="ANW261" s="75"/>
      <c r="ANX261" s="75"/>
      <c r="ANY261" s="75"/>
      <c r="ANZ261" s="75"/>
      <c r="AOA261" s="75"/>
      <c r="AOB261" s="75"/>
      <c r="AOC261" s="75"/>
      <c r="AOD261" s="75"/>
      <c r="AOE261" s="75"/>
      <c r="AOF261" s="75"/>
      <c r="AOG261" s="75"/>
      <c r="AOH261" s="75"/>
      <c r="AOI261" s="75"/>
      <c r="AOJ261" s="75"/>
      <c r="AOK261" s="75"/>
      <c r="AOL261" s="75"/>
      <c r="AOM261" s="75"/>
      <c r="AON261" s="75"/>
      <c r="AOO261" s="75"/>
      <c r="AOP261" s="75"/>
      <c r="AOQ261" s="75"/>
      <c r="AOR261" s="75"/>
      <c r="AOS261" s="75"/>
      <c r="AOT261" s="75"/>
      <c r="AOU261" s="75"/>
      <c r="AOV261" s="75"/>
      <c r="AOW261" s="75"/>
      <c r="AOX261" s="75"/>
      <c r="AOY261" s="75"/>
      <c r="AOZ261" s="75"/>
      <c r="APA261" s="75"/>
      <c r="APB261" s="75"/>
      <c r="APC261" s="75"/>
      <c r="APD261" s="75"/>
      <c r="APE261" s="75"/>
      <c r="APF261" s="75"/>
      <c r="APG261" s="75"/>
      <c r="APH261" s="75"/>
      <c r="API261" s="75"/>
      <c r="APJ261" s="75"/>
      <c r="APK261" s="75"/>
      <c r="APL261" s="75"/>
      <c r="APM261" s="75"/>
      <c r="APN261" s="75"/>
      <c r="APO261" s="75"/>
      <c r="APP261" s="75"/>
      <c r="APQ261" s="75"/>
      <c r="APR261" s="75"/>
      <c r="APS261" s="75"/>
      <c r="APT261" s="75"/>
      <c r="APU261" s="75"/>
      <c r="APV261" s="75"/>
      <c r="APW261" s="75"/>
      <c r="APX261" s="75"/>
      <c r="APY261" s="75"/>
      <c r="APZ261" s="75"/>
      <c r="AQA261" s="75"/>
      <c r="AQB261" s="75"/>
      <c r="AQC261" s="75"/>
      <c r="AQD261" s="75"/>
      <c r="AQE261" s="75"/>
      <c r="AQF261" s="75"/>
      <c r="AQG261" s="75"/>
      <c r="AQH261" s="75"/>
      <c r="AQI261" s="75"/>
      <c r="AQJ261" s="75"/>
      <c r="AQK261" s="75"/>
      <c r="AQL261" s="75"/>
      <c r="AQM261" s="75"/>
      <c r="AQN261" s="75"/>
      <c r="AQO261" s="75"/>
      <c r="AQP261" s="75"/>
      <c r="AQQ261" s="75"/>
      <c r="AQR261" s="75"/>
      <c r="AQS261" s="75"/>
      <c r="AQT261" s="75"/>
      <c r="AQU261" s="75"/>
      <c r="AQV261" s="75"/>
      <c r="AQW261" s="75"/>
      <c r="AQX261" s="75"/>
      <c r="AQY261" s="75"/>
      <c r="AQZ261" s="75"/>
      <c r="ARA261" s="75"/>
      <c r="ARB261" s="75"/>
      <c r="ARC261" s="75"/>
      <c r="ARD261" s="75"/>
      <c r="ARE261" s="75"/>
      <c r="ARF261" s="75"/>
      <c r="ARG261" s="75"/>
      <c r="ARH261" s="75"/>
      <c r="ARI261" s="75"/>
      <c r="ARJ261" s="75"/>
      <c r="ARK261" s="75"/>
      <c r="ARL261" s="75"/>
      <c r="ARM261" s="75"/>
      <c r="ARN261" s="75"/>
      <c r="ARO261" s="75"/>
      <c r="ARP261" s="75"/>
      <c r="ARQ261" s="75"/>
      <c r="ARR261" s="75"/>
      <c r="ARS261" s="75"/>
      <c r="ART261" s="75"/>
      <c r="ARU261" s="75"/>
      <c r="ARV261" s="75"/>
      <c r="ARW261" s="75"/>
      <c r="ARX261" s="75"/>
      <c r="ARY261" s="75"/>
      <c r="ARZ261" s="75"/>
      <c r="ASA261" s="75"/>
      <c r="ASB261" s="75"/>
      <c r="ASC261" s="75"/>
      <c r="ASD261" s="75"/>
      <c r="ASE261" s="75"/>
      <c r="ASF261" s="75"/>
      <c r="ASG261" s="75"/>
      <c r="ASH261" s="75"/>
      <c r="ASI261" s="75"/>
      <c r="ASJ261" s="75"/>
      <c r="ASK261" s="75"/>
      <c r="ASL261" s="75"/>
      <c r="ASM261" s="75"/>
      <c r="ASN261" s="75"/>
      <c r="ASO261" s="75"/>
      <c r="ASP261" s="75"/>
      <c r="ASQ261" s="75"/>
      <c r="ASR261" s="75"/>
      <c r="ASS261" s="75"/>
      <c r="AST261" s="75"/>
      <c r="ASU261" s="75"/>
      <c r="ASV261" s="75"/>
      <c r="ASW261" s="75"/>
      <c r="ASX261" s="75"/>
      <c r="ASY261" s="75"/>
      <c r="ASZ261" s="75"/>
      <c r="ATA261" s="75"/>
      <c r="ATB261" s="75"/>
      <c r="ATC261" s="75"/>
      <c r="ATD261" s="75"/>
      <c r="ATE261" s="75"/>
      <c r="ATF261" s="75"/>
      <c r="ATG261" s="75"/>
      <c r="ATH261" s="75"/>
      <c r="ATI261" s="75"/>
      <c r="ATJ261" s="75"/>
      <c r="ATK261" s="75"/>
      <c r="ATL261" s="75"/>
      <c r="ATM261" s="75"/>
      <c r="ATN261" s="75"/>
      <c r="ATO261" s="75"/>
      <c r="ATP261" s="75"/>
      <c r="ATQ261" s="75"/>
      <c r="ATR261" s="75"/>
      <c r="ATS261" s="75"/>
      <c r="ATT261" s="75"/>
      <c r="ATU261" s="75"/>
      <c r="ATV261" s="75"/>
      <c r="ATW261" s="75"/>
      <c r="ATX261" s="75"/>
      <c r="ATY261" s="75"/>
      <c r="ATZ261" s="75"/>
      <c r="AUA261" s="75"/>
      <c r="AUB261" s="75"/>
      <c r="AUC261" s="75"/>
      <c r="AUD261" s="75"/>
      <c r="AUE261" s="75"/>
      <c r="AUF261" s="75"/>
      <c r="AUG261" s="75"/>
      <c r="AUH261" s="75"/>
      <c r="AUI261" s="75"/>
      <c r="AUJ261" s="75"/>
      <c r="AUK261" s="75"/>
      <c r="AUL261" s="75"/>
      <c r="AUM261" s="75"/>
      <c r="AUN261" s="75"/>
      <c r="AUO261" s="75"/>
      <c r="AUP261" s="75"/>
      <c r="AUQ261" s="75"/>
      <c r="AUR261" s="75"/>
      <c r="AUS261" s="75"/>
      <c r="AUT261" s="75"/>
    </row>
    <row r="262" spans="1:1242" s="75" customFormat="1" ht="12.75" x14ac:dyDescent="0.2">
      <c r="A262" s="53">
        <v>12174</v>
      </c>
      <c r="B262" s="289" t="s">
        <v>59</v>
      </c>
      <c r="C262" s="7">
        <f t="shared" si="29"/>
        <v>1</v>
      </c>
      <c r="D262" s="8">
        <v>0</v>
      </c>
      <c r="E262" s="8">
        <v>0</v>
      </c>
      <c r="F262" s="8">
        <v>0</v>
      </c>
      <c r="G262" s="8">
        <v>0</v>
      </c>
      <c r="H262" s="8">
        <v>0</v>
      </c>
      <c r="I262" s="8">
        <v>0</v>
      </c>
      <c r="J262" s="8">
        <v>1</v>
      </c>
      <c r="K262" s="8">
        <v>0</v>
      </c>
      <c r="L262" s="8">
        <v>0</v>
      </c>
      <c r="M262" s="8">
        <v>0</v>
      </c>
      <c r="N262" s="8">
        <v>0</v>
      </c>
      <c r="O262" s="8">
        <v>0</v>
      </c>
      <c r="P262" s="8">
        <v>0</v>
      </c>
      <c r="Q262" s="8">
        <v>0</v>
      </c>
      <c r="R262" s="8">
        <v>0</v>
      </c>
      <c r="S262" s="8">
        <v>0</v>
      </c>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c r="AZ262" s="116"/>
      <c r="BA262" s="116"/>
      <c r="BB262" s="116"/>
      <c r="BC262" s="116"/>
      <c r="BD262" s="116"/>
      <c r="BE262" s="116"/>
      <c r="BF262" s="116"/>
      <c r="BG262" s="116"/>
      <c r="BH262" s="116"/>
      <c r="BI262" s="116"/>
      <c r="BJ262" s="116"/>
      <c r="BK262" s="116"/>
      <c r="BL262" s="116"/>
      <c r="BM262" s="116"/>
      <c r="BN262" s="116"/>
      <c r="BO262" s="116"/>
      <c r="BP262" s="116"/>
      <c r="BQ262" s="116"/>
      <c r="BR262" s="116"/>
      <c r="BS262" s="116"/>
      <c r="BT262" s="116"/>
      <c r="BU262" s="116"/>
      <c r="BV262" s="116"/>
      <c r="BW262" s="116"/>
      <c r="BX262" s="116"/>
      <c r="BY262" s="116"/>
      <c r="BZ262" s="116"/>
      <c r="CA262" s="116"/>
      <c r="CB262" s="116"/>
      <c r="CC262" s="116"/>
      <c r="CD262" s="116"/>
      <c r="CE262" s="116"/>
      <c r="CF262" s="116"/>
      <c r="CG262" s="116"/>
      <c r="CH262" s="116"/>
      <c r="CI262" s="116"/>
      <c r="CJ262" s="116"/>
      <c r="CK262" s="116"/>
      <c r="CL262" s="116"/>
      <c r="CM262" s="116"/>
      <c r="CN262" s="116"/>
      <c r="CO262" s="116"/>
      <c r="CP262" s="116"/>
      <c r="CQ262" s="116"/>
      <c r="CR262" s="116"/>
      <c r="CS262" s="116"/>
      <c r="CT262" s="116"/>
      <c r="CU262" s="116"/>
      <c r="CV262" s="116"/>
      <c r="CW262" s="116"/>
      <c r="CX262" s="116"/>
      <c r="CY262" s="116"/>
      <c r="CZ262" s="116"/>
      <c r="DA262" s="116"/>
      <c r="DB262" s="116"/>
      <c r="DC262" s="116"/>
      <c r="DD262" s="116"/>
      <c r="DE262" s="116"/>
      <c r="DF262" s="116"/>
      <c r="DG262" s="116"/>
      <c r="DH262" s="116"/>
      <c r="DI262" s="116"/>
      <c r="DJ262" s="116"/>
      <c r="DK262" s="116"/>
      <c r="DL262" s="116"/>
      <c r="DM262" s="116"/>
      <c r="DN262" s="116"/>
      <c r="DO262" s="116"/>
      <c r="DP262" s="116"/>
      <c r="DQ262" s="116"/>
      <c r="DR262" s="116"/>
      <c r="DS262" s="116"/>
      <c r="DT262" s="116"/>
      <c r="DU262" s="116"/>
      <c r="DV262" s="116"/>
      <c r="DW262" s="116"/>
      <c r="DX262" s="116"/>
      <c r="DY262" s="116"/>
      <c r="DZ262" s="116"/>
      <c r="EA262" s="116"/>
    </row>
    <row r="263" spans="1:1242" s="75" customFormat="1" ht="12.75" x14ac:dyDescent="0.2">
      <c r="A263" s="53">
        <v>12182</v>
      </c>
      <c r="B263" s="289" t="s">
        <v>38</v>
      </c>
      <c r="C263" s="7">
        <f t="shared" si="29"/>
        <v>12</v>
      </c>
      <c r="D263" s="8">
        <v>3</v>
      </c>
      <c r="E263" s="8">
        <v>0</v>
      </c>
      <c r="F263" s="8">
        <v>0</v>
      </c>
      <c r="G263" s="8">
        <v>0</v>
      </c>
      <c r="H263" s="8">
        <v>0</v>
      </c>
      <c r="I263" s="8">
        <v>0</v>
      </c>
      <c r="J263" s="8">
        <v>2</v>
      </c>
      <c r="K263" s="8">
        <v>0</v>
      </c>
      <c r="L263" s="8">
        <v>1</v>
      </c>
      <c r="M263" s="8">
        <v>0</v>
      </c>
      <c r="N263" s="8">
        <v>0</v>
      </c>
      <c r="O263" s="8">
        <v>0</v>
      </c>
      <c r="P263" s="8">
        <v>6</v>
      </c>
      <c r="Q263" s="8">
        <v>0</v>
      </c>
      <c r="R263" s="8">
        <v>0</v>
      </c>
      <c r="S263" s="8">
        <v>0</v>
      </c>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c r="AR263" s="116"/>
      <c r="AS263" s="116"/>
      <c r="AT263" s="116"/>
      <c r="AU263" s="116"/>
      <c r="AV263" s="116"/>
      <c r="AW263" s="116"/>
      <c r="AX263" s="116"/>
      <c r="AY263" s="116"/>
      <c r="AZ263" s="116"/>
      <c r="BA263" s="116"/>
      <c r="BB263" s="116"/>
      <c r="BC263" s="116"/>
      <c r="BD263" s="116"/>
      <c r="BE263" s="116"/>
      <c r="BF263" s="116"/>
      <c r="BG263" s="116"/>
      <c r="BH263" s="116"/>
      <c r="BI263" s="116"/>
      <c r="BJ263" s="116"/>
      <c r="BK263" s="116"/>
      <c r="BL263" s="116"/>
      <c r="BM263" s="116"/>
      <c r="BN263" s="116"/>
      <c r="BO263" s="116"/>
      <c r="BP263" s="116"/>
      <c r="BQ263" s="116"/>
      <c r="BR263" s="116"/>
      <c r="BS263" s="116"/>
      <c r="BT263" s="116"/>
      <c r="BU263" s="116"/>
      <c r="BV263" s="116"/>
      <c r="BW263" s="116"/>
      <c r="BX263" s="116"/>
      <c r="BY263" s="116"/>
      <c r="BZ263" s="116"/>
      <c r="CA263" s="116"/>
      <c r="CB263" s="116"/>
      <c r="CC263" s="116"/>
      <c r="CD263" s="116"/>
      <c r="CE263" s="116"/>
      <c r="CF263" s="116"/>
      <c r="CG263" s="116"/>
      <c r="CH263" s="116"/>
      <c r="CI263" s="116"/>
      <c r="CJ263" s="116"/>
      <c r="CK263" s="116"/>
      <c r="CL263" s="116"/>
      <c r="CM263" s="116"/>
      <c r="CN263" s="116"/>
      <c r="CO263" s="116"/>
      <c r="CP263" s="116"/>
      <c r="CQ263" s="116"/>
      <c r="CR263" s="116"/>
      <c r="CS263" s="116"/>
      <c r="CT263" s="116"/>
      <c r="CU263" s="116"/>
      <c r="CV263" s="116"/>
      <c r="CW263" s="116"/>
      <c r="CX263" s="116"/>
      <c r="CY263" s="116"/>
      <c r="CZ263" s="116"/>
      <c r="DA263" s="116"/>
      <c r="DB263" s="116"/>
      <c r="DC263" s="116"/>
      <c r="DD263" s="116"/>
      <c r="DE263" s="116"/>
      <c r="DF263" s="116"/>
      <c r="DG263" s="116"/>
      <c r="DH263" s="116"/>
      <c r="DI263" s="116"/>
      <c r="DJ263" s="116"/>
      <c r="DK263" s="116"/>
      <c r="DL263" s="116"/>
      <c r="DM263" s="116"/>
      <c r="DN263" s="116"/>
      <c r="DO263" s="116"/>
      <c r="DP263" s="116"/>
      <c r="DQ263" s="116"/>
      <c r="DR263" s="116"/>
      <c r="DS263" s="116"/>
      <c r="DT263" s="116"/>
      <c r="DU263" s="116"/>
      <c r="DV263" s="116"/>
      <c r="DW263" s="116"/>
      <c r="DX263" s="116"/>
      <c r="DY263" s="116"/>
      <c r="DZ263" s="116"/>
      <c r="EA263" s="116"/>
    </row>
    <row r="264" spans="1:1242" s="75" customFormat="1" ht="12.75" x14ac:dyDescent="0.2">
      <c r="A264" s="53">
        <v>12183</v>
      </c>
      <c r="B264" s="289" t="s">
        <v>39</v>
      </c>
      <c r="C264" s="7">
        <f t="shared" si="29"/>
        <v>12</v>
      </c>
      <c r="D264" s="8">
        <v>1</v>
      </c>
      <c r="E264" s="8">
        <v>1</v>
      </c>
      <c r="F264" s="8">
        <v>0</v>
      </c>
      <c r="G264" s="8">
        <v>0</v>
      </c>
      <c r="H264" s="8">
        <v>4</v>
      </c>
      <c r="I264" s="8">
        <v>0</v>
      </c>
      <c r="J264" s="8">
        <v>6</v>
      </c>
      <c r="K264" s="8">
        <v>0</v>
      </c>
      <c r="L264" s="8">
        <v>0</v>
      </c>
      <c r="M264" s="8">
        <v>0</v>
      </c>
      <c r="N264" s="8">
        <v>0</v>
      </c>
      <c r="O264" s="8">
        <v>0</v>
      </c>
      <c r="P264" s="8">
        <v>0</v>
      </c>
      <c r="Q264" s="8">
        <v>0</v>
      </c>
      <c r="R264" s="8">
        <v>0</v>
      </c>
      <c r="S264" s="8">
        <v>0</v>
      </c>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116"/>
      <c r="AV264" s="116"/>
      <c r="AW264" s="116"/>
      <c r="AX264" s="116"/>
      <c r="AY264" s="116"/>
      <c r="AZ264" s="116"/>
      <c r="BA264" s="116"/>
      <c r="BB264" s="116"/>
      <c r="BC264" s="116"/>
      <c r="BD264" s="116"/>
      <c r="BE264" s="116"/>
      <c r="BF264" s="116"/>
      <c r="BG264" s="116"/>
      <c r="BH264" s="116"/>
      <c r="BI264" s="116"/>
      <c r="BJ264" s="116"/>
      <c r="BK264" s="116"/>
      <c r="BL264" s="116"/>
      <c r="BM264" s="116"/>
      <c r="BN264" s="116"/>
      <c r="BO264" s="116"/>
      <c r="BP264" s="116"/>
      <c r="BQ264" s="116"/>
      <c r="BR264" s="116"/>
      <c r="BS264" s="116"/>
      <c r="BT264" s="116"/>
      <c r="BU264" s="116"/>
      <c r="BV264" s="116"/>
      <c r="BW264" s="116"/>
      <c r="BX264" s="116"/>
      <c r="BY264" s="116"/>
      <c r="BZ264" s="116"/>
      <c r="CA264" s="116"/>
      <c r="CB264" s="116"/>
      <c r="CC264" s="116"/>
      <c r="CD264" s="116"/>
      <c r="CE264" s="116"/>
      <c r="CF264" s="116"/>
      <c r="CG264" s="116"/>
      <c r="CH264" s="116"/>
      <c r="CI264" s="116"/>
      <c r="CJ264" s="116"/>
      <c r="CK264" s="116"/>
      <c r="CL264" s="116"/>
      <c r="CM264" s="116"/>
      <c r="CN264" s="116"/>
      <c r="CO264" s="116"/>
      <c r="CP264" s="116"/>
      <c r="CQ264" s="116"/>
      <c r="CR264" s="116"/>
      <c r="CS264" s="116"/>
      <c r="CT264" s="116"/>
      <c r="CU264" s="116"/>
      <c r="CV264" s="116"/>
      <c r="CW264" s="116"/>
      <c r="CX264" s="116"/>
      <c r="CY264" s="116"/>
      <c r="CZ264" s="116"/>
      <c r="DA264" s="116"/>
      <c r="DB264" s="116"/>
      <c r="DC264" s="116"/>
      <c r="DD264" s="116"/>
      <c r="DE264" s="116"/>
      <c r="DF264" s="116"/>
      <c r="DG264" s="116"/>
      <c r="DH264" s="116"/>
      <c r="DI264" s="116"/>
      <c r="DJ264" s="116"/>
      <c r="DK264" s="116"/>
      <c r="DL264" s="116"/>
      <c r="DM264" s="116"/>
      <c r="DN264" s="116"/>
      <c r="DO264" s="116"/>
      <c r="DP264" s="116"/>
      <c r="DQ264" s="116"/>
      <c r="DR264" s="116"/>
      <c r="DS264" s="116"/>
      <c r="DT264" s="116"/>
      <c r="DU264" s="116"/>
      <c r="DV264" s="116"/>
      <c r="DW264" s="116"/>
      <c r="DX264" s="116"/>
      <c r="DY264" s="116"/>
      <c r="DZ264" s="116"/>
      <c r="EA264" s="116"/>
    </row>
    <row r="265" spans="1:1242" s="75" customFormat="1" ht="12.75" x14ac:dyDescent="0.2">
      <c r="A265" s="51">
        <v>12999</v>
      </c>
      <c r="B265" s="289" t="s">
        <v>68</v>
      </c>
      <c r="C265" s="7">
        <f t="shared" si="29"/>
        <v>107</v>
      </c>
      <c r="D265" s="8">
        <v>1</v>
      </c>
      <c r="E265" s="8">
        <v>0</v>
      </c>
      <c r="F265" s="8">
        <v>4</v>
      </c>
      <c r="G265" s="8">
        <v>1</v>
      </c>
      <c r="H265" s="8">
        <v>0</v>
      </c>
      <c r="I265" s="8">
        <v>73</v>
      </c>
      <c r="J265" s="8">
        <v>8</v>
      </c>
      <c r="K265" s="8">
        <v>2</v>
      </c>
      <c r="L265" s="8">
        <v>4</v>
      </c>
      <c r="M265" s="8">
        <v>2</v>
      </c>
      <c r="N265" s="8">
        <v>0</v>
      </c>
      <c r="O265" s="8">
        <v>0</v>
      </c>
      <c r="P265" s="8">
        <v>3</v>
      </c>
      <c r="Q265" s="8">
        <v>9</v>
      </c>
      <c r="R265" s="8">
        <v>0</v>
      </c>
      <c r="S265" s="8">
        <v>0</v>
      </c>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c r="AR265" s="116"/>
      <c r="AS265" s="116"/>
      <c r="AT265" s="116"/>
      <c r="AU265" s="116"/>
      <c r="AV265" s="116"/>
      <c r="AW265" s="116"/>
      <c r="AX265" s="116"/>
      <c r="AY265" s="116"/>
      <c r="AZ265" s="116"/>
      <c r="BA265" s="116"/>
      <c r="BB265" s="116"/>
      <c r="BC265" s="116"/>
      <c r="BD265" s="116"/>
      <c r="BE265" s="116"/>
      <c r="BF265" s="116"/>
      <c r="BG265" s="116"/>
      <c r="BH265" s="116"/>
      <c r="BI265" s="116"/>
      <c r="BJ265" s="116"/>
      <c r="BK265" s="116"/>
      <c r="BL265" s="116"/>
      <c r="BM265" s="116"/>
      <c r="BN265" s="116"/>
      <c r="BO265" s="116"/>
      <c r="BP265" s="116"/>
      <c r="BQ265" s="116"/>
      <c r="BR265" s="116"/>
      <c r="BS265" s="116"/>
      <c r="BT265" s="116"/>
      <c r="BU265" s="116"/>
      <c r="BV265" s="116"/>
      <c r="BW265" s="116"/>
      <c r="BX265" s="116"/>
      <c r="BY265" s="116"/>
      <c r="BZ265" s="116"/>
      <c r="CA265" s="116"/>
      <c r="CB265" s="116"/>
      <c r="CC265" s="116"/>
      <c r="CD265" s="116"/>
      <c r="CE265" s="116"/>
      <c r="CF265" s="116"/>
      <c r="CG265" s="116"/>
      <c r="CH265" s="116"/>
      <c r="CI265" s="116"/>
      <c r="CJ265" s="116"/>
      <c r="CK265" s="116"/>
      <c r="CL265" s="116"/>
      <c r="CM265" s="116"/>
      <c r="CN265" s="116"/>
      <c r="CO265" s="116"/>
      <c r="CP265" s="116"/>
      <c r="CQ265" s="116"/>
      <c r="CR265" s="116"/>
      <c r="CS265" s="116"/>
      <c r="CT265" s="116"/>
      <c r="CU265" s="116"/>
      <c r="CV265" s="116"/>
      <c r="CW265" s="116"/>
      <c r="CX265" s="116"/>
      <c r="CY265" s="116"/>
      <c r="CZ265" s="116"/>
      <c r="DA265" s="116"/>
      <c r="DB265" s="116"/>
      <c r="DC265" s="116"/>
      <c r="DD265" s="116"/>
      <c r="DE265" s="116"/>
      <c r="DF265" s="116"/>
      <c r="DG265" s="116"/>
      <c r="DH265" s="116"/>
      <c r="DI265" s="116"/>
      <c r="DJ265" s="116"/>
      <c r="DK265" s="116"/>
      <c r="DL265" s="116"/>
      <c r="DM265" s="116"/>
      <c r="DN265" s="116"/>
      <c r="DO265" s="116"/>
      <c r="DP265" s="116"/>
      <c r="DQ265" s="116"/>
      <c r="DR265" s="116"/>
      <c r="DS265" s="116"/>
      <c r="DT265" s="116"/>
      <c r="DU265" s="116"/>
      <c r="DV265" s="116"/>
      <c r="DW265" s="116"/>
      <c r="DX265" s="116"/>
      <c r="DY265" s="116"/>
      <c r="DZ265" s="116"/>
      <c r="EA265" s="116"/>
    </row>
    <row r="266" spans="1:1242" s="75" customFormat="1" ht="20.25" customHeight="1" x14ac:dyDescent="0.2">
      <c r="A266" s="53">
        <v>13051</v>
      </c>
      <c r="B266" s="289" t="s">
        <v>444</v>
      </c>
      <c r="C266" s="7">
        <f t="shared" si="29"/>
        <v>3</v>
      </c>
      <c r="D266" s="8">
        <v>0</v>
      </c>
      <c r="E266" s="8">
        <v>0</v>
      </c>
      <c r="F266" s="8">
        <v>0</v>
      </c>
      <c r="G266" s="8">
        <v>0</v>
      </c>
      <c r="H266" s="8">
        <v>0</v>
      </c>
      <c r="I266" s="8">
        <v>0</v>
      </c>
      <c r="J266" s="8">
        <v>2</v>
      </c>
      <c r="K266" s="8">
        <v>0</v>
      </c>
      <c r="L266" s="8">
        <v>0</v>
      </c>
      <c r="M266" s="8">
        <v>0</v>
      </c>
      <c r="N266" s="8">
        <v>0</v>
      </c>
      <c r="O266" s="8">
        <v>0</v>
      </c>
      <c r="P266" s="8">
        <v>1</v>
      </c>
      <c r="Q266" s="8">
        <v>0</v>
      </c>
      <c r="R266" s="8">
        <v>0</v>
      </c>
      <c r="S266" s="8">
        <v>0</v>
      </c>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116"/>
      <c r="CD266" s="116"/>
      <c r="CE266" s="116"/>
      <c r="CF266" s="116"/>
      <c r="CG266" s="116"/>
      <c r="CH266" s="116"/>
      <c r="CI266" s="116"/>
      <c r="CJ266" s="116"/>
      <c r="CK266" s="116"/>
      <c r="CL266" s="116"/>
      <c r="CM266" s="116"/>
      <c r="CN266" s="116"/>
      <c r="CO266" s="116"/>
      <c r="CP266" s="116"/>
      <c r="CQ266" s="116"/>
      <c r="CR266" s="116"/>
      <c r="CS266" s="116"/>
      <c r="CT266" s="116"/>
      <c r="CU266" s="116"/>
      <c r="CV266" s="116"/>
      <c r="CW266" s="116"/>
      <c r="CX266" s="116"/>
      <c r="CY266" s="116"/>
      <c r="CZ266" s="116"/>
      <c r="DA266" s="116"/>
      <c r="DB266" s="116"/>
      <c r="DC266" s="116"/>
      <c r="DD266" s="116"/>
      <c r="DE266" s="116"/>
      <c r="DF266" s="116"/>
      <c r="DG266" s="116"/>
      <c r="DH266" s="116"/>
      <c r="DI266" s="116"/>
      <c r="DJ266" s="116"/>
      <c r="DK266" s="116"/>
      <c r="DL266" s="116"/>
      <c r="DM266" s="116"/>
      <c r="DN266" s="116"/>
      <c r="DO266" s="116"/>
      <c r="DP266" s="116"/>
      <c r="DQ266" s="116"/>
      <c r="DR266" s="116"/>
      <c r="DS266" s="116"/>
      <c r="DT266" s="116"/>
      <c r="DU266" s="116"/>
      <c r="DV266" s="116"/>
      <c r="DW266" s="116"/>
      <c r="DX266" s="116"/>
      <c r="DY266" s="116"/>
      <c r="DZ266" s="116"/>
      <c r="EA266" s="116"/>
    </row>
    <row r="267" spans="1:1242" s="75" customFormat="1" ht="21" x14ac:dyDescent="0.2">
      <c r="A267" s="51">
        <v>15099</v>
      </c>
      <c r="B267" s="289" t="s">
        <v>445</v>
      </c>
      <c r="C267" s="7">
        <f t="shared" si="29"/>
        <v>1</v>
      </c>
      <c r="D267" s="8">
        <v>0</v>
      </c>
      <c r="E267" s="8">
        <v>0</v>
      </c>
      <c r="F267" s="8">
        <v>0</v>
      </c>
      <c r="G267" s="8">
        <v>1</v>
      </c>
      <c r="H267" s="8">
        <v>0</v>
      </c>
      <c r="I267" s="8">
        <v>0</v>
      </c>
      <c r="J267" s="8">
        <v>0</v>
      </c>
      <c r="K267" s="8">
        <v>0</v>
      </c>
      <c r="L267" s="8">
        <v>0</v>
      </c>
      <c r="M267" s="8">
        <v>0</v>
      </c>
      <c r="N267" s="8">
        <v>0</v>
      </c>
      <c r="O267" s="8">
        <v>0</v>
      </c>
      <c r="P267" s="8">
        <v>0</v>
      </c>
      <c r="Q267" s="8">
        <v>0</v>
      </c>
      <c r="R267" s="8">
        <v>0</v>
      </c>
      <c r="S267" s="8">
        <v>0</v>
      </c>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c r="AR267" s="116"/>
      <c r="AS267" s="116"/>
      <c r="AT267" s="116"/>
      <c r="AU267" s="116"/>
      <c r="AV267" s="116"/>
      <c r="AW267" s="116"/>
      <c r="AX267" s="116"/>
      <c r="AY267" s="116"/>
      <c r="AZ267" s="116"/>
      <c r="BA267" s="116"/>
      <c r="BB267" s="116"/>
      <c r="BC267" s="116"/>
      <c r="BD267" s="116"/>
      <c r="BE267" s="116"/>
      <c r="BF267" s="116"/>
      <c r="BG267" s="116"/>
      <c r="BH267" s="116"/>
      <c r="BI267" s="116"/>
      <c r="BJ267" s="116"/>
      <c r="BK267" s="116"/>
      <c r="BL267" s="116"/>
      <c r="BM267" s="116"/>
      <c r="BN267" s="116"/>
      <c r="BO267" s="116"/>
      <c r="BP267" s="116"/>
      <c r="BQ267" s="116"/>
      <c r="BR267" s="116"/>
      <c r="BS267" s="116"/>
      <c r="BT267" s="116"/>
      <c r="BU267" s="116"/>
      <c r="BV267" s="116"/>
      <c r="BW267" s="116"/>
      <c r="BX267" s="116"/>
      <c r="BY267" s="116"/>
      <c r="BZ267" s="116"/>
      <c r="CA267" s="116"/>
      <c r="CB267" s="116"/>
      <c r="CC267" s="116"/>
      <c r="CD267" s="116"/>
      <c r="CE267" s="116"/>
      <c r="CF267" s="116"/>
      <c r="CG267" s="116"/>
      <c r="CH267" s="116"/>
      <c r="CI267" s="116"/>
      <c r="CJ267" s="116"/>
      <c r="CK267" s="116"/>
      <c r="CL267" s="116"/>
      <c r="CM267" s="116"/>
      <c r="CN267" s="116"/>
      <c r="CO267" s="116"/>
      <c r="CP267" s="116"/>
      <c r="CQ267" s="116"/>
      <c r="CR267" s="116"/>
      <c r="CS267" s="116"/>
      <c r="CT267" s="116"/>
      <c r="CU267" s="116"/>
      <c r="CV267" s="116"/>
      <c r="CW267" s="116"/>
      <c r="CX267" s="116"/>
      <c r="CY267" s="116"/>
      <c r="CZ267" s="116"/>
      <c r="DA267" s="116"/>
      <c r="DB267" s="116"/>
      <c r="DC267" s="116"/>
      <c r="DD267" s="116"/>
      <c r="DE267" s="116"/>
      <c r="DF267" s="116"/>
      <c r="DG267" s="116"/>
      <c r="DH267" s="116"/>
      <c r="DI267" s="116"/>
      <c r="DJ267" s="116"/>
      <c r="DK267" s="116"/>
      <c r="DL267" s="116"/>
      <c r="DM267" s="116"/>
      <c r="DN267" s="116"/>
      <c r="DO267" s="116"/>
      <c r="DP267" s="116"/>
      <c r="DQ267" s="116"/>
      <c r="DR267" s="116"/>
      <c r="DS267" s="116"/>
      <c r="DT267" s="116"/>
      <c r="DU267" s="116"/>
      <c r="DV267" s="116"/>
      <c r="DW267" s="116"/>
      <c r="DX267" s="116"/>
      <c r="DY267" s="116"/>
      <c r="DZ267" s="116"/>
      <c r="EA267" s="116"/>
    </row>
    <row r="268" spans="1:1242" s="75" customFormat="1" ht="12.75" x14ac:dyDescent="0.2">
      <c r="A268" s="51">
        <v>22412</v>
      </c>
      <c r="B268" s="289" t="s">
        <v>395</v>
      </c>
      <c r="C268" s="7">
        <f t="shared" si="29"/>
        <v>6</v>
      </c>
      <c r="D268" s="8">
        <v>0</v>
      </c>
      <c r="E268" s="8">
        <v>0</v>
      </c>
      <c r="F268" s="8">
        <v>2</v>
      </c>
      <c r="G268" s="8">
        <v>0</v>
      </c>
      <c r="H268" s="8">
        <v>0</v>
      </c>
      <c r="I268" s="8">
        <v>0</v>
      </c>
      <c r="J268" s="8">
        <v>1</v>
      </c>
      <c r="K268" s="8">
        <v>0</v>
      </c>
      <c r="L268" s="8">
        <v>0</v>
      </c>
      <c r="M268" s="8">
        <v>0</v>
      </c>
      <c r="N268" s="8">
        <v>0</v>
      </c>
      <c r="O268" s="8">
        <v>0</v>
      </c>
      <c r="P268" s="8">
        <v>1</v>
      </c>
      <c r="Q268" s="8">
        <v>2</v>
      </c>
      <c r="R268" s="8">
        <v>0</v>
      </c>
      <c r="S268" s="8">
        <v>0</v>
      </c>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c r="AR268" s="116"/>
      <c r="AS268" s="116"/>
      <c r="AT268" s="116"/>
      <c r="AU268" s="116"/>
      <c r="AV268" s="116"/>
      <c r="AW268" s="116"/>
      <c r="AX268" s="116"/>
      <c r="AY268" s="116"/>
      <c r="AZ268" s="116"/>
      <c r="BA268" s="116"/>
      <c r="BB268" s="116"/>
      <c r="BC268" s="116"/>
      <c r="BD268" s="116"/>
      <c r="BE268" s="116"/>
      <c r="BF268" s="116"/>
      <c r="BG268" s="116"/>
      <c r="BH268" s="116"/>
      <c r="BI268" s="116"/>
      <c r="BJ268" s="116"/>
      <c r="BK268" s="116"/>
      <c r="BL268" s="116"/>
      <c r="BM268" s="116"/>
      <c r="BN268" s="116"/>
      <c r="BO268" s="116"/>
      <c r="BP268" s="116"/>
      <c r="BQ268" s="116"/>
      <c r="BR268" s="116"/>
      <c r="BS268" s="116"/>
      <c r="BT268" s="116"/>
      <c r="BU268" s="116"/>
      <c r="BV268" s="116"/>
      <c r="BW268" s="116"/>
      <c r="BX268" s="116"/>
      <c r="BY268" s="116"/>
      <c r="BZ268" s="116"/>
      <c r="CA268" s="116"/>
      <c r="CB268" s="116"/>
      <c r="CC268" s="116"/>
      <c r="CD268" s="116"/>
      <c r="CE268" s="116"/>
      <c r="CF268" s="116"/>
      <c r="CG268" s="116"/>
      <c r="CH268" s="116"/>
      <c r="CI268" s="116"/>
      <c r="CJ268" s="116"/>
      <c r="CK268" s="116"/>
      <c r="CL268" s="116"/>
      <c r="CM268" s="116"/>
      <c r="CN268" s="116"/>
      <c r="CO268" s="116"/>
      <c r="CP268" s="116"/>
      <c r="CQ268" s="116"/>
      <c r="CR268" s="116"/>
      <c r="CS268" s="116"/>
      <c r="CT268" s="116"/>
      <c r="CU268" s="116"/>
      <c r="CV268" s="116"/>
      <c r="CW268" s="116"/>
      <c r="CX268" s="116"/>
      <c r="CY268" s="116"/>
      <c r="CZ268" s="116"/>
      <c r="DA268" s="116"/>
      <c r="DB268" s="116"/>
      <c r="DC268" s="116"/>
      <c r="DD268" s="116"/>
      <c r="DE268" s="116"/>
      <c r="DF268" s="116"/>
      <c r="DG268" s="116"/>
      <c r="DH268" s="116"/>
      <c r="DI268" s="116"/>
      <c r="DJ268" s="116"/>
      <c r="DK268" s="116"/>
      <c r="DL268" s="116"/>
      <c r="DM268" s="116"/>
      <c r="DN268" s="116"/>
      <c r="DO268" s="116"/>
      <c r="DP268" s="116"/>
      <c r="DQ268" s="116"/>
      <c r="DR268" s="116"/>
      <c r="DS268" s="116"/>
      <c r="DT268" s="116"/>
      <c r="DU268" s="116"/>
      <c r="DV268" s="116"/>
      <c r="DW268" s="116"/>
      <c r="DX268" s="116"/>
      <c r="DY268" s="116"/>
      <c r="DZ268" s="116"/>
      <c r="EA268" s="116"/>
    </row>
    <row r="269" spans="1:1242" s="75" customFormat="1" ht="12.75" x14ac:dyDescent="0.2">
      <c r="A269" s="51">
        <v>22600</v>
      </c>
      <c r="B269" s="289" t="s">
        <v>396</v>
      </c>
      <c r="C269" s="7">
        <f t="shared" si="29"/>
        <v>8</v>
      </c>
      <c r="D269" s="8">
        <v>3</v>
      </c>
      <c r="E269" s="8">
        <v>0</v>
      </c>
      <c r="F269" s="8">
        <v>1</v>
      </c>
      <c r="G269" s="8">
        <v>0</v>
      </c>
      <c r="H269" s="8">
        <v>1</v>
      </c>
      <c r="I269" s="8">
        <v>2</v>
      </c>
      <c r="J269" s="8">
        <v>1</v>
      </c>
      <c r="K269" s="8">
        <v>0</v>
      </c>
      <c r="L269" s="8">
        <v>0</v>
      </c>
      <c r="M269" s="8">
        <v>0</v>
      </c>
      <c r="N269" s="8">
        <v>0</v>
      </c>
      <c r="O269" s="8">
        <v>0</v>
      </c>
      <c r="P269" s="8">
        <v>0</v>
      </c>
      <c r="Q269" s="8">
        <v>0</v>
      </c>
      <c r="R269" s="8">
        <v>0</v>
      </c>
      <c r="S269" s="8">
        <v>0</v>
      </c>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c r="AR269" s="116"/>
      <c r="AS269" s="116"/>
      <c r="AT269" s="116"/>
      <c r="AU269" s="116"/>
      <c r="AV269" s="116"/>
      <c r="AW269" s="116"/>
      <c r="AX269" s="116"/>
      <c r="AY269" s="116"/>
      <c r="AZ269" s="116"/>
      <c r="BA269" s="116"/>
      <c r="BB269" s="116"/>
      <c r="BC269" s="116"/>
      <c r="BD269" s="116"/>
      <c r="BE269" s="116"/>
      <c r="BF269" s="116"/>
      <c r="BG269" s="116"/>
      <c r="BH269" s="116"/>
      <c r="BI269" s="116"/>
      <c r="BJ269" s="116"/>
      <c r="BK269" s="116"/>
      <c r="BL269" s="116"/>
      <c r="BM269" s="116"/>
      <c r="BN269" s="116"/>
      <c r="BO269" s="116"/>
      <c r="BP269" s="116"/>
      <c r="BQ269" s="116"/>
      <c r="BR269" s="116"/>
      <c r="BS269" s="116"/>
      <c r="BT269" s="116"/>
      <c r="BU269" s="116"/>
      <c r="BV269" s="116"/>
      <c r="BW269" s="116"/>
      <c r="BX269" s="116"/>
      <c r="BY269" s="116"/>
      <c r="BZ269" s="116"/>
      <c r="CA269" s="116"/>
      <c r="CB269" s="116"/>
      <c r="CC269" s="116"/>
      <c r="CD269" s="116"/>
      <c r="CE269" s="116"/>
      <c r="CF269" s="116"/>
      <c r="CG269" s="116"/>
      <c r="CH269" s="116"/>
      <c r="CI269" s="116"/>
      <c r="CJ269" s="116"/>
      <c r="CK269" s="116"/>
      <c r="CL269" s="116"/>
      <c r="CM269" s="116"/>
      <c r="CN269" s="116"/>
      <c r="CO269" s="116"/>
      <c r="CP269" s="116"/>
      <c r="CQ269" s="116"/>
      <c r="CR269" s="116"/>
      <c r="CS269" s="116"/>
      <c r="CT269" s="116"/>
      <c r="CU269" s="116"/>
      <c r="CV269" s="116"/>
      <c r="CW269" s="116"/>
      <c r="CX269" s="116"/>
      <c r="CY269" s="116"/>
      <c r="CZ269" s="116"/>
      <c r="DA269" s="116"/>
      <c r="DB269" s="116"/>
      <c r="DC269" s="116"/>
      <c r="DD269" s="116"/>
      <c r="DE269" s="116"/>
      <c r="DF269" s="116"/>
      <c r="DG269" s="116"/>
      <c r="DH269" s="116"/>
      <c r="DI269" s="116"/>
      <c r="DJ269" s="116"/>
      <c r="DK269" s="116"/>
      <c r="DL269" s="116"/>
      <c r="DM269" s="116"/>
      <c r="DN269" s="116"/>
      <c r="DO269" s="116"/>
      <c r="DP269" s="116"/>
      <c r="DQ269" s="116"/>
      <c r="DR269" s="116"/>
      <c r="DS269" s="116"/>
      <c r="DT269" s="116"/>
      <c r="DU269" s="116"/>
      <c r="DV269" s="116"/>
      <c r="DW269" s="116"/>
      <c r="DX269" s="116"/>
      <c r="DY269" s="116"/>
      <c r="DZ269" s="116"/>
      <c r="EA269" s="116"/>
    </row>
    <row r="270" spans="1:1242" s="75" customFormat="1" ht="12.75" x14ac:dyDescent="0.2">
      <c r="A270" s="51">
        <v>22601</v>
      </c>
      <c r="B270" s="289" t="s">
        <v>397</v>
      </c>
      <c r="C270" s="7">
        <f t="shared" si="29"/>
        <v>3</v>
      </c>
      <c r="D270" s="8">
        <v>0</v>
      </c>
      <c r="E270" s="8">
        <v>0</v>
      </c>
      <c r="F270" s="8">
        <v>0</v>
      </c>
      <c r="G270" s="8">
        <v>1</v>
      </c>
      <c r="H270" s="8">
        <v>0</v>
      </c>
      <c r="I270" s="8">
        <v>1</v>
      </c>
      <c r="J270" s="8">
        <v>0</v>
      </c>
      <c r="K270" s="8">
        <v>0</v>
      </c>
      <c r="L270" s="8">
        <v>0</v>
      </c>
      <c r="M270" s="8">
        <v>0</v>
      </c>
      <c r="N270" s="8">
        <v>0</v>
      </c>
      <c r="O270" s="8">
        <v>0</v>
      </c>
      <c r="P270" s="8">
        <v>1</v>
      </c>
      <c r="Q270" s="8">
        <v>0</v>
      </c>
      <c r="R270" s="8">
        <v>0</v>
      </c>
      <c r="S270" s="8">
        <v>0</v>
      </c>
    </row>
    <row r="271" spans="1:1242" s="75" customFormat="1" ht="21" x14ac:dyDescent="0.2">
      <c r="A271" s="51"/>
      <c r="B271" s="288" t="s">
        <v>352</v>
      </c>
      <c r="C271" s="60">
        <f>C272+C273</f>
        <v>2</v>
      </c>
      <c r="D271" s="60">
        <f t="shared" ref="D271:S271" si="30">D272+D273</f>
        <v>0</v>
      </c>
      <c r="E271" s="60">
        <f t="shared" si="30"/>
        <v>0</v>
      </c>
      <c r="F271" s="60">
        <f t="shared" si="30"/>
        <v>0</v>
      </c>
      <c r="G271" s="60">
        <f t="shared" si="30"/>
        <v>0</v>
      </c>
      <c r="H271" s="60">
        <f t="shared" si="30"/>
        <v>0</v>
      </c>
      <c r="I271" s="60">
        <f t="shared" si="30"/>
        <v>0</v>
      </c>
      <c r="J271" s="60">
        <f t="shared" si="30"/>
        <v>1</v>
      </c>
      <c r="K271" s="60">
        <f t="shared" si="30"/>
        <v>0</v>
      </c>
      <c r="L271" s="60">
        <f t="shared" si="30"/>
        <v>0</v>
      </c>
      <c r="M271" s="60">
        <f t="shared" si="30"/>
        <v>0</v>
      </c>
      <c r="N271" s="60">
        <f t="shared" si="30"/>
        <v>0</v>
      </c>
      <c r="O271" s="60">
        <f t="shared" si="30"/>
        <v>0</v>
      </c>
      <c r="P271" s="60">
        <f t="shared" si="30"/>
        <v>0</v>
      </c>
      <c r="Q271" s="60">
        <f t="shared" si="30"/>
        <v>1</v>
      </c>
      <c r="R271" s="60">
        <f t="shared" si="30"/>
        <v>0</v>
      </c>
      <c r="S271" s="60">
        <f t="shared" si="30"/>
        <v>0</v>
      </c>
    </row>
    <row r="272" spans="1:1242" s="75" customFormat="1" ht="12.75" x14ac:dyDescent="0.2">
      <c r="A272" s="53">
        <v>20003</v>
      </c>
      <c r="B272" s="289" t="s">
        <v>344</v>
      </c>
      <c r="C272" s="7">
        <f>SUM(D272:S272)</f>
        <v>1</v>
      </c>
      <c r="D272" s="8">
        <v>0</v>
      </c>
      <c r="E272" s="8">
        <v>0</v>
      </c>
      <c r="F272" s="8">
        <v>0</v>
      </c>
      <c r="G272" s="8">
        <v>0</v>
      </c>
      <c r="H272" s="8">
        <v>0</v>
      </c>
      <c r="I272" s="8">
        <v>0</v>
      </c>
      <c r="J272" s="8">
        <v>0</v>
      </c>
      <c r="K272" s="8">
        <v>0</v>
      </c>
      <c r="L272" s="8">
        <v>0</v>
      </c>
      <c r="M272" s="8">
        <v>0</v>
      </c>
      <c r="N272" s="8">
        <v>0</v>
      </c>
      <c r="O272" s="8">
        <v>0</v>
      </c>
      <c r="P272" s="8">
        <v>0</v>
      </c>
      <c r="Q272" s="8">
        <v>1</v>
      </c>
      <c r="R272" s="8">
        <v>0</v>
      </c>
      <c r="S272" s="8">
        <v>0</v>
      </c>
    </row>
    <row r="273" spans="1:19" s="75" customFormat="1" ht="12.75" x14ac:dyDescent="0.2">
      <c r="A273" s="53">
        <v>20005</v>
      </c>
      <c r="B273" s="289" t="s">
        <v>322</v>
      </c>
      <c r="C273" s="7">
        <f t="shared" si="29"/>
        <v>1</v>
      </c>
      <c r="D273" s="8">
        <v>0</v>
      </c>
      <c r="E273" s="8">
        <v>0</v>
      </c>
      <c r="F273" s="8">
        <v>0</v>
      </c>
      <c r="G273" s="8">
        <v>0</v>
      </c>
      <c r="H273" s="8">
        <v>0</v>
      </c>
      <c r="I273" s="8">
        <v>0</v>
      </c>
      <c r="J273" s="8">
        <v>1</v>
      </c>
      <c r="K273" s="8">
        <v>0</v>
      </c>
      <c r="L273" s="8">
        <v>0</v>
      </c>
      <c r="M273" s="8">
        <v>0</v>
      </c>
      <c r="N273" s="8">
        <v>0</v>
      </c>
      <c r="O273" s="8">
        <v>0</v>
      </c>
      <c r="P273" s="8">
        <v>0</v>
      </c>
      <c r="Q273" s="8">
        <v>0</v>
      </c>
      <c r="R273" s="8">
        <v>0</v>
      </c>
      <c r="S273" s="8">
        <v>0</v>
      </c>
    </row>
    <row r="274" spans="1:19" s="75" customFormat="1" ht="21" x14ac:dyDescent="0.2">
      <c r="A274" s="51"/>
      <c r="B274" s="288" t="s">
        <v>260</v>
      </c>
      <c r="C274" s="60">
        <f>C275+C276</f>
        <v>6</v>
      </c>
      <c r="D274" s="60">
        <f t="shared" ref="D274:S274" si="31">D275+D276</f>
        <v>0</v>
      </c>
      <c r="E274" s="60">
        <f t="shared" si="31"/>
        <v>0</v>
      </c>
      <c r="F274" s="60">
        <f t="shared" si="31"/>
        <v>0</v>
      </c>
      <c r="G274" s="60">
        <f t="shared" si="31"/>
        <v>0</v>
      </c>
      <c r="H274" s="60">
        <f t="shared" si="31"/>
        <v>0</v>
      </c>
      <c r="I274" s="60">
        <f t="shared" si="31"/>
        <v>0</v>
      </c>
      <c r="J274" s="60">
        <f t="shared" si="31"/>
        <v>2</v>
      </c>
      <c r="K274" s="60">
        <f t="shared" si="31"/>
        <v>0</v>
      </c>
      <c r="L274" s="60">
        <f t="shared" si="31"/>
        <v>0</v>
      </c>
      <c r="M274" s="60">
        <f t="shared" si="31"/>
        <v>0</v>
      </c>
      <c r="N274" s="60">
        <f t="shared" si="31"/>
        <v>3</v>
      </c>
      <c r="O274" s="60">
        <f t="shared" si="31"/>
        <v>0</v>
      </c>
      <c r="P274" s="60">
        <f t="shared" si="31"/>
        <v>0</v>
      </c>
      <c r="Q274" s="60">
        <f t="shared" si="31"/>
        <v>1</v>
      </c>
      <c r="R274" s="60">
        <f t="shared" si="31"/>
        <v>0</v>
      </c>
      <c r="S274" s="60">
        <f t="shared" si="31"/>
        <v>0</v>
      </c>
    </row>
    <row r="275" spans="1:19" s="75" customFormat="1" ht="12.75" x14ac:dyDescent="0.2">
      <c r="A275" s="53">
        <v>21001</v>
      </c>
      <c r="B275" s="289" t="s">
        <v>168</v>
      </c>
      <c r="C275" s="7">
        <f t="shared" si="29"/>
        <v>5</v>
      </c>
      <c r="D275" s="8">
        <v>0</v>
      </c>
      <c r="E275" s="8">
        <v>0</v>
      </c>
      <c r="F275" s="8">
        <v>0</v>
      </c>
      <c r="G275" s="8">
        <v>0</v>
      </c>
      <c r="H275" s="8">
        <v>0</v>
      </c>
      <c r="I275" s="8">
        <v>0</v>
      </c>
      <c r="J275" s="8">
        <v>2</v>
      </c>
      <c r="K275" s="8">
        <v>0</v>
      </c>
      <c r="L275" s="8">
        <v>0</v>
      </c>
      <c r="M275" s="8">
        <v>0</v>
      </c>
      <c r="N275" s="8">
        <v>3</v>
      </c>
      <c r="O275" s="8">
        <v>0</v>
      </c>
      <c r="P275" s="8">
        <v>0</v>
      </c>
      <c r="Q275" s="8">
        <v>0</v>
      </c>
      <c r="R275" s="8">
        <v>0</v>
      </c>
      <c r="S275" s="8">
        <v>0</v>
      </c>
    </row>
    <row r="276" spans="1:19" s="75" customFormat="1" ht="21" x14ac:dyDescent="0.2">
      <c r="A276" s="53">
        <v>21002</v>
      </c>
      <c r="B276" s="289" t="s">
        <v>340</v>
      </c>
      <c r="C276" s="7">
        <f t="shared" si="29"/>
        <v>1</v>
      </c>
      <c r="D276" s="8">
        <v>0</v>
      </c>
      <c r="E276" s="8">
        <v>0</v>
      </c>
      <c r="F276" s="8">
        <v>0</v>
      </c>
      <c r="G276" s="8">
        <v>0</v>
      </c>
      <c r="H276" s="8">
        <v>0</v>
      </c>
      <c r="I276" s="8">
        <v>0</v>
      </c>
      <c r="J276" s="8">
        <v>0</v>
      </c>
      <c r="K276" s="8">
        <v>0</v>
      </c>
      <c r="L276" s="8">
        <v>0</v>
      </c>
      <c r="M276" s="8">
        <v>0</v>
      </c>
      <c r="N276" s="8">
        <v>0</v>
      </c>
      <c r="O276" s="8">
        <v>0</v>
      </c>
      <c r="P276" s="8">
        <v>0</v>
      </c>
      <c r="Q276" s="8">
        <v>1</v>
      </c>
      <c r="R276" s="8">
        <v>0</v>
      </c>
      <c r="S276" s="8">
        <v>0</v>
      </c>
    </row>
    <row r="277" spans="1:19" s="75" customFormat="1" ht="21" x14ac:dyDescent="0.2">
      <c r="A277" s="51"/>
      <c r="B277" s="288" t="s">
        <v>217</v>
      </c>
      <c r="C277" s="60">
        <f>C278</f>
        <v>411</v>
      </c>
      <c r="D277" s="60">
        <f t="shared" ref="D277:S277" si="32">D278</f>
        <v>16</v>
      </c>
      <c r="E277" s="60">
        <f t="shared" si="32"/>
        <v>10</v>
      </c>
      <c r="F277" s="60">
        <f t="shared" si="32"/>
        <v>27</v>
      </c>
      <c r="G277" s="60">
        <f t="shared" si="32"/>
        <v>23</v>
      </c>
      <c r="H277" s="60">
        <f t="shared" si="32"/>
        <v>24</v>
      </c>
      <c r="I277" s="60">
        <f t="shared" si="32"/>
        <v>39</v>
      </c>
      <c r="J277" s="60">
        <f t="shared" si="32"/>
        <v>150</v>
      </c>
      <c r="K277" s="60">
        <f t="shared" si="32"/>
        <v>13</v>
      </c>
      <c r="L277" s="60">
        <f t="shared" si="32"/>
        <v>17</v>
      </c>
      <c r="M277" s="60">
        <f t="shared" si="32"/>
        <v>11</v>
      </c>
      <c r="N277" s="60">
        <f t="shared" si="32"/>
        <v>16</v>
      </c>
      <c r="O277" s="60">
        <f t="shared" si="32"/>
        <v>18</v>
      </c>
      <c r="P277" s="60">
        <f t="shared" si="32"/>
        <v>10</v>
      </c>
      <c r="Q277" s="60">
        <f t="shared" si="32"/>
        <v>29</v>
      </c>
      <c r="R277" s="60">
        <f t="shared" si="32"/>
        <v>3</v>
      </c>
      <c r="S277" s="60">
        <f t="shared" si="32"/>
        <v>5</v>
      </c>
    </row>
    <row r="278" spans="1:19" s="75" customFormat="1" ht="12.75" x14ac:dyDescent="0.2">
      <c r="A278" s="53">
        <v>22100</v>
      </c>
      <c r="B278" s="289" t="s">
        <v>368</v>
      </c>
      <c r="C278" s="7">
        <f t="shared" si="29"/>
        <v>411</v>
      </c>
      <c r="D278" s="8">
        <v>16</v>
      </c>
      <c r="E278" s="8">
        <v>10</v>
      </c>
      <c r="F278" s="8">
        <v>27</v>
      </c>
      <c r="G278" s="8">
        <v>23</v>
      </c>
      <c r="H278" s="8">
        <v>24</v>
      </c>
      <c r="I278" s="8">
        <v>39</v>
      </c>
      <c r="J278" s="8">
        <v>150</v>
      </c>
      <c r="K278" s="8">
        <v>13</v>
      </c>
      <c r="L278" s="8">
        <v>17</v>
      </c>
      <c r="M278" s="8">
        <v>11</v>
      </c>
      <c r="N278" s="8">
        <v>16</v>
      </c>
      <c r="O278" s="8">
        <v>18</v>
      </c>
      <c r="P278" s="8">
        <v>10</v>
      </c>
      <c r="Q278" s="8">
        <v>29</v>
      </c>
      <c r="R278" s="8">
        <v>3</v>
      </c>
      <c r="S278" s="8">
        <v>5</v>
      </c>
    </row>
    <row r="279" spans="1:19" s="75" customFormat="1" ht="12.75" x14ac:dyDescent="0.2">
      <c r="A279" s="50"/>
      <c r="B279" s="288" t="s">
        <v>314</v>
      </c>
      <c r="C279" s="60">
        <f>SUM(C280:C295)</f>
        <v>616</v>
      </c>
      <c r="D279" s="60">
        <f t="shared" ref="D279:S279" si="33">SUM(D280:D295)</f>
        <v>4</v>
      </c>
      <c r="E279" s="60">
        <f t="shared" si="33"/>
        <v>22</v>
      </c>
      <c r="F279" s="60">
        <f t="shared" si="33"/>
        <v>28</v>
      </c>
      <c r="G279" s="60">
        <f t="shared" si="33"/>
        <v>24</v>
      </c>
      <c r="H279" s="60">
        <f t="shared" si="33"/>
        <v>51</v>
      </c>
      <c r="I279" s="60">
        <f t="shared" si="33"/>
        <v>82</v>
      </c>
      <c r="J279" s="60">
        <f t="shared" si="33"/>
        <v>178</v>
      </c>
      <c r="K279" s="60">
        <f t="shared" si="33"/>
        <v>6</v>
      </c>
      <c r="L279" s="60">
        <f t="shared" si="33"/>
        <v>56</v>
      </c>
      <c r="M279" s="60">
        <f t="shared" si="33"/>
        <v>22</v>
      </c>
      <c r="N279" s="60">
        <f t="shared" si="33"/>
        <v>48</v>
      </c>
      <c r="O279" s="60">
        <f t="shared" si="33"/>
        <v>25</v>
      </c>
      <c r="P279" s="60">
        <f t="shared" si="33"/>
        <v>32</v>
      </c>
      <c r="Q279" s="60">
        <f t="shared" si="33"/>
        <v>21</v>
      </c>
      <c r="R279" s="60">
        <f t="shared" si="33"/>
        <v>7</v>
      </c>
      <c r="S279" s="60">
        <f t="shared" si="33"/>
        <v>10</v>
      </c>
    </row>
    <row r="280" spans="1:19" s="75" customFormat="1" ht="12.75" x14ac:dyDescent="0.2">
      <c r="A280" s="51">
        <v>13016</v>
      </c>
      <c r="B280" s="289" t="s">
        <v>422</v>
      </c>
      <c r="C280" s="7">
        <f t="shared" si="29"/>
        <v>14</v>
      </c>
      <c r="D280" s="8">
        <v>0</v>
      </c>
      <c r="E280" s="8">
        <v>0</v>
      </c>
      <c r="F280" s="8">
        <v>3</v>
      </c>
      <c r="G280" s="8">
        <v>1</v>
      </c>
      <c r="H280" s="8">
        <v>0</v>
      </c>
      <c r="I280" s="8">
        <v>0</v>
      </c>
      <c r="J280" s="8">
        <v>0</v>
      </c>
      <c r="K280" s="8">
        <v>0</v>
      </c>
      <c r="L280" s="8">
        <v>0</v>
      </c>
      <c r="M280" s="8">
        <v>0</v>
      </c>
      <c r="N280" s="8">
        <v>3</v>
      </c>
      <c r="O280" s="8">
        <v>0</v>
      </c>
      <c r="P280" s="8">
        <v>7</v>
      </c>
      <c r="Q280" s="8">
        <v>0</v>
      </c>
      <c r="R280" s="8">
        <v>0</v>
      </c>
      <c r="S280" s="8">
        <v>0</v>
      </c>
    </row>
    <row r="281" spans="1:19" s="75" customFormat="1" ht="12.75" x14ac:dyDescent="0.2">
      <c r="A281" s="51">
        <v>13021</v>
      </c>
      <c r="B281" s="289" t="s">
        <v>315</v>
      </c>
      <c r="C281" s="7">
        <f t="shared" si="29"/>
        <v>19</v>
      </c>
      <c r="D281" s="8">
        <v>0</v>
      </c>
      <c r="E281" s="8">
        <v>1</v>
      </c>
      <c r="F281" s="8">
        <v>2</v>
      </c>
      <c r="G281" s="8">
        <v>1</v>
      </c>
      <c r="H281" s="8">
        <v>0</v>
      </c>
      <c r="I281" s="8">
        <v>4</v>
      </c>
      <c r="J281" s="8">
        <v>4</v>
      </c>
      <c r="K281" s="8">
        <v>1</v>
      </c>
      <c r="L281" s="8">
        <v>1</v>
      </c>
      <c r="M281" s="8">
        <v>1</v>
      </c>
      <c r="N281" s="8">
        <v>0</v>
      </c>
      <c r="O281" s="8">
        <v>2</v>
      </c>
      <c r="P281" s="8">
        <v>0</v>
      </c>
      <c r="Q281" s="8">
        <v>1</v>
      </c>
      <c r="R281" s="8">
        <v>1</v>
      </c>
      <c r="S281" s="8">
        <v>0</v>
      </c>
    </row>
    <row r="282" spans="1:19" s="75" customFormat="1" ht="12.75" x14ac:dyDescent="0.2">
      <c r="A282" s="51">
        <v>13022</v>
      </c>
      <c r="B282" s="289" t="s">
        <v>399</v>
      </c>
      <c r="C282" s="7">
        <f t="shared" si="29"/>
        <v>2</v>
      </c>
      <c r="D282" s="8">
        <v>0</v>
      </c>
      <c r="E282" s="8">
        <v>0</v>
      </c>
      <c r="F282" s="8">
        <v>0</v>
      </c>
      <c r="G282" s="8">
        <v>0</v>
      </c>
      <c r="H282" s="8">
        <v>0</v>
      </c>
      <c r="I282" s="8">
        <v>0</v>
      </c>
      <c r="J282" s="8">
        <v>0</v>
      </c>
      <c r="K282" s="8">
        <v>0</v>
      </c>
      <c r="L282" s="8">
        <v>2</v>
      </c>
      <c r="M282" s="8">
        <v>0</v>
      </c>
      <c r="N282" s="8">
        <v>0</v>
      </c>
      <c r="O282" s="8">
        <v>0</v>
      </c>
      <c r="P282" s="8">
        <v>0</v>
      </c>
      <c r="Q282" s="8">
        <v>0</v>
      </c>
      <c r="R282" s="8">
        <v>0</v>
      </c>
      <c r="S282" s="8">
        <v>0</v>
      </c>
    </row>
    <row r="283" spans="1:19" s="75" customFormat="1" ht="12.75" x14ac:dyDescent="0.2">
      <c r="A283" s="51">
        <v>13023</v>
      </c>
      <c r="B283" s="289" t="s">
        <v>316</v>
      </c>
      <c r="C283" s="7">
        <f t="shared" si="29"/>
        <v>16</v>
      </c>
      <c r="D283" s="8">
        <v>0</v>
      </c>
      <c r="E283" s="8">
        <v>0</v>
      </c>
      <c r="F283" s="8">
        <v>1</v>
      </c>
      <c r="G283" s="8">
        <v>0</v>
      </c>
      <c r="H283" s="8">
        <v>0</v>
      </c>
      <c r="I283" s="8">
        <v>1</v>
      </c>
      <c r="J283" s="8">
        <v>1</v>
      </c>
      <c r="K283" s="8">
        <v>0</v>
      </c>
      <c r="L283" s="8">
        <v>9</v>
      </c>
      <c r="M283" s="8">
        <v>4</v>
      </c>
      <c r="N283" s="8">
        <v>0</v>
      </c>
      <c r="O283" s="8">
        <v>0</v>
      </c>
      <c r="P283" s="8">
        <v>0</v>
      </c>
      <c r="Q283" s="8">
        <v>0</v>
      </c>
      <c r="R283" s="8">
        <v>0</v>
      </c>
      <c r="S283" s="8">
        <v>0</v>
      </c>
    </row>
    <row r="284" spans="1:19" s="75" customFormat="1" ht="12.75" x14ac:dyDescent="0.2">
      <c r="A284" s="51">
        <v>13024</v>
      </c>
      <c r="B284" s="289" t="s">
        <v>317</v>
      </c>
      <c r="C284" s="7">
        <f t="shared" si="29"/>
        <v>3</v>
      </c>
      <c r="D284" s="8">
        <v>0</v>
      </c>
      <c r="E284" s="8">
        <v>0</v>
      </c>
      <c r="F284" s="8">
        <v>0</v>
      </c>
      <c r="G284" s="8">
        <v>1</v>
      </c>
      <c r="H284" s="8">
        <v>0</v>
      </c>
      <c r="I284" s="8">
        <v>0</v>
      </c>
      <c r="J284" s="8">
        <v>1</v>
      </c>
      <c r="K284" s="8">
        <v>0</v>
      </c>
      <c r="L284" s="8">
        <v>0</v>
      </c>
      <c r="M284" s="8">
        <v>0</v>
      </c>
      <c r="N284" s="8">
        <v>0</v>
      </c>
      <c r="O284" s="8">
        <v>0</v>
      </c>
      <c r="P284" s="8">
        <v>0</v>
      </c>
      <c r="Q284" s="8">
        <v>1</v>
      </c>
      <c r="R284" s="8">
        <v>0</v>
      </c>
      <c r="S284" s="8">
        <v>0</v>
      </c>
    </row>
    <row r="285" spans="1:19" s="75" customFormat="1" ht="12.75" x14ac:dyDescent="0.2">
      <c r="A285" s="51">
        <v>13025</v>
      </c>
      <c r="B285" s="289" t="s">
        <v>318</v>
      </c>
      <c r="C285" s="7">
        <f t="shared" si="29"/>
        <v>9</v>
      </c>
      <c r="D285" s="8">
        <v>0</v>
      </c>
      <c r="E285" s="8">
        <v>0</v>
      </c>
      <c r="F285" s="8">
        <v>1</v>
      </c>
      <c r="G285" s="8">
        <v>1</v>
      </c>
      <c r="H285" s="8">
        <v>1</v>
      </c>
      <c r="I285" s="8">
        <v>0</v>
      </c>
      <c r="J285" s="8">
        <v>2</v>
      </c>
      <c r="K285" s="8">
        <v>0</v>
      </c>
      <c r="L285" s="8">
        <v>0</v>
      </c>
      <c r="M285" s="8">
        <v>0</v>
      </c>
      <c r="N285" s="8">
        <v>0</v>
      </c>
      <c r="O285" s="8">
        <v>1</v>
      </c>
      <c r="P285" s="8">
        <v>0</v>
      </c>
      <c r="Q285" s="8">
        <v>3</v>
      </c>
      <c r="R285" s="8">
        <v>0</v>
      </c>
      <c r="S285" s="8">
        <v>0</v>
      </c>
    </row>
    <row r="286" spans="1:19" s="75" customFormat="1" ht="12.75" x14ac:dyDescent="0.2">
      <c r="A286" s="51">
        <v>13027</v>
      </c>
      <c r="B286" s="289" t="s">
        <v>319</v>
      </c>
      <c r="C286" s="7">
        <f t="shared" si="29"/>
        <v>14</v>
      </c>
      <c r="D286" s="8">
        <v>0</v>
      </c>
      <c r="E286" s="8">
        <v>0</v>
      </c>
      <c r="F286" s="8">
        <v>1</v>
      </c>
      <c r="G286" s="8">
        <v>1</v>
      </c>
      <c r="H286" s="8">
        <v>2</v>
      </c>
      <c r="I286" s="8">
        <v>1</v>
      </c>
      <c r="J286" s="8">
        <v>3</v>
      </c>
      <c r="K286" s="8">
        <v>0</v>
      </c>
      <c r="L286" s="8">
        <v>2</v>
      </c>
      <c r="M286" s="8">
        <v>0</v>
      </c>
      <c r="N286" s="8">
        <v>1</v>
      </c>
      <c r="O286" s="8">
        <v>0</v>
      </c>
      <c r="P286" s="8">
        <v>0</v>
      </c>
      <c r="Q286" s="8">
        <v>1</v>
      </c>
      <c r="R286" s="8">
        <v>2</v>
      </c>
      <c r="S286" s="8">
        <v>0</v>
      </c>
    </row>
    <row r="287" spans="1:19" s="75" customFormat="1" ht="12.75" x14ac:dyDescent="0.2">
      <c r="A287" s="51">
        <v>13028</v>
      </c>
      <c r="B287" s="289" t="s">
        <v>320</v>
      </c>
      <c r="C287" s="7">
        <f t="shared" si="29"/>
        <v>271</v>
      </c>
      <c r="D287" s="8">
        <v>2</v>
      </c>
      <c r="E287" s="8">
        <v>1</v>
      </c>
      <c r="F287" s="8">
        <v>8</v>
      </c>
      <c r="G287" s="8">
        <v>9</v>
      </c>
      <c r="H287" s="8">
        <v>12</v>
      </c>
      <c r="I287" s="8">
        <v>37</v>
      </c>
      <c r="J287" s="8">
        <v>87</v>
      </c>
      <c r="K287" s="8">
        <v>2</v>
      </c>
      <c r="L287" s="8">
        <v>25</v>
      </c>
      <c r="M287" s="8">
        <v>3</v>
      </c>
      <c r="N287" s="8">
        <v>29</v>
      </c>
      <c r="O287" s="8">
        <v>15</v>
      </c>
      <c r="P287" s="8">
        <v>22</v>
      </c>
      <c r="Q287" s="8">
        <v>10</v>
      </c>
      <c r="R287" s="8">
        <v>4</v>
      </c>
      <c r="S287" s="8">
        <v>5</v>
      </c>
    </row>
    <row r="288" spans="1:19" s="75" customFormat="1" ht="12.75" x14ac:dyDescent="0.2">
      <c r="A288" s="51">
        <v>13030</v>
      </c>
      <c r="B288" s="289" t="s">
        <v>336</v>
      </c>
      <c r="C288" s="7">
        <f t="shared" si="29"/>
        <v>30</v>
      </c>
      <c r="D288" s="8">
        <v>0</v>
      </c>
      <c r="E288" s="8">
        <v>0</v>
      </c>
      <c r="F288" s="8">
        <v>0</v>
      </c>
      <c r="G288" s="8">
        <v>0</v>
      </c>
      <c r="H288" s="8">
        <v>2</v>
      </c>
      <c r="I288" s="8">
        <v>2</v>
      </c>
      <c r="J288" s="8">
        <v>15</v>
      </c>
      <c r="K288" s="8">
        <v>1</v>
      </c>
      <c r="L288" s="8">
        <v>4</v>
      </c>
      <c r="M288" s="8">
        <v>2</v>
      </c>
      <c r="N288" s="8">
        <v>1</v>
      </c>
      <c r="O288" s="8">
        <v>0</v>
      </c>
      <c r="P288" s="8">
        <v>1</v>
      </c>
      <c r="Q288" s="8">
        <v>1</v>
      </c>
      <c r="R288" s="8">
        <v>0</v>
      </c>
      <c r="S288" s="8">
        <v>1</v>
      </c>
    </row>
    <row r="289" spans="1:19" s="75" customFormat="1" ht="12.75" x14ac:dyDescent="0.2">
      <c r="A289" s="51">
        <v>13031</v>
      </c>
      <c r="B289" s="289" t="s">
        <v>167</v>
      </c>
      <c r="C289" s="7">
        <f t="shared" si="29"/>
        <v>20</v>
      </c>
      <c r="D289" s="8">
        <v>0</v>
      </c>
      <c r="E289" s="8">
        <v>0</v>
      </c>
      <c r="F289" s="8">
        <v>2</v>
      </c>
      <c r="G289" s="8">
        <v>0</v>
      </c>
      <c r="H289" s="8">
        <v>3</v>
      </c>
      <c r="I289" s="8">
        <v>0</v>
      </c>
      <c r="J289" s="8">
        <v>9</v>
      </c>
      <c r="K289" s="8">
        <v>1</v>
      </c>
      <c r="L289" s="8">
        <v>3</v>
      </c>
      <c r="M289" s="8">
        <v>0</v>
      </c>
      <c r="N289" s="8">
        <v>0</v>
      </c>
      <c r="O289" s="8">
        <v>1</v>
      </c>
      <c r="P289" s="8">
        <v>1</v>
      </c>
      <c r="Q289" s="8">
        <v>0</v>
      </c>
      <c r="R289" s="8">
        <v>0</v>
      </c>
      <c r="S289" s="8">
        <v>0</v>
      </c>
    </row>
    <row r="290" spans="1:19" s="75" customFormat="1" ht="17.25" customHeight="1" x14ac:dyDescent="0.2">
      <c r="A290" s="51">
        <v>13032</v>
      </c>
      <c r="B290" s="289" t="s">
        <v>400</v>
      </c>
      <c r="C290" s="7">
        <f t="shared" si="29"/>
        <v>1</v>
      </c>
      <c r="D290" s="8">
        <v>0</v>
      </c>
      <c r="E290" s="8">
        <v>0</v>
      </c>
      <c r="F290" s="8">
        <v>0</v>
      </c>
      <c r="G290" s="8">
        <v>0</v>
      </c>
      <c r="H290" s="8">
        <v>0</v>
      </c>
      <c r="I290" s="8">
        <v>0</v>
      </c>
      <c r="J290" s="8">
        <v>1</v>
      </c>
      <c r="K290" s="8">
        <v>0</v>
      </c>
      <c r="L290" s="8">
        <v>0</v>
      </c>
      <c r="M290" s="8">
        <v>0</v>
      </c>
      <c r="N290" s="8">
        <v>0</v>
      </c>
      <c r="O290" s="8">
        <v>0</v>
      </c>
      <c r="P290" s="8">
        <v>0</v>
      </c>
      <c r="Q290" s="8">
        <v>0</v>
      </c>
      <c r="R290" s="8">
        <v>0</v>
      </c>
      <c r="S290" s="8">
        <v>0</v>
      </c>
    </row>
    <row r="291" spans="1:19" s="75" customFormat="1" ht="12.75" x14ac:dyDescent="0.2">
      <c r="A291" s="51">
        <v>13033</v>
      </c>
      <c r="B291" s="289" t="s">
        <v>321</v>
      </c>
      <c r="C291" s="7">
        <f t="shared" si="29"/>
        <v>109</v>
      </c>
      <c r="D291" s="8">
        <v>2</v>
      </c>
      <c r="E291" s="8">
        <v>6</v>
      </c>
      <c r="F291" s="8">
        <v>7</v>
      </c>
      <c r="G291" s="8">
        <v>9</v>
      </c>
      <c r="H291" s="8">
        <v>7</v>
      </c>
      <c r="I291" s="8">
        <v>16</v>
      </c>
      <c r="J291" s="8">
        <v>40</v>
      </c>
      <c r="K291" s="8">
        <v>0</v>
      </c>
      <c r="L291" s="8">
        <v>5</v>
      </c>
      <c r="M291" s="8">
        <v>9</v>
      </c>
      <c r="N291" s="8">
        <v>2</v>
      </c>
      <c r="O291" s="8">
        <v>1</v>
      </c>
      <c r="P291" s="8">
        <v>0</v>
      </c>
      <c r="Q291" s="8">
        <v>3</v>
      </c>
      <c r="R291" s="8">
        <v>0</v>
      </c>
      <c r="S291" s="8">
        <v>2</v>
      </c>
    </row>
    <row r="292" spans="1:19" s="75" customFormat="1" ht="12.75" x14ac:dyDescent="0.2">
      <c r="A292" s="51">
        <v>13035</v>
      </c>
      <c r="B292" s="289" t="s">
        <v>158</v>
      </c>
      <c r="C292" s="7">
        <f t="shared" si="29"/>
        <v>4</v>
      </c>
      <c r="D292" s="8">
        <v>0</v>
      </c>
      <c r="E292" s="8">
        <v>0</v>
      </c>
      <c r="F292" s="8">
        <v>1</v>
      </c>
      <c r="G292" s="8">
        <v>0</v>
      </c>
      <c r="H292" s="8">
        <v>0</v>
      </c>
      <c r="I292" s="8">
        <v>0</v>
      </c>
      <c r="J292" s="8">
        <v>0</v>
      </c>
      <c r="K292" s="8">
        <v>1</v>
      </c>
      <c r="L292" s="8">
        <v>0</v>
      </c>
      <c r="M292" s="8">
        <v>1</v>
      </c>
      <c r="N292" s="8">
        <v>0</v>
      </c>
      <c r="O292" s="8">
        <v>1</v>
      </c>
      <c r="P292" s="8">
        <v>0</v>
      </c>
      <c r="Q292" s="8">
        <v>0</v>
      </c>
      <c r="R292" s="8">
        <v>0</v>
      </c>
      <c r="S292" s="8">
        <v>0</v>
      </c>
    </row>
    <row r="293" spans="1:19" s="75" customFormat="1" ht="12.75" x14ac:dyDescent="0.2">
      <c r="A293" s="51">
        <v>13052</v>
      </c>
      <c r="B293" s="289" t="s">
        <v>402</v>
      </c>
      <c r="C293" s="7">
        <f t="shared" si="29"/>
        <v>24</v>
      </c>
      <c r="D293" s="8">
        <v>0</v>
      </c>
      <c r="E293" s="8">
        <v>4</v>
      </c>
      <c r="F293" s="8">
        <v>1</v>
      </c>
      <c r="G293" s="8">
        <v>0</v>
      </c>
      <c r="H293" s="8">
        <v>1</v>
      </c>
      <c r="I293" s="8">
        <v>3</v>
      </c>
      <c r="J293" s="8">
        <v>7</v>
      </c>
      <c r="K293" s="8">
        <v>0</v>
      </c>
      <c r="L293" s="8">
        <v>3</v>
      </c>
      <c r="M293" s="8">
        <v>1</v>
      </c>
      <c r="N293" s="8">
        <v>1</v>
      </c>
      <c r="O293" s="8">
        <v>0</v>
      </c>
      <c r="P293" s="8">
        <v>1</v>
      </c>
      <c r="Q293" s="8">
        <v>1</v>
      </c>
      <c r="R293" s="8">
        <v>0</v>
      </c>
      <c r="S293" s="8">
        <v>1</v>
      </c>
    </row>
    <row r="294" spans="1:19" s="75" customFormat="1" ht="12.75" x14ac:dyDescent="0.2">
      <c r="A294" s="51">
        <v>13053</v>
      </c>
      <c r="B294" s="289" t="s">
        <v>401</v>
      </c>
      <c r="C294" s="7">
        <f t="shared" si="29"/>
        <v>18</v>
      </c>
      <c r="D294" s="8">
        <v>0</v>
      </c>
      <c r="E294" s="8">
        <v>0</v>
      </c>
      <c r="F294" s="8">
        <v>0</v>
      </c>
      <c r="G294" s="8">
        <v>0</v>
      </c>
      <c r="H294" s="8">
        <v>1</v>
      </c>
      <c r="I294" s="8">
        <v>3</v>
      </c>
      <c r="J294" s="8">
        <v>5</v>
      </c>
      <c r="K294" s="8">
        <v>0</v>
      </c>
      <c r="L294" s="8">
        <v>1</v>
      </c>
      <c r="M294" s="8">
        <v>0</v>
      </c>
      <c r="N294" s="8">
        <v>6</v>
      </c>
      <c r="O294" s="8">
        <v>1</v>
      </c>
      <c r="P294" s="8">
        <v>0</v>
      </c>
      <c r="Q294" s="8">
        <v>0</v>
      </c>
      <c r="R294" s="8">
        <v>0</v>
      </c>
      <c r="S294" s="8">
        <v>1</v>
      </c>
    </row>
    <row r="295" spans="1:19" s="75" customFormat="1" ht="12.75" x14ac:dyDescent="0.2">
      <c r="A295" s="51">
        <v>13097</v>
      </c>
      <c r="B295" s="289" t="s">
        <v>457</v>
      </c>
      <c r="C295" s="7">
        <f t="shared" si="29"/>
        <v>62</v>
      </c>
      <c r="D295" s="8">
        <v>0</v>
      </c>
      <c r="E295" s="8">
        <v>10</v>
      </c>
      <c r="F295" s="8">
        <v>1</v>
      </c>
      <c r="G295" s="8">
        <v>1</v>
      </c>
      <c r="H295" s="8">
        <v>22</v>
      </c>
      <c r="I295" s="8">
        <v>15</v>
      </c>
      <c r="J295" s="8">
        <v>3</v>
      </c>
      <c r="K295" s="8">
        <v>0</v>
      </c>
      <c r="L295" s="8">
        <v>1</v>
      </c>
      <c r="M295" s="8">
        <v>1</v>
      </c>
      <c r="N295" s="8">
        <v>5</v>
      </c>
      <c r="O295" s="8">
        <v>3</v>
      </c>
      <c r="P295" s="8">
        <v>0</v>
      </c>
      <c r="Q295" s="8">
        <v>0</v>
      </c>
      <c r="R295" s="8">
        <v>0</v>
      </c>
      <c r="S295" s="8">
        <v>0</v>
      </c>
    </row>
    <row r="296" spans="1:19" s="75" customFormat="1" ht="31.5" x14ac:dyDescent="0.2">
      <c r="A296" s="51"/>
      <c r="B296" s="288" t="s">
        <v>497</v>
      </c>
      <c r="C296" s="60">
        <f>C297+C298</f>
        <v>219</v>
      </c>
      <c r="D296" s="60">
        <f t="shared" ref="D296:S296" si="34">D297+D298</f>
        <v>8</v>
      </c>
      <c r="E296" s="60">
        <f t="shared" si="34"/>
        <v>4</v>
      </c>
      <c r="F296" s="60">
        <f t="shared" si="34"/>
        <v>4</v>
      </c>
      <c r="G296" s="60">
        <f t="shared" si="34"/>
        <v>17</v>
      </c>
      <c r="H296" s="60">
        <f t="shared" si="34"/>
        <v>19</v>
      </c>
      <c r="I296" s="60">
        <f t="shared" si="34"/>
        <v>18</v>
      </c>
      <c r="J296" s="60">
        <f t="shared" si="34"/>
        <v>49</v>
      </c>
      <c r="K296" s="60">
        <f t="shared" si="34"/>
        <v>4</v>
      </c>
      <c r="L296" s="60">
        <f t="shared" si="34"/>
        <v>41</v>
      </c>
      <c r="M296" s="60">
        <f t="shared" si="34"/>
        <v>2</v>
      </c>
      <c r="N296" s="60">
        <f t="shared" si="34"/>
        <v>15</v>
      </c>
      <c r="O296" s="60">
        <f t="shared" si="34"/>
        <v>8</v>
      </c>
      <c r="P296" s="60">
        <f t="shared" si="34"/>
        <v>19</v>
      </c>
      <c r="Q296" s="60">
        <f t="shared" si="34"/>
        <v>4</v>
      </c>
      <c r="R296" s="60">
        <f t="shared" si="34"/>
        <v>3</v>
      </c>
      <c r="S296" s="60">
        <f t="shared" si="34"/>
        <v>4</v>
      </c>
    </row>
    <row r="297" spans="1:19" s="75" customFormat="1" ht="21" x14ac:dyDescent="0.2">
      <c r="A297" s="51">
        <v>7038</v>
      </c>
      <c r="B297" s="289" t="s">
        <v>41</v>
      </c>
      <c r="C297" s="7">
        <f t="shared" si="29"/>
        <v>188</v>
      </c>
      <c r="D297" s="8">
        <v>7</v>
      </c>
      <c r="E297" s="8">
        <v>4</v>
      </c>
      <c r="F297" s="8">
        <v>4</v>
      </c>
      <c r="G297" s="8">
        <v>11</v>
      </c>
      <c r="H297" s="8">
        <v>18</v>
      </c>
      <c r="I297" s="8">
        <v>17</v>
      </c>
      <c r="J297" s="8">
        <v>45</v>
      </c>
      <c r="K297" s="8">
        <v>3</v>
      </c>
      <c r="L297" s="8">
        <v>35</v>
      </c>
      <c r="M297" s="8">
        <v>2</v>
      </c>
      <c r="N297" s="8">
        <v>13</v>
      </c>
      <c r="O297" s="8">
        <v>5</v>
      </c>
      <c r="P297" s="8">
        <v>17</v>
      </c>
      <c r="Q297" s="8">
        <v>1</v>
      </c>
      <c r="R297" s="8">
        <v>2</v>
      </c>
      <c r="S297" s="8">
        <v>4</v>
      </c>
    </row>
    <row r="298" spans="1:19" s="75" customFormat="1" ht="12.75" x14ac:dyDescent="0.2">
      <c r="A298" s="51">
        <v>7039</v>
      </c>
      <c r="B298" s="289" t="s">
        <v>339</v>
      </c>
      <c r="C298" s="7">
        <f t="shared" si="29"/>
        <v>31</v>
      </c>
      <c r="D298" s="8">
        <v>1</v>
      </c>
      <c r="E298" s="8">
        <v>0</v>
      </c>
      <c r="F298" s="8">
        <v>0</v>
      </c>
      <c r="G298" s="8">
        <v>6</v>
      </c>
      <c r="H298" s="8">
        <v>1</v>
      </c>
      <c r="I298" s="8">
        <v>1</v>
      </c>
      <c r="J298" s="8">
        <v>4</v>
      </c>
      <c r="K298" s="8">
        <v>1</v>
      </c>
      <c r="L298" s="8">
        <v>6</v>
      </c>
      <c r="M298" s="8">
        <v>0</v>
      </c>
      <c r="N298" s="8">
        <v>2</v>
      </c>
      <c r="O298" s="8">
        <v>3</v>
      </c>
      <c r="P298" s="8">
        <v>2</v>
      </c>
      <c r="Q298" s="8">
        <v>3</v>
      </c>
      <c r="R298" s="8">
        <v>1</v>
      </c>
      <c r="S298" s="8">
        <v>0</v>
      </c>
    </row>
    <row r="299" spans="1:19" s="75" customFormat="1" ht="21" x14ac:dyDescent="0.2">
      <c r="A299" s="51"/>
      <c r="B299" s="288" t="s">
        <v>367</v>
      </c>
      <c r="C299" s="60">
        <f>C300+C301</f>
        <v>7</v>
      </c>
      <c r="D299" s="60">
        <f t="shared" ref="D299:S299" si="35">D300+D301</f>
        <v>0</v>
      </c>
      <c r="E299" s="60">
        <f t="shared" si="35"/>
        <v>3</v>
      </c>
      <c r="F299" s="60">
        <f t="shared" si="35"/>
        <v>0</v>
      </c>
      <c r="G299" s="60">
        <f t="shared" si="35"/>
        <v>0</v>
      </c>
      <c r="H299" s="60">
        <f t="shared" si="35"/>
        <v>0</v>
      </c>
      <c r="I299" s="60">
        <f t="shared" si="35"/>
        <v>0</v>
      </c>
      <c r="J299" s="60">
        <f t="shared" si="35"/>
        <v>1</v>
      </c>
      <c r="K299" s="60">
        <f t="shared" si="35"/>
        <v>0</v>
      </c>
      <c r="L299" s="60">
        <f t="shared" si="35"/>
        <v>0</v>
      </c>
      <c r="M299" s="60">
        <f t="shared" si="35"/>
        <v>0</v>
      </c>
      <c r="N299" s="60">
        <f t="shared" si="35"/>
        <v>1</v>
      </c>
      <c r="O299" s="60">
        <f t="shared" si="35"/>
        <v>2</v>
      </c>
      <c r="P299" s="60">
        <f t="shared" si="35"/>
        <v>0</v>
      </c>
      <c r="Q299" s="60">
        <f t="shared" si="35"/>
        <v>0</v>
      </c>
      <c r="R299" s="60">
        <f t="shared" si="35"/>
        <v>0</v>
      </c>
      <c r="S299" s="60">
        <f t="shared" si="35"/>
        <v>0</v>
      </c>
    </row>
    <row r="300" spans="1:19" s="75" customFormat="1" ht="12.75" x14ac:dyDescent="0.2">
      <c r="A300" s="55">
        <v>18001</v>
      </c>
      <c r="B300" s="289" t="s">
        <v>106</v>
      </c>
      <c r="C300" s="7">
        <f t="shared" si="29"/>
        <v>6</v>
      </c>
      <c r="D300" s="8">
        <v>0</v>
      </c>
      <c r="E300" s="8">
        <v>3</v>
      </c>
      <c r="F300" s="8">
        <v>0</v>
      </c>
      <c r="G300" s="8">
        <v>0</v>
      </c>
      <c r="H300" s="8">
        <v>0</v>
      </c>
      <c r="I300" s="8">
        <v>0</v>
      </c>
      <c r="J300" s="8">
        <v>0</v>
      </c>
      <c r="K300" s="8">
        <v>0</v>
      </c>
      <c r="L300" s="8">
        <v>0</v>
      </c>
      <c r="M300" s="8">
        <v>0</v>
      </c>
      <c r="N300" s="8">
        <v>1</v>
      </c>
      <c r="O300" s="8">
        <v>2</v>
      </c>
      <c r="P300" s="8">
        <v>0</v>
      </c>
      <c r="Q300" s="8">
        <v>0</v>
      </c>
      <c r="R300" s="8">
        <v>0</v>
      </c>
      <c r="S300" s="8">
        <v>0</v>
      </c>
    </row>
    <row r="301" spans="1:19" s="75" customFormat="1" ht="12.75" x14ac:dyDescent="0.2">
      <c r="A301" s="51">
        <v>18002</v>
      </c>
      <c r="B301" s="289" t="s">
        <v>403</v>
      </c>
      <c r="C301" s="7">
        <f t="shared" si="29"/>
        <v>1</v>
      </c>
      <c r="D301" s="8">
        <v>0</v>
      </c>
      <c r="E301" s="8">
        <v>0</v>
      </c>
      <c r="F301" s="8">
        <v>0</v>
      </c>
      <c r="G301" s="8">
        <v>0</v>
      </c>
      <c r="H301" s="8">
        <v>0</v>
      </c>
      <c r="I301" s="8">
        <v>0</v>
      </c>
      <c r="J301" s="8">
        <v>1</v>
      </c>
      <c r="K301" s="8">
        <v>0</v>
      </c>
      <c r="L301" s="8">
        <v>0</v>
      </c>
      <c r="M301" s="8">
        <v>0</v>
      </c>
      <c r="N301" s="8">
        <v>0</v>
      </c>
      <c r="O301" s="8">
        <v>0</v>
      </c>
      <c r="P301" s="8">
        <v>0</v>
      </c>
      <c r="Q301" s="8">
        <v>0</v>
      </c>
      <c r="R301" s="8">
        <v>0</v>
      </c>
      <c r="S301" s="8">
        <v>0</v>
      </c>
    </row>
    <row r="302" spans="1:19" s="75" customFormat="1" ht="12.75" x14ac:dyDescent="0.2">
      <c r="A302" s="151"/>
      <c r="B302" s="295" t="s">
        <v>815</v>
      </c>
      <c r="C302" s="114">
        <f>SUM(C303,C317)</f>
        <v>15384</v>
      </c>
      <c r="D302" s="114">
        <f t="shared" ref="D302:S302" si="36">SUM(D303,D317)</f>
        <v>272</v>
      </c>
      <c r="E302" s="114">
        <f t="shared" si="36"/>
        <v>122</v>
      </c>
      <c r="F302" s="114">
        <f t="shared" si="36"/>
        <v>280</v>
      </c>
      <c r="G302" s="114">
        <f t="shared" si="36"/>
        <v>416</v>
      </c>
      <c r="H302" s="114">
        <f t="shared" si="36"/>
        <v>926</v>
      </c>
      <c r="I302" s="114">
        <f t="shared" si="36"/>
        <v>1562</v>
      </c>
      <c r="J302" s="114">
        <f t="shared" si="36"/>
        <v>4712</v>
      </c>
      <c r="K302" s="114">
        <f t="shared" si="36"/>
        <v>696</v>
      </c>
      <c r="L302" s="114">
        <f t="shared" si="36"/>
        <v>1099</v>
      </c>
      <c r="M302" s="114">
        <f t="shared" si="36"/>
        <v>684</v>
      </c>
      <c r="N302" s="114">
        <f t="shared" si="36"/>
        <v>1738</v>
      </c>
      <c r="O302" s="114">
        <f t="shared" si="36"/>
        <v>1378</v>
      </c>
      <c r="P302" s="114">
        <f t="shared" si="36"/>
        <v>549</v>
      </c>
      <c r="Q302" s="114">
        <f t="shared" si="36"/>
        <v>602</v>
      </c>
      <c r="R302" s="114">
        <f t="shared" si="36"/>
        <v>216</v>
      </c>
      <c r="S302" s="114">
        <f t="shared" si="36"/>
        <v>132</v>
      </c>
    </row>
    <row r="303" spans="1:19" s="75" customFormat="1" ht="12.75" x14ac:dyDescent="0.2">
      <c r="A303" s="208"/>
      <c r="B303" s="478" t="s">
        <v>894</v>
      </c>
      <c r="C303" s="7">
        <f>SUM(C304:C316)</f>
        <v>14492</v>
      </c>
      <c r="D303" s="7">
        <f t="shared" ref="D303:S303" si="37">SUM(D304:D316)</f>
        <v>272</v>
      </c>
      <c r="E303" s="7">
        <f t="shared" si="37"/>
        <v>47</v>
      </c>
      <c r="F303" s="7">
        <f t="shared" si="37"/>
        <v>279</v>
      </c>
      <c r="G303" s="7">
        <f t="shared" si="37"/>
        <v>364</v>
      </c>
      <c r="H303" s="7">
        <f t="shared" si="37"/>
        <v>820</v>
      </c>
      <c r="I303" s="7">
        <f t="shared" si="37"/>
        <v>1425</v>
      </c>
      <c r="J303" s="7">
        <f t="shared" si="37"/>
        <v>4689</v>
      </c>
      <c r="K303" s="7">
        <f t="shared" si="37"/>
        <v>695</v>
      </c>
      <c r="L303" s="7">
        <f t="shared" si="37"/>
        <v>1033</v>
      </c>
      <c r="M303" s="7">
        <f t="shared" si="37"/>
        <v>594</v>
      </c>
      <c r="N303" s="7">
        <f t="shared" si="37"/>
        <v>1705</v>
      </c>
      <c r="O303" s="7">
        <f t="shared" si="37"/>
        <v>1103</v>
      </c>
      <c r="P303" s="7">
        <f t="shared" si="37"/>
        <v>531</v>
      </c>
      <c r="Q303" s="7">
        <f t="shared" si="37"/>
        <v>589</v>
      </c>
      <c r="R303" s="7">
        <f t="shared" si="37"/>
        <v>214</v>
      </c>
      <c r="S303" s="7">
        <f t="shared" si="37"/>
        <v>132</v>
      </c>
    </row>
    <row r="304" spans="1:19" ht="15" customHeight="1" x14ac:dyDescent="0.2">
      <c r="A304" s="51">
        <v>18102</v>
      </c>
      <c r="B304" s="289" t="s">
        <v>407</v>
      </c>
      <c r="C304" s="7">
        <f>SUM(D304:S304)</f>
        <v>151</v>
      </c>
      <c r="D304" s="60">
        <v>0</v>
      </c>
      <c r="E304" s="8">
        <v>0</v>
      </c>
      <c r="F304" s="8">
        <v>2</v>
      </c>
      <c r="G304" s="8">
        <v>0</v>
      </c>
      <c r="H304" s="8">
        <v>0</v>
      </c>
      <c r="I304" s="8">
        <v>75</v>
      </c>
      <c r="J304" s="8">
        <v>3</v>
      </c>
      <c r="K304" s="8">
        <v>39</v>
      </c>
      <c r="L304" s="8">
        <v>0</v>
      </c>
      <c r="M304" s="8">
        <v>0</v>
      </c>
      <c r="N304" s="8">
        <v>29</v>
      </c>
      <c r="O304" s="8">
        <v>0</v>
      </c>
      <c r="P304" s="8">
        <v>0</v>
      </c>
      <c r="Q304" s="8">
        <v>2</v>
      </c>
      <c r="R304" s="8">
        <v>1</v>
      </c>
      <c r="S304" s="8">
        <v>0</v>
      </c>
    </row>
    <row r="305" spans="1:55" s="75" customFormat="1" ht="12.75" x14ac:dyDescent="0.2">
      <c r="A305" s="53">
        <v>18401</v>
      </c>
      <c r="B305" s="289" t="s">
        <v>42</v>
      </c>
      <c r="C305" s="7">
        <f t="shared" si="29"/>
        <v>14271</v>
      </c>
      <c r="D305" s="8">
        <v>267</v>
      </c>
      <c r="E305" s="8">
        <v>46</v>
      </c>
      <c r="F305" s="8">
        <v>276</v>
      </c>
      <c r="G305" s="8">
        <v>359</v>
      </c>
      <c r="H305" s="8">
        <v>819</v>
      </c>
      <c r="I305" s="8">
        <v>1334</v>
      </c>
      <c r="J305" s="8">
        <v>4668</v>
      </c>
      <c r="K305" s="8">
        <v>655</v>
      </c>
      <c r="L305" s="8">
        <v>1031</v>
      </c>
      <c r="M305" s="8">
        <v>593</v>
      </c>
      <c r="N305" s="8">
        <v>1669</v>
      </c>
      <c r="O305" s="8">
        <v>1102</v>
      </c>
      <c r="P305" s="8">
        <v>523</v>
      </c>
      <c r="Q305" s="8">
        <v>587</v>
      </c>
      <c r="R305" s="8">
        <v>211</v>
      </c>
      <c r="S305" s="8">
        <v>131</v>
      </c>
    </row>
    <row r="306" spans="1:55" s="75" customFormat="1" ht="12.75" x14ac:dyDescent="0.2">
      <c r="A306" s="51">
        <v>18402</v>
      </c>
      <c r="B306" s="289" t="s">
        <v>745</v>
      </c>
      <c r="C306" s="7">
        <f t="shared" si="29"/>
        <v>16</v>
      </c>
      <c r="D306" s="8">
        <v>2</v>
      </c>
      <c r="E306" s="8">
        <v>1</v>
      </c>
      <c r="F306" s="8">
        <v>1</v>
      </c>
      <c r="G306" s="8">
        <v>1</v>
      </c>
      <c r="H306" s="8">
        <v>0</v>
      </c>
      <c r="I306" s="8">
        <v>1</v>
      </c>
      <c r="J306" s="8">
        <v>1</v>
      </c>
      <c r="K306" s="8">
        <v>1</v>
      </c>
      <c r="L306" s="8">
        <v>1</v>
      </c>
      <c r="M306" s="8">
        <v>1</v>
      </c>
      <c r="N306" s="8">
        <v>5</v>
      </c>
      <c r="O306" s="8">
        <v>1</v>
      </c>
      <c r="P306" s="8">
        <v>0</v>
      </c>
      <c r="Q306" s="8">
        <v>0</v>
      </c>
      <c r="R306" s="8">
        <v>0</v>
      </c>
      <c r="S306" s="8">
        <v>0</v>
      </c>
    </row>
    <row r="307" spans="1:55" s="75" customFormat="1" ht="12.75" x14ac:dyDescent="0.2">
      <c r="A307" s="51">
        <v>18404</v>
      </c>
      <c r="B307" s="289" t="s">
        <v>746</v>
      </c>
      <c r="C307" s="7">
        <f t="shared" ref="C307:C314" si="38">SUM(D307:S307)</f>
        <v>4</v>
      </c>
      <c r="D307" s="8">
        <v>2</v>
      </c>
      <c r="E307" s="8">
        <v>0</v>
      </c>
      <c r="F307" s="8">
        <v>0</v>
      </c>
      <c r="G307" s="8">
        <v>0</v>
      </c>
      <c r="H307" s="8">
        <v>0</v>
      </c>
      <c r="I307" s="8">
        <v>1</v>
      </c>
      <c r="J307" s="8">
        <v>1</v>
      </c>
      <c r="K307" s="8">
        <v>0</v>
      </c>
      <c r="L307" s="8">
        <v>0</v>
      </c>
      <c r="M307" s="8">
        <v>0</v>
      </c>
      <c r="N307" s="8">
        <v>0</v>
      </c>
      <c r="O307" s="8">
        <v>0</v>
      </c>
      <c r="P307" s="8">
        <v>0</v>
      </c>
      <c r="Q307" s="8">
        <v>0</v>
      </c>
      <c r="R307" s="8">
        <v>0</v>
      </c>
      <c r="S307" s="8">
        <v>0</v>
      </c>
    </row>
    <row r="308" spans="1:55" s="75" customFormat="1" ht="12.75" x14ac:dyDescent="0.2">
      <c r="A308" s="51">
        <v>18405</v>
      </c>
      <c r="B308" s="289" t="s">
        <v>404</v>
      </c>
      <c r="C308" s="7">
        <f t="shared" si="38"/>
        <v>8</v>
      </c>
      <c r="D308" s="8">
        <v>0</v>
      </c>
      <c r="E308" s="8">
        <v>0</v>
      </c>
      <c r="F308" s="8">
        <v>0</v>
      </c>
      <c r="G308" s="8">
        <v>0</v>
      </c>
      <c r="H308" s="8">
        <v>0</v>
      </c>
      <c r="I308" s="8">
        <v>0</v>
      </c>
      <c r="J308" s="8">
        <v>6</v>
      </c>
      <c r="K308" s="8">
        <v>0</v>
      </c>
      <c r="L308" s="8">
        <v>0</v>
      </c>
      <c r="M308" s="8">
        <v>0</v>
      </c>
      <c r="N308" s="8">
        <v>1</v>
      </c>
      <c r="O308" s="8">
        <v>0</v>
      </c>
      <c r="P308" s="8">
        <v>0</v>
      </c>
      <c r="Q308" s="8">
        <v>0</v>
      </c>
      <c r="R308" s="8">
        <v>0</v>
      </c>
      <c r="S308" s="8">
        <v>1</v>
      </c>
    </row>
    <row r="309" spans="1:55" s="75" customFormat="1" ht="12.75" x14ac:dyDescent="0.2">
      <c r="A309" s="53">
        <v>18499</v>
      </c>
      <c r="B309" s="289" t="s">
        <v>752</v>
      </c>
      <c r="C309" s="7">
        <f t="shared" si="38"/>
        <v>10</v>
      </c>
      <c r="D309" s="8">
        <v>0</v>
      </c>
      <c r="E309" s="8">
        <v>0</v>
      </c>
      <c r="F309" s="8">
        <v>0</v>
      </c>
      <c r="G309" s="8">
        <v>3</v>
      </c>
      <c r="H309" s="8">
        <v>0</v>
      </c>
      <c r="I309" s="8">
        <v>0</v>
      </c>
      <c r="J309" s="8">
        <v>3</v>
      </c>
      <c r="K309" s="8">
        <v>0</v>
      </c>
      <c r="L309" s="8">
        <v>1</v>
      </c>
      <c r="M309" s="8">
        <v>0</v>
      </c>
      <c r="N309" s="8">
        <v>1</v>
      </c>
      <c r="O309" s="8">
        <v>0</v>
      </c>
      <c r="P309" s="8">
        <v>0</v>
      </c>
      <c r="Q309" s="8">
        <v>0</v>
      </c>
      <c r="R309" s="8">
        <v>2</v>
      </c>
      <c r="S309" s="8">
        <v>0</v>
      </c>
    </row>
    <row r="310" spans="1:55" s="75" customFormat="1" ht="12.75" x14ac:dyDescent="0.2">
      <c r="A310" s="53">
        <v>18602</v>
      </c>
      <c r="B310" s="289" t="s">
        <v>753</v>
      </c>
      <c r="C310" s="7">
        <f t="shared" si="38"/>
        <v>0</v>
      </c>
      <c r="D310" s="118">
        <v>0</v>
      </c>
      <c r="E310" s="118">
        <v>0</v>
      </c>
      <c r="F310" s="118">
        <v>0</v>
      </c>
      <c r="G310" s="118">
        <v>0</v>
      </c>
      <c r="H310" s="118">
        <v>0</v>
      </c>
      <c r="I310" s="118">
        <v>0</v>
      </c>
      <c r="J310" s="118">
        <v>0</v>
      </c>
      <c r="K310" s="118">
        <v>0</v>
      </c>
      <c r="L310" s="118">
        <v>0</v>
      </c>
      <c r="M310" s="118">
        <v>0</v>
      </c>
      <c r="N310" s="118">
        <v>0</v>
      </c>
      <c r="O310" s="118">
        <v>0</v>
      </c>
      <c r="P310" s="118">
        <v>0</v>
      </c>
      <c r="Q310" s="8">
        <v>0</v>
      </c>
      <c r="R310" s="8">
        <v>0</v>
      </c>
      <c r="S310" s="8">
        <v>0</v>
      </c>
    </row>
    <row r="311" spans="1:55" s="75" customFormat="1" ht="12.75" x14ac:dyDescent="0.2">
      <c r="A311" s="53">
        <v>18699</v>
      </c>
      <c r="B311" s="289" t="s">
        <v>748</v>
      </c>
      <c r="C311" s="7">
        <f t="shared" si="38"/>
        <v>1</v>
      </c>
      <c r="D311" s="8">
        <v>0</v>
      </c>
      <c r="E311" s="8">
        <v>0</v>
      </c>
      <c r="F311" s="8">
        <v>0</v>
      </c>
      <c r="G311" s="8">
        <v>1</v>
      </c>
      <c r="H311" s="8">
        <v>0</v>
      </c>
      <c r="I311" s="8">
        <v>0</v>
      </c>
      <c r="J311" s="8">
        <v>0</v>
      </c>
      <c r="K311" s="8">
        <v>0</v>
      </c>
      <c r="L311" s="8">
        <v>0</v>
      </c>
      <c r="M311" s="8">
        <v>0</v>
      </c>
      <c r="N311" s="8">
        <v>0</v>
      </c>
      <c r="O311" s="8">
        <v>0</v>
      </c>
      <c r="P311" s="8">
        <v>0</v>
      </c>
      <c r="Q311" s="8"/>
      <c r="R311" s="8"/>
      <c r="S311" s="8"/>
    </row>
    <row r="312" spans="1:55" s="75" customFormat="1" ht="12.75" x14ac:dyDescent="0.2">
      <c r="A312" s="53">
        <v>18701</v>
      </c>
      <c r="B312" s="289" t="s">
        <v>754</v>
      </c>
      <c r="C312" s="7">
        <f t="shared" si="38"/>
        <v>0</v>
      </c>
      <c r="D312" s="8">
        <v>0</v>
      </c>
      <c r="E312" s="8">
        <v>0</v>
      </c>
      <c r="F312" s="8">
        <v>0</v>
      </c>
      <c r="G312" s="8">
        <v>0</v>
      </c>
      <c r="H312" s="8">
        <v>0</v>
      </c>
      <c r="I312" s="8">
        <v>0</v>
      </c>
      <c r="J312" s="8">
        <v>0</v>
      </c>
      <c r="K312" s="8">
        <v>0</v>
      </c>
      <c r="L312" s="8">
        <v>0</v>
      </c>
      <c r="M312" s="8">
        <v>0</v>
      </c>
      <c r="N312" s="8">
        <v>0</v>
      </c>
      <c r="O312" s="8">
        <v>0</v>
      </c>
      <c r="P312" s="8">
        <v>0</v>
      </c>
      <c r="Q312" s="8">
        <v>0</v>
      </c>
      <c r="R312" s="8">
        <v>0</v>
      </c>
      <c r="S312" s="8">
        <v>0</v>
      </c>
    </row>
    <row r="313" spans="1:55" s="75" customFormat="1" ht="12.75" x14ac:dyDescent="0.2">
      <c r="A313" s="53">
        <v>18799</v>
      </c>
      <c r="B313" s="289" t="s">
        <v>755</v>
      </c>
      <c r="C313" s="7">
        <f t="shared" si="38"/>
        <v>0</v>
      </c>
      <c r="D313" s="8">
        <v>0</v>
      </c>
      <c r="E313" s="8">
        <v>0</v>
      </c>
      <c r="F313" s="8">
        <v>0</v>
      </c>
      <c r="G313" s="8">
        <v>0</v>
      </c>
      <c r="H313" s="8">
        <v>0</v>
      </c>
      <c r="I313" s="8">
        <v>0</v>
      </c>
      <c r="J313" s="8">
        <v>0</v>
      </c>
      <c r="K313" s="8">
        <v>0</v>
      </c>
      <c r="L313" s="8">
        <v>0</v>
      </c>
      <c r="M313" s="8">
        <v>0</v>
      </c>
      <c r="N313" s="8">
        <v>0</v>
      </c>
      <c r="O313" s="8">
        <v>0</v>
      </c>
      <c r="P313" s="8">
        <v>0</v>
      </c>
      <c r="Q313" s="8">
        <v>0</v>
      </c>
      <c r="R313" s="8">
        <v>0</v>
      </c>
      <c r="S313" s="8">
        <v>0</v>
      </c>
    </row>
    <row r="314" spans="1:55" s="75" customFormat="1" ht="13.5" customHeight="1" x14ac:dyDescent="0.2">
      <c r="A314" s="53">
        <v>19101</v>
      </c>
      <c r="B314" s="289" t="s">
        <v>749</v>
      </c>
      <c r="C314" s="7">
        <f t="shared" si="38"/>
        <v>1</v>
      </c>
      <c r="D314" s="8">
        <v>0</v>
      </c>
      <c r="E314" s="8">
        <v>0</v>
      </c>
      <c r="F314" s="8">
        <v>0</v>
      </c>
      <c r="G314" s="8">
        <v>0</v>
      </c>
      <c r="H314" s="8">
        <v>0</v>
      </c>
      <c r="I314" s="8">
        <v>0</v>
      </c>
      <c r="J314" s="8">
        <v>1</v>
      </c>
      <c r="K314" s="8">
        <v>0</v>
      </c>
      <c r="L314" s="8">
        <v>0</v>
      </c>
      <c r="M314" s="8">
        <v>0</v>
      </c>
      <c r="N314" s="8">
        <v>0</v>
      </c>
      <c r="O314" s="8">
        <v>0</v>
      </c>
      <c r="P314" s="8">
        <v>0</v>
      </c>
      <c r="Q314" s="8">
        <v>0</v>
      </c>
      <c r="R314" s="8">
        <v>0</v>
      </c>
      <c r="S314" s="8">
        <v>0</v>
      </c>
    </row>
    <row r="315" spans="1:55" s="75" customFormat="1" ht="12.75" x14ac:dyDescent="0.2">
      <c r="A315" s="53">
        <v>19999</v>
      </c>
      <c r="B315" s="289" t="s">
        <v>751</v>
      </c>
      <c r="D315" s="8">
        <v>0</v>
      </c>
      <c r="E315" s="8">
        <v>0</v>
      </c>
      <c r="F315" s="8">
        <v>0</v>
      </c>
      <c r="G315" s="8">
        <v>0</v>
      </c>
      <c r="H315" s="8">
        <v>0</v>
      </c>
      <c r="I315" s="8">
        <v>0</v>
      </c>
      <c r="J315" s="8">
        <v>0</v>
      </c>
      <c r="K315" s="8">
        <v>0</v>
      </c>
      <c r="L315" s="8">
        <v>0</v>
      </c>
      <c r="M315" s="8">
        <v>0</v>
      </c>
      <c r="N315" s="8">
        <v>0</v>
      </c>
      <c r="O315" s="8">
        <v>0</v>
      </c>
      <c r="P315" s="8">
        <v>0</v>
      </c>
      <c r="Q315" s="8">
        <v>0</v>
      </c>
      <c r="R315" s="8">
        <v>0</v>
      </c>
      <c r="S315" s="8">
        <v>0</v>
      </c>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row>
    <row r="316" spans="1:55" s="75" customFormat="1" ht="15" customHeight="1" x14ac:dyDescent="0.2">
      <c r="A316" s="53">
        <v>22017</v>
      </c>
      <c r="B316" s="289" t="s">
        <v>88</v>
      </c>
      <c r="C316" s="7">
        <f>SUM(D316:S316)</f>
        <v>30</v>
      </c>
      <c r="D316" s="8">
        <v>1</v>
      </c>
      <c r="E316" s="8">
        <v>0</v>
      </c>
      <c r="F316" s="8">
        <v>0</v>
      </c>
      <c r="G316" s="8">
        <v>0</v>
      </c>
      <c r="H316" s="8">
        <v>1</v>
      </c>
      <c r="I316" s="8">
        <v>14</v>
      </c>
      <c r="J316" s="8">
        <v>6</v>
      </c>
      <c r="K316" s="8">
        <v>0</v>
      </c>
      <c r="L316" s="8">
        <v>0</v>
      </c>
      <c r="M316" s="8">
        <v>0</v>
      </c>
      <c r="N316" s="8">
        <v>0</v>
      </c>
      <c r="O316" s="8">
        <v>0</v>
      </c>
      <c r="P316" s="8">
        <v>8</v>
      </c>
      <c r="Q316" s="8">
        <v>0</v>
      </c>
      <c r="R316" s="8">
        <v>0</v>
      </c>
      <c r="S316" s="8">
        <v>0</v>
      </c>
      <c r="T316" s="82"/>
      <c r="U316" s="82"/>
      <c r="V316" s="82"/>
      <c r="W316" s="82"/>
      <c r="X316" s="82"/>
      <c r="Y316" s="82"/>
      <c r="Z316" s="82"/>
      <c r="AA316" s="82"/>
      <c r="AB316" s="82"/>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row>
    <row r="317" spans="1:55" ht="15" customHeight="1" x14ac:dyDescent="0.2">
      <c r="A317" s="50"/>
      <c r="B317" s="288" t="s">
        <v>45</v>
      </c>
      <c r="C317" s="60">
        <f>SUM(C318:C324)</f>
        <v>892</v>
      </c>
      <c r="D317" s="60">
        <f t="shared" ref="D317:S317" si="39">SUM(D318:D324)</f>
        <v>0</v>
      </c>
      <c r="E317" s="60">
        <f t="shared" si="39"/>
        <v>75</v>
      </c>
      <c r="F317" s="60">
        <f t="shared" si="39"/>
        <v>1</v>
      </c>
      <c r="G317" s="60">
        <f t="shared" si="39"/>
        <v>52</v>
      </c>
      <c r="H317" s="60">
        <f t="shared" si="39"/>
        <v>106</v>
      </c>
      <c r="I317" s="60">
        <f t="shared" si="39"/>
        <v>137</v>
      </c>
      <c r="J317" s="60">
        <f t="shared" si="39"/>
        <v>23</v>
      </c>
      <c r="K317" s="60">
        <f t="shared" si="39"/>
        <v>1</v>
      </c>
      <c r="L317" s="60">
        <f t="shared" si="39"/>
        <v>66</v>
      </c>
      <c r="M317" s="60">
        <f t="shared" si="39"/>
        <v>90</v>
      </c>
      <c r="N317" s="60">
        <f t="shared" si="39"/>
        <v>33</v>
      </c>
      <c r="O317" s="60">
        <f t="shared" si="39"/>
        <v>275</v>
      </c>
      <c r="P317" s="60">
        <f t="shared" si="39"/>
        <v>18</v>
      </c>
      <c r="Q317" s="60">
        <f t="shared" si="39"/>
        <v>13</v>
      </c>
      <c r="R317" s="60">
        <f t="shared" si="39"/>
        <v>2</v>
      </c>
      <c r="S317" s="60">
        <f t="shared" si="39"/>
        <v>0</v>
      </c>
    </row>
    <row r="318" spans="1:55" ht="15" customHeight="1" x14ac:dyDescent="0.2">
      <c r="A318" s="51">
        <v>16003</v>
      </c>
      <c r="B318" s="289" t="s">
        <v>405</v>
      </c>
      <c r="C318" s="7">
        <f t="shared" ref="C318:C324" si="40">SUM(D318:S318)</f>
        <v>11</v>
      </c>
      <c r="D318" s="8">
        <v>0</v>
      </c>
      <c r="E318" s="8">
        <v>0</v>
      </c>
      <c r="F318" s="8">
        <v>1</v>
      </c>
      <c r="G318" s="8">
        <v>0</v>
      </c>
      <c r="H318" s="8">
        <v>0</v>
      </c>
      <c r="I318" s="8">
        <v>0</v>
      </c>
      <c r="J318" s="8">
        <v>0</v>
      </c>
      <c r="K318" s="8">
        <v>0</v>
      </c>
      <c r="L318" s="8">
        <v>7</v>
      </c>
      <c r="M318" s="8">
        <v>3</v>
      </c>
      <c r="N318" s="8">
        <v>0</v>
      </c>
      <c r="O318" s="8">
        <v>0</v>
      </c>
      <c r="P318" s="8">
        <v>0</v>
      </c>
      <c r="Q318" s="8">
        <v>0</v>
      </c>
      <c r="R318" s="8">
        <v>0</v>
      </c>
      <c r="S318" s="8">
        <v>0</v>
      </c>
    </row>
    <row r="319" spans="1:55" ht="15" customHeight="1" x14ac:dyDescent="0.2">
      <c r="A319" s="53">
        <v>16004</v>
      </c>
      <c r="B319" s="289" t="s">
        <v>347</v>
      </c>
      <c r="C319" s="7">
        <f t="shared" si="40"/>
        <v>350</v>
      </c>
      <c r="D319" s="60">
        <v>0</v>
      </c>
      <c r="E319" s="8">
        <v>0</v>
      </c>
      <c r="F319" s="8">
        <v>0</v>
      </c>
      <c r="G319" s="8">
        <v>42</v>
      </c>
      <c r="H319" s="8">
        <v>82</v>
      </c>
      <c r="I319" s="8">
        <v>60</v>
      </c>
      <c r="J319" s="8">
        <v>4</v>
      </c>
      <c r="K319" s="8">
        <v>0</v>
      </c>
      <c r="L319" s="8">
        <v>3</v>
      </c>
      <c r="M319" s="8">
        <v>64</v>
      </c>
      <c r="N319" s="8">
        <v>6</v>
      </c>
      <c r="O319" s="8">
        <v>76</v>
      </c>
      <c r="P319" s="8">
        <v>7</v>
      </c>
      <c r="Q319" s="8">
        <v>6</v>
      </c>
      <c r="R319" s="8">
        <v>0</v>
      </c>
      <c r="S319" s="60">
        <v>0</v>
      </c>
    </row>
    <row r="320" spans="1:55" ht="15" customHeight="1" x14ac:dyDescent="0.2">
      <c r="A320" s="53">
        <v>16007</v>
      </c>
      <c r="B320" s="289" t="s">
        <v>69</v>
      </c>
      <c r="C320" s="7">
        <f t="shared" si="40"/>
        <v>2</v>
      </c>
      <c r="D320" s="8">
        <v>0</v>
      </c>
      <c r="E320" s="8">
        <v>0</v>
      </c>
      <c r="F320" s="8">
        <v>0</v>
      </c>
      <c r="G320" s="8">
        <v>0</v>
      </c>
      <c r="H320" s="8">
        <v>0</v>
      </c>
      <c r="I320" s="8">
        <v>0</v>
      </c>
      <c r="J320" s="8">
        <v>2</v>
      </c>
      <c r="K320" s="8">
        <v>0</v>
      </c>
      <c r="L320" s="8">
        <v>0</v>
      </c>
      <c r="M320" s="8">
        <v>0</v>
      </c>
      <c r="N320" s="8">
        <v>0</v>
      </c>
      <c r="O320" s="8">
        <v>0</v>
      </c>
      <c r="P320" s="8">
        <v>0</v>
      </c>
      <c r="Q320" s="8">
        <v>0</v>
      </c>
      <c r="R320" s="8">
        <v>0</v>
      </c>
      <c r="S320" s="8">
        <v>0</v>
      </c>
    </row>
    <row r="321" spans="1:19" ht="15" customHeight="1" x14ac:dyDescent="0.2">
      <c r="A321" s="53">
        <v>16010</v>
      </c>
      <c r="B321" s="289" t="s">
        <v>498</v>
      </c>
      <c r="C321" s="7">
        <f t="shared" si="40"/>
        <v>1</v>
      </c>
      <c r="D321" s="60">
        <v>0</v>
      </c>
      <c r="E321" s="8">
        <v>0</v>
      </c>
      <c r="F321" s="8">
        <v>0</v>
      </c>
      <c r="G321" s="8">
        <v>0</v>
      </c>
      <c r="H321" s="8">
        <v>0</v>
      </c>
      <c r="I321" s="8">
        <v>0</v>
      </c>
      <c r="J321" s="8">
        <v>0</v>
      </c>
      <c r="K321" s="8">
        <v>0</v>
      </c>
      <c r="L321" s="8">
        <v>1</v>
      </c>
      <c r="M321" s="8">
        <v>0</v>
      </c>
      <c r="N321" s="8">
        <v>0</v>
      </c>
      <c r="O321" s="8">
        <v>0</v>
      </c>
      <c r="P321" s="8">
        <v>0</v>
      </c>
      <c r="Q321" s="8">
        <v>0</v>
      </c>
      <c r="R321" s="8">
        <v>0</v>
      </c>
      <c r="S321" s="8">
        <v>0</v>
      </c>
    </row>
    <row r="322" spans="1:19" ht="15" customHeight="1" x14ac:dyDescent="0.2">
      <c r="A322" s="53">
        <v>16015</v>
      </c>
      <c r="B322" s="294" t="s">
        <v>346</v>
      </c>
      <c r="C322" s="7">
        <f t="shared" si="40"/>
        <v>0</v>
      </c>
      <c r="D322" s="8">
        <v>0</v>
      </c>
      <c r="E322" s="8">
        <v>0</v>
      </c>
      <c r="F322" s="8">
        <v>0</v>
      </c>
      <c r="G322" s="8">
        <v>0</v>
      </c>
      <c r="H322" s="8">
        <v>0</v>
      </c>
      <c r="I322" s="8">
        <v>0</v>
      </c>
      <c r="J322" s="8">
        <v>0</v>
      </c>
      <c r="K322" s="8">
        <v>0</v>
      </c>
      <c r="L322" s="8">
        <v>0</v>
      </c>
      <c r="M322" s="8">
        <v>0</v>
      </c>
      <c r="N322" s="8">
        <v>0</v>
      </c>
      <c r="O322" s="8">
        <v>0</v>
      </c>
      <c r="P322" s="8">
        <v>0</v>
      </c>
      <c r="Q322" s="8">
        <v>0</v>
      </c>
      <c r="R322" s="8">
        <v>0</v>
      </c>
      <c r="S322" s="8">
        <v>0</v>
      </c>
    </row>
    <row r="323" spans="1:19" ht="15" customHeight="1" x14ac:dyDescent="0.2">
      <c r="A323" s="53">
        <v>16018</v>
      </c>
      <c r="B323" s="289" t="s">
        <v>423</v>
      </c>
      <c r="C323" s="7">
        <f t="shared" si="40"/>
        <v>14</v>
      </c>
      <c r="D323" s="8">
        <v>0</v>
      </c>
      <c r="E323" s="8">
        <v>1</v>
      </c>
      <c r="F323" s="8">
        <v>0</v>
      </c>
      <c r="G323" s="8">
        <v>0</v>
      </c>
      <c r="H323" s="8">
        <v>0</v>
      </c>
      <c r="I323" s="8">
        <v>2</v>
      </c>
      <c r="J323" s="8">
        <v>3</v>
      </c>
      <c r="K323" s="8">
        <v>1</v>
      </c>
      <c r="L323" s="8">
        <v>2</v>
      </c>
      <c r="M323" s="8">
        <v>1</v>
      </c>
      <c r="N323" s="8">
        <v>1</v>
      </c>
      <c r="O323" s="8">
        <v>1</v>
      </c>
      <c r="P323" s="8">
        <v>2</v>
      </c>
      <c r="Q323" s="8">
        <v>0</v>
      </c>
      <c r="R323" s="8">
        <v>0</v>
      </c>
      <c r="S323" s="8">
        <v>0</v>
      </c>
    </row>
    <row r="324" spans="1:19" ht="16.5" customHeight="1" x14ac:dyDescent="0.2">
      <c r="A324" s="157">
        <v>16099</v>
      </c>
      <c r="B324" s="292" t="s">
        <v>460</v>
      </c>
      <c r="C324" s="65">
        <f t="shared" si="40"/>
        <v>514</v>
      </c>
      <c r="D324" s="119">
        <v>0</v>
      </c>
      <c r="E324" s="9">
        <v>74</v>
      </c>
      <c r="F324" s="9">
        <v>0</v>
      </c>
      <c r="G324" s="9">
        <v>10</v>
      </c>
      <c r="H324" s="9">
        <v>24</v>
      </c>
      <c r="I324" s="9">
        <v>75</v>
      </c>
      <c r="J324" s="9">
        <v>14</v>
      </c>
      <c r="K324" s="9">
        <v>0</v>
      </c>
      <c r="L324" s="9">
        <v>53</v>
      </c>
      <c r="M324" s="9">
        <v>22</v>
      </c>
      <c r="N324" s="9">
        <v>26</v>
      </c>
      <c r="O324" s="9">
        <v>198</v>
      </c>
      <c r="P324" s="9">
        <v>9</v>
      </c>
      <c r="Q324" s="9">
        <v>7</v>
      </c>
      <c r="R324" s="9">
        <v>2</v>
      </c>
      <c r="S324" s="9">
        <v>0</v>
      </c>
    </row>
    <row r="325" spans="1:19" ht="15" customHeight="1" x14ac:dyDescent="0.2">
      <c r="A325" s="150" t="s">
        <v>206</v>
      </c>
      <c r="B325" s="137"/>
      <c r="C325" s="11"/>
      <c r="D325" s="11"/>
      <c r="E325" s="11"/>
      <c r="F325" s="11"/>
      <c r="G325" s="11"/>
      <c r="H325" s="11"/>
      <c r="I325" s="11"/>
      <c r="J325" s="11"/>
      <c r="K325" s="11"/>
      <c r="L325" s="11"/>
      <c r="M325" s="11"/>
      <c r="N325" s="2"/>
      <c r="O325" s="2"/>
      <c r="P325" s="2"/>
      <c r="Q325" s="2"/>
      <c r="R325" s="2"/>
      <c r="S325" s="2"/>
    </row>
    <row r="326" spans="1:19" ht="15" customHeight="1" x14ac:dyDescent="0.2">
      <c r="A326" s="140" t="s">
        <v>740</v>
      </c>
      <c r="B326" s="11"/>
      <c r="C326" s="11"/>
      <c r="D326" s="11"/>
      <c r="E326" s="11"/>
      <c r="F326" s="11"/>
      <c r="G326" s="11"/>
      <c r="H326" s="11"/>
      <c r="I326" s="11"/>
      <c r="J326" s="11"/>
      <c r="K326" s="11"/>
      <c r="L326" s="2"/>
      <c r="M326" s="2"/>
      <c r="N326" s="2"/>
      <c r="O326" s="2"/>
      <c r="P326" s="2"/>
      <c r="Q326" s="2"/>
      <c r="R326" s="2"/>
      <c r="S326" s="2"/>
    </row>
  </sheetData>
  <pageMargins left="0.23622047244094491" right="0.23622047244094491" top="0.74803149606299213" bottom="0.74803149606299213" header="0.31496062992125984" footer="0.31496062992125984"/>
  <pageSetup scale="49" fitToHeight="5" orientation="landscape" r:id="rId1"/>
  <headerFooter>
    <oddFooter>&amp;A&amp;RPágina &amp;P</oddFooter>
  </headerFooter>
  <rowBreaks count="5" manualBreakCount="5">
    <brk id="92" max="18" man="1"/>
    <brk id="122" max="18" man="1"/>
    <brk id="231" max="18" man="1"/>
    <brk id="279" max="18" man="1"/>
    <brk id="316" max="18"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8"/>
  <sheetViews>
    <sheetView showGridLines="0" topLeftCell="A10" zoomScaleNormal="100" zoomScaleSheetLayoutView="80" workbookViewId="0">
      <selection activeCell="E54" sqref="E54"/>
    </sheetView>
  </sheetViews>
  <sheetFormatPr baseColWidth="10" defaultRowHeight="10.5" x14ac:dyDescent="0.2"/>
  <cols>
    <col min="1" max="1" width="35.42578125" style="344" customWidth="1"/>
    <col min="2" max="2" width="19.140625" style="344" customWidth="1"/>
    <col min="3" max="3" width="16.42578125" style="344" customWidth="1"/>
    <col min="4" max="4" width="11.42578125" style="344"/>
    <col min="5" max="5" width="15.7109375" style="344" customWidth="1"/>
    <col min="6" max="6" width="9.42578125" style="344" customWidth="1"/>
    <col min="7" max="7" width="12.85546875" style="344" customWidth="1"/>
    <col min="8" max="8" width="36" style="344" customWidth="1"/>
    <col min="9" max="9" width="20.28515625" style="344" customWidth="1"/>
    <col min="10" max="10" width="8.5703125" style="344" customWidth="1"/>
    <col min="11" max="16384" width="11.42578125" style="344"/>
  </cols>
  <sheetData>
    <row r="1" spans="1:10" x14ac:dyDescent="0.2">
      <c r="A1" s="39" t="s">
        <v>927</v>
      </c>
      <c r="B1" s="39"/>
      <c r="C1" s="39"/>
      <c r="D1" s="39"/>
      <c r="E1" s="39"/>
      <c r="F1" s="39"/>
      <c r="G1" s="514"/>
      <c r="H1" s="514"/>
      <c r="I1" s="524"/>
      <c r="J1" s="525"/>
    </row>
    <row r="2" spans="1:10" x14ac:dyDescent="0.2">
      <c r="A2" s="514"/>
      <c r="B2" s="514"/>
      <c r="C2" s="514"/>
      <c r="D2" s="514"/>
      <c r="E2" s="514"/>
      <c r="F2" s="514"/>
      <c r="G2" s="514"/>
    </row>
    <row r="3" spans="1:10" ht="26.25" customHeight="1" x14ac:dyDescent="0.2">
      <c r="A3" s="214" t="s">
        <v>825</v>
      </c>
      <c r="B3" s="215" t="s">
        <v>801</v>
      </c>
      <c r="C3" s="216" t="s">
        <v>418</v>
      </c>
      <c r="D3" s="514"/>
      <c r="E3" s="523"/>
      <c r="F3" s="514"/>
      <c r="G3" s="514"/>
    </row>
    <row r="4" spans="1:10" ht="15.75" customHeight="1" x14ac:dyDescent="0.2">
      <c r="A4" s="693" t="s">
        <v>170</v>
      </c>
      <c r="B4" s="588">
        <f>SUM(B5:B15)</f>
        <v>48983</v>
      </c>
      <c r="C4" s="522">
        <f t="shared" ref="C4:C15" si="0">B4/B$4</f>
        <v>1</v>
      </c>
      <c r="D4" s="514"/>
      <c r="E4" s="523"/>
      <c r="F4" s="514"/>
      <c r="G4" s="514"/>
    </row>
    <row r="5" spans="1:10" ht="15.75" customHeight="1" x14ac:dyDescent="0.2">
      <c r="A5" s="518" t="s">
        <v>371</v>
      </c>
      <c r="B5" s="491">
        <v>8701</v>
      </c>
      <c r="C5" s="517">
        <f t="shared" si="0"/>
        <v>0.17763305636649449</v>
      </c>
      <c r="D5" s="514"/>
      <c r="E5" s="523"/>
      <c r="F5" s="514"/>
      <c r="G5" s="514"/>
    </row>
    <row r="6" spans="1:10" ht="21" x14ac:dyDescent="0.2">
      <c r="A6" s="516" t="s">
        <v>973</v>
      </c>
      <c r="B6" s="491">
        <v>6128</v>
      </c>
      <c r="C6" s="517">
        <f t="shared" si="0"/>
        <v>0.1251046281362922</v>
      </c>
      <c r="D6" s="514"/>
      <c r="E6" s="584"/>
      <c r="F6" s="514"/>
      <c r="G6" s="514"/>
    </row>
    <row r="7" spans="1:10" x14ac:dyDescent="0.2">
      <c r="A7" s="518" t="s">
        <v>373</v>
      </c>
      <c r="B7" s="491">
        <v>5250</v>
      </c>
      <c r="C7" s="517">
        <f t="shared" si="0"/>
        <v>0.10718004205540697</v>
      </c>
      <c r="D7" s="514"/>
      <c r="E7" s="523"/>
      <c r="F7" s="514"/>
      <c r="G7" s="514"/>
    </row>
    <row r="8" spans="1:10" x14ac:dyDescent="0.2">
      <c r="A8" s="518" t="s">
        <v>821</v>
      </c>
      <c r="B8" s="491">
        <v>3091</v>
      </c>
      <c r="C8" s="517">
        <f t="shared" si="0"/>
        <v>6.310352571300247E-2</v>
      </c>
      <c r="D8" s="514"/>
      <c r="E8" s="523"/>
      <c r="F8" s="514"/>
      <c r="G8" s="514"/>
    </row>
    <row r="9" spans="1:10" x14ac:dyDescent="0.2">
      <c r="A9" s="518" t="s">
        <v>370</v>
      </c>
      <c r="B9" s="491">
        <v>2826</v>
      </c>
      <c r="C9" s="517">
        <f t="shared" si="0"/>
        <v>5.7693485494967639E-2</v>
      </c>
      <c r="D9" s="514"/>
      <c r="E9" s="584"/>
      <c r="F9" s="514"/>
      <c r="G9" s="514"/>
    </row>
    <row r="10" spans="1:10" x14ac:dyDescent="0.2">
      <c r="A10" s="518" t="s">
        <v>822</v>
      </c>
      <c r="B10" s="491">
        <v>1895</v>
      </c>
      <c r="C10" s="517">
        <f t="shared" si="0"/>
        <v>3.8686891370475471E-2</v>
      </c>
      <c r="D10" s="514"/>
      <c r="E10" s="584"/>
      <c r="F10" s="514"/>
      <c r="G10" s="514"/>
    </row>
    <row r="11" spans="1:10" x14ac:dyDescent="0.2">
      <c r="A11" s="518" t="s">
        <v>372</v>
      </c>
      <c r="B11" s="491">
        <v>1740</v>
      </c>
      <c r="C11" s="517">
        <f t="shared" si="0"/>
        <v>3.552252822407774E-2</v>
      </c>
      <c r="D11" s="514"/>
      <c r="E11" s="523"/>
      <c r="F11" s="514"/>
      <c r="G11" s="514"/>
    </row>
    <row r="12" spans="1:10" ht="21" x14ac:dyDescent="0.2">
      <c r="A12" s="516" t="s">
        <v>823</v>
      </c>
      <c r="B12" s="491">
        <v>803</v>
      </c>
      <c r="C12" s="517">
        <f t="shared" si="0"/>
        <v>1.6393442622950821E-2</v>
      </c>
      <c r="D12" s="514"/>
      <c r="E12" s="514"/>
      <c r="F12" s="514"/>
      <c r="G12" s="514"/>
    </row>
    <row r="13" spans="1:10" x14ac:dyDescent="0.2">
      <c r="A13" s="518" t="s">
        <v>803</v>
      </c>
      <c r="B13" s="491">
        <v>616</v>
      </c>
      <c r="C13" s="517">
        <f t="shared" si="0"/>
        <v>1.2575791601167752E-2</v>
      </c>
      <c r="D13" s="514"/>
      <c r="E13" s="514"/>
      <c r="F13" s="514"/>
      <c r="G13" s="514"/>
    </row>
    <row r="14" spans="1:10" x14ac:dyDescent="0.2">
      <c r="A14" s="518" t="s">
        <v>824</v>
      </c>
      <c r="B14" s="491">
        <v>493</v>
      </c>
      <c r="C14" s="517">
        <f t="shared" si="0"/>
        <v>1.0064716330155359E-2</v>
      </c>
      <c r="D14" s="514"/>
      <c r="E14" s="514"/>
      <c r="F14" s="514"/>
      <c r="G14" s="514"/>
    </row>
    <row r="15" spans="1:10" x14ac:dyDescent="0.2">
      <c r="A15" s="585" t="s">
        <v>1006</v>
      </c>
      <c r="B15" s="490">
        <v>17440</v>
      </c>
      <c r="C15" s="517">
        <f t="shared" si="0"/>
        <v>0.35604189208500908</v>
      </c>
      <c r="D15" s="514"/>
      <c r="E15" s="514"/>
      <c r="F15" s="514"/>
      <c r="G15" s="514"/>
      <c r="H15" s="514"/>
      <c r="I15" s="586"/>
      <c r="J15" s="587"/>
    </row>
    <row r="16" spans="1:10" x14ac:dyDescent="0.2">
      <c r="A16" s="505" t="s">
        <v>853</v>
      </c>
      <c r="B16" s="514"/>
      <c r="C16" s="514"/>
      <c r="D16" s="514"/>
      <c r="E16" s="514"/>
      <c r="F16" s="514"/>
      <c r="G16" s="514"/>
      <c r="H16" s="514"/>
      <c r="I16" s="589"/>
      <c r="J16" s="587"/>
    </row>
    <row r="17" spans="1:10" x14ac:dyDescent="0.2">
      <c r="A17" s="514"/>
      <c r="B17" s="514"/>
      <c r="C17" s="514"/>
      <c r="D17" s="514"/>
      <c r="E17" s="514"/>
      <c r="F17" s="514"/>
      <c r="G17" s="514"/>
      <c r="H17" s="514"/>
      <c r="I17" s="586"/>
      <c r="J17" s="587"/>
    </row>
    <row r="18" spans="1:10" x14ac:dyDescent="0.2">
      <c r="A18" s="514"/>
      <c r="B18" s="514"/>
      <c r="C18" s="514"/>
      <c r="D18" s="514"/>
      <c r="E18" s="514"/>
      <c r="F18" s="514"/>
      <c r="G18" s="514"/>
      <c r="H18" s="514"/>
      <c r="I18" s="586"/>
      <c r="J18" s="587"/>
    </row>
    <row r="19" spans="1:10" x14ac:dyDescent="0.2">
      <c r="A19" s="822"/>
      <c r="B19" s="823"/>
      <c r="C19" s="823"/>
      <c r="D19" s="514"/>
      <c r="E19" s="514"/>
      <c r="F19" s="514"/>
      <c r="G19" s="514"/>
      <c r="I19" s="590"/>
      <c r="J19" s="590"/>
    </row>
    <row r="20" spans="1:10" x14ac:dyDescent="0.2">
      <c r="B20" s="514"/>
      <c r="C20" s="514"/>
      <c r="D20" s="514"/>
      <c r="E20" s="514"/>
      <c r="F20" s="514"/>
      <c r="G20" s="514"/>
      <c r="H20" s="514"/>
      <c r="I20" s="515"/>
      <c r="J20" s="515"/>
    </row>
    <row r="21" spans="1:10" x14ac:dyDescent="0.2">
      <c r="A21" s="505"/>
      <c r="B21" s="514"/>
      <c r="C21" s="514"/>
      <c r="D21" s="514"/>
      <c r="E21" s="514"/>
      <c r="F21" s="514"/>
      <c r="G21" s="514"/>
      <c r="H21" s="514"/>
      <c r="I21" s="515"/>
      <c r="J21" s="515"/>
    </row>
    <row r="22" spans="1:10" x14ac:dyDescent="0.2">
      <c r="A22" s="505"/>
      <c r="B22" s="514"/>
      <c r="C22" s="514"/>
      <c r="D22" s="514"/>
      <c r="E22" s="514"/>
      <c r="F22" s="514"/>
      <c r="G22" s="514"/>
      <c r="H22" s="514"/>
      <c r="I22" s="515"/>
      <c r="J22" s="515"/>
    </row>
    <row r="23" spans="1:10" x14ac:dyDescent="0.2">
      <c r="A23" s="505"/>
      <c r="B23" s="514"/>
      <c r="C23" s="514"/>
      <c r="D23" s="514"/>
      <c r="E23" s="514"/>
      <c r="F23" s="514"/>
      <c r="G23" s="514"/>
      <c r="H23" s="514"/>
      <c r="I23" s="515"/>
      <c r="J23" s="515"/>
    </row>
    <row r="24" spans="1:10" x14ac:dyDescent="0.2">
      <c r="A24" s="505"/>
      <c r="B24" s="514"/>
      <c r="C24" s="514"/>
      <c r="D24" s="514"/>
      <c r="E24" s="514"/>
      <c r="F24" s="514"/>
      <c r="G24" s="514"/>
      <c r="H24" s="514"/>
      <c r="I24" s="515"/>
      <c r="J24" s="515"/>
    </row>
    <row r="25" spans="1:10" x14ac:dyDescent="0.2">
      <c r="B25" s="514"/>
      <c r="C25" s="514"/>
      <c r="D25" s="514"/>
      <c r="E25" s="514"/>
      <c r="F25" s="514"/>
      <c r="G25" s="514"/>
      <c r="H25" s="514"/>
      <c r="I25" s="515"/>
      <c r="J25" s="515"/>
    </row>
    <row r="26" spans="1:10" x14ac:dyDescent="0.2">
      <c r="B26" s="514"/>
      <c r="C26" s="514"/>
      <c r="D26" s="514"/>
      <c r="E26" s="514"/>
      <c r="F26" s="514"/>
      <c r="G26" s="514"/>
      <c r="H26" s="514"/>
      <c r="I26" s="515"/>
      <c r="J26" s="515"/>
    </row>
    <row r="27" spans="1:10" x14ac:dyDescent="0.2">
      <c r="B27" s="514"/>
      <c r="C27" s="514"/>
    </row>
    <row r="28" spans="1:10" x14ac:dyDescent="0.2">
      <c r="B28" s="514"/>
      <c r="C28" s="514"/>
    </row>
    <row r="29" spans="1:10" x14ac:dyDescent="0.2">
      <c r="B29" s="514"/>
      <c r="C29" s="514"/>
    </row>
    <row r="30" spans="1:10" x14ac:dyDescent="0.2">
      <c r="A30" s="505"/>
      <c r="B30" s="514"/>
      <c r="C30" s="514"/>
    </row>
    <row r="31" spans="1:10" x14ac:dyDescent="0.2">
      <c r="A31" s="505"/>
      <c r="B31" s="514"/>
      <c r="C31" s="514"/>
    </row>
    <row r="32" spans="1:10" x14ac:dyDescent="0.2">
      <c r="A32" s="505"/>
      <c r="B32" s="514"/>
      <c r="C32" s="514"/>
      <c r="D32" s="514"/>
      <c r="E32" s="514"/>
      <c r="F32" s="514"/>
      <c r="G32" s="514"/>
      <c r="H32" s="514"/>
      <c r="I32" s="515"/>
      <c r="J32" s="515"/>
    </row>
    <row r="33" spans="1:21" x14ac:dyDescent="0.2">
      <c r="A33" s="505"/>
      <c r="B33" s="514"/>
      <c r="C33" s="514"/>
      <c r="D33" s="514"/>
      <c r="E33" s="514"/>
      <c r="F33" s="514"/>
      <c r="G33" s="514"/>
      <c r="H33" s="514"/>
      <c r="I33" s="515"/>
      <c r="J33" s="515"/>
    </row>
    <row r="39" spans="1:21" x14ac:dyDescent="0.2">
      <c r="M39" s="89"/>
      <c r="N39" s="527"/>
      <c r="O39" s="527"/>
      <c r="P39" s="527"/>
      <c r="Q39" s="527"/>
      <c r="R39" s="527"/>
      <c r="S39" s="527"/>
      <c r="T39" s="527"/>
      <c r="U39" s="527"/>
    </row>
    <row r="40" spans="1:21" x14ac:dyDescent="0.2">
      <c r="M40" s="90"/>
      <c r="N40" s="527"/>
      <c r="O40" s="527"/>
      <c r="P40" s="527"/>
      <c r="Q40" s="527"/>
      <c r="R40" s="527"/>
      <c r="S40" s="527"/>
      <c r="T40" s="527"/>
      <c r="U40" s="527"/>
    </row>
    <row r="41" spans="1:21" x14ac:dyDescent="0.2">
      <c r="M41" s="89"/>
      <c r="N41" s="527"/>
      <c r="O41" s="527"/>
      <c r="P41" s="527"/>
      <c r="Q41" s="527"/>
      <c r="R41" s="527"/>
      <c r="S41" s="527"/>
      <c r="T41" s="527"/>
      <c r="U41" s="527"/>
    </row>
    <row r="42" spans="1:21" x14ac:dyDescent="0.2">
      <c r="M42" s="89"/>
      <c r="N42" s="527"/>
      <c r="O42" s="527"/>
      <c r="P42" s="527"/>
      <c r="Q42" s="527"/>
      <c r="R42" s="527"/>
      <c r="S42" s="527"/>
      <c r="T42" s="527"/>
      <c r="U42" s="527"/>
    </row>
    <row r="43" spans="1:21" x14ac:dyDescent="0.2">
      <c r="M43" s="89"/>
      <c r="N43" s="527"/>
      <c r="O43" s="527"/>
      <c r="P43" s="527"/>
      <c r="Q43" s="527"/>
      <c r="R43" s="527"/>
      <c r="S43" s="527"/>
      <c r="T43" s="527"/>
      <c r="U43" s="527"/>
    </row>
    <row r="44" spans="1:21" x14ac:dyDescent="0.2">
      <c r="M44" s="90"/>
      <c r="N44" s="527"/>
      <c r="O44" s="527"/>
      <c r="P44" s="527"/>
      <c r="Q44" s="527"/>
      <c r="R44" s="527"/>
      <c r="S44" s="527"/>
      <c r="T44" s="527"/>
      <c r="U44" s="527"/>
    </row>
    <row r="45" spans="1:21" x14ac:dyDescent="0.2">
      <c r="M45" s="90"/>
      <c r="N45" s="527"/>
      <c r="O45" s="527"/>
      <c r="P45" s="527"/>
      <c r="Q45" s="527"/>
      <c r="R45" s="527"/>
      <c r="S45" s="527"/>
      <c r="T45" s="527"/>
      <c r="U45" s="527"/>
    </row>
    <row r="46" spans="1:21" x14ac:dyDescent="0.2">
      <c r="A46" s="505" t="s">
        <v>853</v>
      </c>
      <c r="M46" s="90"/>
      <c r="N46" s="527"/>
      <c r="O46" s="527"/>
      <c r="P46" s="527"/>
      <c r="Q46" s="527"/>
      <c r="R46" s="527"/>
      <c r="S46" s="527"/>
      <c r="T46" s="527"/>
      <c r="U46" s="527"/>
    </row>
    <row r="47" spans="1:21" x14ac:dyDescent="0.2">
      <c r="M47" s="90"/>
      <c r="N47" s="527"/>
      <c r="O47" s="527"/>
      <c r="P47" s="527"/>
      <c r="Q47" s="527"/>
      <c r="R47" s="527"/>
      <c r="S47" s="527"/>
      <c r="T47" s="527"/>
      <c r="U47" s="527"/>
    </row>
    <row r="48" spans="1:21" ht="10.5" customHeight="1" x14ac:dyDescent="0.2">
      <c r="A48" s="83" t="s">
        <v>930</v>
      </c>
      <c r="B48" s="83"/>
      <c r="C48" s="83"/>
      <c r="D48" s="83"/>
      <c r="E48" s="83"/>
      <c r="F48" s="83"/>
      <c r="G48" s="83"/>
      <c r="M48" s="90"/>
      <c r="N48" s="527"/>
      <c r="O48" s="527"/>
      <c r="P48" s="527"/>
      <c r="Q48" s="527"/>
      <c r="R48" s="527"/>
      <c r="S48" s="527"/>
      <c r="T48" s="527"/>
      <c r="U48" s="527"/>
    </row>
    <row r="49" spans="1:21" x14ac:dyDescent="0.2">
      <c r="A49" s="83"/>
      <c r="B49" s="83"/>
      <c r="C49" s="83"/>
      <c r="D49" s="83"/>
      <c r="E49" s="83"/>
      <c r="F49" s="83"/>
      <c r="G49" s="83"/>
      <c r="M49" s="90"/>
      <c r="N49" s="527"/>
      <c r="O49" s="527"/>
      <c r="P49" s="527"/>
      <c r="Q49" s="527"/>
      <c r="R49" s="527"/>
      <c r="S49" s="527"/>
      <c r="T49" s="527"/>
      <c r="U49" s="527"/>
    </row>
    <row r="50" spans="1:21" x14ac:dyDescent="0.2">
      <c r="A50" s="83"/>
      <c r="B50" s="83"/>
      <c r="C50" s="83"/>
      <c r="D50" s="83"/>
      <c r="E50" s="83"/>
      <c r="F50" s="83"/>
      <c r="G50" s="83"/>
      <c r="M50" s="90"/>
      <c r="N50" s="527"/>
      <c r="O50" s="527"/>
      <c r="P50" s="527"/>
      <c r="Q50" s="527"/>
      <c r="R50" s="527"/>
      <c r="S50" s="527"/>
      <c r="T50" s="527"/>
      <c r="U50" s="527"/>
    </row>
    <row r="51" spans="1:21" x14ac:dyDescent="0.2">
      <c r="A51" s="83"/>
      <c r="B51" s="83"/>
      <c r="C51" s="83"/>
      <c r="D51" s="83"/>
      <c r="E51" s="83"/>
      <c r="F51" s="83"/>
      <c r="G51" s="83"/>
      <c r="M51" s="90"/>
      <c r="N51" s="527"/>
      <c r="O51" s="527"/>
      <c r="P51" s="527"/>
      <c r="Q51" s="527"/>
      <c r="R51" s="527"/>
      <c r="S51" s="527"/>
      <c r="T51" s="527"/>
      <c r="U51" s="527"/>
    </row>
    <row r="52" spans="1:21" x14ac:dyDescent="0.2">
      <c r="A52" s="83"/>
      <c r="B52" s="83"/>
      <c r="C52" s="83"/>
      <c r="D52" s="83"/>
      <c r="E52" s="83"/>
      <c r="F52" s="83"/>
      <c r="G52" s="83"/>
      <c r="M52" s="88"/>
      <c r="N52" s="527"/>
      <c r="O52" s="527"/>
      <c r="P52" s="527"/>
      <c r="Q52" s="527"/>
      <c r="R52" s="527"/>
      <c r="S52" s="527"/>
      <c r="T52" s="527"/>
      <c r="U52" s="527"/>
    </row>
    <row r="53" spans="1:21" x14ac:dyDescent="0.2">
      <c r="M53" s="89"/>
      <c r="N53" s="527"/>
      <c r="O53" s="527"/>
      <c r="P53" s="527"/>
      <c r="Q53" s="527"/>
      <c r="R53" s="527"/>
      <c r="S53" s="527"/>
      <c r="T53" s="527"/>
      <c r="U53" s="527"/>
    </row>
    <row r="54" spans="1:21" x14ac:dyDescent="0.2">
      <c r="M54" s="90"/>
      <c r="N54" s="527"/>
      <c r="O54" s="527"/>
      <c r="P54" s="527"/>
      <c r="Q54" s="527"/>
      <c r="R54" s="527"/>
      <c r="S54" s="527"/>
      <c r="T54" s="527"/>
      <c r="U54" s="527"/>
    </row>
    <row r="55" spans="1:21" ht="10.5" customHeight="1" x14ac:dyDescent="0.2">
      <c r="A55" s="83"/>
      <c r="M55" s="90"/>
      <c r="N55" s="527"/>
      <c r="O55" s="527"/>
      <c r="P55" s="527"/>
      <c r="Q55" s="527"/>
      <c r="R55" s="527"/>
      <c r="S55" s="527"/>
      <c r="T55" s="527"/>
      <c r="U55" s="527"/>
    </row>
    <row r="56" spans="1:21" ht="10.5" customHeight="1" x14ac:dyDescent="0.2">
      <c r="M56" s="90"/>
      <c r="N56" s="527"/>
      <c r="O56" s="527"/>
      <c r="P56" s="527"/>
      <c r="Q56" s="527"/>
      <c r="R56" s="527"/>
      <c r="S56" s="527"/>
      <c r="T56" s="527"/>
      <c r="U56" s="527"/>
    </row>
    <row r="57" spans="1:21" ht="10.5" customHeight="1" x14ac:dyDescent="0.2">
      <c r="M57" s="90"/>
      <c r="N57" s="527"/>
      <c r="O57" s="527"/>
      <c r="P57" s="527"/>
      <c r="Q57" s="527"/>
      <c r="R57" s="527"/>
      <c r="S57" s="527"/>
      <c r="T57" s="527"/>
      <c r="U57" s="527"/>
    </row>
    <row r="58" spans="1:21" ht="10.5" customHeight="1" x14ac:dyDescent="0.2">
      <c r="M58" s="90"/>
      <c r="N58" s="527"/>
      <c r="O58" s="527"/>
      <c r="P58" s="527"/>
      <c r="Q58" s="527"/>
      <c r="R58" s="527"/>
      <c r="S58" s="527"/>
      <c r="T58" s="527"/>
      <c r="U58" s="527"/>
    </row>
    <row r="59" spans="1:21" x14ac:dyDescent="0.2">
      <c r="M59" s="90"/>
      <c r="N59" s="527"/>
      <c r="O59" s="527"/>
      <c r="P59" s="527"/>
      <c r="Q59" s="527"/>
      <c r="R59" s="527"/>
      <c r="S59" s="527"/>
      <c r="T59" s="527"/>
      <c r="U59" s="527"/>
    </row>
    <row r="60" spans="1:21" x14ac:dyDescent="0.2">
      <c r="M60" s="527"/>
      <c r="N60" s="527"/>
      <c r="O60" s="527"/>
      <c r="P60" s="527"/>
      <c r="Q60" s="527"/>
      <c r="R60" s="527"/>
      <c r="S60" s="527"/>
      <c r="T60" s="527"/>
      <c r="U60" s="527"/>
    </row>
    <row r="61" spans="1:21" x14ac:dyDescent="0.2">
      <c r="M61" s="527"/>
      <c r="N61" s="527"/>
      <c r="O61" s="527"/>
      <c r="P61" s="527"/>
      <c r="Q61" s="527"/>
      <c r="R61" s="527"/>
      <c r="S61" s="527"/>
      <c r="T61" s="527"/>
      <c r="U61" s="527"/>
    </row>
    <row r="62" spans="1:21" x14ac:dyDescent="0.2">
      <c r="M62" s="527"/>
      <c r="N62" s="527"/>
      <c r="O62" s="527"/>
      <c r="P62" s="527"/>
      <c r="Q62" s="527"/>
      <c r="R62" s="527"/>
      <c r="S62" s="527"/>
      <c r="T62" s="527"/>
      <c r="U62" s="527"/>
    </row>
    <row r="72" spans="8:10" x14ac:dyDescent="0.2">
      <c r="H72" s="527"/>
      <c r="I72" s="527"/>
      <c r="J72" s="527"/>
    </row>
    <row r="73" spans="8:10" x14ac:dyDescent="0.2">
      <c r="H73" s="527"/>
      <c r="I73" s="527"/>
      <c r="J73" s="527"/>
    </row>
    <row r="74" spans="8:10" x14ac:dyDescent="0.2">
      <c r="H74" s="527"/>
      <c r="I74" s="527"/>
      <c r="J74" s="527"/>
    </row>
    <row r="75" spans="8:10" x14ac:dyDescent="0.2">
      <c r="H75" s="527"/>
      <c r="I75" s="527"/>
      <c r="J75" s="527"/>
    </row>
    <row r="76" spans="8:10" x14ac:dyDescent="0.2">
      <c r="H76" s="527"/>
      <c r="I76" s="527"/>
      <c r="J76" s="527"/>
    </row>
    <row r="77" spans="8:10" x14ac:dyDescent="0.2">
      <c r="H77" s="527"/>
      <c r="I77" s="527"/>
      <c r="J77" s="527"/>
    </row>
    <row r="78" spans="8:10" x14ac:dyDescent="0.2">
      <c r="H78" s="527"/>
      <c r="I78" s="527"/>
      <c r="J78" s="527"/>
    </row>
  </sheetData>
  <mergeCells count="1">
    <mergeCell ref="A19:C19"/>
  </mergeCells>
  <pageMargins left="0.23622047244094491" right="0.23622047244094491" top="0.74803149606299213" bottom="0.74803149606299213" header="0.31496062992125984" footer="0.31496062992125984"/>
  <pageSetup scale="75" fitToHeight="0" orientation="portrait" r:id="rId1"/>
  <headerFooter>
    <oddFooter>&amp;A&amp;RPágina &amp;P</oddFooter>
  </headerFooter>
  <rowBreaks count="1" manualBreakCount="1">
    <brk id="41" max="1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1:U403"/>
  <sheetViews>
    <sheetView showGridLines="0" zoomScale="80" zoomScaleNormal="80" zoomScaleSheetLayoutView="90" zoomScalePageLayoutView="60" workbookViewId="0">
      <pane ySplit="2" topLeftCell="A3" activePane="bottomLeft" state="frozen"/>
      <selection pane="bottomLeft" activeCell="C385" sqref="C385"/>
    </sheetView>
  </sheetViews>
  <sheetFormatPr baseColWidth="10" defaultColWidth="10.42578125" defaultRowHeight="15" customHeight="1" x14ac:dyDescent="0.2"/>
  <cols>
    <col min="1" max="1" width="8.140625" style="52" customWidth="1"/>
    <col min="2" max="2" width="54.140625" style="52" customWidth="1"/>
    <col min="3" max="3" width="11.85546875" style="52" customWidth="1"/>
    <col min="4" max="4" width="12" style="52" customWidth="1"/>
    <col min="5" max="5" width="10.5703125" style="52" customWidth="1"/>
    <col min="6" max="6" width="12.5703125" style="52" customWidth="1"/>
    <col min="7" max="7" width="10.5703125" style="52" customWidth="1"/>
    <col min="8" max="8" width="11" style="52" customWidth="1"/>
    <col min="9" max="9" width="11.28515625" style="52" customWidth="1"/>
    <col min="10" max="10" width="14.42578125" style="52" customWidth="1"/>
    <col min="11" max="11" width="10.140625" style="52" customWidth="1"/>
    <col min="12" max="12" width="8.7109375" style="52" customWidth="1"/>
    <col min="13" max="13" width="7.42578125" style="52" customWidth="1"/>
    <col min="14" max="14" width="8.140625" style="52" customWidth="1"/>
    <col min="15" max="15" width="10.7109375" style="52" customWidth="1"/>
    <col min="16" max="16" width="8.5703125" style="52" customWidth="1"/>
    <col min="17" max="17" width="8.7109375" style="52" customWidth="1"/>
    <col min="18" max="18" width="7.140625" style="52" customWidth="1"/>
    <col min="19" max="19" width="16.85546875" style="52" customWidth="1"/>
    <col min="20" max="21" width="10.42578125" style="52"/>
    <col min="22" max="22" width="63" style="52" customWidth="1"/>
    <col min="23" max="256" width="10.42578125" style="52"/>
    <col min="257" max="257" width="8.140625" style="52" customWidth="1"/>
    <col min="258" max="258" width="103.28515625" style="52" bestFit="1" customWidth="1"/>
    <col min="259" max="274" width="8.85546875" style="52" customWidth="1"/>
    <col min="275" max="512" width="10.42578125" style="52"/>
    <col min="513" max="513" width="8.140625" style="52" customWidth="1"/>
    <col min="514" max="514" width="103.28515625" style="52" bestFit="1" customWidth="1"/>
    <col min="515" max="530" width="8.85546875" style="52" customWidth="1"/>
    <col min="531" max="768" width="10.42578125" style="52"/>
    <col min="769" max="769" width="8.140625" style="52" customWidth="1"/>
    <col min="770" max="770" width="103.28515625" style="52" bestFit="1" customWidth="1"/>
    <col min="771" max="786" width="8.85546875" style="52" customWidth="1"/>
    <col min="787" max="1024" width="10.42578125" style="52"/>
    <col min="1025" max="1025" width="8.140625" style="52" customWidth="1"/>
    <col min="1026" max="1026" width="103.28515625" style="52" bestFit="1" customWidth="1"/>
    <col min="1027" max="1042" width="8.85546875" style="52" customWidth="1"/>
    <col min="1043" max="1280" width="10.42578125" style="52"/>
    <col min="1281" max="1281" width="8.140625" style="52" customWidth="1"/>
    <col min="1282" max="1282" width="103.28515625" style="52" bestFit="1" customWidth="1"/>
    <col min="1283" max="1298" width="8.85546875" style="52" customWidth="1"/>
    <col min="1299" max="1536" width="10.42578125" style="52"/>
    <col min="1537" max="1537" width="8.140625" style="52" customWidth="1"/>
    <col min="1538" max="1538" width="103.28515625" style="52" bestFit="1" customWidth="1"/>
    <col min="1539" max="1554" width="8.85546875" style="52" customWidth="1"/>
    <col min="1555" max="1792" width="10.42578125" style="52"/>
    <col min="1793" max="1793" width="8.140625" style="52" customWidth="1"/>
    <col min="1794" max="1794" width="103.28515625" style="52" bestFit="1" customWidth="1"/>
    <col min="1795" max="1810" width="8.85546875" style="52" customWidth="1"/>
    <col min="1811" max="2048" width="10.42578125" style="52"/>
    <col min="2049" max="2049" width="8.140625" style="52" customWidth="1"/>
    <col min="2050" max="2050" width="103.28515625" style="52" bestFit="1" customWidth="1"/>
    <col min="2051" max="2066" width="8.85546875" style="52" customWidth="1"/>
    <col min="2067" max="2304" width="10.42578125" style="52"/>
    <col min="2305" max="2305" width="8.140625" style="52" customWidth="1"/>
    <col min="2306" max="2306" width="103.28515625" style="52" bestFit="1" customWidth="1"/>
    <col min="2307" max="2322" width="8.85546875" style="52" customWidth="1"/>
    <col min="2323" max="2560" width="10.42578125" style="52"/>
    <col min="2561" max="2561" width="8.140625" style="52" customWidth="1"/>
    <col min="2562" max="2562" width="103.28515625" style="52" bestFit="1" customWidth="1"/>
    <col min="2563" max="2578" width="8.85546875" style="52" customWidth="1"/>
    <col min="2579" max="2816" width="10.42578125" style="52"/>
    <col min="2817" max="2817" width="8.140625" style="52" customWidth="1"/>
    <col min="2818" max="2818" width="103.28515625" style="52" bestFit="1" customWidth="1"/>
    <col min="2819" max="2834" width="8.85546875" style="52" customWidth="1"/>
    <col min="2835" max="3072" width="10.42578125" style="52"/>
    <col min="3073" max="3073" width="8.140625" style="52" customWidth="1"/>
    <col min="3074" max="3074" width="103.28515625" style="52" bestFit="1" customWidth="1"/>
    <col min="3075" max="3090" width="8.85546875" style="52" customWidth="1"/>
    <col min="3091" max="3328" width="10.42578125" style="52"/>
    <col min="3329" max="3329" width="8.140625" style="52" customWidth="1"/>
    <col min="3330" max="3330" width="103.28515625" style="52" bestFit="1" customWidth="1"/>
    <col min="3331" max="3346" width="8.85546875" style="52" customWidth="1"/>
    <col min="3347" max="3584" width="10.42578125" style="52"/>
    <col min="3585" max="3585" width="8.140625" style="52" customWidth="1"/>
    <col min="3586" max="3586" width="103.28515625" style="52" bestFit="1" customWidth="1"/>
    <col min="3587" max="3602" width="8.85546875" style="52" customWidth="1"/>
    <col min="3603" max="3840" width="10.42578125" style="52"/>
    <col min="3841" max="3841" width="8.140625" style="52" customWidth="1"/>
    <col min="3842" max="3842" width="103.28515625" style="52" bestFit="1" customWidth="1"/>
    <col min="3843" max="3858" width="8.85546875" style="52" customWidth="1"/>
    <col min="3859" max="4096" width="10.42578125" style="52"/>
    <col min="4097" max="4097" width="8.140625" style="52" customWidth="1"/>
    <col min="4098" max="4098" width="103.28515625" style="52" bestFit="1" customWidth="1"/>
    <col min="4099" max="4114" width="8.85546875" style="52" customWidth="1"/>
    <col min="4115" max="4352" width="10.42578125" style="52"/>
    <col min="4353" max="4353" width="8.140625" style="52" customWidth="1"/>
    <col min="4354" max="4354" width="103.28515625" style="52" bestFit="1" customWidth="1"/>
    <col min="4355" max="4370" width="8.85546875" style="52" customWidth="1"/>
    <col min="4371" max="4608" width="10.42578125" style="52"/>
    <col min="4609" max="4609" width="8.140625" style="52" customWidth="1"/>
    <col min="4610" max="4610" width="103.28515625" style="52" bestFit="1" customWidth="1"/>
    <col min="4611" max="4626" width="8.85546875" style="52" customWidth="1"/>
    <col min="4627" max="4864" width="10.42578125" style="52"/>
    <col min="4865" max="4865" width="8.140625" style="52" customWidth="1"/>
    <col min="4866" max="4866" width="103.28515625" style="52" bestFit="1" customWidth="1"/>
    <col min="4867" max="4882" width="8.85546875" style="52" customWidth="1"/>
    <col min="4883" max="5120" width="10.42578125" style="52"/>
    <col min="5121" max="5121" width="8.140625" style="52" customWidth="1"/>
    <col min="5122" max="5122" width="103.28515625" style="52" bestFit="1" customWidth="1"/>
    <col min="5123" max="5138" width="8.85546875" style="52" customWidth="1"/>
    <col min="5139" max="5376" width="10.42578125" style="52"/>
    <col min="5377" max="5377" width="8.140625" style="52" customWidth="1"/>
    <col min="5378" max="5378" width="103.28515625" style="52" bestFit="1" customWidth="1"/>
    <col min="5379" max="5394" width="8.85546875" style="52" customWidth="1"/>
    <col min="5395" max="5632" width="10.42578125" style="52"/>
    <col min="5633" max="5633" width="8.140625" style="52" customWidth="1"/>
    <col min="5634" max="5634" width="103.28515625" style="52" bestFit="1" customWidth="1"/>
    <col min="5635" max="5650" width="8.85546875" style="52" customWidth="1"/>
    <col min="5651" max="5888" width="10.42578125" style="52"/>
    <col min="5889" max="5889" width="8.140625" style="52" customWidth="1"/>
    <col min="5890" max="5890" width="103.28515625" style="52" bestFit="1" customWidth="1"/>
    <col min="5891" max="5906" width="8.85546875" style="52" customWidth="1"/>
    <col min="5907" max="6144" width="10.42578125" style="52"/>
    <col min="6145" max="6145" width="8.140625" style="52" customWidth="1"/>
    <col min="6146" max="6146" width="103.28515625" style="52" bestFit="1" customWidth="1"/>
    <col min="6147" max="6162" width="8.85546875" style="52" customWidth="1"/>
    <col min="6163" max="6400" width="10.42578125" style="52"/>
    <col min="6401" max="6401" width="8.140625" style="52" customWidth="1"/>
    <col min="6402" max="6402" width="103.28515625" style="52" bestFit="1" customWidth="1"/>
    <col min="6403" max="6418" width="8.85546875" style="52" customWidth="1"/>
    <col min="6419" max="6656" width="10.42578125" style="52"/>
    <col min="6657" max="6657" width="8.140625" style="52" customWidth="1"/>
    <col min="6658" max="6658" width="103.28515625" style="52" bestFit="1" customWidth="1"/>
    <col min="6659" max="6674" width="8.85546875" style="52" customWidth="1"/>
    <col min="6675" max="6912" width="10.42578125" style="52"/>
    <col min="6913" max="6913" width="8.140625" style="52" customWidth="1"/>
    <col min="6914" max="6914" width="103.28515625" style="52" bestFit="1" customWidth="1"/>
    <col min="6915" max="6930" width="8.85546875" style="52" customWidth="1"/>
    <col min="6931" max="7168" width="10.42578125" style="52"/>
    <col min="7169" max="7169" width="8.140625" style="52" customWidth="1"/>
    <col min="7170" max="7170" width="103.28515625" style="52" bestFit="1" customWidth="1"/>
    <col min="7171" max="7186" width="8.85546875" style="52" customWidth="1"/>
    <col min="7187" max="7424" width="10.42578125" style="52"/>
    <col min="7425" max="7425" width="8.140625" style="52" customWidth="1"/>
    <col min="7426" max="7426" width="103.28515625" style="52" bestFit="1" customWidth="1"/>
    <col min="7427" max="7442" width="8.85546875" style="52" customWidth="1"/>
    <col min="7443" max="7680" width="10.42578125" style="52"/>
    <col min="7681" max="7681" width="8.140625" style="52" customWidth="1"/>
    <col min="7682" max="7682" width="103.28515625" style="52" bestFit="1" customWidth="1"/>
    <col min="7683" max="7698" width="8.85546875" style="52" customWidth="1"/>
    <col min="7699" max="7936" width="10.42578125" style="52"/>
    <col min="7937" max="7937" width="8.140625" style="52" customWidth="1"/>
    <col min="7938" max="7938" width="103.28515625" style="52" bestFit="1" customWidth="1"/>
    <col min="7939" max="7954" width="8.85546875" style="52" customWidth="1"/>
    <col min="7955" max="8192" width="10.42578125" style="52"/>
    <col min="8193" max="8193" width="8.140625" style="52" customWidth="1"/>
    <col min="8194" max="8194" width="103.28515625" style="52" bestFit="1" customWidth="1"/>
    <col min="8195" max="8210" width="8.85546875" style="52" customWidth="1"/>
    <col min="8211" max="8448" width="10.42578125" style="52"/>
    <col min="8449" max="8449" width="8.140625" style="52" customWidth="1"/>
    <col min="8450" max="8450" width="103.28515625" style="52" bestFit="1" customWidth="1"/>
    <col min="8451" max="8466" width="8.85546875" style="52" customWidth="1"/>
    <col min="8467" max="8704" width="10.42578125" style="52"/>
    <col min="8705" max="8705" width="8.140625" style="52" customWidth="1"/>
    <col min="8706" max="8706" width="103.28515625" style="52" bestFit="1" customWidth="1"/>
    <col min="8707" max="8722" width="8.85546875" style="52" customWidth="1"/>
    <col min="8723" max="8960" width="10.42578125" style="52"/>
    <col min="8961" max="8961" width="8.140625" style="52" customWidth="1"/>
    <col min="8962" max="8962" width="103.28515625" style="52" bestFit="1" customWidth="1"/>
    <col min="8963" max="8978" width="8.85546875" style="52" customWidth="1"/>
    <col min="8979" max="9216" width="10.42578125" style="52"/>
    <col min="9217" max="9217" width="8.140625" style="52" customWidth="1"/>
    <col min="9218" max="9218" width="103.28515625" style="52" bestFit="1" customWidth="1"/>
    <col min="9219" max="9234" width="8.85546875" style="52" customWidth="1"/>
    <col min="9235" max="9472" width="10.42578125" style="52"/>
    <col min="9473" max="9473" width="8.140625" style="52" customWidth="1"/>
    <col min="9474" max="9474" width="103.28515625" style="52" bestFit="1" customWidth="1"/>
    <col min="9475" max="9490" width="8.85546875" style="52" customWidth="1"/>
    <col min="9491" max="9728" width="10.42578125" style="52"/>
    <col min="9729" max="9729" width="8.140625" style="52" customWidth="1"/>
    <col min="9730" max="9730" width="103.28515625" style="52" bestFit="1" customWidth="1"/>
    <col min="9731" max="9746" width="8.85546875" style="52" customWidth="1"/>
    <col min="9747" max="9984" width="10.42578125" style="52"/>
    <col min="9985" max="9985" width="8.140625" style="52" customWidth="1"/>
    <col min="9986" max="9986" width="103.28515625" style="52" bestFit="1" customWidth="1"/>
    <col min="9987" max="10002" width="8.85546875" style="52" customWidth="1"/>
    <col min="10003" max="10240" width="10.42578125" style="52"/>
    <col min="10241" max="10241" width="8.140625" style="52" customWidth="1"/>
    <col min="10242" max="10242" width="103.28515625" style="52" bestFit="1" customWidth="1"/>
    <col min="10243" max="10258" width="8.85546875" style="52" customWidth="1"/>
    <col min="10259" max="10496" width="10.42578125" style="52"/>
    <col min="10497" max="10497" width="8.140625" style="52" customWidth="1"/>
    <col min="10498" max="10498" width="103.28515625" style="52" bestFit="1" customWidth="1"/>
    <col min="10499" max="10514" width="8.85546875" style="52" customWidth="1"/>
    <col min="10515" max="10752" width="10.42578125" style="52"/>
    <col min="10753" max="10753" width="8.140625" style="52" customWidth="1"/>
    <col min="10754" max="10754" width="103.28515625" style="52" bestFit="1" customWidth="1"/>
    <col min="10755" max="10770" width="8.85546875" style="52" customWidth="1"/>
    <col min="10771" max="11008" width="10.42578125" style="52"/>
    <col min="11009" max="11009" width="8.140625" style="52" customWidth="1"/>
    <col min="11010" max="11010" width="103.28515625" style="52" bestFit="1" customWidth="1"/>
    <col min="11011" max="11026" width="8.85546875" style="52" customWidth="1"/>
    <col min="11027" max="11264" width="10.42578125" style="52"/>
    <col min="11265" max="11265" width="8.140625" style="52" customWidth="1"/>
    <col min="11266" max="11266" width="103.28515625" style="52" bestFit="1" customWidth="1"/>
    <col min="11267" max="11282" width="8.85546875" style="52" customWidth="1"/>
    <col min="11283" max="11520" width="10.42578125" style="52"/>
    <col min="11521" max="11521" width="8.140625" style="52" customWidth="1"/>
    <col min="11522" max="11522" width="103.28515625" style="52" bestFit="1" customWidth="1"/>
    <col min="11523" max="11538" width="8.85546875" style="52" customWidth="1"/>
    <col min="11539" max="11776" width="10.42578125" style="52"/>
    <col min="11777" max="11777" width="8.140625" style="52" customWidth="1"/>
    <col min="11778" max="11778" width="103.28515625" style="52" bestFit="1" customWidth="1"/>
    <col min="11779" max="11794" width="8.85546875" style="52" customWidth="1"/>
    <col min="11795" max="12032" width="10.42578125" style="52"/>
    <col min="12033" max="12033" width="8.140625" style="52" customWidth="1"/>
    <col min="12034" max="12034" width="103.28515625" style="52" bestFit="1" customWidth="1"/>
    <col min="12035" max="12050" width="8.85546875" style="52" customWidth="1"/>
    <col min="12051" max="12288" width="10.42578125" style="52"/>
    <col min="12289" max="12289" width="8.140625" style="52" customWidth="1"/>
    <col min="12290" max="12290" width="103.28515625" style="52" bestFit="1" customWidth="1"/>
    <col min="12291" max="12306" width="8.85546875" style="52" customWidth="1"/>
    <col min="12307" max="12544" width="10.42578125" style="52"/>
    <col min="12545" max="12545" width="8.140625" style="52" customWidth="1"/>
    <col min="12546" max="12546" width="103.28515625" style="52" bestFit="1" customWidth="1"/>
    <col min="12547" max="12562" width="8.85546875" style="52" customWidth="1"/>
    <col min="12563" max="12800" width="10.42578125" style="52"/>
    <col min="12801" max="12801" width="8.140625" style="52" customWidth="1"/>
    <col min="12802" max="12802" width="103.28515625" style="52" bestFit="1" customWidth="1"/>
    <col min="12803" max="12818" width="8.85546875" style="52" customWidth="1"/>
    <col min="12819" max="13056" width="10.42578125" style="52"/>
    <col min="13057" max="13057" width="8.140625" style="52" customWidth="1"/>
    <col min="13058" max="13058" width="103.28515625" style="52" bestFit="1" customWidth="1"/>
    <col min="13059" max="13074" width="8.85546875" style="52" customWidth="1"/>
    <col min="13075" max="13312" width="10.42578125" style="52"/>
    <col min="13313" max="13313" width="8.140625" style="52" customWidth="1"/>
    <col min="13314" max="13314" width="103.28515625" style="52" bestFit="1" customWidth="1"/>
    <col min="13315" max="13330" width="8.85546875" style="52" customWidth="1"/>
    <col min="13331" max="13568" width="10.42578125" style="52"/>
    <col min="13569" max="13569" width="8.140625" style="52" customWidth="1"/>
    <col min="13570" max="13570" width="103.28515625" style="52" bestFit="1" customWidth="1"/>
    <col min="13571" max="13586" width="8.85546875" style="52" customWidth="1"/>
    <col min="13587" max="13824" width="10.42578125" style="52"/>
    <col min="13825" max="13825" width="8.140625" style="52" customWidth="1"/>
    <col min="13826" max="13826" width="103.28515625" style="52" bestFit="1" customWidth="1"/>
    <col min="13827" max="13842" width="8.85546875" style="52" customWidth="1"/>
    <col min="13843" max="14080" width="10.42578125" style="52"/>
    <col min="14081" max="14081" width="8.140625" style="52" customWidth="1"/>
    <col min="14082" max="14082" width="103.28515625" style="52" bestFit="1" customWidth="1"/>
    <col min="14083" max="14098" width="8.85546875" style="52" customWidth="1"/>
    <col min="14099" max="14336" width="10.42578125" style="52"/>
    <col min="14337" max="14337" width="8.140625" style="52" customWidth="1"/>
    <col min="14338" max="14338" width="103.28515625" style="52" bestFit="1" customWidth="1"/>
    <col min="14339" max="14354" width="8.85546875" style="52" customWidth="1"/>
    <col min="14355" max="14592" width="10.42578125" style="52"/>
    <col min="14593" max="14593" width="8.140625" style="52" customWidth="1"/>
    <col min="14594" max="14594" width="103.28515625" style="52" bestFit="1" customWidth="1"/>
    <col min="14595" max="14610" width="8.85546875" style="52" customWidth="1"/>
    <col min="14611" max="14848" width="10.42578125" style="52"/>
    <col min="14849" max="14849" width="8.140625" style="52" customWidth="1"/>
    <col min="14850" max="14850" width="103.28515625" style="52" bestFit="1" customWidth="1"/>
    <col min="14851" max="14866" width="8.85546875" style="52" customWidth="1"/>
    <col min="14867" max="15104" width="10.42578125" style="52"/>
    <col min="15105" max="15105" width="8.140625" style="52" customWidth="1"/>
    <col min="15106" max="15106" width="103.28515625" style="52" bestFit="1" customWidth="1"/>
    <col min="15107" max="15122" width="8.85546875" style="52" customWidth="1"/>
    <col min="15123" max="15360" width="10.42578125" style="52"/>
    <col min="15361" max="15361" width="8.140625" style="52" customWidth="1"/>
    <col min="15362" max="15362" width="103.28515625" style="52" bestFit="1" customWidth="1"/>
    <col min="15363" max="15378" width="8.85546875" style="52" customWidth="1"/>
    <col min="15379" max="15616" width="10.42578125" style="52"/>
    <col min="15617" max="15617" width="8.140625" style="52" customWidth="1"/>
    <col min="15618" max="15618" width="103.28515625" style="52" bestFit="1" customWidth="1"/>
    <col min="15619" max="15634" width="8.85546875" style="52" customWidth="1"/>
    <col min="15635" max="15872" width="10.42578125" style="52"/>
    <col min="15873" max="15873" width="8.140625" style="52" customWidth="1"/>
    <col min="15874" max="15874" width="103.28515625" style="52" bestFit="1" customWidth="1"/>
    <col min="15875" max="15890" width="8.85546875" style="52" customWidth="1"/>
    <col min="15891" max="16128" width="10.42578125" style="52"/>
    <col min="16129" max="16129" width="8.140625" style="52" customWidth="1"/>
    <col min="16130" max="16130" width="103.28515625" style="52" bestFit="1" customWidth="1"/>
    <col min="16131" max="16146" width="8.85546875" style="52" customWidth="1"/>
    <col min="16147" max="16384" width="10.42578125" style="52"/>
  </cols>
  <sheetData>
    <row r="1" spans="1:19" ht="26.25" customHeight="1" x14ac:dyDescent="0.2">
      <c r="A1" s="14" t="s">
        <v>928</v>
      </c>
      <c r="B1" s="13"/>
      <c r="C1" s="13"/>
      <c r="D1" s="248"/>
      <c r="E1" s="248"/>
      <c r="F1" s="248"/>
      <c r="G1" s="248"/>
      <c r="H1" s="248"/>
      <c r="I1" s="248"/>
      <c r="J1" s="248"/>
      <c r="K1" s="248"/>
      <c r="L1" s="248"/>
      <c r="M1" s="248"/>
      <c r="N1" s="248"/>
      <c r="O1" s="248"/>
      <c r="P1" s="248"/>
      <c r="Q1" s="248"/>
      <c r="R1" s="248"/>
      <c r="S1" s="248"/>
    </row>
    <row r="2" spans="1:19" ht="29.25" customHeight="1" x14ac:dyDescent="0.2">
      <c r="A2" s="72" t="s">
        <v>327</v>
      </c>
      <c r="B2" s="58" t="s">
        <v>756</v>
      </c>
      <c r="C2" s="108" t="s">
        <v>743</v>
      </c>
      <c r="D2" s="141" t="s">
        <v>502</v>
      </c>
      <c r="E2" s="141" t="s">
        <v>503</v>
      </c>
      <c r="F2" s="141" t="s">
        <v>504</v>
      </c>
      <c r="G2" s="141" t="s">
        <v>505</v>
      </c>
      <c r="H2" s="141" t="s">
        <v>506</v>
      </c>
      <c r="I2" s="141" t="s">
        <v>507</v>
      </c>
      <c r="J2" s="141" t="s">
        <v>738</v>
      </c>
      <c r="K2" s="141" t="s">
        <v>741</v>
      </c>
      <c r="L2" s="141" t="s">
        <v>508</v>
      </c>
      <c r="M2" s="141" t="s">
        <v>556</v>
      </c>
      <c r="N2" s="141" t="s">
        <v>509</v>
      </c>
      <c r="O2" s="141" t="s">
        <v>561</v>
      </c>
      <c r="P2" s="141" t="s">
        <v>511</v>
      </c>
      <c r="Q2" s="141" t="s">
        <v>512</v>
      </c>
      <c r="R2" s="141" t="s">
        <v>737</v>
      </c>
      <c r="S2" s="141" t="s">
        <v>999</v>
      </c>
    </row>
    <row r="3" spans="1:19" ht="12.75" x14ac:dyDescent="0.2">
      <c r="A3" s="73" t="s">
        <v>170</v>
      </c>
      <c r="B3" s="103"/>
      <c r="C3" s="70">
        <f>C4+C153+C302</f>
        <v>8941</v>
      </c>
      <c r="D3" s="70">
        <f>D4+D153+D302</f>
        <v>390</v>
      </c>
      <c r="E3" s="70">
        <f t="shared" ref="E3:S3" si="0">E4+E153+E302</f>
        <v>737</v>
      </c>
      <c r="F3" s="70">
        <f t="shared" si="0"/>
        <v>419</v>
      </c>
      <c r="G3" s="70">
        <f t="shared" si="0"/>
        <v>376</v>
      </c>
      <c r="H3" s="70">
        <f t="shared" si="0"/>
        <v>371</v>
      </c>
      <c r="I3" s="70">
        <f t="shared" si="0"/>
        <v>813</v>
      </c>
      <c r="J3" s="70">
        <f t="shared" si="0"/>
        <v>2908</v>
      </c>
      <c r="K3" s="70">
        <f t="shared" si="0"/>
        <v>279</v>
      </c>
      <c r="L3" s="70">
        <f t="shared" si="0"/>
        <v>580</v>
      </c>
      <c r="M3" s="70">
        <f t="shared" si="0"/>
        <v>293</v>
      </c>
      <c r="N3" s="70">
        <f t="shared" si="0"/>
        <v>610</v>
      </c>
      <c r="O3" s="70">
        <f t="shared" si="0"/>
        <v>374</v>
      </c>
      <c r="P3" s="70">
        <f t="shared" si="0"/>
        <v>234</v>
      </c>
      <c r="Q3" s="70">
        <f t="shared" si="0"/>
        <v>343</v>
      </c>
      <c r="R3" s="70">
        <f t="shared" si="0"/>
        <v>116</v>
      </c>
      <c r="S3" s="70">
        <f t="shared" si="0"/>
        <v>98</v>
      </c>
    </row>
    <row r="4" spans="1:19" ht="12.75" x14ac:dyDescent="0.2">
      <c r="A4" s="102"/>
      <c r="B4" s="293" t="s">
        <v>500</v>
      </c>
      <c r="C4" s="109">
        <f>C5+C7+C20+C32+C43+C61+C83+C102+C143+C148</f>
        <v>3747</v>
      </c>
      <c r="D4" s="109">
        <f t="shared" ref="D4:S4" si="1">D5+D7+D20+D32+D43+D61+D83+D102+D143+D148</f>
        <v>135</v>
      </c>
      <c r="E4" s="109">
        <f t="shared" si="1"/>
        <v>102</v>
      </c>
      <c r="F4" s="109">
        <f t="shared" si="1"/>
        <v>164</v>
      </c>
      <c r="G4" s="109">
        <f t="shared" si="1"/>
        <v>170</v>
      </c>
      <c r="H4" s="109">
        <f t="shared" si="1"/>
        <v>163</v>
      </c>
      <c r="I4" s="109">
        <f t="shared" si="1"/>
        <v>315</v>
      </c>
      <c r="J4" s="109">
        <f t="shared" si="1"/>
        <v>1477</v>
      </c>
      <c r="K4" s="109">
        <f t="shared" si="1"/>
        <v>100</v>
      </c>
      <c r="L4" s="109">
        <f t="shared" si="1"/>
        <v>235</v>
      </c>
      <c r="M4" s="109">
        <f t="shared" si="1"/>
        <v>111</v>
      </c>
      <c r="N4" s="109">
        <f t="shared" si="1"/>
        <v>236</v>
      </c>
      <c r="O4" s="109">
        <f t="shared" si="1"/>
        <v>145</v>
      </c>
      <c r="P4" s="109">
        <f t="shared" si="1"/>
        <v>97</v>
      </c>
      <c r="Q4" s="109">
        <f t="shared" si="1"/>
        <v>172</v>
      </c>
      <c r="R4" s="109">
        <f t="shared" si="1"/>
        <v>69</v>
      </c>
      <c r="S4" s="109">
        <f t="shared" si="1"/>
        <v>56</v>
      </c>
    </row>
    <row r="5" spans="1:19" ht="21" x14ac:dyDescent="0.2">
      <c r="A5" s="50"/>
      <c r="B5" s="288" t="s">
        <v>278</v>
      </c>
      <c r="C5" s="70">
        <f>C6</f>
        <v>9</v>
      </c>
      <c r="D5" s="70">
        <f>D6</f>
        <v>1</v>
      </c>
      <c r="E5" s="70">
        <f>E6</f>
        <v>1</v>
      </c>
      <c r="F5" s="70">
        <f t="shared" ref="F5:S5" si="2">F6</f>
        <v>0</v>
      </c>
      <c r="G5" s="70">
        <f t="shared" si="2"/>
        <v>0</v>
      </c>
      <c r="H5" s="70">
        <f t="shared" si="2"/>
        <v>1</v>
      </c>
      <c r="I5" s="70">
        <f t="shared" si="2"/>
        <v>1</v>
      </c>
      <c r="J5" s="70">
        <f t="shared" si="2"/>
        <v>2</v>
      </c>
      <c r="K5" s="70">
        <f t="shared" si="2"/>
        <v>0</v>
      </c>
      <c r="L5" s="70">
        <f t="shared" si="2"/>
        <v>0</v>
      </c>
      <c r="M5" s="70">
        <f t="shared" si="2"/>
        <v>1</v>
      </c>
      <c r="N5" s="70">
        <f t="shared" si="2"/>
        <v>2</v>
      </c>
      <c r="O5" s="70">
        <f t="shared" si="2"/>
        <v>0</v>
      </c>
      <c r="P5" s="70">
        <f t="shared" si="2"/>
        <v>0</v>
      </c>
      <c r="Q5" s="70">
        <f t="shared" si="2"/>
        <v>0</v>
      </c>
      <c r="R5" s="70">
        <f t="shared" si="2"/>
        <v>0</v>
      </c>
      <c r="S5" s="70">
        <f t="shared" si="2"/>
        <v>0</v>
      </c>
    </row>
    <row r="6" spans="1:19" ht="12.75" x14ac:dyDescent="0.2">
      <c r="A6" s="51">
        <v>101</v>
      </c>
      <c r="B6" s="289" t="s">
        <v>147</v>
      </c>
      <c r="C6" s="40">
        <f>SUM(D6:S6)</f>
        <v>9</v>
      </c>
      <c r="D6" s="77">
        <v>1</v>
      </c>
      <c r="E6" s="77">
        <v>1</v>
      </c>
      <c r="F6" s="77">
        <v>0</v>
      </c>
      <c r="G6" s="77">
        <v>0</v>
      </c>
      <c r="H6" s="77">
        <v>1</v>
      </c>
      <c r="I6" s="77">
        <v>1</v>
      </c>
      <c r="J6" s="77">
        <v>2</v>
      </c>
      <c r="K6" s="77">
        <v>0</v>
      </c>
      <c r="L6" s="77">
        <v>0</v>
      </c>
      <c r="M6" s="77">
        <v>1</v>
      </c>
      <c r="N6" s="77">
        <v>2</v>
      </c>
      <c r="O6" s="77">
        <v>0</v>
      </c>
      <c r="P6" s="77">
        <v>0</v>
      </c>
      <c r="Q6" s="77">
        <v>0</v>
      </c>
      <c r="R6" s="77">
        <v>0</v>
      </c>
      <c r="S6" s="77">
        <v>0</v>
      </c>
    </row>
    <row r="7" spans="1:19" ht="21" x14ac:dyDescent="0.2">
      <c r="A7" s="50"/>
      <c r="B7" s="288" t="s">
        <v>323</v>
      </c>
      <c r="C7" s="70">
        <f>SUM(C8:C19)</f>
        <v>57</v>
      </c>
      <c r="D7" s="70">
        <f>SUM(D8:D19)</f>
        <v>1</v>
      </c>
      <c r="E7" s="70">
        <f t="shared" ref="E7:S7" si="3">SUM(E8:E19)</f>
        <v>0</v>
      </c>
      <c r="F7" s="70">
        <f t="shared" si="3"/>
        <v>2</v>
      </c>
      <c r="G7" s="70">
        <f t="shared" si="3"/>
        <v>4</v>
      </c>
      <c r="H7" s="70">
        <f t="shared" si="3"/>
        <v>4</v>
      </c>
      <c r="I7" s="70">
        <f t="shared" si="3"/>
        <v>10</v>
      </c>
      <c r="J7" s="70">
        <f t="shared" si="3"/>
        <v>12</v>
      </c>
      <c r="K7" s="70">
        <f t="shared" si="3"/>
        <v>3</v>
      </c>
      <c r="L7" s="70">
        <f t="shared" si="3"/>
        <v>1</v>
      </c>
      <c r="M7" s="70">
        <f t="shared" si="3"/>
        <v>0</v>
      </c>
      <c r="N7" s="70">
        <f t="shared" si="3"/>
        <v>2</v>
      </c>
      <c r="O7" s="70">
        <f t="shared" si="3"/>
        <v>2</v>
      </c>
      <c r="P7" s="70">
        <f t="shared" si="3"/>
        <v>1</v>
      </c>
      <c r="Q7" s="70">
        <f t="shared" si="3"/>
        <v>9</v>
      </c>
      <c r="R7" s="70">
        <f t="shared" si="3"/>
        <v>0</v>
      </c>
      <c r="S7" s="70">
        <f t="shared" si="3"/>
        <v>6</v>
      </c>
    </row>
    <row r="8" spans="1:19" ht="12.75" x14ac:dyDescent="0.2">
      <c r="A8" s="51">
        <v>202</v>
      </c>
      <c r="B8" s="289" t="s">
        <v>108</v>
      </c>
      <c r="C8" s="40">
        <f>SUM(D8:S8)</f>
        <v>7</v>
      </c>
      <c r="D8" s="77">
        <v>1</v>
      </c>
      <c r="E8" s="77">
        <v>0</v>
      </c>
      <c r="F8" s="77">
        <v>0</v>
      </c>
      <c r="G8" s="77">
        <v>0</v>
      </c>
      <c r="H8" s="77">
        <v>1</v>
      </c>
      <c r="I8" s="77">
        <v>3</v>
      </c>
      <c r="J8" s="77">
        <v>1</v>
      </c>
      <c r="K8" s="77">
        <v>0</v>
      </c>
      <c r="L8" s="77">
        <v>0</v>
      </c>
      <c r="M8" s="77">
        <v>0</v>
      </c>
      <c r="N8" s="77">
        <v>0</v>
      </c>
      <c r="O8" s="77">
        <v>1</v>
      </c>
      <c r="P8" s="77">
        <v>0</v>
      </c>
      <c r="Q8" s="77">
        <v>0</v>
      </c>
      <c r="R8" s="77">
        <v>0</v>
      </c>
      <c r="S8" s="77">
        <v>0</v>
      </c>
    </row>
    <row r="9" spans="1:19" ht="12.75" x14ac:dyDescent="0.2">
      <c r="A9" s="51">
        <v>203</v>
      </c>
      <c r="B9" s="289" t="s">
        <v>70</v>
      </c>
      <c r="C9" s="40">
        <f t="shared" ref="C9:C17" si="4">SUM(D9:S9)</f>
        <v>3</v>
      </c>
      <c r="D9" s="77">
        <v>0</v>
      </c>
      <c r="E9" s="77">
        <v>0</v>
      </c>
      <c r="F9" s="77">
        <v>1</v>
      </c>
      <c r="G9" s="77">
        <v>0</v>
      </c>
      <c r="H9" s="77">
        <v>0</v>
      </c>
      <c r="I9" s="77">
        <v>1</v>
      </c>
      <c r="J9" s="77">
        <v>0</v>
      </c>
      <c r="K9" s="77">
        <v>1</v>
      </c>
      <c r="L9" s="77">
        <v>0</v>
      </c>
      <c r="M9" s="77">
        <v>0</v>
      </c>
      <c r="N9" s="77">
        <v>0</v>
      </c>
      <c r="O9" s="77">
        <v>0</v>
      </c>
      <c r="P9" s="77">
        <v>0</v>
      </c>
      <c r="Q9" s="77">
        <v>0</v>
      </c>
      <c r="R9" s="77">
        <v>0</v>
      </c>
      <c r="S9" s="77">
        <v>0</v>
      </c>
    </row>
    <row r="10" spans="1:19" ht="12.75" x14ac:dyDescent="0.2">
      <c r="A10" s="51">
        <v>204</v>
      </c>
      <c r="B10" s="289" t="s">
        <v>71</v>
      </c>
      <c r="C10" s="40">
        <f t="shared" si="4"/>
        <v>26</v>
      </c>
      <c r="D10" s="77">
        <v>0</v>
      </c>
      <c r="E10" s="77">
        <v>0</v>
      </c>
      <c r="F10" s="77">
        <v>1</v>
      </c>
      <c r="G10" s="77">
        <v>4</v>
      </c>
      <c r="H10" s="77">
        <v>3</v>
      </c>
      <c r="I10" s="77">
        <v>2</v>
      </c>
      <c r="J10" s="77">
        <v>9</v>
      </c>
      <c r="K10" s="77">
        <v>2</v>
      </c>
      <c r="L10" s="77">
        <v>1</v>
      </c>
      <c r="M10" s="77">
        <v>0</v>
      </c>
      <c r="N10" s="77">
        <v>2</v>
      </c>
      <c r="O10" s="77">
        <v>1</v>
      </c>
      <c r="P10" s="77">
        <v>1</v>
      </c>
      <c r="Q10" s="77">
        <v>0</v>
      </c>
      <c r="R10" s="77">
        <v>0</v>
      </c>
      <c r="S10" s="77">
        <v>0</v>
      </c>
    </row>
    <row r="11" spans="1:19" ht="12.75" x14ac:dyDescent="0.2">
      <c r="A11" s="51">
        <v>207</v>
      </c>
      <c r="B11" s="294" t="s">
        <v>279</v>
      </c>
      <c r="C11" s="40">
        <f t="shared" si="4"/>
        <v>0</v>
      </c>
      <c r="D11" s="77">
        <v>0</v>
      </c>
      <c r="E11" s="77">
        <v>0</v>
      </c>
      <c r="F11" s="77">
        <v>0</v>
      </c>
      <c r="G11" s="77">
        <v>0</v>
      </c>
      <c r="H11" s="77">
        <v>0</v>
      </c>
      <c r="I11" s="77">
        <v>0</v>
      </c>
      <c r="J11" s="77">
        <v>0</v>
      </c>
      <c r="K11" s="77">
        <v>0</v>
      </c>
      <c r="L11" s="77">
        <v>0</v>
      </c>
      <c r="M11" s="77">
        <v>0</v>
      </c>
      <c r="N11" s="77">
        <v>0</v>
      </c>
      <c r="O11" s="77">
        <v>0</v>
      </c>
      <c r="P11" s="77">
        <v>0</v>
      </c>
      <c r="Q11" s="77">
        <v>0</v>
      </c>
      <c r="R11" s="77">
        <v>0</v>
      </c>
      <c r="S11" s="77">
        <v>0</v>
      </c>
    </row>
    <row r="12" spans="1:19" ht="21" x14ac:dyDescent="0.2">
      <c r="A12" s="51">
        <v>214</v>
      </c>
      <c r="B12" s="294" t="s">
        <v>421</v>
      </c>
      <c r="C12" s="40">
        <f t="shared" si="4"/>
        <v>0</v>
      </c>
      <c r="D12" s="77">
        <v>0</v>
      </c>
      <c r="E12" s="77">
        <v>0</v>
      </c>
      <c r="F12" s="77">
        <v>0</v>
      </c>
      <c r="G12" s="77">
        <v>0</v>
      </c>
      <c r="H12" s="77">
        <v>0</v>
      </c>
      <c r="I12" s="77">
        <v>0</v>
      </c>
      <c r="J12" s="77">
        <v>0</v>
      </c>
      <c r="K12" s="77">
        <v>0</v>
      </c>
      <c r="L12" s="77">
        <v>0</v>
      </c>
      <c r="M12" s="77">
        <v>0</v>
      </c>
      <c r="N12" s="77">
        <v>0</v>
      </c>
      <c r="O12" s="77">
        <v>0</v>
      </c>
      <c r="P12" s="77">
        <v>0</v>
      </c>
      <c r="Q12" s="77">
        <v>0</v>
      </c>
      <c r="R12" s="77">
        <v>0</v>
      </c>
      <c r="S12" s="77">
        <v>0</v>
      </c>
    </row>
    <row r="13" spans="1:19" ht="16.5" customHeight="1" x14ac:dyDescent="0.2">
      <c r="A13" s="51">
        <v>216</v>
      </c>
      <c r="B13" s="289" t="s">
        <v>331</v>
      </c>
      <c r="C13" s="40">
        <f t="shared" si="4"/>
        <v>4</v>
      </c>
      <c r="D13" s="77">
        <v>0</v>
      </c>
      <c r="E13" s="77">
        <v>0</v>
      </c>
      <c r="F13" s="77">
        <v>0</v>
      </c>
      <c r="G13" s="77">
        <v>0</v>
      </c>
      <c r="H13" s="77">
        <v>0</v>
      </c>
      <c r="I13" s="77">
        <v>4</v>
      </c>
      <c r="J13" s="77">
        <v>0</v>
      </c>
      <c r="K13" s="77">
        <v>0</v>
      </c>
      <c r="L13" s="77">
        <v>0</v>
      </c>
      <c r="M13" s="77">
        <v>0</v>
      </c>
      <c r="N13" s="77">
        <v>0</v>
      </c>
      <c r="O13" s="77">
        <v>0</v>
      </c>
      <c r="P13" s="77">
        <v>0</v>
      </c>
      <c r="Q13" s="77">
        <v>0</v>
      </c>
      <c r="R13" s="77">
        <v>0</v>
      </c>
      <c r="S13" s="77">
        <v>0</v>
      </c>
    </row>
    <row r="14" spans="1:19" ht="15" customHeight="1" x14ac:dyDescent="0.2">
      <c r="A14" s="53">
        <v>221</v>
      </c>
      <c r="B14" s="289" t="s">
        <v>185</v>
      </c>
      <c r="C14" s="40">
        <f t="shared" si="4"/>
        <v>1</v>
      </c>
      <c r="D14" s="77">
        <v>0</v>
      </c>
      <c r="E14" s="77">
        <v>0</v>
      </c>
      <c r="F14" s="77">
        <v>0</v>
      </c>
      <c r="G14" s="77">
        <v>0</v>
      </c>
      <c r="H14" s="77">
        <v>0</v>
      </c>
      <c r="I14" s="77">
        <v>0</v>
      </c>
      <c r="J14" s="77">
        <v>0</v>
      </c>
      <c r="K14" s="77">
        <v>0</v>
      </c>
      <c r="L14" s="77">
        <v>0</v>
      </c>
      <c r="M14" s="77">
        <v>0</v>
      </c>
      <c r="N14" s="77">
        <v>0</v>
      </c>
      <c r="O14" s="77">
        <v>0</v>
      </c>
      <c r="P14" s="77">
        <v>0</v>
      </c>
      <c r="Q14" s="77">
        <v>0</v>
      </c>
      <c r="R14" s="77">
        <v>0</v>
      </c>
      <c r="S14" s="77">
        <v>1</v>
      </c>
    </row>
    <row r="15" spans="1:19" ht="12.75" x14ac:dyDescent="0.2">
      <c r="A15" s="53">
        <v>222</v>
      </c>
      <c r="B15" s="289" t="s">
        <v>72</v>
      </c>
      <c r="C15" s="40">
        <f t="shared" si="4"/>
        <v>1</v>
      </c>
      <c r="D15" s="77">
        <v>0</v>
      </c>
      <c r="E15" s="77">
        <v>0</v>
      </c>
      <c r="F15" s="77">
        <v>0</v>
      </c>
      <c r="G15" s="77">
        <v>0</v>
      </c>
      <c r="H15" s="77">
        <v>0</v>
      </c>
      <c r="I15" s="77">
        <v>0</v>
      </c>
      <c r="J15" s="77">
        <v>1</v>
      </c>
      <c r="K15" s="77">
        <v>0</v>
      </c>
      <c r="L15" s="77">
        <v>0</v>
      </c>
      <c r="M15" s="77">
        <v>0</v>
      </c>
      <c r="N15" s="77">
        <v>0</v>
      </c>
      <c r="O15" s="77">
        <v>0</v>
      </c>
      <c r="P15" s="77">
        <v>0</v>
      </c>
      <c r="Q15" s="77">
        <v>0</v>
      </c>
      <c r="R15" s="77">
        <v>0</v>
      </c>
      <c r="S15" s="77">
        <v>0</v>
      </c>
    </row>
    <row r="16" spans="1:19" ht="12.75" x14ac:dyDescent="0.2">
      <c r="A16" s="51">
        <v>227</v>
      </c>
      <c r="B16" s="294" t="s">
        <v>377</v>
      </c>
      <c r="C16" s="40">
        <f t="shared" si="4"/>
        <v>0</v>
      </c>
      <c r="D16" s="77">
        <v>0</v>
      </c>
      <c r="E16" s="77">
        <v>0</v>
      </c>
      <c r="F16" s="77">
        <v>0</v>
      </c>
      <c r="G16" s="77">
        <v>0</v>
      </c>
      <c r="H16" s="77">
        <v>0</v>
      </c>
      <c r="I16" s="77">
        <v>0</v>
      </c>
      <c r="J16" s="77">
        <v>0</v>
      </c>
      <c r="K16" s="77">
        <v>0</v>
      </c>
      <c r="L16" s="77">
        <v>0</v>
      </c>
      <c r="M16" s="77">
        <v>0</v>
      </c>
      <c r="N16" s="77">
        <v>0</v>
      </c>
      <c r="O16" s="77">
        <v>0</v>
      </c>
      <c r="P16" s="77">
        <v>0</v>
      </c>
      <c r="Q16" s="77">
        <v>0</v>
      </c>
      <c r="R16" s="77">
        <v>0</v>
      </c>
      <c r="S16" s="77">
        <v>0</v>
      </c>
    </row>
    <row r="17" spans="1:19" ht="12.75" x14ac:dyDescent="0.2">
      <c r="A17" s="51">
        <v>228</v>
      </c>
      <c r="B17" s="294" t="s">
        <v>382</v>
      </c>
      <c r="C17" s="40">
        <f t="shared" si="4"/>
        <v>0</v>
      </c>
      <c r="D17" s="77">
        <v>0</v>
      </c>
      <c r="E17" s="77">
        <v>0</v>
      </c>
      <c r="F17" s="77">
        <v>0</v>
      </c>
      <c r="G17" s="77">
        <v>0</v>
      </c>
      <c r="H17" s="77">
        <v>0</v>
      </c>
      <c r="I17" s="77">
        <v>0</v>
      </c>
      <c r="J17" s="77">
        <v>0</v>
      </c>
      <c r="K17" s="77">
        <v>0</v>
      </c>
      <c r="L17" s="77">
        <v>0</v>
      </c>
      <c r="M17" s="77">
        <v>0</v>
      </c>
      <c r="N17" s="77">
        <v>0</v>
      </c>
      <c r="O17" s="77">
        <v>0</v>
      </c>
      <c r="P17" s="77">
        <v>0</v>
      </c>
      <c r="Q17" s="77">
        <v>0</v>
      </c>
      <c r="R17" s="77">
        <v>0</v>
      </c>
      <c r="S17" s="77">
        <v>0</v>
      </c>
    </row>
    <row r="18" spans="1:19" ht="12.75" x14ac:dyDescent="0.2">
      <c r="A18" s="51">
        <v>231</v>
      </c>
      <c r="B18" s="294" t="s">
        <v>378</v>
      </c>
      <c r="C18" s="40">
        <f>SUM(D18:S18)</f>
        <v>0</v>
      </c>
      <c r="D18" s="77">
        <v>0</v>
      </c>
      <c r="E18" s="77">
        <v>0</v>
      </c>
      <c r="F18" s="77">
        <v>0</v>
      </c>
      <c r="G18" s="77">
        <v>0</v>
      </c>
      <c r="H18" s="77">
        <v>0</v>
      </c>
      <c r="I18" s="77">
        <v>0</v>
      </c>
      <c r="J18" s="77">
        <v>0</v>
      </c>
      <c r="K18" s="77">
        <v>0</v>
      </c>
      <c r="L18" s="77">
        <v>0</v>
      </c>
      <c r="M18" s="77">
        <v>0</v>
      </c>
      <c r="N18" s="77">
        <v>0</v>
      </c>
      <c r="O18" s="77">
        <v>0</v>
      </c>
      <c r="P18" s="77">
        <v>0</v>
      </c>
      <c r="Q18" s="77">
        <v>0</v>
      </c>
      <c r="R18" s="77">
        <v>0</v>
      </c>
      <c r="S18" s="77">
        <v>0</v>
      </c>
    </row>
    <row r="19" spans="1:19" ht="21" x14ac:dyDescent="0.2">
      <c r="A19" s="51">
        <v>299</v>
      </c>
      <c r="B19" s="289" t="s">
        <v>332</v>
      </c>
      <c r="C19" s="40">
        <f>SUM(D19:S19)</f>
        <v>15</v>
      </c>
      <c r="D19" s="77">
        <v>0</v>
      </c>
      <c r="E19" s="77">
        <v>0</v>
      </c>
      <c r="F19" s="77">
        <v>0</v>
      </c>
      <c r="G19" s="77">
        <v>0</v>
      </c>
      <c r="H19" s="77">
        <v>0</v>
      </c>
      <c r="I19" s="77">
        <v>0</v>
      </c>
      <c r="J19" s="77">
        <v>1</v>
      </c>
      <c r="K19" s="77">
        <v>0</v>
      </c>
      <c r="L19" s="77">
        <v>0</v>
      </c>
      <c r="M19" s="77">
        <v>0</v>
      </c>
      <c r="N19" s="77">
        <v>0</v>
      </c>
      <c r="O19" s="77">
        <v>0</v>
      </c>
      <c r="P19" s="77">
        <v>0</v>
      </c>
      <c r="Q19" s="77">
        <v>9</v>
      </c>
      <c r="R19" s="77">
        <v>0</v>
      </c>
      <c r="S19" s="77">
        <v>5</v>
      </c>
    </row>
    <row r="20" spans="1:19" ht="21" x14ac:dyDescent="0.2">
      <c r="A20" s="50"/>
      <c r="B20" s="288" t="s">
        <v>325</v>
      </c>
      <c r="C20" s="70">
        <f>SUM(C21:C31)</f>
        <v>113</v>
      </c>
      <c r="D20" s="70">
        <f t="shared" ref="D20:S20" si="5">SUM(D21:D30)</f>
        <v>3</v>
      </c>
      <c r="E20" s="70">
        <f t="shared" si="5"/>
        <v>8</v>
      </c>
      <c r="F20" s="70">
        <f t="shared" si="5"/>
        <v>1</v>
      </c>
      <c r="G20" s="70">
        <f t="shared" si="5"/>
        <v>3</v>
      </c>
      <c r="H20" s="70">
        <f t="shared" si="5"/>
        <v>5</v>
      </c>
      <c r="I20" s="70">
        <f t="shared" si="5"/>
        <v>6</v>
      </c>
      <c r="J20" s="70">
        <f t="shared" si="5"/>
        <v>73</v>
      </c>
      <c r="K20" s="70">
        <f t="shared" si="5"/>
        <v>0</v>
      </c>
      <c r="L20" s="70">
        <f t="shared" si="5"/>
        <v>2</v>
      </c>
      <c r="M20" s="70">
        <f t="shared" si="5"/>
        <v>2</v>
      </c>
      <c r="N20" s="70">
        <f t="shared" si="5"/>
        <v>2</v>
      </c>
      <c r="O20" s="70">
        <f t="shared" si="5"/>
        <v>6</v>
      </c>
      <c r="P20" s="70">
        <f t="shared" si="5"/>
        <v>0</v>
      </c>
      <c r="Q20" s="70">
        <f t="shared" si="5"/>
        <v>1</v>
      </c>
      <c r="R20" s="70">
        <f t="shared" si="5"/>
        <v>0</v>
      </c>
      <c r="S20" s="70">
        <f t="shared" si="5"/>
        <v>1</v>
      </c>
    </row>
    <row r="21" spans="1:19" ht="12.75" x14ac:dyDescent="0.2">
      <c r="A21" s="51">
        <v>301</v>
      </c>
      <c r="B21" s="289" t="s">
        <v>175</v>
      </c>
      <c r="C21" s="40">
        <f t="shared" ref="C21:C31" si="6">SUM(D21:S21)</f>
        <v>3</v>
      </c>
      <c r="D21" s="77">
        <v>1</v>
      </c>
      <c r="E21" s="77">
        <v>0</v>
      </c>
      <c r="F21" s="77">
        <v>0</v>
      </c>
      <c r="G21" s="77">
        <v>0</v>
      </c>
      <c r="H21" s="77">
        <v>0</v>
      </c>
      <c r="I21" s="77">
        <v>0</v>
      </c>
      <c r="J21" s="77">
        <v>2</v>
      </c>
      <c r="K21" s="77">
        <v>0</v>
      </c>
      <c r="L21" s="77">
        <v>0</v>
      </c>
      <c r="M21" s="77">
        <v>0</v>
      </c>
      <c r="N21" s="77">
        <v>0</v>
      </c>
      <c r="O21" s="77">
        <v>0</v>
      </c>
      <c r="P21" s="77">
        <v>0</v>
      </c>
      <c r="Q21" s="77">
        <v>0</v>
      </c>
      <c r="R21" s="77">
        <v>0</v>
      </c>
      <c r="S21" s="77">
        <v>0</v>
      </c>
    </row>
    <row r="22" spans="1:19" ht="12.75" x14ac:dyDescent="0.2">
      <c r="A22" s="51">
        <v>302</v>
      </c>
      <c r="B22" s="289" t="s">
        <v>160</v>
      </c>
      <c r="C22" s="40">
        <f t="shared" si="6"/>
        <v>29</v>
      </c>
      <c r="D22" s="77">
        <v>0</v>
      </c>
      <c r="E22" s="77">
        <v>4</v>
      </c>
      <c r="F22" s="77">
        <v>0</v>
      </c>
      <c r="G22" s="77">
        <v>2</v>
      </c>
      <c r="H22" s="77">
        <v>3</v>
      </c>
      <c r="I22" s="77">
        <v>1</v>
      </c>
      <c r="J22" s="77">
        <v>18</v>
      </c>
      <c r="K22" s="77">
        <v>0</v>
      </c>
      <c r="L22" s="77">
        <v>0</v>
      </c>
      <c r="M22" s="77">
        <v>0</v>
      </c>
      <c r="N22" s="77">
        <v>0</v>
      </c>
      <c r="O22" s="77">
        <v>1</v>
      </c>
      <c r="P22" s="77">
        <v>0</v>
      </c>
      <c r="Q22" s="77">
        <v>0</v>
      </c>
      <c r="R22" s="77">
        <v>0</v>
      </c>
      <c r="S22" s="77">
        <v>0</v>
      </c>
    </row>
    <row r="23" spans="1:19" ht="12.75" x14ac:dyDescent="0.2">
      <c r="A23" s="51">
        <v>303</v>
      </c>
      <c r="B23" s="289" t="s">
        <v>161</v>
      </c>
      <c r="C23" s="40">
        <f t="shared" si="6"/>
        <v>57</v>
      </c>
      <c r="D23" s="77">
        <v>1</v>
      </c>
      <c r="E23" s="77">
        <v>1</v>
      </c>
      <c r="F23" s="77">
        <v>0</v>
      </c>
      <c r="G23" s="77">
        <v>0</v>
      </c>
      <c r="H23" s="77">
        <v>2</v>
      </c>
      <c r="I23" s="77">
        <v>2</v>
      </c>
      <c r="J23" s="77">
        <v>42</v>
      </c>
      <c r="K23" s="77">
        <v>0</v>
      </c>
      <c r="L23" s="77">
        <v>2</v>
      </c>
      <c r="M23" s="77">
        <v>2</v>
      </c>
      <c r="N23" s="77">
        <v>1</v>
      </c>
      <c r="O23" s="77">
        <v>3</v>
      </c>
      <c r="P23" s="77">
        <v>0</v>
      </c>
      <c r="Q23" s="77">
        <v>0</v>
      </c>
      <c r="R23" s="77">
        <v>0</v>
      </c>
      <c r="S23" s="77">
        <v>1</v>
      </c>
    </row>
    <row r="24" spans="1:19" ht="12.75" x14ac:dyDescent="0.2">
      <c r="A24" s="51">
        <v>304</v>
      </c>
      <c r="B24" s="289" t="s">
        <v>159</v>
      </c>
      <c r="C24" s="40">
        <f t="shared" si="6"/>
        <v>1</v>
      </c>
      <c r="D24" s="77">
        <v>0</v>
      </c>
      <c r="E24" s="77">
        <v>0</v>
      </c>
      <c r="F24" s="77">
        <v>0</v>
      </c>
      <c r="G24" s="77">
        <v>0</v>
      </c>
      <c r="H24" s="77">
        <v>0</v>
      </c>
      <c r="I24" s="77">
        <v>0</v>
      </c>
      <c r="J24" s="77">
        <v>1</v>
      </c>
      <c r="K24" s="77">
        <v>0</v>
      </c>
      <c r="L24" s="77">
        <v>0</v>
      </c>
      <c r="M24" s="77">
        <v>0</v>
      </c>
      <c r="N24" s="77">
        <v>0</v>
      </c>
      <c r="O24" s="77">
        <v>0</v>
      </c>
      <c r="P24" s="77">
        <v>0</v>
      </c>
      <c r="Q24" s="77">
        <v>0</v>
      </c>
      <c r="R24" s="77">
        <v>0</v>
      </c>
      <c r="S24" s="77">
        <v>0</v>
      </c>
    </row>
    <row r="25" spans="1:19" ht="12.75" x14ac:dyDescent="0.2">
      <c r="A25" s="51">
        <v>306</v>
      </c>
      <c r="B25" s="289" t="s">
        <v>280</v>
      </c>
      <c r="C25" s="40">
        <f t="shared" si="6"/>
        <v>2</v>
      </c>
      <c r="D25" s="77">
        <v>0</v>
      </c>
      <c r="E25" s="77">
        <v>0</v>
      </c>
      <c r="F25" s="77">
        <v>0</v>
      </c>
      <c r="G25" s="77">
        <v>1</v>
      </c>
      <c r="H25" s="77">
        <v>0</v>
      </c>
      <c r="I25" s="77">
        <v>0</v>
      </c>
      <c r="J25" s="77">
        <v>1</v>
      </c>
      <c r="K25" s="77">
        <v>0</v>
      </c>
      <c r="L25" s="77">
        <v>0</v>
      </c>
      <c r="M25" s="77">
        <v>0</v>
      </c>
      <c r="N25" s="77">
        <v>0</v>
      </c>
      <c r="O25" s="77">
        <v>0</v>
      </c>
      <c r="P25" s="77">
        <v>0</v>
      </c>
      <c r="Q25" s="77">
        <v>0</v>
      </c>
      <c r="R25" s="77">
        <v>0</v>
      </c>
      <c r="S25" s="77">
        <v>0</v>
      </c>
    </row>
    <row r="26" spans="1:19" ht="21" x14ac:dyDescent="0.2">
      <c r="A26" s="51">
        <v>307</v>
      </c>
      <c r="B26" s="294" t="s">
        <v>281</v>
      </c>
      <c r="C26" s="40">
        <f t="shared" si="6"/>
        <v>0</v>
      </c>
      <c r="D26" s="77">
        <v>0</v>
      </c>
      <c r="E26" s="77">
        <v>0</v>
      </c>
      <c r="F26" s="77">
        <v>0</v>
      </c>
      <c r="G26" s="77">
        <v>0</v>
      </c>
      <c r="H26" s="77">
        <v>0</v>
      </c>
      <c r="I26" s="77">
        <v>0</v>
      </c>
      <c r="J26" s="77">
        <v>0</v>
      </c>
      <c r="K26" s="77">
        <v>0</v>
      </c>
      <c r="L26" s="77">
        <v>0</v>
      </c>
      <c r="M26" s="77">
        <v>0</v>
      </c>
      <c r="N26" s="77">
        <v>0</v>
      </c>
      <c r="O26" s="77">
        <v>0</v>
      </c>
      <c r="P26" s="77">
        <v>0</v>
      </c>
      <c r="Q26" s="77">
        <v>0</v>
      </c>
      <c r="R26" s="77">
        <v>0</v>
      </c>
      <c r="S26" s="77">
        <v>0</v>
      </c>
    </row>
    <row r="27" spans="1:19" ht="12.75" x14ac:dyDescent="0.2">
      <c r="A27" s="51">
        <v>308</v>
      </c>
      <c r="B27" s="289" t="s">
        <v>162</v>
      </c>
      <c r="C27" s="40">
        <f t="shared" si="6"/>
        <v>4</v>
      </c>
      <c r="D27" s="77">
        <v>0</v>
      </c>
      <c r="E27" s="77">
        <v>1</v>
      </c>
      <c r="F27" s="77">
        <v>0</v>
      </c>
      <c r="G27" s="77">
        <v>0</v>
      </c>
      <c r="H27" s="77">
        <v>0</v>
      </c>
      <c r="I27" s="77">
        <v>1</v>
      </c>
      <c r="J27" s="77">
        <v>2</v>
      </c>
      <c r="K27" s="77">
        <v>0</v>
      </c>
      <c r="L27" s="77">
        <v>0</v>
      </c>
      <c r="M27" s="77">
        <v>0</v>
      </c>
      <c r="N27" s="77">
        <v>0</v>
      </c>
      <c r="O27" s="77">
        <v>0</v>
      </c>
      <c r="P27" s="77">
        <v>0</v>
      </c>
      <c r="Q27" s="77">
        <v>0</v>
      </c>
      <c r="R27" s="77">
        <v>0</v>
      </c>
      <c r="S27" s="77">
        <v>0</v>
      </c>
    </row>
    <row r="28" spans="1:19" ht="12.75" x14ac:dyDescent="0.2">
      <c r="A28" s="51">
        <v>309</v>
      </c>
      <c r="B28" s="289" t="s">
        <v>73</v>
      </c>
      <c r="C28" s="40">
        <f t="shared" si="6"/>
        <v>16</v>
      </c>
      <c r="D28" s="77">
        <v>1</v>
      </c>
      <c r="E28" s="77">
        <v>2</v>
      </c>
      <c r="F28" s="77">
        <v>1</v>
      </c>
      <c r="G28" s="77">
        <v>0</v>
      </c>
      <c r="H28" s="77">
        <v>0</v>
      </c>
      <c r="I28" s="77">
        <v>2</v>
      </c>
      <c r="J28" s="77">
        <v>7</v>
      </c>
      <c r="K28" s="77">
        <v>0</v>
      </c>
      <c r="L28" s="77">
        <v>0</v>
      </c>
      <c r="M28" s="77">
        <v>0</v>
      </c>
      <c r="N28" s="77">
        <v>0</v>
      </c>
      <c r="O28" s="77">
        <v>2</v>
      </c>
      <c r="P28" s="77">
        <v>0</v>
      </c>
      <c r="Q28" s="77">
        <v>1</v>
      </c>
      <c r="R28" s="77">
        <v>0</v>
      </c>
      <c r="S28" s="77">
        <v>0</v>
      </c>
    </row>
    <row r="29" spans="1:19" ht="12.75" x14ac:dyDescent="0.2">
      <c r="A29" s="51">
        <v>310</v>
      </c>
      <c r="B29" s="294" t="s">
        <v>282</v>
      </c>
      <c r="C29" s="40">
        <f t="shared" si="6"/>
        <v>0</v>
      </c>
      <c r="D29" s="77">
        <v>0</v>
      </c>
      <c r="E29" s="77">
        <v>0</v>
      </c>
      <c r="F29" s="77">
        <v>0</v>
      </c>
      <c r="G29" s="77">
        <v>0</v>
      </c>
      <c r="H29" s="77">
        <v>0</v>
      </c>
      <c r="I29" s="77">
        <v>0</v>
      </c>
      <c r="J29" s="77">
        <v>0</v>
      </c>
      <c r="K29" s="77">
        <v>0</v>
      </c>
      <c r="L29" s="77">
        <v>0</v>
      </c>
      <c r="M29" s="77">
        <v>0</v>
      </c>
      <c r="N29" s="77">
        <v>0</v>
      </c>
      <c r="O29" s="77">
        <v>0</v>
      </c>
      <c r="P29" s="77">
        <v>0</v>
      </c>
      <c r="Q29" s="77">
        <v>0</v>
      </c>
      <c r="R29" s="77">
        <v>0</v>
      </c>
      <c r="S29" s="77">
        <v>0</v>
      </c>
    </row>
    <row r="30" spans="1:19" ht="12.75" x14ac:dyDescent="0.2">
      <c r="A30" s="53">
        <v>311</v>
      </c>
      <c r="B30" s="289" t="s">
        <v>180</v>
      </c>
      <c r="C30" s="40">
        <f t="shared" si="6"/>
        <v>1</v>
      </c>
      <c r="D30" s="77">
        <v>0</v>
      </c>
      <c r="E30" s="77">
        <v>0</v>
      </c>
      <c r="F30" s="77">
        <v>0</v>
      </c>
      <c r="G30" s="77">
        <v>0</v>
      </c>
      <c r="H30" s="77">
        <v>0</v>
      </c>
      <c r="I30" s="77">
        <v>0</v>
      </c>
      <c r="J30" s="77">
        <v>0</v>
      </c>
      <c r="K30" s="77">
        <v>0</v>
      </c>
      <c r="L30" s="77">
        <v>0</v>
      </c>
      <c r="M30" s="77">
        <v>0</v>
      </c>
      <c r="N30" s="77">
        <v>1</v>
      </c>
      <c r="O30" s="77">
        <v>0</v>
      </c>
      <c r="P30" s="77">
        <v>0</v>
      </c>
      <c r="Q30" s="77">
        <v>0</v>
      </c>
      <c r="R30" s="77">
        <v>0</v>
      </c>
      <c r="S30" s="77">
        <v>0</v>
      </c>
    </row>
    <row r="31" spans="1:19" ht="21" x14ac:dyDescent="0.2">
      <c r="A31" s="51">
        <v>399</v>
      </c>
      <c r="B31" s="294" t="s">
        <v>333</v>
      </c>
      <c r="C31" s="40">
        <f t="shared" si="6"/>
        <v>0</v>
      </c>
      <c r="D31" s="77">
        <v>0</v>
      </c>
      <c r="E31" s="77">
        <v>0</v>
      </c>
      <c r="F31" s="77">
        <v>0</v>
      </c>
      <c r="G31" s="77">
        <v>0</v>
      </c>
      <c r="H31" s="77">
        <v>0</v>
      </c>
      <c r="I31" s="77">
        <v>0</v>
      </c>
      <c r="J31" s="77">
        <v>0</v>
      </c>
      <c r="K31" s="77">
        <v>0</v>
      </c>
      <c r="L31" s="77">
        <v>0</v>
      </c>
      <c r="M31" s="77">
        <v>0</v>
      </c>
      <c r="N31" s="77">
        <v>0</v>
      </c>
      <c r="O31" s="77">
        <v>0</v>
      </c>
      <c r="P31" s="77">
        <v>0</v>
      </c>
      <c r="Q31" s="77">
        <v>0</v>
      </c>
      <c r="R31" s="77">
        <v>0</v>
      </c>
      <c r="S31" s="77">
        <v>0</v>
      </c>
    </row>
    <row r="32" spans="1:19" ht="21" x14ac:dyDescent="0.2">
      <c r="A32" s="50"/>
      <c r="B32" s="288" t="s">
        <v>283</v>
      </c>
      <c r="C32" s="70">
        <f>SUM(C33:C42)</f>
        <v>14</v>
      </c>
      <c r="D32" s="70">
        <f t="shared" ref="D32:S32" si="7">SUM(D33:D42)</f>
        <v>2</v>
      </c>
      <c r="E32" s="70">
        <f t="shared" si="7"/>
        <v>0</v>
      </c>
      <c r="F32" s="70">
        <f t="shared" si="7"/>
        <v>0</v>
      </c>
      <c r="G32" s="70">
        <f t="shared" si="7"/>
        <v>0</v>
      </c>
      <c r="H32" s="70">
        <f t="shared" si="7"/>
        <v>0</v>
      </c>
      <c r="I32" s="70">
        <f t="shared" si="7"/>
        <v>2</v>
      </c>
      <c r="J32" s="70">
        <f t="shared" si="7"/>
        <v>4</v>
      </c>
      <c r="K32" s="70">
        <f t="shared" si="7"/>
        <v>0</v>
      </c>
      <c r="L32" s="70">
        <f t="shared" si="7"/>
        <v>0</v>
      </c>
      <c r="M32" s="70">
        <f t="shared" si="7"/>
        <v>0</v>
      </c>
      <c r="N32" s="70">
        <f t="shared" si="7"/>
        <v>1</v>
      </c>
      <c r="O32" s="70">
        <f t="shared" si="7"/>
        <v>1</v>
      </c>
      <c r="P32" s="70">
        <f t="shared" si="7"/>
        <v>0</v>
      </c>
      <c r="Q32" s="70">
        <f t="shared" si="7"/>
        <v>2</v>
      </c>
      <c r="R32" s="70">
        <f t="shared" si="7"/>
        <v>1</v>
      </c>
      <c r="S32" s="70">
        <f t="shared" si="7"/>
        <v>1</v>
      </c>
    </row>
    <row r="33" spans="1:19" ht="12.75" x14ac:dyDescent="0.2">
      <c r="A33" s="51">
        <v>406</v>
      </c>
      <c r="B33" s="289" t="s">
        <v>74</v>
      </c>
      <c r="C33" s="40">
        <f t="shared" ref="C33:C42" si="8">SUM(D33:S33)</f>
        <v>4</v>
      </c>
      <c r="D33" s="77">
        <v>1</v>
      </c>
      <c r="E33" s="77">
        <v>0</v>
      </c>
      <c r="F33" s="77">
        <v>0</v>
      </c>
      <c r="G33" s="77">
        <v>0</v>
      </c>
      <c r="H33" s="77">
        <v>0</v>
      </c>
      <c r="I33" s="77">
        <v>1</v>
      </c>
      <c r="J33" s="77">
        <v>1</v>
      </c>
      <c r="K33" s="77">
        <v>0</v>
      </c>
      <c r="L33" s="77">
        <v>0</v>
      </c>
      <c r="M33" s="77">
        <v>0</v>
      </c>
      <c r="N33" s="77">
        <v>0</v>
      </c>
      <c r="O33" s="77">
        <v>0</v>
      </c>
      <c r="P33" s="77">
        <v>0</v>
      </c>
      <c r="Q33" s="77">
        <v>0</v>
      </c>
      <c r="R33" s="77">
        <v>1</v>
      </c>
      <c r="S33" s="77">
        <v>0</v>
      </c>
    </row>
    <row r="34" spans="1:19" ht="12.75" x14ac:dyDescent="0.2">
      <c r="A34" s="51">
        <v>410</v>
      </c>
      <c r="B34" s="289" t="s">
        <v>111</v>
      </c>
      <c r="C34" s="40">
        <f t="shared" si="8"/>
        <v>5</v>
      </c>
      <c r="D34" s="77">
        <v>1</v>
      </c>
      <c r="E34" s="77">
        <v>0</v>
      </c>
      <c r="F34" s="77">
        <v>0</v>
      </c>
      <c r="G34" s="77">
        <v>0</v>
      </c>
      <c r="H34" s="77">
        <v>0</v>
      </c>
      <c r="I34" s="77">
        <v>1</v>
      </c>
      <c r="J34" s="77">
        <v>0</v>
      </c>
      <c r="K34" s="77">
        <v>0</v>
      </c>
      <c r="L34" s="77">
        <v>0</v>
      </c>
      <c r="M34" s="77">
        <v>0</v>
      </c>
      <c r="N34" s="77">
        <v>1</v>
      </c>
      <c r="O34" s="77">
        <v>0</v>
      </c>
      <c r="P34" s="77">
        <v>0</v>
      </c>
      <c r="Q34" s="77">
        <v>2</v>
      </c>
      <c r="R34" s="77">
        <v>0</v>
      </c>
      <c r="S34" s="77">
        <v>0</v>
      </c>
    </row>
    <row r="35" spans="1:19" ht="12.75" x14ac:dyDescent="0.2">
      <c r="A35" s="51">
        <v>411</v>
      </c>
      <c r="B35" s="289" t="s">
        <v>420</v>
      </c>
      <c r="C35" s="40">
        <f t="shared" si="8"/>
        <v>2</v>
      </c>
      <c r="D35" s="77">
        <v>0</v>
      </c>
      <c r="E35" s="77">
        <v>0</v>
      </c>
      <c r="F35" s="77">
        <v>0</v>
      </c>
      <c r="G35" s="77">
        <v>0</v>
      </c>
      <c r="H35" s="77">
        <v>0</v>
      </c>
      <c r="I35" s="77">
        <v>0</v>
      </c>
      <c r="J35" s="77">
        <v>2</v>
      </c>
      <c r="K35" s="77">
        <v>0</v>
      </c>
      <c r="L35" s="77">
        <v>0</v>
      </c>
      <c r="M35" s="77">
        <v>0</v>
      </c>
      <c r="N35" s="77">
        <v>0</v>
      </c>
      <c r="O35" s="77">
        <v>0</v>
      </c>
      <c r="P35" s="77">
        <v>0</v>
      </c>
      <c r="Q35" s="77">
        <v>0</v>
      </c>
      <c r="R35" s="77">
        <v>0</v>
      </c>
      <c r="S35" s="77">
        <v>0</v>
      </c>
    </row>
    <row r="36" spans="1:19" ht="12.75" x14ac:dyDescent="0.2">
      <c r="A36" s="51">
        <v>413</v>
      </c>
      <c r="B36" s="294" t="s">
        <v>112</v>
      </c>
      <c r="C36" s="40">
        <f t="shared" si="8"/>
        <v>0</v>
      </c>
      <c r="D36" s="77">
        <v>0</v>
      </c>
      <c r="E36" s="77">
        <v>0</v>
      </c>
      <c r="F36" s="77">
        <v>0</v>
      </c>
      <c r="G36" s="77">
        <v>0</v>
      </c>
      <c r="H36" s="77">
        <v>0</v>
      </c>
      <c r="I36" s="77">
        <v>0</v>
      </c>
      <c r="J36" s="77">
        <v>0</v>
      </c>
      <c r="K36" s="77">
        <v>0</v>
      </c>
      <c r="L36" s="77">
        <v>0</v>
      </c>
      <c r="M36" s="77">
        <v>0</v>
      </c>
      <c r="N36" s="77">
        <v>0</v>
      </c>
      <c r="O36" s="77">
        <v>0</v>
      </c>
      <c r="P36" s="77">
        <v>0</v>
      </c>
      <c r="Q36" s="77">
        <v>0</v>
      </c>
      <c r="R36" s="77">
        <v>0</v>
      </c>
      <c r="S36" s="77">
        <v>0</v>
      </c>
    </row>
    <row r="37" spans="1:19" ht="12.75" x14ac:dyDescent="0.2">
      <c r="A37" s="51">
        <v>415</v>
      </c>
      <c r="B37" s="294" t="s">
        <v>113</v>
      </c>
      <c r="C37" s="40">
        <f t="shared" si="8"/>
        <v>0</v>
      </c>
      <c r="D37" s="77">
        <v>0</v>
      </c>
      <c r="E37" s="77">
        <v>0</v>
      </c>
      <c r="F37" s="77">
        <v>0</v>
      </c>
      <c r="G37" s="77">
        <v>0</v>
      </c>
      <c r="H37" s="77">
        <v>0</v>
      </c>
      <c r="I37" s="77">
        <v>0</v>
      </c>
      <c r="J37" s="77">
        <v>0</v>
      </c>
      <c r="K37" s="77">
        <v>0</v>
      </c>
      <c r="L37" s="77">
        <v>0</v>
      </c>
      <c r="M37" s="77">
        <v>0</v>
      </c>
      <c r="N37" s="77">
        <v>0</v>
      </c>
      <c r="O37" s="77">
        <v>0</v>
      </c>
      <c r="P37" s="77">
        <v>0</v>
      </c>
      <c r="Q37" s="77">
        <v>0</v>
      </c>
      <c r="R37" s="77">
        <v>0</v>
      </c>
      <c r="S37" s="77">
        <v>0</v>
      </c>
    </row>
    <row r="38" spans="1:19" ht="12.75" x14ac:dyDescent="0.2">
      <c r="A38" s="53">
        <v>419</v>
      </c>
      <c r="B38" s="289" t="s">
        <v>479</v>
      </c>
      <c r="C38" s="40">
        <f t="shared" si="8"/>
        <v>1</v>
      </c>
      <c r="D38" s="77">
        <v>0</v>
      </c>
      <c r="E38" s="77">
        <v>0</v>
      </c>
      <c r="F38" s="77">
        <v>0</v>
      </c>
      <c r="G38" s="77">
        <v>0</v>
      </c>
      <c r="H38" s="77">
        <v>0</v>
      </c>
      <c r="I38" s="77">
        <v>0</v>
      </c>
      <c r="J38" s="77">
        <v>0</v>
      </c>
      <c r="K38" s="77">
        <v>0</v>
      </c>
      <c r="L38" s="77">
        <v>0</v>
      </c>
      <c r="M38" s="77">
        <v>0</v>
      </c>
      <c r="N38" s="77">
        <v>0</v>
      </c>
      <c r="O38" s="77">
        <v>0</v>
      </c>
      <c r="P38" s="77">
        <v>0</v>
      </c>
      <c r="Q38" s="77">
        <v>0</v>
      </c>
      <c r="R38" s="77">
        <v>0</v>
      </c>
      <c r="S38" s="77">
        <v>1</v>
      </c>
    </row>
    <row r="39" spans="1:19" ht="12.75" x14ac:dyDescent="0.2">
      <c r="A39" s="51">
        <v>420</v>
      </c>
      <c r="B39" s="294" t="s">
        <v>186</v>
      </c>
      <c r="C39" s="40">
        <f t="shared" si="8"/>
        <v>0</v>
      </c>
      <c r="D39" s="77">
        <v>0</v>
      </c>
      <c r="E39" s="77">
        <v>0</v>
      </c>
      <c r="F39" s="77">
        <v>0</v>
      </c>
      <c r="G39" s="77">
        <v>0</v>
      </c>
      <c r="H39" s="77">
        <v>0</v>
      </c>
      <c r="I39" s="77">
        <v>0</v>
      </c>
      <c r="J39" s="77">
        <v>0</v>
      </c>
      <c r="K39" s="77">
        <v>0</v>
      </c>
      <c r="L39" s="77">
        <v>0</v>
      </c>
      <c r="M39" s="77">
        <v>0</v>
      </c>
      <c r="N39" s="77">
        <v>0</v>
      </c>
      <c r="O39" s="77">
        <v>0</v>
      </c>
      <c r="P39" s="77">
        <v>0</v>
      </c>
      <c r="Q39" s="77">
        <v>0</v>
      </c>
      <c r="R39" s="77">
        <v>0</v>
      </c>
      <c r="S39" s="77">
        <v>0</v>
      </c>
    </row>
    <row r="40" spans="1:19" ht="18" customHeight="1" x14ac:dyDescent="0.2">
      <c r="A40" s="51">
        <v>422</v>
      </c>
      <c r="B40" s="289" t="s">
        <v>380</v>
      </c>
      <c r="C40" s="40">
        <f t="shared" si="8"/>
        <v>1</v>
      </c>
      <c r="D40" s="77">
        <v>0</v>
      </c>
      <c r="E40" s="77">
        <v>0</v>
      </c>
      <c r="F40" s="77">
        <v>0</v>
      </c>
      <c r="G40" s="77">
        <v>0</v>
      </c>
      <c r="H40" s="77">
        <v>0</v>
      </c>
      <c r="I40" s="77">
        <v>0</v>
      </c>
      <c r="J40" s="77">
        <v>0</v>
      </c>
      <c r="K40" s="77">
        <v>0</v>
      </c>
      <c r="L40" s="77">
        <v>0</v>
      </c>
      <c r="M40" s="77">
        <v>0</v>
      </c>
      <c r="N40" s="77">
        <v>0</v>
      </c>
      <c r="O40" s="77">
        <v>1</v>
      </c>
      <c r="P40" s="77">
        <v>0</v>
      </c>
      <c r="Q40" s="77">
        <v>0</v>
      </c>
      <c r="R40" s="77">
        <v>0</v>
      </c>
      <c r="S40" s="77">
        <v>0</v>
      </c>
    </row>
    <row r="41" spans="1:19" ht="12.75" x14ac:dyDescent="0.2">
      <c r="A41" s="53">
        <v>423</v>
      </c>
      <c r="B41" s="294" t="s">
        <v>359</v>
      </c>
      <c r="C41" s="40">
        <f t="shared" si="8"/>
        <v>0</v>
      </c>
      <c r="D41" s="77">
        <v>0</v>
      </c>
      <c r="E41" s="77">
        <v>0</v>
      </c>
      <c r="F41" s="77">
        <v>0</v>
      </c>
      <c r="G41" s="77">
        <v>0</v>
      </c>
      <c r="H41" s="77">
        <v>0</v>
      </c>
      <c r="I41" s="77">
        <v>0</v>
      </c>
      <c r="J41" s="77">
        <v>0</v>
      </c>
      <c r="K41" s="77">
        <v>0</v>
      </c>
      <c r="L41" s="77">
        <v>0</v>
      </c>
      <c r="M41" s="77">
        <v>0</v>
      </c>
      <c r="N41" s="77">
        <v>0</v>
      </c>
      <c r="O41" s="77">
        <v>0</v>
      </c>
      <c r="P41" s="77">
        <v>0</v>
      </c>
      <c r="Q41" s="77">
        <v>0</v>
      </c>
      <c r="R41" s="77">
        <v>0</v>
      </c>
      <c r="S41" s="77">
        <v>0</v>
      </c>
    </row>
    <row r="42" spans="1:19" ht="21" x14ac:dyDescent="0.2">
      <c r="A42" s="51">
        <v>499</v>
      </c>
      <c r="B42" s="289" t="s">
        <v>270</v>
      </c>
      <c r="C42" s="40">
        <f t="shared" si="8"/>
        <v>1</v>
      </c>
      <c r="D42" s="77">
        <v>0</v>
      </c>
      <c r="E42" s="77">
        <v>0</v>
      </c>
      <c r="F42" s="77">
        <v>0</v>
      </c>
      <c r="G42" s="77">
        <v>0</v>
      </c>
      <c r="H42" s="77">
        <v>0</v>
      </c>
      <c r="I42" s="77">
        <v>0</v>
      </c>
      <c r="J42" s="77">
        <v>1</v>
      </c>
      <c r="K42" s="77">
        <v>0</v>
      </c>
      <c r="L42" s="77">
        <v>0</v>
      </c>
      <c r="M42" s="77">
        <v>0</v>
      </c>
      <c r="N42" s="77">
        <v>0</v>
      </c>
      <c r="O42" s="77">
        <v>0</v>
      </c>
      <c r="P42" s="77">
        <v>0</v>
      </c>
      <c r="Q42" s="77">
        <v>0</v>
      </c>
      <c r="R42" s="77">
        <v>0</v>
      </c>
      <c r="S42" s="77">
        <v>0</v>
      </c>
    </row>
    <row r="43" spans="1:19" ht="21" x14ac:dyDescent="0.2">
      <c r="A43" s="50"/>
      <c r="B43" s="288" t="s">
        <v>334</v>
      </c>
      <c r="C43" s="70">
        <f>SUM(C44:C60)</f>
        <v>355</v>
      </c>
      <c r="D43" s="70">
        <f t="shared" ref="D43:S43" si="9">SUM(D44:D60)</f>
        <v>10</v>
      </c>
      <c r="E43" s="70">
        <f t="shared" si="9"/>
        <v>8</v>
      </c>
      <c r="F43" s="70">
        <f t="shared" si="9"/>
        <v>26</v>
      </c>
      <c r="G43" s="70">
        <f t="shared" si="9"/>
        <v>15</v>
      </c>
      <c r="H43" s="70">
        <f t="shared" si="9"/>
        <v>19</v>
      </c>
      <c r="I43" s="70">
        <f t="shared" si="9"/>
        <v>28</v>
      </c>
      <c r="J43" s="70">
        <f t="shared" si="9"/>
        <v>163</v>
      </c>
      <c r="K43" s="70">
        <f t="shared" si="9"/>
        <v>14</v>
      </c>
      <c r="L43" s="70">
        <f t="shared" si="9"/>
        <v>14</v>
      </c>
      <c r="M43" s="70">
        <f t="shared" si="9"/>
        <v>7</v>
      </c>
      <c r="N43" s="70">
        <f t="shared" si="9"/>
        <v>15</v>
      </c>
      <c r="O43" s="70">
        <f t="shared" si="9"/>
        <v>10</v>
      </c>
      <c r="P43" s="70">
        <f t="shared" si="9"/>
        <v>7</v>
      </c>
      <c r="Q43" s="70">
        <f t="shared" si="9"/>
        <v>11</v>
      </c>
      <c r="R43" s="70">
        <f t="shared" si="9"/>
        <v>4</v>
      </c>
      <c r="S43" s="70">
        <f t="shared" si="9"/>
        <v>4</v>
      </c>
    </row>
    <row r="44" spans="1:19" ht="12.75" x14ac:dyDescent="0.2">
      <c r="A44" s="51">
        <v>501</v>
      </c>
      <c r="B44" s="289" t="s">
        <v>287</v>
      </c>
      <c r="C44" s="40">
        <f>SUM(D44:S44)</f>
        <v>1</v>
      </c>
      <c r="D44" s="77">
        <v>0</v>
      </c>
      <c r="E44" s="77">
        <v>0</v>
      </c>
      <c r="F44" s="77">
        <v>0</v>
      </c>
      <c r="G44" s="77">
        <v>1</v>
      </c>
      <c r="H44" s="77">
        <v>0</v>
      </c>
      <c r="I44" s="77">
        <v>0</v>
      </c>
      <c r="J44" s="77">
        <v>0</v>
      </c>
      <c r="K44" s="77">
        <v>0</v>
      </c>
      <c r="L44" s="77">
        <v>0</v>
      </c>
      <c r="M44" s="77">
        <v>0</v>
      </c>
      <c r="N44" s="77">
        <v>0</v>
      </c>
      <c r="O44" s="77">
        <v>0</v>
      </c>
      <c r="P44" s="77">
        <v>0</v>
      </c>
      <c r="Q44" s="77">
        <v>0</v>
      </c>
      <c r="R44" s="77">
        <v>0</v>
      </c>
      <c r="S44" s="77">
        <v>0</v>
      </c>
    </row>
    <row r="45" spans="1:19" ht="12.75" x14ac:dyDescent="0.2">
      <c r="A45" s="51">
        <v>502</v>
      </c>
      <c r="B45" s="289" t="s">
        <v>163</v>
      </c>
      <c r="C45" s="40">
        <f t="shared" ref="C45:C108" si="10">SUM(D45:S45)</f>
        <v>3</v>
      </c>
      <c r="D45" s="77">
        <v>0</v>
      </c>
      <c r="E45" s="77">
        <v>0</v>
      </c>
      <c r="F45" s="77">
        <v>0</v>
      </c>
      <c r="G45" s="77">
        <v>0</v>
      </c>
      <c r="H45" s="77">
        <v>0</v>
      </c>
      <c r="I45" s="77">
        <v>0</v>
      </c>
      <c r="J45" s="77">
        <v>2</v>
      </c>
      <c r="K45" s="77">
        <v>0</v>
      </c>
      <c r="L45" s="77">
        <v>0</v>
      </c>
      <c r="M45" s="77">
        <v>0</v>
      </c>
      <c r="N45" s="77">
        <v>0</v>
      </c>
      <c r="O45" s="77">
        <v>0</v>
      </c>
      <c r="P45" s="77">
        <v>0</v>
      </c>
      <c r="Q45" s="77">
        <v>1</v>
      </c>
      <c r="R45" s="77">
        <v>0</v>
      </c>
      <c r="S45" s="77">
        <v>0</v>
      </c>
    </row>
    <row r="46" spans="1:19" ht="12.75" x14ac:dyDescent="0.2">
      <c r="A46" s="51">
        <v>503</v>
      </c>
      <c r="B46" s="294" t="s">
        <v>114</v>
      </c>
      <c r="C46" s="40">
        <f t="shared" si="10"/>
        <v>0</v>
      </c>
      <c r="D46" s="77">
        <v>0</v>
      </c>
      <c r="E46" s="77">
        <v>0</v>
      </c>
      <c r="F46" s="77">
        <v>0</v>
      </c>
      <c r="G46" s="77">
        <v>0</v>
      </c>
      <c r="H46" s="77">
        <v>0</v>
      </c>
      <c r="I46" s="77">
        <v>0</v>
      </c>
      <c r="J46" s="77">
        <v>0</v>
      </c>
      <c r="K46" s="77">
        <v>0</v>
      </c>
      <c r="L46" s="77">
        <v>0</v>
      </c>
      <c r="M46" s="77">
        <v>0</v>
      </c>
      <c r="N46" s="77">
        <v>0</v>
      </c>
      <c r="O46" s="77">
        <v>0</v>
      </c>
      <c r="P46" s="77">
        <v>0</v>
      </c>
      <c r="Q46" s="77">
        <v>0</v>
      </c>
      <c r="R46" s="77">
        <v>0</v>
      </c>
      <c r="S46" s="77">
        <v>0</v>
      </c>
    </row>
    <row r="47" spans="1:19" ht="16.5" customHeight="1" x14ac:dyDescent="0.2">
      <c r="A47" s="51">
        <v>505</v>
      </c>
      <c r="B47" s="289" t="s">
        <v>288</v>
      </c>
      <c r="C47" s="40">
        <f t="shared" si="10"/>
        <v>8</v>
      </c>
      <c r="D47" s="77">
        <v>0</v>
      </c>
      <c r="E47" s="77">
        <v>0</v>
      </c>
      <c r="F47" s="77">
        <v>0</v>
      </c>
      <c r="G47" s="77">
        <v>0</v>
      </c>
      <c r="H47" s="77">
        <v>0</v>
      </c>
      <c r="I47" s="77">
        <v>0</v>
      </c>
      <c r="J47" s="77">
        <v>8</v>
      </c>
      <c r="K47" s="77">
        <v>0</v>
      </c>
      <c r="L47" s="77">
        <v>0</v>
      </c>
      <c r="M47" s="77">
        <v>0</v>
      </c>
      <c r="N47" s="77">
        <v>0</v>
      </c>
      <c r="O47" s="77">
        <v>0</v>
      </c>
      <c r="P47" s="77">
        <v>0</v>
      </c>
      <c r="Q47" s="77">
        <v>0</v>
      </c>
      <c r="R47" s="77">
        <v>0</v>
      </c>
      <c r="S47" s="77">
        <v>0</v>
      </c>
    </row>
    <row r="48" spans="1:19" ht="12.75" x14ac:dyDescent="0.2">
      <c r="A48" s="51">
        <v>506</v>
      </c>
      <c r="B48" s="294" t="s">
        <v>289</v>
      </c>
      <c r="C48" s="40">
        <f t="shared" si="10"/>
        <v>0</v>
      </c>
      <c r="D48" s="77">
        <v>0</v>
      </c>
      <c r="E48" s="77">
        <v>0</v>
      </c>
      <c r="F48" s="77">
        <v>0</v>
      </c>
      <c r="G48" s="77">
        <v>0</v>
      </c>
      <c r="H48" s="77">
        <v>0</v>
      </c>
      <c r="I48" s="77">
        <v>0</v>
      </c>
      <c r="J48" s="77">
        <v>0</v>
      </c>
      <c r="K48" s="77">
        <v>0</v>
      </c>
      <c r="L48" s="77">
        <v>0</v>
      </c>
      <c r="M48" s="77">
        <v>0</v>
      </c>
      <c r="N48" s="77">
        <v>0</v>
      </c>
      <c r="O48" s="77">
        <v>0</v>
      </c>
      <c r="P48" s="77">
        <v>0</v>
      </c>
      <c r="Q48" s="77">
        <v>0</v>
      </c>
      <c r="R48" s="77">
        <v>0</v>
      </c>
      <c r="S48" s="77">
        <v>0</v>
      </c>
    </row>
    <row r="49" spans="1:19" ht="12.75" x14ac:dyDescent="0.2">
      <c r="A49" s="51">
        <v>509</v>
      </c>
      <c r="B49" s="289" t="s">
        <v>115</v>
      </c>
      <c r="C49" s="40">
        <f t="shared" si="10"/>
        <v>19</v>
      </c>
      <c r="D49" s="77">
        <v>1</v>
      </c>
      <c r="E49" s="77">
        <v>1</v>
      </c>
      <c r="F49" s="77">
        <v>1</v>
      </c>
      <c r="G49" s="77">
        <v>1</v>
      </c>
      <c r="H49" s="77">
        <v>0</v>
      </c>
      <c r="I49" s="77">
        <v>1</v>
      </c>
      <c r="J49" s="77">
        <v>14</v>
      </c>
      <c r="K49" s="77">
        <v>0</v>
      </c>
      <c r="L49" s="77">
        <v>0</v>
      </c>
      <c r="M49" s="77">
        <v>0</v>
      </c>
      <c r="N49" s="77">
        <v>0</v>
      </c>
      <c r="O49" s="77">
        <v>0</v>
      </c>
      <c r="P49" s="77">
        <v>0</v>
      </c>
      <c r="Q49" s="77">
        <v>0</v>
      </c>
      <c r="R49" s="77">
        <v>0</v>
      </c>
      <c r="S49" s="77">
        <v>0</v>
      </c>
    </row>
    <row r="50" spans="1:19" ht="12.75" x14ac:dyDescent="0.2">
      <c r="A50" s="53">
        <v>510</v>
      </c>
      <c r="B50" s="294" t="s">
        <v>76</v>
      </c>
      <c r="C50" s="40">
        <f t="shared" si="10"/>
        <v>0</v>
      </c>
      <c r="D50" s="77">
        <v>0</v>
      </c>
      <c r="E50" s="77">
        <v>0</v>
      </c>
      <c r="F50" s="77">
        <v>0</v>
      </c>
      <c r="G50" s="77">
        <v>0</v>
      </c>
      <c r="H50" s="77">
        <v>0</v>
      </c>
      <c r="I50" s="77">
        <v>0</v>
      </c>
      <c r="J50" s="77">
        <v>0</v>
      </c>
      <c r="K50" s="77">
        <v>0</v>
      </c>
      <c r="L50" s="77">
        <v>0</v>
      </c>
      <c r="M50" s="77">
        <v>0</v>
      </c>
      <c r="N50" s="77">
        <v>0</v>
      </c>
      <c r="O50" s="77">
        <v>0</v>
      </c>
      <c r="P50" s="77">
        <v>0</v>
      </c>
      <c r="Q50" s="77">
        <v>0</v>
      </c>
      <c r="R50" s="77">
        <v>0</v>
      </c>
      <c r="S50" s="77">
        <v>0</v>
      </c>
    </row>
    <row r="51" spans="1:19" ht="16.5" customHeight="1" x14ac:dyDescent="0.2">
      <c r="A51" s="53">
        <v>512</v>
      </c>
      <c r="B51" s="294" t="s">
        <v>187</v>
      </c>
      <c r="C51" s="40">
        <f t="shared" si="10"/>
        <v>0</v>
      </c>
      <c r="D51" s="77">
        <v>0</v>
      </c>
      <c r="E51" s="77">
        <v>0</v>
      </c>
      <c r="F51" s="77">
        <v>0</v>
      </c>
      <c r="G51" s="77">
        <v>0</v>
      </c>
      <c r="H51" s="77">
        <v>0</v>
      </c>
      <c r="I51" s="77">
        <v>0</v>
      </c>
      <c r="J51" s="77">
        <v>0</v>
      </c>
      <c r="K51" s="77">
        <v>0</v>
      </c>
      <c r="L51" s="77">
        <v>0</v>
      </c>
      <c r="M51" s="77">
        <v>0</v>
      </c>
      <c r="N51" s="77">
        <v>0</v>
      </c>
      <c r="O51" s="77">
        <v>0</v>
      </c>
      <c r="P51" s="77">
        <v>0</v>
      </c>
      <c r="Q51" s="77">
        <v>0</v>
      </c>
      <c r="R51" s="77">
        <v>0</v>
      </c>
      <c r="S51" s="77">
        <v>0</v>
      </c>
    </row>
    <row r="52" spans="1:19" ht="12.75" x14ac:dyDescent="0.2">
      <c r="A52" s="53">
        <v>514</v>
      </c>
      <c r="B52" s="289" t="s">
        <v>164</v>
      </c>
      <c r="C52" s="40">
        <f t="shared" si="10"/>
        <v>1</v>
      </c>
      <c r="D52" s="77">
        <v>1</v>
      </c>
      <c r="E52" s="77">
        <v>0</v>
      </c>
      <c r="F52" s="77">
        <v>0</v>
      </c>
      <c r="G52" s="77">
        <v>0</v>
      </c>
      <c r="H52" s="77">
        <v>0</v>
      </c>
      <c r="I52" s="77">
        <v>0</v>
      </c>
      <c r="J52" s="77">
        <v>0</v>
      </c>
      <c r="K52" s="77">
        <v>0</v>
      </c>
      <c r="L52" s="77">
        <v>0</v>
      </c>
      <c r="M52" s="77">
        <v>0</v>
      </c>
      <c r="N52" s="77">
        <v>0</v>
      </c>
      <c r="O52" s="77">
        <v>0</v>
      </c>
      <c r="P52" s="77">
        <v>0</v>
      </c>
      <c r="Q52" s="77">
        <v>0</v>
      </c>
      <c r="R52" s="77">
        <v>0</v>
      </c>
      <c r="S52" s="77">
        <v>0</v>
      </c>
    </row>
    <row r="53" spans="1:19" ht="12.75" x14ac:dyDescent="0.2">
      <c r="A53" s="53">
        <v>515</v>
      </c>
      <c r="B53" s="289" t="s">
        <v>116</v>
      </c>
      <c r="C53" s="40">
        <f t="shared" si="10"/>
        <v>5</v>
      </c>
      <c r="D53" s="77">
        <v>0</v>
      </c>
      <c r="E53" s="77">
        <v>0</v>
      </c>
      <c r="F53" s="77">
        <v>0</v>
      </c>
      <c r="G53" s="77">
        <v>2</v>
      </c>
      <c r="H53" s="77">
        <v>0</v>
      </c>
      <c r="I53" s="77">
        <v>0</v>
      </c>
      <c r="J53" s="77">
        <v>3</v>
      </c>
      <c r="K53" s="77">
        <v>0</v>
      </c>
      <c r="L53" s="77">
        <v>0</v>
      </c>
      <c r="M53" s="77">
        <v>0</v>
      </c>
      <c r="N53" s="77">
        <v>0</v>
      </c>
      <c r="O53" s="77">
        <v>0</v>
      </c>
      <c r="P53" s="77">
        <v>0</v>
      </c>
      <c r="Q53" s="77">
        <v>0</v>
      </c>
      <c r="R53" s="77">
        <v>0</v>
      </c>
      <c r="S53" s="77">
        <v>0</v>
      </c>
    </row>
    <row r="54" spans="1:19" ht="15.75" customHeight="1" x14ac:dyDescent="0.2">
      <c r="A54" s="53">
        <v>516</v>
      </c>
      <c r="B54" s="289" t="s">
        <v>341</v>
      </c>
      <c r="C54" s="40">
        <f t="shared" si="10"/>
        <v>5</v>
      </c>
      <c r="D54" s="77">
        <v>0</v>
      </c>
      <c r="E54" s="77">
        <v>0</v>
      </c>
      <c r="F54" s="77">
        <v>1</v>
      </c>
      <c r="G54" s="77">
        <v>0</v>
      </c>
      <c r="H54" s="77">
        <v>0</v>
      </c>
      <c r="I54" s="77">
        <v>0</v>
      </c>
      <c r="J54" s="77">
        <v>3</v>
      </c>
      <c r="K54" s="77">
        <v>0</v>
      </c>
      <c r="L54" s="77">
        <v>1</v>
      </c>
      <c r="M54" s="77">
        <v>0</v>
      </c>
      <c r="N54" s="77">
        <v>0</v>
      </c>
      <c r="O54" s="77">
        <v>0</v>
      </c>
      <c r="P54" s="77">
        <v>0</v>
      </c>
      <c r="Q54" s="77">
        <v>0</v>
      </c>
      <c r="R54" s="77">
        <v>0</v>
      </c>
      <c r="S54" s="77">
        <v>0</v>
      </c>
    </row>
    <row r="55" spans="1:19" ht="12.75" x14ac:dyDescent="0.2">
      <c r="A55" s="53">
        <v>518</v>
      </c>
      <c r="B55" s="289" t="s">
        <v>290</v>
      </c>
      <c r="C55" s="40">
        <f t="shared" si="10"/>
        <v>26</v>
      </c>
      <c r="D55" s="77">
        <v>0</v>
      </c>
      <c r="E55" s="77">
        <v>2</v>
      </c>
      <c r="F55" s="77">
        <v>1</v>
      </c>
      <c r="G55" s="77">
        <v>0</v>
      </c>
      <c r="H55" s="77">
        <v>0</v>
      </c>
      <c r="I55" s="77">
        <v>1</v>
      </c>
      <c r="J55" s="77">
        <v>17</v>
      </c>
      <c r="K55" s="77">
        <v>0</v>
      </c>
      <c r="L55" s="77">
        <v>3</v>
      </c>
      <c r="M55" s="77">
        <v>1</v>
      </c>
      <c r="N55" s="77">
        <v>1</v>
      </c>
      <c r="O55" s="77">
        <v>0</v>
      </c>
      <c r="P55" s="77">
        <v>0</v>
      </c>
      <c r="Q55" s="77">
        <v>0</v>
      </c>
      <c r="R55" s="77">
        <v>0</v>
      </c>
      <c r="S55" s="77">
        <v>0</v>
      </c>
    </row>
    <row r="56" spans="1:19" ht="12.75" x14ac:dyDescent="0.2">
      <c r="A56" s="53">
        <v>519</v>
      </c>
      <c r="B56" s="294" t="s">
        <v>188</v>
      </c>
      <c r="C56" s="40">
        <f t="shared" si="10"/>
        <v>0</v>
      </c>
      <c r="D56" s="77"/>
      <c r="E56" s="77"/>
      <c r="F56" s="77"/>
      <c r="G56" s="77"/>
      <c r="H56" s="77"/>
      <c r="I56" s="77"/>
      <c r="J56" s="77"/>
      <c r="K56" s="77"/>
      <c r="L56" s="77"/>
      <c r="M56" s="77"/>
      <c r="N56" s="77"/>
      <c r="O56" s="77"/>
      <c r="P56" s="77"/>
      <c r="Q56" s="77"/>
      <c r="R56" s="77"/>
      <c r="S56" s="77"/>
    </row>
    <row r="57" spans="1:19" ht="12.75" x14ac:dyDescent="0.2">
      <c r="A57" s="51">
        <v>524</v>
      </c>
      <c r="B57" s="289" t="s">
        <v>64</v>
      </c>
      <c r="C57" s="40">
        <f t="shared" si="10"/>
        <v>250</v>
      </c>
      <c r="D57" s="77">
        <v>8</v>
      </c>
      <c r="E57" s="77">
        <v>2</v>
      </c>
      <c r="F57" s="77">
        <v>21</v>
      </c>
      <c r="G57" s="77">
        <v>11</v>
      </c>
      <c r="H57" s="77">
        <v>16</v>
      </c>
      <c r="I57" s="77">
        <v>24</v>
      </c>
      <c r="J57" s="77">
        <v>93</v>
      </c>
      <c r="K57" s="77">
        <v>14</v>
      </c>
      <c r="L57" s="77">
        <v>10</v>
      </c>
      <c r="M57" s="77">
        <v>6</v>
      </c>
      <c r="N57" s="77">
        <v>14</v>
      </c>
      <c r="O57" s="77">
        <v>10</v>
      </c>
      <c r="P57" s="77">
        <v>4</v>
      </c>
      <c r="Q57" s="77">
        <v>9</v>
      </c>
      <c r="R57" s="77">
        <v>4</v>
      </c>
      <c r="S57" s="77">
        <v>4</v>
      </c>
    </row>
    <row r="58" spans="1:19" ht="15" customHeight="1" x14ac:dyDescent="0.2">
      <c r="A58" s="51">
        <v>525</v>
      </c>
      <c r="B58" s="289" t="s">
        <v>65</v>
      </c>
      <c r="C58" s="40">
        <f t="shared" si="10"/>
        <v>34</v>
      </c>
      <c r="D58" s="77">
        <v>0</v>
      </c>
      <c r="E58" s="77">
        <v>3</v>
      </c>
      <c r="F58" s="77">
        <v>2</v>
      </c>
      <c r="G58" s="77">
        <v>0</v>
      </c>
      <c r="H58" s="77">
        <v>3</v>
      </c>
      <c r="I58" s="77">
        <v>2</v>
      </c>
      <c r="J58" s="77">
        <v>20</v>
      </c>
      <c r="K58" s="77">
        <v>0</v>
      </c>
      <c r="L58" s="77">
        <v>0</v>
      </c>
      <c r="M58" s="77">
        <v>0</v>
      </c>
      <c r="N58" s="77">
        <v>0</v>
      </c>
      <c r="O58" s="77">
        <v>0</v>
      </c>
      <c r="P58" s="77">
        <v>3</v>
      </c>
      <c r="Q58" s="77">
        <v>1</v>
      </c>
      <c r="R58" s="77">
        <v>0</v>
      </c>
      <c r="S58" s="77">
        <v>0</v>
      </c>
    </row>
    <row r="59" spans="1:19" ht="12.75" x14ac:dyDescent="0.2">
      <c r="A59" s="53">
        <v>526</v>
      </c>
      <c r="B59" s="289" t="s">
        <v>364</v>
      </c>
      <c r="C59" s="40">
        <f t="shared" si="10"/>
        <v>1</v>
      </c>
      <c r="D59" s="77">
        <v>0</v>
      </c>
      <c r="E59" s="77">
        <v>0</v>
      </c>
      <c r="F59" s="77">
        <v>0</v>
      </c>
      <c r="G59" s="77">
        <v>0</v>
      </c>
      <c r="H59" s="77">
        <v>0</v>
      </c>
      <c r="I59" s="77">
        <v>0</v>
      </c>
      <c r="J59" s="77">
        <v>1</v>
      </c>
      <c r="K59" s="77">
        <v>0</v>
      </c>
      <c r="L59" s="77">
        <v>0</v>
      </c>
      <c r="M59" s="77">
        <v>0</v>
      </c>
      <c r="N59" s="77">
        <v>0</v>
      </c>
      <c r="O59" s="77">
        <v>0</v>
      </c>
      <c r="P59" s="77">
        <v>0</v>
      </c>
      <c r="Q59" s="77">
        <v>0</v>
      </c>
      <c r="R59" s="77">
        <v>0</v>
      </c>
      <c r="S59" s="77">
        <v>0</v>
      </c>
    </row>
    <row r="60" spans="1:19" ht="12.75" x14ac:dyDescent="0.2">
      <c r="A60" s="53">
        <v>527</v>
      </c>
      <c r="B60" s="289" t="s">
        <v>363</v>
      </c>
      <c r="C60" s="40">
        <f t="shared" si="10"/>
        <v>2</v>
      </c>
      <c r="D60" s="77">
        <v>0</v>
      </c>
      <c r="E60" s="77">
        <v>0</v>
      </c>
      <c r="F60" s="77">
        <v>0</v>
      </c>
      <c r="G60" s="77">
        <v>0</v>
      </c>
      <c r="H60" s="77">
        <v>0</v>
      </c>
      <c r="I60" s="77">
        <v>0</v>
      </c>
      <c r="J60" s="77">
        <v>2</v>
      </c>
      <c r="K60" s="77">
        <v>0</v>
      </c>
      <c r="L60" s="77">
        <v>0</v>
      </c>
      <c r="M60" s="77">
        <v>0</v>
      </c>
      <c r="N60" s="77">
        <v>0</v>
      </c>
      <c r="O60" s="77">
        <v>0</v>
      </c>
      <c r="P60" s="77">
        <v>0</v>
      </c>
      <c r="Q60" s="77">
        <v>0</v>
      </c>
      <c r="R60" s="77">
        <v>0</v>
      </c>
      <c r="S60" s="77">
        <v>0</v>
      </c>
    </row>
    <row r="61" spans="1:19" ht="21" x14ac:dyDescent="0.2">
      <c r="A61" s="50"/>
      <c r="B61" s="288" t="s">
        <v>291</v>
      </c>
      <c r="C61" s="70">
        <f>SUM(C62:C82)</f>
        <v>22</v>
      </c>
      <c r="D61" s="70">
        <f t="shared" ref="D61:S61" si="11">SUM(D62:D82)</f>
        <v>1</v>
      </c>
      <c r="E61" s="70">
        <f t="shared" si="11"/>
        <v>0</v>
      </c>
      <c r="F61" s="70">
        <f t="shared" si="11"/>
        <v>3</v>
      </c>
      <c r="G61" s="70">
        <f t="shared" si="11"/>
        <v>4</v>
      </c>
      <c r="H61" s="70">
        <f t="shared" si="11"/>
        <v>0</v>
      </c>
      <c r="I61" s="70">
        <f t="shared" si="11"/>
        <v>4</v>
      </c>
      <c r="J61" s="70">
        <f t="shared" si="11"/>
        <v>5</v>
      </c>
      <c r="K61" s="70">
        <f t="shared" si="11"/>
        <v>0</v>
      </c>
      <c r="L61" s="70">
        <f t="shared" si="11"/>
        <v>2</v>
      </c>
      <c r="M61" s="70">
        <f t="shared" si="11"/>
        <v>1</v>
      </c>
      <c r="N61" s="70">
        <f t="shared" si="11"/>
        <v>0</v>
      </c>
      <c r="O61" s="70">
        <f t="shared" si="11"/>
        <v>0</v>
      </c>
      <c r="P61" s="70">
        <f t="shared" si="11"/>
        <v>0</v>
      </c>
      <c r="Q61" s="70">
        <f t="shared" si="11"/>
        <v>1</v>
      </c>
      <c r="R61" s="70">
        <f t="shared" si="11"/>
        <v>0</v>
      </c>
      <c r="S61" s="70">
        <f t="shared" si="11"/>
        <v>1</v>
      </c>
    </row>
    <row r="62" spans="1:19" ht="12.75" x14ac:dyDescent="0.2">
      <c r="A62" s="51">
        <v>602</v>
      </c>
      <c r="B62" s="289" t="s">
        <v>117</v>
      </c>
      <c r="C62" s="40">
        <f t="shared" si="10"/>
        <v>1</v>
      </c>
      <c r="D62" s="77">
        <v>0</v>
      </c>
      <c r="E62" s="77">
        <v>0</v>
      </c>
      <c r="F62" s="77">
        <v>0</v>
      </c>
      <c r="G62" s="77">
        <v>0</v>
      </c>
      <c r="H62" s="77">
        <v>0</v>
      </c>
      <c r="I62" s="77">
        <v>1</v>
      </c>
      <c r="J62" s="77">
        <v>0</v>
      </c>
      <c r="K62" s="77">
        <v>0</v>
      </c>
      <c r="L62" s="77">
        <v>0</v>
      </c>
      <c r="M62" s="77">
        <v>0</v>
      </c>
      <c r="N62" s="77">
        <v>0</v>
      </c>
      <c r="O62" s="77">
        <v>0</v>
      </c>
      <c r="P62" s="77">
        <v>0</v>
      </c>
      <c r="Q62" s="77">
        <v>0</v>
      </c>
      <c r="R62" s="77">
        <v>0</v>
      </c>
      <c r="S62" s="77">
        <v>0</v>
      </c>
    </row>
    <row r="63" spans="1:19" ht="12.75" x14ac:dyDescent="0.2">
      <c r="A63" s="51">
        <v>608</v>
      </c>
      <c r="B63" s="294" t="s">
        <v>119</v>
      </c>
      <c r="C63" s="40">
        <f t="shared" si="10"/>
        <v>0</v>
      </c>
      <c r="D63" s="77">
        <v>0</v>
      </c>
      <c r="E63" s="77">
        <v>0</v>
      </c>
      <c r="F63" s="77">
        <v>0</v>
      </c>
      <c r="G63" s="77">
        <v>0</v>
      </c>
      <c r="H63" s="77">
        <v>0</v>
      </c>
      <c r="I63" s="77">
        <v>0</v>
      </c>
      <c r="J63" s="77">
        <v>0</v>
      </c>
      <c r="K63" s="77">
        <v>0</v>
      </c>
      <c r="L63" s="77">
        <v>0</v>
      </c>
      <c r="M63" s="77">
        <v>0</v>
      </c>
      <c r="N63" s="77">
        <v>0</v>
      </c>
      <c r="O63" s="77">
        <v>0</v>
      </c>
      <c r="P63" s="77">
        <v>0</v>
      </c>
      <c r="Q63" s="77">
        <v>0</v>
      </c>
      <c r="R63" s="77">
        <v>0</v>
      </c>
      <c r="S63" s="77">
        <v>0</v>
      </c>
    </row>
    <row r="64" spans="1:19" ht="12.75" x14ac:dyDescent="0.2">
      <c r="A64" s="53">
        <v>609</v>
      </c>
      <c r="B64" s="294" t="s">
        <v>120</v>
      </c>
      <c r="C64" s="40">
        <f t="shared" si="10"/>
        <v>0</v>
      </c>
      <c r="D64" s="77">
        <v>0</v>
      </c>
      <c r="E64" s="77">
        <v>0</v>
      </c>
      <c r="F64" s="77">
        <v>0</v>
      </c>
      <c r="G64" s="77">
        <v>0</v>
      </c>
      <c r="H64" s="77">
        <v>0</v>
      </c>
      <c r="I64" s="77">
        <v>0</v>
      </c>
      <c r="J64" s="77">
        <v>0</v>
      </c>
      <c r="K64" s="77">
        <v>0</v>
      </c>
      <c r="L64" s="77">
        <v>0</v>
      </c>
      <c r="M64" s="77">
        <v>0</v>
      </c>
      <c r="N64" s="77">
        <v>0</v>
      </c>
      <c r="O64" s="77">
        <v>0</v>
      </c>
      <c r="P64" s="77">
        <v>0</v>
      </c>
      <c r="Q64" s="77">
        <v>0</v>
      </c>
      <c r="R64" s="77">
        <v>0</v>
      </c>
      <c r="S64" s="77">
        <v>0</v>
      </c>
    </row>
    <row r="65" spans="1:19" ht="12.75" x14ac:dyDescent="0.2">
      <c r="A65" s="53">
        <v>610</v>
      </c>
      <c r="B65" s="289" t="s">
        <v>90</v>
      </c>
      <c r="C65" s="40">
        <f t="shared" si="10"/>
        <v>1</v>
      </c>
      <c r="D65" s="77">
        <v>0</v>
      </c>
      <c r="E65" s="77">
        <v>0</v>
      </c>
      <c r="F65" s="77">
        <v>0</v>
      </c>
      <c r="G65" s="77">
        <v>0</v>
      </c>
      <c r="H65" s="77">
        <v>0</v>
      </c>
      <c r="I65" s="77">
        <v>0</v>
      </c>
      <c r="J65" s="77">
        <v>1</v>
      </c>
      <c r="K65" s="77">
        <v>0</v>
      </c>
      <c r="L65" s="77">
        <v>0</v>
      </c>
      <c r="M65" s="77">
        <v>0</v>
      </c>
      <c r="N65" s="77">
        <v>0</v>
      </c>
      <c r="O65" s="77">
        <v>0</v>
      </c>
      <c r="P65" s="77">
        <v>0</v>
      </c>
      <c r="Q65" s="77">
        <v>0</v>
      </c>
      <c r="R65" s="77">
        <v>0</v>
      </c>
      <c r="S65" s="77">
        <v>0</v>
      </c>
    </row>
    <row r="66" spans="1:19" ht="12.75" x14ac:dyDescent="0.2">
      <c r="A66" s="53">
        <v>615</v>
      </c>
      <c r="B66" s="289" t="s">
        <v>91</v>
      </c>
      <c r="C66" s="40">
        <f t="shared" si="10"/>
        <v>0</v>
      </c>
      <c r="D66" s="77">
        <v>0</v>
      </c>
      <c r="E66" s="77">
        <v>0</v>
      </c>
      <c r="F66" s="77">
        <v>0</v>
      </c>
      <c r="G66" s="77">
        <v>0</v>
      </c>
      <c r="H66" s="77">
        <v>0</v>
      </c>
      <c r="I66" s="77">
        <v>0</v>
      </c>
      <c r="J66" s="77">
        <v>0</v>
      </c>
      <c r="K66" s="77">
        <v>0</v>
      </c>
      <c r="L66" s="77">
        <v>0</v>
      </c>
      <c r="M66" s="77">
        <v>0</v>
      </c>
      <c r="N66" s="77">
        <v>0</v>
      </c>
      <c r="O66" s="77">
        <v>0</v>
      </c>
      <c r="P66" s="77">
        <v>0</v>
      </c>
      <c r="Q66" s="77">
        <v>0</v>
      </c>
      <c r="R66" s="77">
        <v>0</v>
      </c>
      <c r="S66" s="77">
        <v>0</v>
      </c>
    </row>
    <row r="67" spans="1:19" ht="12.75" x14ac:dyDescent="0.2">
      <c r="A67" s="53">
        <v>617</v>
      </c>
      <c r="B67" s="289" t="s">
        <v>121</v>
      </c>
      <c r="C67" s="40">
        <f t="shared" si="10"/>
        <v>1</v>
      </c>
      <c r="D67" s="77">
        <v>0</v>
      </c>
      <c r="E67" s="77">
        <v>0</v>
      </c>
      <c r="F67" s="77">
        <v>1</v>
      </c>
      <c r="G67" s="77">
        <v>0</v>
      </c>
      <c r="H67" s="77">
        <v>0</v>
      </c>
      <c r="I67" s="77">
        <v>0</v>
      </c>
      <c r="J67" s="77">
        <v>0</v>
      </c>
      <c r="K67" s="77">
        <v>0</v>
      </c>
      <c r="L67" s="77">
        <v>0</v>
      </c>
      <c r="M67" s="77">
        <v>0</v>
      </c>
      <c r="N67" s="77">
        <v>0</v>
      </c>
      <c r="O67" s="77">
        <v>0</v>
      </c>
      <c r="P67" s="77">
        <v>0</v>
      </c>
      <c r="Q67" s="77">
        <v>0</v>
      </c>
      <c r="R67" s="77">
        <v>0</v>
      </c>
      <c r="S67" s="77">
        <v>0</v>
      </c>
    </row>
    <row r="68" spans="1:19" ht="21" x14ac:dyDescent="0.2">
      <c r="A68" s="53">
        <v>619</v>
      </c>
      <c r="B68" s="289" t="s">
        <v>335</v>
      </c>
      <c r="C68" s="40">
        <f t="shared" si="10"/>
        <v>1</v>
      </c>
      <c r="D68" s="77">
        <v>0</v>
      </c>
      <c r="E68" s="77">
        <v>0</v>
      </c>
      <c r="F68" s="77">
        <v>1</v>
      </c>
      <c r="G68" s="77">
        <v>0</v>
      </c>
      <c r="H68" s="77">
        <v>0</v>
      </c>
      <c r="I68" s="77">
        <v>0</v>
      </c>
      <c r="J68" s="77">
        <v>0</v>
      </c>
      <c r="K68" s="77">
        <v>0</v>
      </c>
      <c r="L68" s="77">
        <v>0</v>
      </c>
      <c r="M68" s="77">
        <v>0</v>
      </c>
      <c r="N68" s="77">
        <v>0</v>
      </c>
      <c r="O68" s="77">
        <v>0</v>
      </c>
      <c r="P68" s="77">
        <v>0</v>
      </c>
      <c r="Q68" s="77">
        <v>0</v>
      </c>
      <c r="R68" s="77">
        <v>0</v>
      </c>
      <c r="S68" s="77">
        <v>0</v>
      </c>
    </row>
    <row r="69" spans="1:19" ht="12.75" x14ac:dyDescent="0.2">
      <c r="A69" s="53">
        <v>620</v>
      </c>
      <c r="B69" s="289" t="s">
        <v>272</v>
      </c>
      <c r="C69" s="40">
        <f t="shared" si="10"/>
        <v>1</v>
      </c>
      <c r="D69" s="77">
        <v>0</v>
      </c>
      <c r="E69" s="77">
        <v>0</v>
      </c>
      <c r="F69" s="77">
        <v>0</v>
      </c>
      <c r="G69" s="77">
        <v>0</v>
      </c>
      <c r="H69" s="77">
        <v>0</v>
      </c>
      <c r="I69" s="77">
        <v>1</v>
      </c>
      <c r="J69" s="77">
        <v>0</v>
      </c>
      <c r="K69" s="77">
        <v>0</v>
      </c>
      <c r="L69" s="77">
        <v>0</v>
      </c>
      <c r="M69" s="77">
        <v>0</v>
      </c>
      <c r="N69" s="77">
        <v>0</v>
      </c>
      <c r="O69" s="77">
        <v>0</v>
      </c>
      <c r="P69" s="77">
        <v>0</v>
      </c>
      <c r="Q69" s="77">
        <v>0</v>
      </c>
      <c r="R69" s="77">
        <v>0</v>
      </c>
      <c r="S69" s="77">
        <v>0</v>
      </c>
    </row>
    <row r="70" spans="1:19" ht="12.75" x14ac:dyDescent="0.2">
      <c r="A70" s="53">
        <v>621</v>
      </c>
      <c r="B70" s="289" t="s">
        <v>122</v>
      </c>
      <c r="C70" s="40">
        <f t="shared" si="10"/>
        <v>1</v>
      </c>
      <c r="D70" s="77">
        <v>0</v>
      </c>
      <c r="E70" s="77">
        <v>0</v>
      </c>
      <c r="F70" s="77">
        <v>1</v>
      </c>
      <c r="G70" s="77">
        <v>0</v>
      </c>
      <c r="H70" s="77">
        <v>0</v>
      </c>
      <c r="I70" s="77">
        <v>0</v>
      </c>
      <c r="J70" s="77">
        <v>0</v>
      </c>
      <c r="K70" s="77">
        <v>0</v>
      </c>
      <c r="L70" s="77">
        <v>0</v>
      </c>
      <c r="M70" s="77">
        <v>0</v>
      </c>
      <c r="N70" s="77">
        <v>0</v>
      </c>
      <c r="O70" s="77">
        <v>0</v>
      </c>
      <c r="P70" s="77">
        <v>0</v>
      </c>
      <c r="Q70" s="77">
        <v>0</v>
      </c>
      <c r="R70" s="77">
        <v>0</v>
      </c>
      <c r="S70" s="77">
        <v>0</v>
      </c>
    </row>
    <row r="71" spans="1:19" ht="18" customHeight="1" x14ac:dyDescent="0.2">
      <c r="A71" s="53">
        <v>623</v>
      </c>
      <c r="B71" s="289" t="s">
        <v>267</v>
      </c>
      <c r="C71" s="40">
        <f t="shared" si="10"/>
        <v>4</v>
      </c>
      <c r="D71" s="77">
        <v>0</v>
      </c>
      <c r="E71" s="77">
        <v>0</v>
      </c>
      <c r="F71" s="77">
        <v>0</v>
      </c>
      <c r="G71" s="77">
        <v>0</v>
      </c>
      <c r="H71" s="77">
        <v>0</v>
      </c>
      <c r="I71" s="77">
        <v>0</v>
      </c>
      <c r="J71" s="77">
        <v>0</v>
      </c>
      <c r="K71" s="77">
        <v>0</v>
      </c>
      <c r="L71" s="77">
        <v>1</v>
      </c>
      <c r="M71" s="77">
        <v>1</v>
      </c>
      <c r="N71" s="77">
        <v>0</v>
      </c>
      <c r="O71" s="77">
        <v>0</v>
      </c>
      <c r="P71" s="77">
        <v>0</v>
      </c>
      <c r="Q71" s="77">
        <v>1</v>
      </c>
      <c r="R71" s="77">
        <v>0</v>
      </c>
      <c r="S71" s="77">
        <v>1</v>
      </c>
    </row>
    <row r="72" spans="1:19" ht="12.75" x14ac:dyDescent="0.2">
      <c r="A72" s="53">
        <v>624</v>
      </c>
      <c r="B72" s="289" t="s">
        <v>123</v>
      </c>
      <c r="C72" s="40">
        <f t="shared" si="10"/>
        <v>4</v>
      </c>
      <c r="D72" s="77">
        <v>1</v>
      </c>
      <c r="E72" s="77">
        <v>0</v>
      </c>
      <c r="F72" s="77">
        <v>0</v>
      </c>
      <c r="G72" s="77">
        <v>0</v>
      </c>
      <c r="H72" s="77">
        <v>0</v>
      </c>
      <c r="I72" s="77">
        <v>0</v>
      </c>
      <c r="J72" s="77">
        <v>2</v>
      </c>
      <c r="K72" s="77">
        <v>0</v>
      </c>
      <c r="L72" s="77">
        <v>1</v>
      </c>
      <c r="M72" s="77">
        <v>0</v>
      </c>
      <c r="N72" s="77">
        <v>0</v>
      </c>
      <c r="O72" s="77">
        <v>0</v>
      </c>
      <c r="P72" s="77">
        <v>0</v>
      </c>
      <c r="Q72" s="77">
        <v>0</v>
      </c>
      <c r="R72" s="77">
        <v>0</v>
      </c>
      <c r="S72" s="77">
        <v>0</v>
      </c>
    </row>
    <row r="73" spans="1:19" ht="12.75" x14ac:dyDescent="0.2">
      <c r="A73" s="53">
        <v>625</v>
      </c>
      <c r="B73" s="289" t="s">
        <v>124</v>
      </c>
      <c r="C73" s="40">
        <f t="shared" si="10"/>
        <v>1</v>
      </c>
      <c r="D73" s="77">
        <v>0</v>
      </c>
      <c r="E73" s="77">
        <v>0</v>
      </c>
      <c r="F73" s="77">
        <v>0</v>
      </c>
      <c r="G73" s="77">
        <v>0</v>
      </c>
      <c r="H73" s="77">
        <v>0</v>
      </c>
      <c r="I73" s="77">
        <v>0</v>
      </c>
      <c r="J73" s="77">
        <v>1</v>
      </c>
      <c r="K73" s="77">
        <v>0</v>
      </c>
      <c r="L73" s="77">
        <v>0</v>
      </c>
      <c r="M73" s="77">
        <v>0</v>
      </c>
      <c r="N73" s="77">
        <v>0</v>
      </c>
      <c r="O73" s="77">
        <v>0</v>
      </c>
      <c r="P73" s="77">
        <v>0</v>
      </c>
      <c r="Q73" s="77">
        <v>0</v>
      </c>
      <c r="R73" s="77">
        <v>0</v>
      </c>
      <c r="S73" s="77">
        <v>0</v>
      </c>
    </row>
    <row r="74" spans="1:19" ht="12.75" x14ac:dyDescent="0.2">
      <c r="A74" s="53">
        <v>628</v>
      </c>
      <c r="B74" s="294" t="s">
        <v>80</v>
      </c>
      <c r="C74" s="40">
        <f t="shared" si="10"/>
        <v>0</v>
      </c>
      <c r="D74" s="77">
        <v>0</v>
      </c>
      <c r="E74" s="77">
        <v>0</v>
      </c>
      <c r="F74" s="77">
        <v>0</v>
      </c>
      <c r="G74" s="77">
        <v>0</v>
      </c>
      <c r="H74" s="77">
        <v>0</v>
      </c>
      <c r="I74" s="77">
        <v>0</v>
      </c>
      <c r="J74" s="77">
        <v>0</v>
      </c>
      <c r="K74" s="77">
        <v>0</v>
      </c>
      <c r="L74" s="77">
        <v>0</v>
      </c>
      <c r="M74" s="77">
        <v>0</v>
      </c>
      <c r="N74" s="77">
        <v>0</v>
      </c>
      <c r="O74" s="77">
        <v>0</v>
      </c>
      <c r="P74" s="77">
        <v>0</v>
      </c>
      <c r="Q74" s="77">
        <v>0</v>
      </c>
      <c r="R74" s="77">
        <v>0</v>
      </c>
      <c r="S74" s="77">
        <v>0</v>
      </c>
    </row>
    <row r="75" spans="1:19" ht="21" x14ac:dyDescent="0.2">
      <c r="A75" s="53">
        <v>629</v>
      </c>
      <c r="B75" s="294" t="s">
        <v>273</v>
      </c>
      <c r="C75" s="40">
        <f t="shared" si="10"/>
        <v>0</v>
      </c>
      <c r="D75" s="77">
        <v>0</v>
      </c>
      <c r="E75" s="77">
        <v>0</v>
      </c>
      <c r="F75" s="77">
        <v>0</v>
      </c>
      <c r="G75" s="77">
        <v>0</v>
      </c>
      <c r="H75" s="77">
        <v>0</v>
      </c>
      <c r="I75" s="77">
        <v>0</v>
      </c>
      <c r="J75" s="77">
        <v>0</v>
      </c>
      <c r="K75" s="77">
        <v>0</v>
      </c>
      <c r="L75" s="77">
        <v>0</v>
      </c>
      <c r="M75" s="77">
        <v>0</v>
      </c>
      <c r="N75" s="77">
        <v>0</v>
      </c>
      <c r="O75" s="77">
        <v>0</v>
      </c>
      <c r="P75" s="77">
        <v>0</v>
      </c>
      <c r="Q75" s="77">
        <v>0</v>
      </c>
      <c r="R75" s="77">
        <v>0</v>
      </c>
      <c r="S75" s="77">
        <v>0</v>
      </c>
    </row>
    <row r="76" spans="1:19" ht="21" x14ac:dyDescent="0.2">
      <c r="A76" s="53">
        <v>630</v>
      </c>
      <c r="B76" s="294" t="s">
        <v>292</v>
      </c>
      <c r="C76" s="40">
        <f t="shared" si="10"/>
        <v>0</v>
      </c>
      <c r="D76" s="77">
        <v>0</v>
      </c>
      <c r="E76" s="77">
        <v>0</v>
      </c>
      <c r="F76" s="77">
        <v>0</v>
      </c>
      <c r="G76" s="77">
        <v>0</v>
      </c>
      <c r="H76" s="77">
        <v>0</v>
      </c>
      <c r="I76" s="77">
        <v>0</v>
      </c>
      <c r="J76" s="77">
        <v>0</v>
      </c>
      <c r="K76" s="77">
        <v>0</v>
      </c>
      <c r="L76" s="77">
        <v>0</v>
      </c>
      <c r="M76" s="77">
        <v>0</v>
      </c>
      <c r="N76" s="77">
        <v>0</v>
      </c>
      <c r="O76" s="77">
        <v>0</v>
      </c>
      <c r="P76" s="77">
        <v>0</v>
      </c>
      <c r="Q76" s="77">
        <v>0</v>
      </c>
      <c r="R76" s="77">
        <v>0</v>
      </c>
      <c r="S76" s="77">
        <v>0</v>
      </c>
    </row>
    <row r="77" spans="1:19" ht="12.75" x14ac:dyDescent="0.2">
      <c r="A77" s="53">
        <v>631</v>
      </c>
      <c r="B77" s="289" t="s">
        <v>81</v>
      </c>
      <c r="C77" s="40">
        <f t="shared" si="10"/>
        <v>1</v>
      </c>
      <c r="D77" s="77">
        <v>0</v>
      </c>
      <c r="E77" s="77">
        <v>0</v>
      </c>
      <c r="F77" s="77">
        <v>0</v>
      </c>
      <c r="G77" s="77">
        <v>0</v>
      </c>
      <c r="H77" s="77">
        <v>0</v>
      </c>
      <c r="I77" s="77">
        <v>1</v>
      </c>
      <c r="J77" s="77">
        <v>0</v>
      </c>
      <c r="K77" s="77">
        <v>0</v>
      </c>
      <c r="L77" s="77">
        <v>0</v>
      </c>
      <c r="M77" s="77">
        <v>0</v>
      </c>
      <c r="N77" s="77">
        <v>0</v>
      </c>
      <c r="O77" s="77">
        <v>0</v>
      </c>
      <c r="P77" s="77">
        <v>0</v>
      </c>
      <c r="Q77" s="77">
        <v>0</v>
      </c>
      <c r="R77" s="77">
        <v>0</v>
      </c>
      <c r="S77" s="77">
        <v>0</v>
      </c>
    </row>
    <row r="78" spans="1:19" ht="21" x14ac:dyDescent="0.2">
      <c r="A78" s="51">
        <v>633</v>
      </c>
      <c r="B78" s="294" t="s">
        <v>293</v>
      </c>
      <c r="C78" s="40">
        <f t="shared" si="10"/>
        <v>0</v>
      </c>
      <c r="D78" s="77">
        <v>0</v>
      </c>
      <c r="E78" s="77">
        <v>0</v>
      </c>
      <c r="F78" s="77">
        <v>0</v>
      </c>
      <c r="G78" s="77">
        <v>0</v>
      </c>
      <c r="H78" s="77">
        <v>0</v>
      </c>
      <c r="I78" s="77">
        <v>0</v>
      </c>
      <c r="J78" s="77">
        <v>0</v>
      </c>
      <c r="K78" s="77">
        <v>0</v>
      </c>
      <c r="L78" s="77">
        <v>0</v>
      </c>
      <c r="M78" s="77">
        <v>0</v>
      </c>
      <c r="N78" s="77">
        <v>0</v>
      </c>
      <c r="O78" s="77">
        <v>0</v>
      </c>
      <c r="P78" s="77">
        <v>0</v>
      </c>
      <c r="Q78" s="77">
        <v>0</v>
      </c>
      <c r="R78" s="77">
        <v>0</v>
      </c>
      <c r="S78" s="77">
        <v>0</v>
      </c>
    </row>
    <row r="79" spans="1:19" ht="21" x14ac:dyDescent="0.2">
      <c r="A79" s="51">
        <v>634</v>
      </c>
      <c r="B79" s="294" t="s">
        <v>294</v>
      </c>
      <c r="C79" s="40">
        <f t="shared" si="10"/>
        <v>0</v>
      </c>
      <c r="D79" s="77">
        <v>0</v>
      </c>
      <c r="E79" s="77">
        <v>0</v>
      </c>
      <c r="F79" s="77">
        <v>0</v>
      </c>
      <c r="G79" s="77">
        <v>0</v>
      </c>
      <c r="H79" s="77">
        <v>0</v>
      </c>
      <c r="I79" s="77">
        <v>0</v>
      </c>
      <c r="J79" s="77">
        <v>0</v>
      </c>
      <c r="K79" s="77">
        <v>0</v>
      </c>
      <c r="L79" s="77">
        <v>0</v>
      </c>
      <c r="M79" s="77">
        <v>0</v>
      </c>
      <c r="N79" s="77">
        <v>0</v>
      </c>
      <c r="O79" s="77">
        <v>0</v>
      </c>
      <c r="P79" s="77">
        <v>0</v>
      </c>
      <c r="Q79" s="77">
        <v>0</v>
      </c>
      <c r="R79" s="77">
        <v>0</v>
      </c>
      <c r="S79" s="77">
        <v>0</v>
      </c>
    </row>
    <row r="80" spans="1:19" ht="12.75" x14ac:dyDescent="0.2">
      <c r="A80" s="51">
        <v>635</v>
      </c>
      <c r="B80" s="289" t="s">
        <v>169</v>
      </c>
      <c r="C80" s="40">
        <f t="shared" si="10"/>
        <v>1</v>
      </c>
      <c r="D80" s="77">
        <v>0</v>
      </c>
      <c r="E80" s="77">
        <v>0</v>
      </c>
      <c r="F80" s="77">
        <v>0</v>
      </c>
      <c r="G80" s="77">
        <v>0</v>
      </c>
      <c r="H80" s="77">
        <v>0</v>
      </c>
      <c r="I80" s="77">
        <v>0</v>
      </c>
      <c r="J80" s="77">
        <v>1</v>
      </c>
      <c r="K80" s="77">
        <v>0</v>
      </c>
      <c r="L80" s="77">
        <v>0</v>
      </c>
      <c r="M80" s="77">
        <v>0</v>
      </c>
      <c r="N80" s="77">
        <v>0</v>
      </c>
      <c r="O80" s="77">
        <v>0</v>
      </c>
      <c r="P80" s="77">
        <v>0</v>
      </c>
      <c r="Q80" s="77">
        <v>0</v>
      </c>
      <c r="R80" s="77">
        <v>0</v>
      </c>
      <c r="S80" s="77">
        <v>0</v>
      </c>
    </row>
    <row r="81" spans="1:19" ht="12.75" x14ac:dyDescent="0.2">
      <c r="A81" s="51">
        <v>637</v>
      </c>
      <c r="B81" s="294" t="s">
        <v>83</v>
      </c>
      <c r="C81" s="40">
        <f t="shared" si="10"/>
        <v>0</v>
      </c>
      <c r="D81" s="77">
        <v>0</v>
      </c>
      <c r="E81" s="77">
        <v>0</v>
      </c>
      <c r="F81" s="77">
        <v>0</v>
      </c>
      <c r="G81" s="77">
        <v>0</v>
      </c>
      <c r="H81" s="77">
        <v>0</v>
      </c>
      <c r="I81" s="77">
        <v>0</v>
      </c>
      <c r="J81" s="77">
        <v>0</v>
      </c>
      <c r="K81" s="77">
        <v>0</v>
      </c>
      <c r="L81" s="77">
        <v>0</v>
      </c>
      <c r="M81" s="77">
        <v>0</v>
      </c>
      <c r="N81" s="77">
        <v>0</v>
      </c>
      <c r="O81" s="77">
        <v>0</v>
      </c>
      <c r="P81" s="77">
        <v>0</v>
      </c>
      <c r="Q81" s="77">
        <v>0</v>
      </c>
      <c r="R81" s="77">
        <v>0</v>
      </c>
      <c r="S81" s="77">
        <v>0</v>
      </c>
    </row>
    <row r="82" spans="1:19" ht="21" x14ac:dyDescent="0.2">
      <c r="A82" s="51">
        <v>699</v>
      </c>
      <c r="B82" s="289" t="s">
        <v>295</v>
      </c>
      <c r="C82" s="40">
        <f t="shared" si="10"/>
        <v>5</v>
      </c>
      <c r="D82" s="77">
        <v>0</v>
      </c>
      <c r="E82" s="77">
        <v>0</v>
      </c>
      <c r="F82" s="77">
        <v>0</v>
      </c>
      <c r="G82" s="77">
        <v>4</v>
      </c>
      <c r="H82" s="77">
        <v>0</v>
      </c>
      <c r="I82" s="77">
        <v>1</v>
      </c>
      <c r="J82" s="77">
        <v>0</v>
      </c>
      <c r="K82" s="77">
        <v>0</v>
      </c>
      <c r="L82" s="77">
        <v>0</v>
      </c>
      <c r="M82" s="77">
        <v>0</v>
      </c>
      <c r="N82" s="77">
        <v>0</v>
      </c>
      <c r="O82" s="77">
        <v>0</v>
      </c>
      <c r="P82" s="77">
        <v>0</v>
      </c>
      <c r="Q82" s="77">
        <v>0</v>
      </c>
      <c r="R82" s="77">
        <v>0</v>
      </c>
      <c r="S82" s="77">
        <v>0</v>
      </c>
    </row>
    <row r="83" spans="1:19" ht="12.75" x14ac:dyDescent="0.2">
      <c r="A83" s="50"/>
      <c r="B83" s="288" t="s">
        <v>296</v>
      </c>
      <c r="C83" s="70">
        <f>SUM(C84:C101)</f>
        <v>627</v>
      </c>
      <c r="D83" s="70">
        <f t="shared" ref="D83:S83" si="12">SUM(D84:D101)</f>
        <v>38</v>
      </c>
      <c r="E83" s="70">
        <f t="shared" si="12"/>
        <v>22</v>
      </c>
      <c r="F83" s="70">
        <f t="shared" si="12"/>
        <v>23</v>
      </c>
      <c r="G83" s="70">
        <f t="shared" si="12"/>
        <v>28</v>
      </c>
      <c r="H83" s="70">
        <f t="shared" si="12"/>
        <v>28</v>
      </c>
      <c r="I83" s="70">
        <f t="shared" si="12"/>
        <v>42</v>
      </c>
      <c r="J83" s="70">
        <f t="shared" si="12"/>
        <v>248</v>
      </c>
      <c r="K83" s="70">
        <f t="shared" si="12"/>
        <v>16</v>
      </c>
      <c r="L83" s="70">
        <f t="shared" si="12"/>
        <v>47</v>
      </c>
      <c r="M83" s="70">
        <f t="shared" si="12"/>
        <v>14</v>
      </c>
      <c r="N83" s="70">
        <f t="shared" si="12"/>
        <v>28</v>
      </c>
      <c r="O83" s="70">
        <f t="shared" si="12"/>
        <v>23</v>
      </c>
      <c r="P83" s="70">
        <f t="shared" si="12"/>
        <v>14</v>
      </c>
      <c r="Q83" s="70">
        <f t="shared" si="12"/>
        <v>30</v>
      </c>
      <c r="R83" s="70">
        <f t="shared" si="12"/>
        <v>13</v>
      </c>
      <c r="S83" s="70">
        <f t="shared" si="12"/>
        <v>13</v>
      </c>
    </row>
    <row r="84" spans="1:19" ht="12.75" x14ac:dyDescent="0.2">
      <c r="A84" s="51">
        <v>701</v>
      </c>
      <c r="B84" s="289" t="s">
        <v>125</v>
      </c>
      <c r="C84" s="40">
        <f t="shared" si="10"/>
        <v>8</v>
      </c>
      <c r="D84" s="77">
        <v>0</v>
      </c>
      <c r="E84" s="77">
        <v>0</v>
      </c>
      <c r="F84" s="77">
        <v>1</v>
      </c>
      <c r="G84" s="77">
        <v>0</v>
      </c>
      <c r="H84" s="77">
        <v>0</v>
      </c>
      <c r="I84" s="77">
        <v>2</v>
      </c>
      <c r="J84" s="77">
        <v>5</v>
      </c>
      <c r="K84" s="77">
        <v>0</v>
      </c>
      <c r="L84" s="77">
        <v>0</v>
      </c>
      <c r="M84" s="77">
        <v>0</v>
      </c>
      <c r="N84" s="77">
        <v>0</v>
      </c>
      <c r="O84" s="77">
        <v>0</v>
      </c>
      <c r="P84" s="77">
        <v>0</v>
      </c>
      <c r="Q84" s="77">
        <v>0</v>
      </c>
      <c r="R84" s="77">
        <v>0</v>
      </c>
      <c r="S84" s="77">
        <v>0</v>
      </c>
    </row>
    <row r="85" spans="1:19" ht="12.75" x14ac:dyDescent="0.2">
      <c r="A85" s="51">
        <v>702</v>
      </c>
      <c r="B85" s="289" t="s">
        <v>126</v>
      </c>
      <c r="C85" s="40">
        <f t="shared" si="10"/>
        <v>30</v>
      </c>
      <c r="D85" s="77">
        <v>0</v>
      </c>
      <c r="E85" s="77">
        <v>1</v>
      </c>
      <c r="F85" s="77">
        <v>1</v>
      </c>
      <c r="G85" s="77">
        <v>1</v>
      </c>
      <c r="H85" s="77">
        <v>1</v>
      </c>
      <c r="I85" s="77">
        <v>2</v>
      </c>
      <c r="J85" s="77">
        <v>20</v>
      </c>
      <c r="K85" s="77">
        <v>1</v>
      </c>
      <c r="L85" s="77">
        <v>1</v>
      </c>
      <c r="M85" s="77">
        <v>0</v>
      </c>
      <c r="N85" s="77">
        <v>1</v>
      </c>
      <c r="O85" s="77">
        <v>0</v>
      </c>
      <c r="P85" s="77">
        <v>1</v>
      </c>
      <c r="Q85" s="77">
        <v>0</v>
      </c>
      <c r="R85" s="77">
        <v>0</v>
      </c>
      <c r="S85" s="77">
        <v>0</v>
      </c>
    </row>
    <row r="86" spans="1:19" ht="12.75" x14ac:dyDescent="0.2">
      <c r="A86" s="51">
        <v>703</v>
      </c>
      <c r="B86" s="289" t="s">
        <v>127</v>
      </c>
      <c r="C86" s="40">
        <f t="shared" si="10"/>
        <v>7</v>
      </c>
      <c r="D86" s="77">
        <v>0</v>
      </c>
      <c r="E86" s="77">
        <v>0</v>
      </c>
      <c r="F86" s="77">
        <v>0</v>
      </c>
      <c r="G86" s="77">
        <v>0</v>
      </c>
      <c r="H86" s="77">
        <v>0</v>
      </c>
      <c r="I86" s="77">
        <v>1</v>
      </c>
      <c r="J86" s="77">
        <v>2</v>
      </c>
      <c r="K86" s="77">
        <v>0</v>
      </c>
      <c r="L86" s="77">
        <v>1</v>
      </c>
      <c r="M86" s="77">
        <v>0</v>
      </c>
      <c r="N86" s="77">
        <v>2</v>
      </c>
      <c r="O86" s="77">
        <v>0</v>
      </c>
      <c r="P86" s="77">
        <v>0</v>
      </c>
      <c r="Q86" s="77">
        <v>1</v>
      </c>
      <c r="R86" s="77">
        <v>0</v>
      </c>
      <c r="S86" s="77">
        <v>0</v>
      </c>
    </row>
    <row r="87" spans="1:19" ht="12.75" x14ac:dyDescent="0.2">
      <c r="A87" s="51">
        <v>705</v>
      </c>
      <c r="B87" s="289" t="s">
        <v>128</v>
      </c>
      <c r="C87" s="40">
        <f t="shared" si="10"/>
        <v>3</v>
      </c>
      <c r="D87" s="77">
        <v>0</v>
      </c>
      <c r="E87" s="77">
        <v>0</v>
      </c>
      <c r="F87" s="77">
        <v>0</v>
      </c>
      <c r="G87" s="77">
        <v>0</v>
      </c>
      <c r="H87" s="77">
        <v>0</v>
      </c>
      <c r="I87" s="77">
        <v>0</v>
      </c>
      <c r="J87" s="77">
        <v>1</v>
      </c>
      <c r="K87" s="77">
        <v>0</v>
      </c>
      <c r="L87" s="77">
        <v>0</v>
      </c>
      <c r="M87" s="77">
        <v>0</v>
      </c>
      <c r="N87" s="77">
        <v>0</v>
      </c>
      <c r="O87" s="77">
        <v>2</v>
      </c>
      <c r="P87" s="77">
        <v>0</v>
      </c>
      <c r="Q87" s="77">
        <v>0</v>
      </c>
      <c r="R87" s="77">
        <v>0</v>
      </c>
      <c r="S87" s="77">
        <v>0</v>
      </c>
    </row>
    <row r="88" spans="1:19" ht="12.75" x14ac:dyDescent="0.2">
      <c r="A88" s="53">
        <v>707</v>
      </c>
      <c r="B88" s="289" t="s">
        <v>130</v>
      </c>
      <c r="C88" s="40">
        <f t="shared" si="10"/>
        <v>4</v>
      </c>
      <c r="D88" s="77">
        <v>0</v>
      </c>
      <c r="E88" s="77">
        <v>0</v>
      </c>
      <c r="F88" s="77">
        <v>0</v>
      </c>
      <c r="G88" s="77">
        <v>0</v>
      </c>
      <c r="H88" s="77">
        <v>0</v>
      </c>
      <c r="I88" s="77">
        <v>0</v>
      </c>
      <c r="J88" s="77">
        <v>1</v>
      </c>
      <c r="K88" s="77">
        <v>0</v>
      </c>
      <c r="L88" s="77">
        <v>1</v>
      </c>
      <c r="M88" s="77">
        <v>0</v>
      </c>
      <c r="N88" s="77">
        <v>0</v>
      </c>
      <c r="O88" s="77">
        <v>1</v>
      </c>
      <c r="P88" s="77">
        <v>1</v>
      </c>
      <c r="Q88" s="77">
        <v>0</v>
      </c>
      <c r="R88" s="77">
        <v>0</v>
      </c>
      <c r="S88" s="77">
        <v>0</v>
      </c>
    </row>
    <row r="89" spans="1:19" ht="12.75" x14ac:dyDescent="0.2">
      <c r="A89" s="51">
        <v>709</v>
      </c>
      <c r="B89" s="289" t="s">
        <v>131</v>
      </c>
      <c r="C89" s="40">
        <f t="shared" si="10"/>
        <v>21</v>
      </c>
      <c r="D89" s="77">
        <v>1</v>
      </c>
      <c r="E89" s="77">
        <v>0</v>
      </c>
      <c r="F89" s="77">
        <v>0</v>
      </c>
      <c r="G89" s="77">
        <v>2</v>
      </c>
      <c r="H89" s="77">
        <v>3</v>
      </c>
      <c r="I89" s="77">
        <v>1</v>
      </c>
      <c r="J89" s="77">
        <v>8</v>
      </c>
      <c r="K89" s="77">
        <v>1</v>
      </c>
      <c r="L89" s="77">
        <v>0</v>
      </c>
      <c r="M89" s="77">
        <v>0</v>
      </c>
      <c r="N89" s="77">
        <v>1</v>
      </c>
      <c r="O89" s="77">
        <v>0</v>
      </c>
      <c r="P89" s="77">
        <v>0</v>
      </c>
      <c r="Q89" s="77">
        <v>3</v>
      </c>
      <c r="R89" s="77">
        <v>0</v>
      </c>
      <c r="S89" s="77">
        <v>1</v>
      </c>
    </row>
    <row r="90" spans="1:19" ht="12.75" x14ac:dyDescent="0.2">
      <c r="A90" s="51">
        <v>710</v>
      </c>
      <c r="B90" s="289" t="s">
        <v>132</v>
      </c>
      <c r="C90" s="40">
        <f t="shared" si="10"/>
        <v>316</v>
      </c>
      <c r="D90" s="77">
        <v>28</v>
      </c>
      <c r="E90" s="77">
        <v>8</v>
      </c>
      <c r="F90" s="77">
        <v>10</v>
      </c>
      <c r="G90" s="77">
        <v>18</v>
      </c>
      <c r="H90" s="77">
        <v>16</v>
      </c>
      <c r="I90" s="77">
        <v>19</v>
      </c>
      <c r="J90" s="77">
        <v>99</v>
      </c>
      <c r="K90" s="77">
        <v>8</v>
      </c>
      <c r="L90" s="77">
        <v>24</v>
      </c>
      <c r="M90" s="77">
        <v>10</v>
      </c>
      <c r="N90" s="77">
        <v>14</v>
      </c>
      <c r="O90" s="77">
        <v>16</v>
      </c>
      <c r="P90" s="77">
        <v>8</v>
      </c>
      <c r="Q90" s="77">
        <v>19</v>
      </c>
      <c r="R90" s="77">
        <v>9</v>
      </c>
      <c r="S90" s="77">
        <v>10</v>
      </c>
    </row>
    <row r="91" spans="1:19" ht="12.75" x14ac:dyDescent="0.2">
      <c r="A91" s="51">
        <v>715</v>
      </c>
      <c r="B91" s="289" t="s">
        <v>297</v>
      </c>
      <c r="C91" s="40">
        <f t="shared" si="10"/>
        <v>1</v>
      </c>
      <c r="D91" s="77">
        <v>0</v>
      </c>
      <c r="E91" s="77">
        <v>0</v>
      </c>
      <c r="F91" s="77">
        <v>0</v>
      </c>
      <c r="G91" s="77">
        <v>0</v>
      </c>
      <c r="H91" s="77">
        <v>0</v>
      </c>
      <c r="I91" s="77">
        <v>0</v>
      </c>
      <c r="J91" s="77">
        <v>1</v>
      </c>
      <c r="K91" s="77">
        <v>0</v>
      </c>
      <c r="L91" s="77">
        <v>0</v>
      </c>
      <c r="M91" s="77">
        <v>0</v>
      </c>
      <c r="N91" s="77">
        <v>0</v>
      </c>
      <c r="O91" s="77">
        <v>0</v>
      </c>
      <c r="P91" s="77">
        <v>0</v>
      </c>
      <c r="Q91" s="77">
        <v>0</v>
      </c>
      <c r="R91" s="77">
        <v>0</v>
      </c>
      <c r="S91" s="77">
        <v>0</v>
      </c>
    </row>
    <row r="92" spans="1:19" ht="12.75" x14ac:dyDescent="0.2">
      <c r="A92" s="51">
        <v>717</v>
      </c>
      <c r="B92" s="289" t="s">
        <v>84</v>
      </c>
      <c r="C92" s="40">
        <f t="shared" si="10"/>
        <v>2</v>
      </c>
      <c r="D92" s="77">
        <v>0</v>
      </c>
      <c r="E92" s="77">
        <v>0</v>
      </c>
      <c r="F92" s="77">
        <v>0</v>
      </c>
      <c r="G92" s="77">
        <v>0</v>
      </c>
      <c r="H92" s="77">
        <v>0</v>
      </c>
      <c r="I92" s="77">
        <v>0</v>
      </c>
      <c r="J92" s="77">
        <v>1</v>
      </c>
      <c r="K92" s="77">
        <v>1</v>
      </c>
      <c r="L92" s="77">
        <v>0</v>
      </c>
      <c r="M92" s="77">
        <v>0</v>
      </c>
      <c r="N92" s="77">
        <v>0</v>
      </c>
      <c r="O92" s="77">
        <v>0</v>
      </c>
      <c r="P92" s="77">
        <v>0</v>
      </c>
      <c r="Q92" s="77">
        <v>0</v>
      </c>
      <c r="R92" s="77">
        <v>0</v>
      </c>
      <c r="S92" s="77">
        <v>0</v>
      </c>
    </row>
    <row r="93" spans="1:19" ht="12.75" x14ac:dyDescent="0.2">
      <c r="A93" s="53">
        <v>720</v>
      </c>
      <c r="B93" s="294" t="s">
        <v>178</v>
      </c>
      <c r="C93" s="40">
        <f t="shared" si="10"/>
        <v>0</v>
      </c>
      <c r="D93" s="77">
        <v>0</v>
      </c>
      <c r="E93" s="77">
        <v>0</v>
      </c>
      <c r="F93" s="77">
        <v>0</v>
      </c>
      <c r="G93" s="77">
        <v>0</v>
      </c>
      <c r="H93" s="77">
        <v>0</v>
      </c>
      <c r="I93" s="77">
        <v>0</v>
      </c>
      <c r="J93" s="77">
        <v>0</v>
      </c>
      <c r="K93" s="77">
        <v>0</v>
      </c>
      <c r="L93" s="77">
        <v>0</v>
      </c>
      <c r="M93" s="77">
        <v>0</v>
      </c>
      <c r="N93" s="77">
        <v>0</v>
      </c>
      <c r="O93" s="77">
        <v>0</v>
      </c>
      <c r="P93" s="77">
        <v>0</v>
      </c>
      <c r="Q93" s="77">
        <v>0</v>
      </c>
      <c r="R93" s="77">
        <v>0</v>
      </c>
      <c r="S93" s="77">
        <v>0</v>
      </c>
    </row>
    <row r="94" spans="1:19" ht="12.75" x14ac:dyDescent="0.2">
      <c r="A94" s="53">
        <v>721</v>
      </c>
      <c r="B94" s="289" t="s">
        <v>360</v>
      </c>
      <c r="C94" s="40">
        <f t="shared" si="10"/>
        <v>6</v>
      </c>
      <c r="D94" s="77">
        <v>2</v>
      </c>
      <c r="E94" s="77">
        <v>2</v>
      </c>
      <c r="F94" s="77">
        <v>0</v>
      </c>
      <c r="G94" s="77">
        <v>0</v>
      </c>
      <c r="H94" s="77">
        <v>0</v>
      </c>
      <c r="I94" s="77">
        <v>0</v>
      </c>
      <c r="J94" s="77">
        <v>2</v>
      </c>
      <c r="K94" s="77">
        <v>0</v>
      </c>
      <c r="L94" s="77">
        <v>0</v>
      </c>
      <c r="M94" s="77">
        <v>0</v>
      </c>
      <c r="N94" s="77">
        <v>0</v>
      </c>
      <c r="O94" s="77">
        <v>0</v>
      </c>
      <c r="P94" s="77">
        <v>0</v>
      </c>
      <c r="Q94" s="77">
        <v>0</v>
      </c>
      <c r="R94" s="77">
        <v>0</v>
      </c>
      <c r="S94" s="77">
        <v>0</v>
      </c>
    </row>
    <row r="95" spans="1:19" ht="12.75" x14ac:dyDescent="0.2">
      <c r="A95" s="53">
        <v>723</v>
      </c>
      <c r="B95" s="289" t="s">
        <v>0</v>
      </c>
      <c r="C95" s="40">
        <f t="shared" si="10"/>
        <v>1</v>
      </c>
      <c r="D95" s="77">
        <v>0</v>
      </c>
      <c r="E95" s="77">
        <v>1</v>
      </c>
      <c r="F95" s="77">
        <v>0</v>
      </c>
      <c r="G95" s="77">
        <v>0</v>
      </c>
      <c r="H95" s="77">
        <v>0</v>
      </c>
      <c r="I95" s="77">
        <v>0</v>
      </c>
      <c r="J95" s="77">
        <v>0</v>
      </c>
      <c r="K95" s="77">
        <v>0</v>
      </c>
      <c r="L95" s="77">
        <v>0</v>
      </c>
      <c r="M95" s="77">
        <v>0</v>
      </c>
      <c r="N95" s="77">
        <v>0</v>
      </c>
      <c r="O95" s="77">
        <v>0</v>
      </c>
      <c r="P95" s="77">
        <v>0</v>
      </c>
      <c r="Q95" s="77">
        <v>0</v>
      </c>
      <c r="R95" s="77">
        <v>0</v>
      </c>
      <c r="S95" s="77">
        <v>0</v>
      </c>
    </row>
    <row r="96" spans="1:19" ht="21" x14ac:dyDescent="0.2">
      <c r="A96" s="53">
        <v>725</v>
      </c>
      <c r="B96" s="294" t="s">
        <v>2</v>
      </c>
      <c r="C96" s="40">
        <f t="shared" si="10"/>
        <v>0</v>
      </c>
      <c r="D96" s="77">
        <v>0</v>
      </c>
      <c r="E96" s="77">
        <v>0</v>
      </c>
      <c r="F96" s="77">
        <v>0</v>
      </c>
      <c r="G96" s="77">
        <v>0</v>
      </c>
      <c r="H96" s="77">
        <v>0</v>
      </c>
      <c r="I96" s="77">
        <v>0</v>
      </c>
      <c r="J96" s="77">
        <v>0</v>
      </c>
      <c r="K96" s="77">
        <v>0</v>
      </c>
      <c r="L96" s="77">
        <v>0</v>
      </c>
      <c r="M96" s="77">
        <v>0</v>
      </c>
      <c r="N96" s="77">
        <v>0</v>
      </c>
      <c r="O96" s="77">
        <v>0</v>
      </c>
      <c r="P96" s="77">
        <v>0</v>
      </c>
      <c r="Q96" s="77">
        <v>0</v>
      </c>
      <c r="R96" s="77">
        <v>0</v>
      </c>
      <c r="S96" s="77">
        <v>0</v>
      </c>
    </row>
    <row r="97" spans="1:19" ht="21" x14ac:dyDescent="0.2">
      <c r="A97" s="53">
        <v>726</v>
      </c>
      <c r="B97" s="289" t="s">
        <v>3</v>
      </c>
      <c r="C97" s="40">
        <f t="shared" si="10"/>
        <v>2</v>
      </c>
      <c r="D97" s="77">
        <v>0</v>
      </c>
      <c r="E97" s="77">
        <v>2</v>
      </c>
      <c r="F97" s="77">
        <v>0</v>
      </c>
      <c r="G97" s="77">
        <v>0</v>
      </c>
      <c r="H97" s="77">
        <v>0</v>
      </c>
      <c r="I97" s="77">
        <v>0</v>
      </c>
      <c r="J97" s="77">
        <v>0</v>
      </c>
      <c r="K97" s="77">
        <v>0</v>
      </c>
      <c r="L97" s="77">
        <v>0</v>
      </c>
      <c r="M97" s="77">
        <v>0</v>
      </c>
      <c r="N97" s="77">
        <v>0</v>
      </c>
      <c r="O97" s="77">
        <v>0</v>
      </c>
      <c r="P97" s="77">
        <v>0</v>
      </c>
      <c r="Q97" s="77">
        <v>0</v>
      </c>
      <c r="R97" s="77">
        <v>0</v>
      </c>
      <c r="S97" s="77">
        <v>0</v>
      </c>
    </row>
    <row r="98" spans="1:19" ht="12.75" x14ac:dyDescent="0.2">
      <c r="A98" s="51">
        <v>763</v>
      </c>
      <c r="B98" s="289" t="s">
        <v>383</v>
      </c>
      <c r="C98" s="40">
        <f t="shared" si="10"/>
        <v>2</v>
      </c>
      <c r="D98" s="77">
        <v>0</v>
      </c>
      <c r="E98" s="77">
        <v>0</v>
      </c>
      <c r="F98" s="77">
        <v>0</v>
      </c>
      <c r="G98" s="77">
        <v>0</v>
      </c>
      <c r="H98" s="77">
        <v>0</v>
      </c>
      <c r="I98" s="77">
        <v>0</v>
      </c>
      <c r="J98" s="77">
        <v>2</v>
      </c>
      <c r="K98" s="77">
        <v>0</v>
      </c>
      <c r="L98" s="77">
        <v>0</v>
      </c>
      <c r="M98" s="77">
        <v>0</v>
      </c>
      <c r="N98" s="77">
        <v>0</v>
      </c>
      <c r="O98" s="77">
        <v>0</v>
      </c>
      <c r="P98" s="77">
        <v>0</v>
      </c>
      <c r="Q98" s="77">
        <v>0</v>
      </c>
      <c r="R98" s="77">
        <v>0</v>
      </c>
      <c r="S98" s="77">
        <v>0</v>
      </c>
    </row>
    <row r="99" spans="1:19" ht="12.75" x14ac:dyDescent="0.2">
      <c r="A99" s="51">
        <v>764</v>
      </c>
      <c r="B99" s="289" t="s">
        <v>384</v>
      </c>
      <c r="C99" s="40">
        <f t="shared" si="10"/>
        <v>1</v>
      </c>
      <c r="D99" s="77">
        <v>0</v>
      </c>
      <c r="E99" s="77">
        <v>0</v>
      </c>
      <c r="F99" s="77">
        <v>0</v>
      </c>
      <c r="G99" s="77">
        <v>0</v>
      </c>
      <c r="H99" s="77">
        <v>0</v>
      </c>
      <c r="I99" s="77">
        <v>0</v>
      </c>
      <c r="J99" s="77">
        <v>0</v>
      </c>
      <c r="K99" s="77">
        <v>0</v>
      </c>
      <c r="L99" s="77">
        <v>1</v>
      </c>
      <c r="M99" s="77">
        <v>0</v>
      </c>
      <c r="N99" s="77">
        <v>0</v>
      </c>
      <c r="O99" s="77">
        <v>0</v>
      </c>
      <c r="P99" s="77">
        <v>0</v>
      </c>
      <c r="Q99" s="77">
        <v>0</v>
      </c>
      <c r="R99" s="77">
        <v>0</v>
      </c>
      <c r="S99" s="77">
        <v>0</v>
      </c>
    </row>
    <row r="100" spans="1:19" ht="12.75" x14ac:dyDescent="0.2">
      <c r="A100" s="51">
        <v>799</v>
      </c>
      <c r="B100" s="294" t="s">
        <v>189</v>
      </c>
      <c r="C100" s="40">
        <f t="shared" si="10"/>
        <v>0</v>
      </c>
      <c r="D100" s="77">
        <v>0</v>
      </c>
      <c r="E100" s="77">
        <v>0</v>
      </c>
      <c r="F100" s="77">
        <v>0</v>
      </c>
      <c r="G100" s="77">
        <v>0</v>
      </c>
      <c r="H100" s="77">
        <v>0</v>
      </c>
      <c r="I100" s="77">
        <v>0</v>
      </c>
      <c r="J100" s="77">
        <v>0</v>
      </c>
      <c r="K100" s="77">
        <v>0</v>
      </c>
      <c r="L100" s="77">
        <v>0</v>
      </c>
      <c r="M100" s="77">
        <v>0</v>
      </c>
      <c r="N100" s="77">
        <v>0</v>
      </c>
      <c r="O100" s="77">
        <v>0</v>
      </c>
      <c r="P100" s="77">
        <v>0</v>
      </c>
      <c r="Q100" s="77">
        <v>0</v>
      </c>
      <c r="R100" s="77">
        <v>0</v>
      </c>
      <c r="S100" s="77">
        <v>0</v>
      </c>
    </row>
    <row r="101" spans="1:19" ht="12.75" x14ac:dyDescent="0.2">
      <c r="A101" s="53">
        <v>13001</v>
      </c>
      <c r="B101" s="289" t="s">
        <v>133</v>
      </c>
      <c r="C101" s="40">
        <f t="shared" si="10"/>
        <v>223</v>
      </c>
      <c r="D101" s="77">
        <v>7</v>
      </c>
      <c r="E101" s="77">
        <v>8</v>
      </c>
      <c r="F101" s="77">
        <v>11</v>
      </c>
      <c r="G101" s="77">
        <v>7</v>
      </c>
      <c r="H101" s="77">
        <v>8</v>
      </c>
      <c r="I101" s="77">
        <v>17</v>
      </c>
      <c r="J101" s="77">
        <v>106</v>
      </c>
      <c r="K101" s="77">
        <v>5</v>
      </c>
      <c r="L101" s="77">
        <v>19</v>
      </c>
      <c r="M101" s="77">
        <v>4</v>
      </c>
      <c r="N101" s="77">
        <v>10</v>
      </c>
      <c r="O101" s="77">
        <v>4</v>
      </c>
      <c r="P101" s="77">
        <v>4</v>
      </c>
      <c r="Q101" s="77">
        <v>7</v>
      </c>
      <c r="R101" s="77">
        <v>4</v>
      </c>
      <c r="S101" s="77">
        <v>2</v>
      </c>
    </row>
    <row r="102" spans="1:19" ht="12.75" x14ac:dyDescent="0.2">
      <c r="A102" s="50"/>
      <c r="B102" s="288" t="s">
        <v>299</v>
      </c>
      <c r="C102" s="70">
        <f>SUM(C103:C142)</f>
        <v>2167</v>
      </c>
      <c r="D102" s="70">
        <f t="shared" ref="D102:S102" si="13">SUM(D103:D142)</f>
        <v>73</v>
      </c>
      <c r="E102" s="70">
        <f t="shared" si="13"/>
        <v>55</v>
      </c>
      <c r="F102" s="70">
        <f t="shared" si="13"/>
        <v>91</v>
      </c>
      <c r="G102" s="70">
        <f t="shared" si="13"/>
        <v>74</v>
      </c>
      <c r="H102" s="70">
        <f t="shared" si="13"/>
        <v>90</v>
      </c>
      <c r="I102" s="70">
        <f t="shared" si="13"/>
        <v>182</v>
      </c>
      <c r="J102" s="70">
        <f t="shared" si="13"/>
        <v>860</v>
      </c>
      <c r="K102" s="70">
        <f t="shared" si="13"/>
        <v>63</v>
      </c>
      <c r="L102" s="70">
        <f t="shared" si="13"/>
        <v>155</v>
      </c>
      <c r="M102" s="70">
        <f t="shared" si="13"/>
        <v>65</v>
      </c>
      <c r="N102" s="70">
        <f t="shared" si="13"/>
        <v>158</v>
      </c>
      <c r="O102" s="70">
        <f t="shared" si="13"/>
        <v>94</v>
      </c>
      <c r="P102" s="70">
        <f t="shared" si="13"/>
        <v>61</v>
      </c>
      <c r="Q102" s="70">
        <f t="shared" si="13"/>
        <v>89</v>
      </c>
      <c r="R102" s="70">
        <f t="shared" si="13"/>
        <v>29</v>
      </c>
      <c r="S102" s="70">
        <f t="shared" si="13"/>
        <v>28</v>
      </c>
    </row>
    <row r="103" spans="1:19" ht="12.75" x14ac:dyDescent="0.2">
      <c r="A103" s="51">
        <v>802</v>
      </c>
      <c r="B103" s="289" t="s">
        <v>85</v>
      </c>
      <c r="C103" s="40">
        <f t="shared" si="10"/>
        <v>75</v>
      </c>
      <c r="D103" s="77">
        <v>1</v>
      </c>
      <c r="E103" s="77">
        <v>5</v>
      </c>
      <c r="F103" s="77">
        <v>1</v>
      </c>
      <c r="G103" s="77">
        <v>0</v>
      </c>
      <c r="H103" s="77">
        <v>3</v>
      </c>
      <c r="I103" s="77">
        <v>4</v>
      </c>
      <c r="J103" s="77">
        <v>50</v>
      </c>
      <c r="K103" s="77">
        <v>0</v>
      </c>
      <c r="L103" s="77">
        <v>1</v>
      </c>
      <c r="M103" s="77">
        <v>4</v>
      </c>
      <c r="N103" s="77">
        <v>2</v>
      </c>
      <c r="O103" s="77">
        <v>1</v>
      </c>
      <c r="P103" s="77">
        <v>2</v>
      </c>
      <c r="Q103" s="77">
        <v>1</v>
      </c>
      <c r="R103" s="77">
        <v>0</v>
      </c>
      <c r="S103" s="77">
        <v>0</v>
      </c>
    </row>
    <row r="104" spans="1:19" ht="12.75" x14ac:dyDescent="0.2">
      <c r="A104" s="51">
        <v>803</v>
      </c>
      <c r="B104" s="289" t="s">
        <v>134</v>
      </c>
      <c r="C104" s="40">
        <f t="shared" si="10"/>
        <v>61</v>
      </c>
      <c r="D104" s="77">
        <v>1</v>
      </c>
      <c r="E104" s="77">
        <v>2</v>
      </c>
      <c r="F104" s="77">
        <v>3</v>
      </c>
      <c r="G104" s="77">
        <v>2</v>
      </c>
      <c r="H104" s="77">
        <v>2</v>
      </c>
      <c r="I104" s="77">
        <v>8</v>
      </c>
      <c r="J104" s="77">
        <v>23</v>
      </c>
      <c r="K104" s="77">
        <v>0</v>
      </c>
      <c r="L104" s="77">
        <v>4</v>
      </c>
      <c r="M104" s="77">
        <v>4</v>
      </c>
      <c r="N104" s="77">
        <v>4</v>
      </c>
      <c r="O104" s="77">
        <v>2</v>
      </c>
      <c r="P104" s="77">
        <v>0</v>
      </c>
      <c r="Q104" s="77">
        <v>5</v>
      </c>
      <c r="R104" s="77">
        <v>1</v>
      </c>
      <c r="S104" s="77">
        <v>0</v>
      </c>
    </row>
    <row r="105" spans="1:19" ht="12.75" x14ac:dyDescent="0.2">
      <c r="A105" s="51">
        <v>804</v>
      </c>
      <c r="B105" s="289" t="s">
        <v>135</v>
      </c>
      <c r="C105" s="40">
        <f t="shared" si="10"/>
        <v>25</v>
      </c>
      <c r="D105" s="77">
        <v>4</v>
      </c>
      <c r="E105" s="77">
        <v>2</v>
      </c>
      <c r="F105" s="77">
        <v>1</v>
      </c>
      <c r="G105" s="77">
        <v>1</v>
      </c>
      <c r="H105" s="77">
        <v>1</v>
      </c>
      <c r="I105" s="77">
        <v>0</v>
      </c>
      <c r="J105" s="77">
        <v>9</v>
      </c>
      <c r="K105" s="77">
        <v>0</v>
      </c>
      <c r="L105" s="77">
        <v>2</v>
      </c>
      <c r="M105" s="77">
        <v>0</v>
      </c>
      <c r="N105" s="77">
        <v>1</v>
      </c>
      <c r="O105" s="77">
        <v>1</v>
      </c>
      <c r="P105" s="77">
        <v>1</v>
      </c>
      <c r="Q105" s="77">
        <v>2</v>
      </c>
      <c r="R105" s="77">
        <v>0</v>
      </c>
      <c r="S105" s="77">
        <v>0</v>
      </c>
    </row>
    <row r="106" spans="1:19" ht="12.75" x14ac:dyDescent="0.2">
      <c r="A106" s="51">
        <v>806</v>
      </c>
      <c r="B106" s="289" t="s">
        <v>86</v>
      </c>
      <c r="C106" s="40">
        <f t="shared" si="10"/>
        <v>3</v>
      </c>
      <c r="D106" s="77">
        <v>0</v>
      </c>
      <c r="E106" s="77">
        <v>0</v>
      </c>
      <c r="F106" s="77">
        <v>0</v>
      </c>
      <c r="G106" s="77">
        <v>0</v>
      </c>
      <c r="H106" s="77">
        <v>0</v>
      </c>
      <c r="I106" s="77">
        <v>1</v>
      </c>
      <c r="J106" s="77">
        <v>2</v>
      </c>
      <c r="K106" s="77">
        <v>0</v>
      </c>
      <c r="L106" s="77">
        <v>0</v>
      </c>
      <c r="M106" s="77">
        <v>0</v>
      </c>
      <c r="N106" s="77">
        <v>0</v>
      </c>
      <c r="O106" s="77">
        <v>0</v>
      </c>
      <c r="P106" s="77">
        <v>0</v>
      </c>
      <c r="Q106" s="77">
        <v>0</v>
      </c>
      <c r="R106" s="77">
        <v>0</v>
      </c>
      <c r="S106" s="77">
        <v>0</v>
      </c>
    </row>
    <row r="107" spans="1:19" ht="21" x14ac:dyDescent="0.2">
      <c r="A107" s="51">
        <v>808</v>
      </c>
      <c r="B107" s="289" t="s">
        <v>300</v>
      </c>
      <c r="C107" s="40">
        <f t="shared" si="10"/>
        <v>20</v>
      </c>
      <c r="D107" s="77">
        <v>3</v>
      </c>
      <c r="E107" s="77">
        <v>0</v>
      </c>
      <c r="F107" s="77">
        <v>1</v>
      </c>
      <c r="G107" s="77">
        <v>1</v>
      </c>
      <c r="H107" s="77">
        <v>1</v>
      </c>
      <c r="I107" s="77">
        <v>1</v>
      </c>
      <c r="J107" s="77">
        <v>7</v>
      </c>
      <c r="K107" s="77">
        <v>0</v>
      </c>
      <c r="L107" s="77">
        <v>1</v>
      </c>
      <c r="M107" s="77">
        <v>3</v>
      </c>
      <c r="N107" s="77">
        <v>2</v>
      </c>
      <c r="O107" s="77">
        <v>0</v>
      </c>
      <c r="P107" s="77">
        <v>0</v>
      </c>
      <c r="Q107" s="77">
        <v>0</v>
      </c>
      <c r="R107" s="77">
        <v>0</v>
      </c>
      <c r="S107" s="77">
        <v>0</v>
      </c>
    </row>
    <row r="108" spans="1:19" ht="12.75" x14ac:dyDescent="0.2">
      <c r="A108" s="51">
        <v>809</v>
      </c>
      <c r="B108" s="289" t="s">
        <v>274</v>
      </c>
      <c r="C108" s="40">
        <f t="shared" si="10"/>
        <v>57</v>
      </c>
      <c r="D108" s="77">
        <v>0</v>
      </c>
      <c r="E108" s="77">
        <v>1</v>
      </c>
      <c r="F108" s="77">
        <v>2</v>
      </c>
      <c r="G108" s="77">
        <v>2</v>
      </c>
      <c r="H108" s="77">
        <v>3</v>
      </c>
      <c r="I108" s="77">
        <v>5</v>
      </c>
      <c r="J108" s="77">
        <v>24</v>
      </c>
      <c r="K108" s="77">
        <v>4</v>
      </c>
      <c r="L108" s="77">
        <v>7</v>
      </c>
      <c r="M108" s="77">
        <v>2</v>
      </c>
      <c r="N108" s="77">
        <v>0</v>
      </c>
      <c r="O108" s="77">
        <v>4</v>
      </c>
      <c r="P108" s="77">
        <v>2</v>
      </c>
      <c r="Q108" s="77">
        <v>0</v>
      </c>
      <c r="R108" s="77">
        <v>0</v>
      </c>
      <c r="S108" s="77">
        <v>1</v>
      </c>
    </row>
    <row r="109" spans="1:19" ht="12.75" x14ac:dyDescent="0.2">
      <c r="A109" s="51">
        <v>810</v>
      </c>
      <c r="B109" s="289" t="s">
        <v>136</v>
      </c>
      <c r="C109" s="40">
        <f t="shared" ref="C109:C152" si="14">SUM(D109:S109)</f>
        <v>50</v>
      </c>
      <c r="D109" s="77">
        <v>4</v>
      </c>
      <c r="E109" s="77">
        <v>1</v>
      </c>
      <c r="F109" s="77">
        <v>3</v>
      </c>
      <c r="G109" s="77">
        <v>2</v>
      </c>
      <c r="H109" s="77">
        <v>3</v>
      </c>
      <c r="I109" s="77">
        <v>3</v>
      </c>
      <c r="J109" s="77">
        <v>15</v>
      </c>
      <c r="K109" s="77">
        <v>2</v>
      </c>
      <c r="L109" s="77">
        <v>8</v>
      </c>
      <c r="M109" s="77">
        <v>1</v>
      </c>
      <c r="N109" s="77">
        <v>5</v>
      </c>
      <c r="O109" s="77">
        <v>1</v>
      </c>
      <c r="P109" s="77">
        <v>0</v>
      </c>
      <c r="Q109" s="77">
        <v>2</v>
      </c>
      <c r="R109" s="77">
        <v>0</v>
      </c>
      <c r="S109" s="77">
        <v>0</v>
      </c>
    </row>
    <row r="110" spans="1:19" ht="12.75" x14ac:dyDescent="0.2">
      <c r="A110" s="53">
        <v>811</v>
      </c>
      <c r="B110" s="289" t="s">
        <v>137</v>
      </c>
      <c r="C110" s="40">
        <f t="shared" si="14"/>
        <v>2</v>
      </c>
      <c r="D110" s="77">
        <v>0</v>
      </c>
      <c r="E110" s="77">
        <v>0</v>
      </c>
      <c r="F110" s="77">
        <v>0</v>
      </c>
      <c r="G110" s="77">
        <v>0</v>
      </c>
      <c r="H110" s="77">
        <v>0</v>
      </c>
      <c r="I110" s="77">
        <v>0</v>
      </c>
      <c r="J110" s="77">
        <v>0</v>
      </c>
      <c r="K110" s="77">
        <v>1</v>
      </c>
      <c r="L110" s="77">
        <v>1</v>
      </c>
      <c r="M110" s="77">
        <v>0</v>
      </c>
      <c r="N110" s="77">
        <v>0</v>
      </c>
      <c r="O110" s="77">
        <v>0</v>
      </c>
      <c r="P110" s="77">
        <v>0</v>
      </c>
      <c r="Q110" s="77">
        <v>0</v>
      </c>
      <c r="R110" s="77">
        <v>0</v>
      </c>
      <c r="S110" s="77">
        <v>0</v>
      </c>
    </row>
    <row r="111" spans="1:19" ht="12.75" x14ac:dyDescent="0.2">
      <c r="A111" s="53">
        <v>812</v>
      </c>
      <c r="B111" s="289" t="s">
        <v>151</v>
      </c>
      <c r="C111" s="40">
        <f t="shared" si="14"/>
        <v>531</v>
      </c>
      <c r="D111" s="77">
        <v>13</v>
      </c>
      <c r="E111" s="77">
        <v>23</v>
      </c>
      <c r="F111" s="77">
        <v>25</v>
      </c>
      <c r="G111" s="77">
        <v>23</v>
      </c>
      <c r="H111" s="77">
        <v>30</v>
      </c>
      <c r="I111" s="77">
        <v>57</v>
      </c>
      <c r="J111" s="77">
        <v>125</v>
      </c>
      <c r="K111" s="77">
        <v>19</v>
      </c>
      <c r="L111" s="77">
        <v>48</v>
      </c>
      <c r="M111" s="77">
        <v>19</v>
      </c>
      <c r="N111" s="77">
        <v>43</v>
      </c>
      <c r="O111" s="77">
        <v>30</v>
      </c>
      <c r="P111" s="77">
        <v>31</v>
      </c>
      <c r="Q111" s="77">
        <v>27</v>
      </c>
      <c r="R111" s="77">
        <v>12</v>
      </c>
      <c r="S111" s="77">
        <v>6</v>
      </c>
    </row>
    <row r="112" spans="1:19" ht="12.75" x14ac:dyDescent="0.2">
      <c r="A112" s="53">
        <v>816</v>
      </c>
      <c r="B112" s="289" t="s">
        <v>248</v>
      </c>
      <c r="C112" s="40">
        <f t="shared" si="14"/>
        <v>287</v>
      </c>
      <c r="D112" s="77">
        <v>6</v>
      </c>
      <c r="E112" s="77">
        <v>2</v>
      </c>
      <c r="F112" s="77">
        <v>3</v>
      </c>
      <c r="G112" s="77">
        <v>4</v>
      </c>
      <c r="H112" s="77">
        <v>3</v>
      </c>
      <c r="I112" s="77">
        <v>16</v>
      </c>
      <c r="J112" s="77">
        <v>177</v>
      </c>
      <c r="K112" s="77">
        <v>10</v>
      </c>
      <c r="L112" s="77">
        <v>24</v>
      </c>
      <c r="M112" s="77">
        <v>4</v>
      </c>
      <c r="N112" s="77">
        <v>11</v>
      </c>
      <c r="O112" s="77">
        <v>6</v>
      </c>
      <c r="P112" s="77">
        <v>5</v>
      </c>
      <c r="Q112" s="77">
        <v>11</v>
      </c>
      <c r="R112" s="77">
        <v>2</v>
      </c>
      <c r="S112" s="77">
        <v>3</v>
      </c>
    </row>
    <row r="113" spans="1:19" ht="12.75" x14ac:dyDescent="0.2">
      <c r="A113" s="53">
        <v>817</v>
      </c>
      <c r="B113" s="289" t="s">
        <v>139</v>
      </c>
      <c r="C113" s="40">
        <f t="shared" si="14"/>
        <v>9</v>
      </c>
      <c r="D113" s="77">
        <v>0</v>
      </c>
      <c r="E113" s="77">
        <v>0</v>
      </c>
      <c r="F113" s="77">
        <v>0</v>
      </c>
      <c r="G113" s="77">
        <v>0</v>
      </c>
      <c r="H113" s="77">
        <v>1</v>
      </c>
      <c r="I113" s="77">
        <v>0</v>
      </c>
      <c r="J113" s="77">
        <v>4</v>
      </c>
      <c r="K113" s="77">
        <v>2</v>
      </c>
      <c r="L113" s="77">
        <v>0</v>
      </c>
      <c r="M113" s="77">
        <v>0</v>
      </c>
      <c r="N113" s="77">
        <v>2</v>
      </c>
      <c r="O113" s="77">
        <v>0</v>
      </c>
      <c r="P113" s="77">
        <v>0</v>
      </c>
      <c r="Q113" s="77">
        <v>0</v>
      </c>
      <c r="R113" s="77">
        <v>0</v>
      </c>
      <c r="S113" s="77">
        <v>0</v>
      </c>
    </row>
    <row r="114" spans="1:19" ht="12.75" x14ac:dyDescent="0.2">
      <c r="A114" s="53">
        <v>821</v>
      </c>
      <c r="B114" s="289" t="s">
        <v>342</v>
      </c>
      <c r="C114" s="40">
        <f t="shared" si="14"/>
        <v>16</v>
      </c>
      <c r="D114" s="77">
        <v>0</v>
      </c>
      <c r="E114" s="77">
        <v>0</v>
      </c>
      <c r="F114" s="77">
        <v>1</v>
      </c>
      <c r="G114" s="77">
        <v>2</v>
      </c>
      <c r="H114" s="77">
        <v>2</v>
      </c>
      <c r="I114" s="77">
        <v>0</v>
      </c>
      <c r="J114" s="77">
        <v>5</v>
      </c>
      <c r="K114" s="77">
        <v>0</v>
      </c>
      <c r="L114" s="77">
        <v>2</v>
      </c>
      <c r="M114" s="77">
        <v>0</v>
      </c>
      <c r="N114" s="77">
        <v>0</v>
      </c>
      <c r="O114" s="77">
        <v>1</v>
      </c>
      <c r="P114" s="77">
        <v>0</v>
      </c>
      <c r="Q114" s="77">
        <v>2</v>
      </c>
      <c r="R114" s="77">
        <v>0</v>
      </c>
      <c r="S114" s="77">
        <v>1</v>
      </c>
    </row>
    <row r="115" spans="1:19" ht="12.75" x14ac:dyDescent="0.2">
      <c r="A115" s="53">
        <v>825</v>
      </c>
      <c r="B115" s="294" t="s">
        <v>361</v>
      </c>
      <c r="C115" s="40">
        <f t="shared" si="14"/>
        <v>0</v>
      </c>
      <c r="D115" s="77">
        <v>0</v>
      </c>
      <c r="E115" s="77">
        <v>0</v>
      </c>
      <c r="F115" s="77">
        <v>0</v>
      </c>
      <c r="G115" s="77">
        <v>0</v>
      </c>
      <c r="H115" s="77">
        <v>0</v>
      </c>
      <c r="I115" s="77">
        <v>0</v>
      </c>
      <c r="J115" s="77">
        <v>0</v>
      </c>
      <c r="K115" s="77">
        <v>0</v>
      </c>
      <c r="L115" s="77">
        <v>0</v>
      </c>
      <c r="M115" s="77">
        <v>0</v>
      </c>
      <c r="N115" s="77">
        <v>0</v>
      </c>
      <c r="O115" s="77">
        <v>0</v>
      </c>
      <c r="P115" s="77">
        <v>0</v>
      </c>
      <c r="Q115" s="77">
        <v>0</v>
      </c>
      <c r="R115" s="77">
        <v>0</v>
      </c>
      <c r="S115" s="77">
        <v>0</v>
      </c>
    </row>
    <row r="116" spans="1:19" ht="12.75" x14ac:dyDescent="0.2">
      <c r="A116" s="53">
        <v>826</v>
      </c>
      <c r="B116" s="289" t="s">
        <v>301</v>
      </c>
      <c r="C116" s="40">
        <f t="shared" si="14"/>
        <v>28</v>
      </c>
      <c r="D116" s="77">
        <v>1</v>
      </c>
      <c r="E116" s="77">
        <v>0</v>
      </c>
      <c r="F116" s="77">
        <v>1</v>
      </c>
      <c r="G116" s="77">
        <v>1</v>
      </c>
      <c r="H116" s="77">
        <v>0</v>
      </c>
      <c r="I116" s="77">
        <v>4</v>
      </c>
      <c r="J116" s="77">
        <v>7</v>
      </c>
      <c r="K116" s="77">
        <v>8</v>
      </c>
      <c r="L116" s="77">
        <v>0</v>
      </c>
      <c r="M116" s="77">
        <v>1</v>
      </c>
      <c r="N116" s="77">
        <v>0</v>
      </c>
      <c r="O116" s="77">
        <v>2</v>
      </c>
      <c r="P116" s="77">
        <v>1</v>
      </c>
      <c r="Q116" s="77">
        <v>1</v>
      </c>
      <c r="R116" s="77">
        <v>0</v>
      </c>
      <c r="S116" s="77">
        <v>1</v>
      </c>
    </row>
    <row r="117" spans="1:19" ht="12.75" x14ac:dyDescent="0.2">
      <c r="A117" s="53">
        <v>827</v>
      </c>
      <c r="B117" s="289" t="s">
        <v>141</v>
      </c>
      <c r="C117" s="40">
        <f t="shared" si="14"/>
        <v>6</v>
      </c>
      <c r="D117" s="77">
        <v>0</v>
      </c>
      <c r="E117" s="77">
        <v>0</v>
      </c>
      <c r="F117" s="77">
        <v>0</v>
      </c>
      <c r="G117" s="77">
        <v>0</v>
      </c>
      <c r="H117" s="77">
        <v>0</v>
      </c>
      <c r="I117" s="77">
        <v>0</v>
      </c>
      <c r="J117" s="77">
        <v>2</v>
      </c>
      <c r="K117" s="77">
        <v>0</v>
      </c>
      <c r="L117" s="77">
        <v>3</v>
      </c>
      <c r="M117" s="77">
        <v>0</v>
      </c>
      <c r="N117" s="77">
        <v>0</v>
      </c>
      <c r="O117" s="77">
        <v>0</v>
      </c>
      <c r="P117" s="77">
        <v>0</v>
      </c>
      <c r="Q117" s="77">
        <v>0</v>
      </c>
      <c r="R117" s="77">
        <v>0</v>
      </c>
      <c r="S117" s="77">
        <v>1</v>
      </c>
    </row>
    <row r="118" spans="1:19" ht="12.75" x14ac:dyDescent="0.2">
      <c r="A118" s="53">
        <v>828</v>
      </c>
      <c r="B118" s="294" t="s">
        <v>142</v>
      </c>
      <c r="C118" s="40">
        <f t="shared" si="14"/>
        <v>0</v>
      </c>
      <c r="D118" s="77">
        <v>0</v>
      </c>
      <c r="E118" s="77">
        <v>0</v>
      </c>
      <c r="F118" s="77">
        <v>0</v>
      </c>
      <c r="G118" s="77">
        <v>0</v>
      </c>
      <c r="H118" s="77">
        <v>0</v>
      </c>
      <c r="I118" s="77">
        <v>0</v>
      </c>
      <c r="J118" s="77">
        <v>0</v>
      </c>
      <c r="K118" s="77">
        <v>0</v>
      </c>
      <c r="L118" s="77">
        <v>0</v>
      </c>
      <c r="M118" s="77">
        <v>0</v>
      </c>
      <c r="N118" s="77">
        <v>0</v>
      </c>
      <c r="O118" s="77">
        <v>0</v>
      </c>
      <c r="P118" s="77">
        <v>0</v>
      </c>
      <c r="Q118" s="77">
        <v>0</v>
      </c>
      <c r="R118" s="77">
        <v>0</v>
      </c>
      <c r="S118" s="77">
        <v>0</v>
      </c>
    </row>
    <row r="119" spans="1:19" ht="12.75" x14ac:dyDescent="0.2">
      <c r="A119" s="53">
        <v>831</v>
      </c>
      <c r="B119" s="289" t="s">
        <v>92</v>
      </c>
      <c r="C119" s="40">
        <f t="shared" si="14"/>
        <v>5</v>
      </c>
      <c r="D119" s="77">
        <v>0</v>
      </c>
      <c r="E119" s="77">
        <v>0</v>
      </c>
      <c r="F119" s="77">
        <v>0</v>
      </c>
      <c r="G119" s="77">
        <v>2</v>
      </c>
      <c r="H119" s="77">
        <v>1</v>
      </c>
      <c r="I119" s="77">
        <v>1</v>
      </c>
      <c r="J119" s="77">
        <v>0</v>
      </c>
      <c r="K119" s="77">
        <v>0</v>
      </c>
      <c r="L119" s="77">
        <v>0</v>
      </c>
      <c r="M119" s="77">
        <v>0</v>
      </c>
      <c r="N119" s="77">
        <v>0</v>
      </c>
      <c r="O119" s="77">
        <v>0</v>
      </c>
      <c r="P119" s="77">
        <v>0</v>
      </c>
      <c r="Q119" s="77">
        <v>0</v>
      </c>
      <c r="R119" s="77">
        <v>1</v>
      </c>
      <c r="S119" s="77">
        <v>0</v>
      </c>
    </row>
    <row r="120" spans="1:19" ht="21" x14ac:dyDescent="0.2">
      <c r="A120" s="53">
        <v>832</v>
      </c>
      <c r="B120" s="289" t="s">
        <v>247</v>
      </c>
      <c r="C120" s="40">
        <f t="shared" si="14"/>
        <v>7</v>
      </c>
      <c r="D120" s="77">
        <v>0</v>
      </c>
      <c r="E120" s="77">
        <v>0</v>
      </c>
      <c r="F120" s="77">
        <v>1</v>
      </c>
      <c r="G120" s="77">
        <v>0</v>
      </c>
      <c r="H120" s="77">
        <v>0</v>
      </c>
      <c r="I120" s="77">
        <v>0</v>
      </c>
      <c r="J120" s="77">
        <v>2</v>
      </c>
      <c r="K120" s="77">
        <v>0</v>
      </c>
      <c r="L120" s="77">
        <v>2</v>
      </c>
      <c r="M120" s="77">
        <v>1</v>
      </c>
      <c r="N120" s="77">
        <v>0</v>
      </c>
      <c r="O120" s="77">
        <v>0</v>
      </c>
      <c r="P120" s="77">
        <v>0</v>
      </c>
      <c r="Q120" s="77">
        <v>1</v>
      </c>
      <c r="R120" s="77">
        <v>0</v>
      </c>
      <c r="S120" s="77">
        <v>0</v>
      </c>
    </row>
    <row r="121" spans="1:19" ht="12.75" x14ac:dyDescent="0.2">
      <c r="A121" s="53">
        <v>833</v>
      </c>
      <c r="B121" s="289" t="s">
        <v>143</v>
      </c>
      <c r="C121" s="40">
        <f t="shared" si="14"/>
        <v>2</v>
      </c>
      <c r="D121" s="77">
        <v>0</v>
      </c>
      <c r="E121" s="77">
        <v>0</v>
      </c>
      <c r="F121" s="77">
        <v>0</v>
      </c>
      <c r="G121" s="77">
        <v>0</v>
      </c>
      <c r="H121" s="77">
        <v>0</v>
      </c>
      <c r="I121" s="77">
        <v>2</v>
      </c>
      <c r="J121" s="77">
        <v>0</v>
      </c>
      <c r="K121" s="77">
        <v>0</v>
      </c>
      <c r="L121" s="77">
        <v>0</v>
      </c>
      <c r="M121" s="77">
        <v>0</v>
      </c>
      <c r="N121" s="77">
        <v>0</v>
      </c>
      <c r="O121" s="77">
        <v>0</v>
      </c>
      <c r="P121" s="77">
        <v>0</v>
      </c>
      <c r="Q121" s="77">
        <v>0</v>
      </c>
      <c r="R121" s="77">
        <v>0</v>
      </c>
      <c r="S121" s="77">
        <v>0</v>
      </c>
    </row>
    <row r="122" spans="1:19" ht="12.75" x14ac:dyDescent="0.2">
      <c r="A122" s="53">
        <v>834</v>
      </c>
      <c r="B122" s="289" t="s">
        <v>302</v>
      </c>
      <c r="C122" s="40">
        <f t="shared" si="14"/>
        <v>10</v>
      </c>
      <c r="D122" s="77">
        <v>1</v>
      </c>
      <c r="E122" s="77">
        <v>0</v>
      </c>
      <c r="F122" s="77">
        <v>2</v>
      </c>
      <c r="G122" s="77">
        <v>1</v>
      </c>
      <c r="H122" s="77">
        <v>0</v>
      </c>
      <c r="I122" s="77">
        <v>0</v>
      </c>
      <c r="J122" s="77">
        <v>4</v>
      </c>
      <c r="K122" s="77">
        <v>0</v>
      </c>
      <c r="L122" s="77">
        <v>0</v>
      </c>
      <c r="M122" s="77">
        <v>0</v>
      </c>
      <c r="N122" s="77">
        <v>0</v>
      </c>
      <c r="O122" s="77">
        <v>0</v>
      </c>
      <c r="P122" s="77">
        <v>2</v>
      </c>
      <c r="Q122" s="77">
        <v>0</v>
      </c>
      <c r="R122" s="77">
        <v>0</v>
      </c>
      <c r="S122" s="77">
        <v>0</v>
      </c>
    </row>
    <row r="123" spans="1:19" ht="12.75" x14ac:dyDescent="0.2">
      <c r="A123" s="53">
        <v>836</v>
      </c>
      <c r="B123" s="289" t="s">
        <v>144</v>
      </c>
      <c r="C123" s="40">
        <f t="shared" si="14"/>
        <v>4</v>
      </c>
      <c r="D123" s="77">
        <v>2</v>
      </c>
      <c r="E123" s="77">
        <v>0</v>
      </c>
      <c r="F123" s="77">
        <v>1</v>
      </c>
      <c r="G123" s="77">
        <v>1</v>
      </c>
      <c r="H123" s="77">
        <v>0</v>
      </c>
      <c r="I123" s="77">
        <v>0</v>
      </c>
      <c r="J123" s="77">
        <v>0</v>
      </c>
      <c r="K123" s="77">
        <v>0</v>
      </c>
      <c r="L123" s="77">
        <v>0</v>
      </c>
      <c r="M123" s="77">
        <v>0</v>
      </c>
      <c r="N123" s="77">
        <v>0</v>
      </c>
      <c r="O123" s="77">
        <v>0</v>
      </c>
      <c r="P123" s="77">
        <v>0</v>
      </c>
      <c r="Q123" s="77">
        <v>0</v>
      </c>
      <c r="R123" s="77">
        <v>0</v>
      </c>
      <c r="S123" s="77">
        <v>0</v>
      </c>
    </row>
    <row r="124" spans="1:19" ht="12.75" x14ac:dyDescent="0.2">
      <c r="A124" s="53">
        <v>838</v>
      </c>
      <c r="B124" s="289" t="s">
        <v>145</v>
      </c>
      <c r="C124" s="40">
        <f t="shared" si="14"/>
        <v>2</v>
      </c>
      <c r="D124" s="77">
        <v>0</v>
      </c>
      <c r="E124" s="77">
        <v>0</v>
      </c>
      <c r="F124" s="77">
        <v>0</v>
      </c>
      <c r="G124" s="77">
        <v>0</v>
      </c>
      <c r="H124" s="77">
        <v>1</v>
      </c>
      <c r="I124" s="77">
        <v>0</v>
      </c>
      <c r="J124" s="77">
        <v>0</v>
      </c>
      <c r="K124" s="77">
        <v>0</v>
      </c>
      <c r="L124" s="77">
        <v>0</v>
      </c>
      <c r="M124" s="77">
        <v>1</v>
      </c>
      <c r="N124" s="77">
        <v>0</v>
      </c>
      <c r="O124" s="77">
        <v>0</v>
      </c>
      <c r="P124" s="77">
        <v>0</v>
      </c>
      <c r="Q124" s="77">
        <v>0</v>
      </c>
      <c r="R124" s="77">
        <v>0</v>
      </c>
      <c r="S124" s="77">
        <v>0</v>
      </c>
    </row>
    <row r="125" spans="1:19" ht="12.75" x14ac:dyDescent="0.2">
      <c r="A125" s="53">
        <v>839</v>
      </c>
      <c r="B125" s="289" t="s">
        <v>148</v>
      </c>
      <c r="C125" s="40">
        <f t="shared" si="14"/>
        <v>2</v>
      </c>
      <c r="D125" s="77">
        <v>0</v>
      </c>
      <c r="E125" s="77">
        <v>0</v>
      </c>
      <c r="F125" s="77">
        <v>0</v>
      </c>
      <c r="G125" s="77">
        <v>0</v>
      </c>
      <c r="H125" s="77">
        <v>0</v>
      </c>
      <c r="I125" s="77">
        <v>2</v>
      </c>
      <c r="J125" s="77">
        <v>0</v>
      </c>
      <c r="K125" s="77">
        <v>0</v>
      </c>
      <c r="L125" s="77">
        <v>0</v>
      </c>
      <c r="M125" s="77">
        <v>0</v>
      </c>
      <c r="N125" s="77">
        <v>0</v>
      </c>
      <c r="O125" s="77">
        <v>0</v>
      </c>
      <c r="P125" s="77">
        <v>0</v>
      </c>
      <c r="Q125" s="77">
        <v>0</v>
      </c>
      <c r="R125" s="77">
        <v>0</v>
      </c>
      <c r="S125" s="77">
        <v>0</v>
      </c>
    </row>
    <row r="126" spans="1:19" ht="12.75" x14ac:dyDescent="0.2">
      <c r="A126" s="53">
        <v>840</v>
      </c>
      <c r="B126" s="289" t="s">
        <v>149</v>
      </c>
      <c r="C126" s="40">
        <f t="shared" si="14"/>
        <v>86</v>
      </c>
      <c r="D126" s="77">
        <v>6</v>
      </c>
      <c r="E126" s="77">
        <v>5</v>
      </c>
      <c r="F126" s="77">
        <v>3</v>
      </c>
      <c r="G126" s="77">
        <v>8</v>
      </c>
      <c r="H126" s="77">
        <v>5</v>
      </c>
      <c r="I126" s="77">
        <v>6</v>
      </c>
      <c r="J126" s="77">
        <v>29</v>
      </c>
      <c r="K126" s="77">
        <v>2</v>
      </c>
      <c r="L126" s="77">
        <v>7</v>
      </c>
      <c r="M126" s="77">
        <v>2</v>
      </c>
      <c r="N126" s="77">
        <v>1</v>
      </c>
      <c r="O126" s="77">
        <v>5</v>
      </c>
      <c r="P126" s="77">
        <v>0</v>
      </c>
      <c r="Q126" s="77">
        <v>4</v>
      </c>
      <c r="R126" s="77">
        <v>2</v>
      </c>
      <c r="S126" s="77">
        <v>1</v>
      </c>
    </row>
    <row r="127" spans="1:19" ht="12.75" x14ac:dyDescent="0.2">
      <c r="A127" s="53">
        <v>841</v>
      </c>
      <c r="B127" s="294" t="s">
        <v>150</v>
      </c>
      <c r="C127" s="40">
        <f t="shared" si="14"/>
        <v>0</v>
      </c>
      <c r="D127" s="77">
        <v>0</v>
      </c>
      <c r="E127" s="77">
        <v>0</v>
      </c>
      <c r="F127" s="77">
        <v>0</v>
      </c>
      <c r="G127" s="77">
        <v>0</v>
      </c>
      <c r="H127" s="77">
        <v>0</v>
      </c>
      <c r="I127" s="77">
        <v>0</v>
      </c>
      <c r="J127" s="77">
        <v>0</v>
      </c>
      <c r="K127" s="77">
        <v>0</v>
      </c>
      <c r="L127" s="77">
        <v>0</v>
      </c>
      <c r="M127" s="77">
        <v>0</v>
      </c>
      <c r="N127" s="77">
        <v>0</v>
      </c>
      <c r="O127" s="77">
        <v>0</v>
      </c>
      <c r="P127" s="77">
        <v>0</v>
      </c>
      <c r="Q127" s="77">
        <v>0</v>
      </c>
      <c r="R127" s="77">
        <v>0</v>
      </c>
      <c r="S127" s="77">
        <v>0</v>
      </c>
    </row>
    <row r="128" spans="1:19" ht="12.75" x14ac:dyDescent="0.2">
      <c r="A128" s="53">
        <v>846</v>
      </c>
      <c r="B128" s="289" t="s">
        <v>93</v>
      </c>
      <c r="C128" s="40">
        <f t="shared" si="14"/>
        <v>134</v>
      </c>
      <c r="D128" s="77">
        <v>6</v>
      </c>
      <c r="E128" s="77">
        <v>2</v>
      </c>
      <c r="F128" s="77">
        <v>3</v>
      </c>
      <c r="G128" s="77">
        <v>1</v>
      </c>
      <c r="H128" s="77">
        <v>2</v>
      </c>
      <c r="I128" s="77">
        <v>7</v>
      </c>
      <c r="J128" s="77">
        <v>80</v>
      </c>
      <c r="K128" s="77">
        <v>1</v>
      </c>
      <c r="L128" s="77">
        <v>14</v>
      </c>
      <c r="M128" s="77">
        <v>2</v>
      </c>
      <c r="N128" s="77">
        <v>4</v>
      </c>
      <c r="O128" s="77">
        <v>2</v>
      </c>
      <c r="P128" s="77">
        <v>1</v>
      </c>
      <c r="Q128" s="77">
        <v>5</v>
      </c>
      <c r="R128" s="77">
        <v>2</v>
      </c>
      <c r="S128" s="77">
        <v>2</v>
      </c>
    </row>
    <row r="129" spans="1:19" ht="12.75" x14ac:dyDescent="0.2">
      <c r="A129" s="51">
        <v>847</v>
      </c>
      <c r="B129" s="289" t="s">
        <v>94</v>
      </c>
      <c r="C129" s="40">
        <f t="shared" si="14"/>
        <v>163</v>
      </c>
      <c r="D129" s="77">
        <v>9</v>
      </c>
      <c r="E129" s="77">
        <v>6</v>
      </c>
      <c r="F129" s="77">
        <v>9</v>
      </c>
      <c r="G129" s="77">
        <v>3</v>
      </c>
      <c r="H129" s="77">
        <v>10</v>
      </c>
      <c r="I129" s="77">
        <v>8</v>
      </c>
      <c r="J129" s="77">
        <v>65</v>
      </c>
      <c r="K129" s="77">
        <v>2</v>
      </c>
      <c r="L129" s="77">
        <v>4</v>
      </c>
      <c r="M129" s="77">
        <v>4</v>
      </c>
      <c r="N129" s="77">
        <v>19</v>
      </c>
      <c r="O129" s="77">
        <v>10</v>
      </c>
      <c r="P129" s="77">
        <v>3</v>
      </c>
      <c r="Q129" s="77">
        <v>5</v>
      </c>
      <c r="R129" s="77">
        <v>1</v>
      </c>
      <c r="S129" s="77">
        <v>5</v>
      </c>
    </row>
    <row r="130" spans="1:19" ht="12.75" x14ac:dyDescent="0.2">
      <c r="A130" s="55">
        <v>848</v>
      </c>
      <c r="B130" s="289" t="s">
        <v>303</v>
      </c>
      <c r="C130" s="40">
        <f t="shared" si="14"/>
        <v>527</v>
      </c>
      <c r="D130" s="77">
        <v>13</v>
      </c>
      <c r="E130" s="77">
        <v>6</v>
      </c>
      <c r="F130" s="77">
        <v>28</v>
      </c>
      <c r="G130" s="77">
        <v>16</v>
      </c>
      <c r="H130" s="77">
        <v>20</v>
      </c>
      <c r="I130" s="77">
        <v>49</v>
      </c>
      <c r="J130" s="77">
        <v>213</v>
      </c>
      <c r="K130" s="77">
        <v>12</v>
      </c>
      <c r="L130" s="77">
        <v>21</v>
      </c>
      <c r="M130" s="77">
        <v>16</v>
      </c>
      <c r="N130" s="77">
        <v>63</v>
      </c>
      <c r="O130" s="77">
        <v>26</v>
      </c>
      <c r="P130" s="77">
        <v>13</v>
      </c>
      <c r="Q130" s="77">
        <v>18</v>
      </c>
      <c r="R130" s="77">
        <v>7</v>
      </c>
      <c r="S130" s="77">
        <v>6</v>
      </c>
    </row>
    <row r="131" spans="1:19" ht="12.75" x14ac:dyDescent="0.2">
      <c r="A131" s="51">
        <v>849</v>
      </c>
      <c r="B131" s="289" t="s">
        <v>166</v>
      </c>
      <c r="C131" s="40">
        <f t="shared" si="14"/>
        <v>2</v>
      </c>
      <c r="D131" s="77">
        <v>0</v>
      </c>
      <c r="E131" s="77">
        <v>0</v>
      </c>
      <c r="F131" s="77">
        <v>0</v>
      </c>
      <c r="G131" s="77">
        <v>0</v>
      </c>
      <c r="H131" s="77">
        <v>0</v>
      </c>
      <c r="I131" s="77">
        <v>1</v>
      </c>
      <c r="J131" s="77">
        <v>0</v>
      </c>
      <c r="K131" s="77">
        <v>0</v>
      </c>
      <c r="L131" s="77">
        <v>0</v>
      </c>
      <c r="M131" s="77">
        <v>0</v>
      </c>
      <c r="N131" s="77">
        <v>0</v>
      </c>
      <c r="O131" s="77">
        <v>0</v>
      </c>
      <c r="P131" s="77">
        <v>0</v>
      </c>
      <c r="Q131" s="77">
        <v>1</v>
      </c>
      <c r="R131" s="77">
        <v>0</v>
      </c>
      <c r="S131" s="77">
        <v>0</v>
      </c>
    </row>
    <row r="132" spans="1:19" ht="12.75" x14ac:dyDescent="0.2">
      <c r="A132" s="51">
        <v>851</v>
      </c>
      <c r="B132" s="294" t="s">
        <v>53</v>
      </c>
      <c r="C132" s="40">
        <f t="shared" si="14"/>
        <v>0</v>
      </c>
      <c r="D132" s="77">
        <v>0</v>
      </c>
      <c r="E132" s="77">
        <v>0</v>
      </c>
      <c r="F132" s="77">
        <v>0</v>
      </c>
      <c r="G132" s="77">
        <v>0</v>
      </c>
      <c r="H132" s="77">
        <v>0</v>
      </c>
      <c r="I132" s="77">
        <v>0</v>
      </c>
      <c r="J132" s="77">
        <v>0</v>
      </c>
      <c r="K132" s="77">
        <v>0</v>
      </c>
      <c r="L132" s="77">
        <v>0</v>
      </c>
      <c r="M132" s="77">
        <v>0</v>
      </c>
      <c r="N132" s="77">
        <v>0</v>
      </c>
      <c r="O132" s="77">
        <v>0</v>
      </c>
      <c r="P132" s="77">
        <v>0</v>
      </c>
      <c r="Q132" s="77">
        <v>0</v>
      </c>
      <c r="R132" s="77">
        <v>0</v>
      </c>
      <c r="S132" s="77">
        <v>0</v>
      </c>
    </row>
    <row r="133" spans="1:19" ht="12.75" x14ac:dyDescent="0.2">
      <c r="A133" s="55">
        <v>852</v>
      </c>
      <c r="B133" s="289" t="s">
        <v>95</v>
      </c>
      <c r="C133" s="40">
        <f t="shared" si="14"/>
        <v>1</v>
      </c>
      <c r="D133" s="77">
        <v>0</v>
      </c>
      <c r="E133" s="77">
        <v>0</v>
      </c>
      <c r="F133" s="77">
        <v>0</v>
      </c>
      <c r="G133" s="77">
        <v>0</v>
      </c>
      <c r="H133" s="77">
        <v>0</v>
      </c>
      <c r="I133" s="77">
        <v>0</v>
      </c>
      <c r="J133" s="77">
        <v>1</v>
      </c>
      <c r="K133" s="77">
        <v>0</v>
      </c>
      <c r="L133" s="77">
        <v>0</v>
      </c>
      <c r="M133" s="77">
        <v>0</v>
      </c>
      <c r="N133" s="77">
        <v>0</v>
      </c>
      <c r="O133" s="77">
        <v>0</v>
      </c>
      <c r="P133" s="77">
        <v>0</v>
      </c>
      <c r="Q133" s="77">
        <v>0</v>
      </c>
      <c r="R133" s="77">
        <v>0</v>
      </c>
      <c r="S133" s="77">
        <v>0</v>
      </c>
    </row>
    <row r="134" spans="1:19" ht="15" customHeight="1" x14ac:dyDescent="0.2">
      <c r="A134" s="55">
        <v>853</v>
      </c>
      <c r="B134" s="289" t="s">
        <v>66</v>
      </c>
      <c r="C134" s="40">
        <f t="shared" si="14"/>
        <v>3</v>
      </c>
      <c r="D134" s="77">
        <v>0</v>
      </c>
      <c r="E134" s="77">
        <v>0</v>
      </c>
      <c r="F134" s="77">
        <v>0</v>
      </c>
      <c r="G134" s="77">
        <v>0</v>
      </c>
      <c r="H134" s="77">
        <v>0</v>
      </c>
      <c r="I134" s="77">
        <v>1</v>
      </c>
      <c r="J134" s="77">
        <v>2</v>
      </c>
      <c r="K134" s="77">
        <v>0</v>
      </c>
      <c r="L134" s="77">
        <v>0</v>
      </c>
      <c r="M134" s="77">
        <v>0</v>
      </c>
      <c r="N134" s="77">
        <v>0</v>
      </c>
      <c r="O134" s="77">
        <v>0</v>
      </c>
      <c r="P134" s="77">
        <v>0</v>
      </c>
      <c r="Q134" s="77">
        <v>0</v>
      </c>
      <c r="R134" s="77">
        <v>0</v>
      </c>
      <c r="S134" s="77">
        <v>0</v>
      </c>
    </row>
    <row r="135" spans="1:19" ht="12.75" x14ac:dyDescent="0.2">
      <c r="A135" s="51">
        <v>854</v>
      </c>
      <c r="B135" s="294" t="s">
        <v>49</v>
      </c>
      <c r="C135" s="40">
        <f t="shared" si="14"/>
        <v>0</v>
      </c>
      <c r="D135" s="77">
        <v>0</v>
      </c>
      <c r="E135" s="77">
        <v>0</v>
      </c>
      <c r="F135" s="77">
        <v>0</v>
      </c>
      <c r="G135" s="77">
        <v>0</v>
      </c>
      <c r="H135" s="77">
        <v>0</v>
      </c>
      <c r="I135" s="77">
        <v>0</v>
      </c>
      <c r="J135" s="77">
        <v>0</v>
      </c>
      <c r="K135" s="77">
        <v>0</v>
      </c>
      <c r="L135" s="77">
        <v>0</v>
      </c>
      <c r="M135" s="77">
        <v>0</v>
      </c>
      <c r="N135" s="77">
        <v>0</v>
      </c>
      <c r="O135" s="77">
        <v>0</v>
      </c>
      <c r="P135" s="77">
        <v>0</v>
      </c>
      <c r="Q135" s="77">
        <v>0</v>
      </c>
      <c r="R135" s="77">
        <v>0</v>
      </c>
      <c r="S135" s="77">
        <v>0</v>
      </c>
    </row>
    <row r="136" spans="1:19" ht="15" customHeight="1" x14ac:dyDescent="0.2">
      <c r="A136" s="51">
        <v>855</v>
      </c>
      <c r="B136" s="289" t="s">
        <v>50</v>
      </c>
      <c r="C136" s="40">
        <f t="shared" si="14"/>
        <v>2</v>
      </c>
      <c r="D136" s="77">
        <v>0</v>
      </c>
      <c r="E136" s="77">
        <v>0</v>
      </c>
      <c r="F136" s="77">
        <v>0</v>
      </c>
      <c r="G136" s="77">
        <v>1</v>
      </c>
      <c r="H136" s="77">
        <v>0</v>
      </c>
      <c r="I136" s="77">
        <v>0</v>
      </c>
      <c r="J136" s="77">
        <v>1</v>
      </c>
      <c r="K136" s="77">
        <v>0</v>
      </c>
      <c r="L136" s="77">
        <v>0</v>
      </c>
      <c r="M136" s="77">
        <v>0</v>
      </c>
      <c r="N136" s="77">
        <v>0</v>
      </c>
      <c r="O136" s="77">
        <v>0</v>
      </c>
      <c r="P136" s="77">
        <v>0</v>
      </c>
      <c r="Q136" s="77">
        <v>0</v>
      </c>
      <c r="R136" s="77">
        <v>0</v>
      </c>
      <c r="S136" s="77">
        <v>0</v>
      </c>
    </row>
    <row r="137" spans="1:19" ht="12.75" x14ac:dyDescent="0.2">
      <c r="A137" s="51">
        <v>856</v>
      </c>
      <c r="B137" s="289" t="s">
        <v>304</v>
      </c>
      <c r="C137" s="40">
        <f t="shared" si="14"/>
        <v>44</v>
      </c>
      <c r="D137" s="77">
        <v>2</v>
      </c>
      <c r="E137" s="77">
        <v>0</v>
      </c>
      <c r="F137" s="77">
        <v>3</v>
      </c>
      <c r="G137" s="77">
        <v>3</v>
      </c>
      <c r="H137" s="77">
        <v>2</v>
      </c>
      <c r="I137" s="77">
        <v>6</v>
      </c>
      <c r="J137" s="77">
        <v>11</v>
      </c>
      <c r="K137" s="77">
        <v>0</v>
      </c>
      <c r="L137" s="77">
        <v>6</v>
      </c>
      <c r="M137" s="77">
        <v>1</v>
      </c>
      <c r="N137" s="77">
        <v>1</v>
      </c>
      <c r="O137" s="77">
        <v>3</v>
      </c>
      <c r="P137" s="77">
        <v>0</v>
      </c>
      <c r="Q137" s="77">
        <v>4</v>
      </c>
      <c r="R137" s="77">
        <v>1</v>
      </c>
      <c r="S137" s="77">
        <v>1</v>
      </c>
    </row>
    <row r="138" spans="1:19" ht="12.75" x14ac:dyDescent="0.2">
      <c r="A138" s="51">
        <v>857</v>
      </c>
      <c r="B138" s="294" t="s">
        <v>305</v>
      </c>
      <c r="C138" s="40">
        <f t="shared" si="14"/>
        <v>0</v>
      </c>
      <c r="D138" s="77">
        <v>0</v>
      </c>
      <c r="E138" s="77">
        <v>0</v>
      </c>
      <c r="F138" s="77">
        <v>0</v>
      </c>
      <c r="G138" s="77">
        <v>0</v>
      </c>
      <c r="H138" s="77">
        <v>0</v>
      </c>
      <c r="I138" s="77">
        <v>0</v>
      </c>
      <c r="J138" s="77">
        <v>0</v>
      </c>
      <c r="K138" s="77">
        <v>0</v>
      </c>
      <c r="L138" s="77">
        <v>0</v>
      </c>
      <c r="M138" s="77">
        <v>0</v>
      </c>
      <c r="N138" s="77">
        <v>0</v>
      </c>
      <c r="O138" s="77">
        <v>0</v>
      </c>
      <c r="P138" s="77">
        <v>0</v>
      </c>
      <c r="Q138" s="77">
        <v>0</v>
      </c>
      <c r="R138" s="77">
        <v>0</v>
      </c>
      <c r="S138" s="77">
        <v>0</v>
      </c>
    </row>
    <row r="139" spans="1:19" ht="12.75" x14ac:dyDescent="0.2">
      <c r="A139" s="53">
        <v>858</v>
      </c>
      <c r="B139" s="294" t="s">
        <v>181</v>
      </c>
      <c r="C139" s="40">
        <f t="shared" si="14"/>
        <v>0</v>
      </c>
      <c r="D139" s="77">
        <v>0</v>
      </c>
      <c r="E139" s="77">
        <v>0</v>
      </c>
      <c r="F139" s="77">
        <v>0</v>
      </c>
      <c r="G139" s="77">
        <v>0</v>
      </c>
      <c r="H139" s="77">
        <v>0</v>
      </c>
      <c r="I139" s="77">
        <v>0</v>
      </c>
      <c r="J139" s="77">
        <v>0</v>
      </c>
      <c r="K139" s="77">
        <v>0</v>
      </c>
      <c r="L139" s="77">
        <v>0</v>
      </c>
      <c r="M139" s="77">
        <v>0</v>
      </c>
      <c r="N139" s="77">
        <v>0</v>
      </c>
      <c r="O139" s="77">
        <v>0</v>
      </c>
      <c r="P139" s="77">
        <v>0</v>
      </c>
      <c r="Q139" s="77">
        <v>0</v>
      </c>
      <c r="R139" s="77">
        <v>0</v>
      </c>
      <c r="S139" s="77">
        <v>0</v>
      </c>
    </row>
    <row r="140" spans="1:19" ht="12.75" x14ac:dyDescent="0.2">
      <c r="A140" s="51">
        <v>861</v>
      </c>
      <c r="B140" s="294" t="s">
        <v>386</v>
      </c>
      <c r="C140" s="40">
        <f t="shared" si="14"/>
        <v>0</v>
      </c>
      <c r="D140" s="77">
        <v>0</v>
      </c>
      <c r="E140" s="77">
        <v>0</v>
      </c>
      <c r="F140" s="77">
        <v>0</v>
      </c>
      <c r="G140" s="77">
        <v>0</v>
      </c>
      <c r="H140" s="77">
        <v>0</v>
      </c>
      <c r="I140" s="77">
        <v>0</v>
      </c>
      <c r="J140" s="77">
        <v>0</v>
      </c>
      <c r="K140" s="77">
        <v>0</v>
      </c>
      <c r="L140" s="77">
        <v>0</v>
      </c>
      <c r="M140" s="77">
        <v>0</v>
      </c>
      <c r="N140" s="77">
        <v>0</v>
      </c>
      <c r="O140" s="77">
        <v>0</v>
      </c>
      <c r="P140" s="77">
        <v>0</v>
      </c>
      <c r="Q140" s="77">
        <v>0</v>
      </c>
      <c r="R140" s="77">
        <v>0</v>
      </c>
      <c r="S140" s="77">
        <v>0</v>
      </c>
    </row>
    <row r="141" spans="1:19" ht="12.75" x14ac:dyDescent="0.2">
      <c r="A141" s="51">
        <v>862</v>
      </c>
      <c r="B141" s="294" t="s">
        <v>387</v>
      </c>
      <c r="C141" s="40">
        <f t="shared" si="14"/>
        <v>0</v>
      </c>
      <c r="D141" s="77">
        <v>0</v>
      </c>
      <c r="E141" s="77">
        <v>0</v>
      </c>
      <c r="F141" s="77">
        <v>0</v>
      </c>
      <c r="G141" s="77">
        <v>0</v>
      </c>
      <c r="H141" s="77">
        <v>0</v>
      </c>
      <c r="I141" s="77">
        <v>0</v>
      </c>
      <c r="J141" s="77">
        <v>0</v>
      </c>
      <c r="K141" s="77">
        <v>0</v>
      </c>
      <c r="L141" s="77">
        <v>0</v>
      </c>
      <c r="M141" s="77">
        <v>0</v>
      </c>
      <c r="N141" s="77">
        <v>0</v>
      </c>
      <c r="O141" s="77">
        <v>0</v>
      </c>
      <c r="P141" s="77">
        <v>0</v>
      </c>
      <c r="Q141" s="77">
        <v>0</v>
      </c>
      <c r="R141" s="77">
        <v>0</v>
      </c>
      <c r="S141" s="77">
        <v>0</v>
      </c>
    </row>
    <row r="142" spans="1:19" ht="12.75" x14ac:dyDescent="0.2">
      <c r="A142" s="51">
        <v>899</v>
      </c>
      <c r="B142" s="289" t="s">
        <v>190</v>
      </c>
      <c r="C142" s="40">
        <f t="shared" si="14"/>
        <v>3</v>
      </c>
      <c r="D142" s="77">
        <v>1</v>
      </c>
      <c r="E142" s="77">
        <v>0</v>
      </c>
      <c r="F142" s="77">
        <v>0</v>
      </c>
      <c r="G142" s="77">
        <v>0</v>
      </c>
      <c r="H142" s="77">
        <v>0</v>
      </c>
      <c r="I142" s="77">
        <v>0</v>
      </c>
      <c r="J142" s="77">
        <v>2</v>
      </c>
      <c r="K142" s="77">
        <v>0</v>
      </c>
      <c r="L142" s="77">
        <v>0</v>
      </c>
      <c r="M142" s="77">
        <v>0</v>
      </c>
      <c r="N142" s="77">
        <v>0</v>
      </c>
      <c r="O142" s="77">
        <v>0</v>
      </c>
      <c r="P142" s="77">
        <v>0</v>
      </c>
      <c r="Q142" s="77">
        <v>0</v>
      </c>
      <c r="R142" s="77">
        <v>0</v>
      </c>
      <c r="S142" s="77">
        <v>0</v>
      </c>
    </row>
    <row r="143" spans="1:19" ht="12.75" x14ac:dyDescent="0.2">
      <c r="A143" s="56"/>
      <c r="B143" s="288" t="s">
        <v>214</v>
      </c>
      <c r="C143" s="70">
        <f>SUM(C144:C147)</f>
        <v>29</v>
      </c>
      <c r="D143" s="70">
        <f t="shared" ref="D143:S143" si="15">SUM(D144:D147)</f>
        <v>1</v>
      </c>
      <c r="E143" s="70">
        <f t="shared" si="15"/>
        <v>3</v>
      </c>
      <c r="F143" s="70">
        <f t="shared" si="15"/>
        <v>2</v>
      </c>
      <c r="G143" s="70">
        <f t="shared" si="15"/>
        <v>1</v>
      </c>
      <c r="H143" s="70">
        <f t="shared" si="15"/>
        <v>1</v>
      </c>
      <c r="I143" s="70">
        <f t="shared" si="15"/>
        <v>2</v>
      </c>
      <c r="J143" s="70">
        <f t="shared" si="15"/>
        <v>12</v>
      </c>
      <c r="K143" s="70">
        <f t="shared" si="15"/>
        <v>0</v>
      </c>
      <c r="L143" s="70">
        <f t="shared" si="15"/>
        <v>1</v>
      </c>
      <c r="M143" s="70">
        <f t="shared" si="15"/>
        <v>1</v>
      </c>
      <c r="N143" s="70">
        <f t="shared" si="15"/>
        <v>1</v>
      </c>
      <c r="O143" s="70">
        <f t="shared" si="15"/>
        <v>0</v>
      </c>
      <c r="P143" s="70">
        <f t="shared" si="15"/>
        <v>1</v>
      </c>
      <c r="Q143" s="70">
        <f t="shared" si="15"/>
        <v>0</v>
      </c>
      <c r="R143" s="70">
        <f t="shared" si="15"/>
        <v>2</v>
      </c>
      <c r="S143" s="70">
        <f t="shared" si="15"/>
        <v>1</v>
      </c>
    </row>
    <row r="144" spans="1:19" ht="12.75" x14ac:dyDescent="0.2">
      <c r="A144" s="51">
        <v>901</v>
      </c>
      <c r="B144" s="289" t="s">
        <v>96</v>
      </c>
      <c r="C144" s="40">
        <f t="shared" si="14"/>
        <v>21</v>
      </c>
      <c r="D144" s="77">
        <v>1</v>
      </c>
      <c r="E144" s="77">
        <v>1</v>
      </c>
      <c r="F144" s="77">
        <v>1</v>
      </c>
      <c r="G144" s="77">
        <v>0</v>
      </c>
      <c r="H144" s="77">
        <v>1</v>
      </c>
      <c r="I144" s="77">
        <v>0</v>
      </c>
      <c r="J144" s="77">
        <v>10</v>
      </c>
      <c r="K144" s="77">
        <v>0</v>
      </c>
      <c r="L144" s="77">
        <v>1</v>
      </c>
      <c r="M144" s="77">
        <v>1</v>
      </c>
      <c r="N144" s="77">
        <v>1</v>
      </c>
      <c r="O144" s="77">
        <v>0</v>
      </c>
      <c r="P144" s="77">
        <v>1</v>
      </c>
      <c r="Q144" s="77">
        <v>0</v>
      </c>
      <c r="R144" s="77">
        <v>2</v>
      </c>
      <c r="S144" s="77">
        <v>1</v>
      </c>
    </row>
    <row r="145" spans="1:19" ht="12.75" x14ac:dyDescent="0.2">
      <c r="A145" s="51">
        <v>905</v>
      </c>
      <c r="B145" s="289" t="s">
        <v>97</v>
      </c>
      <c r="C145" s="40">
        <f t="shared" si="14"/>
        <v>5</v>
      </c>
      <c r="D145" s="77">
        <v>0</v>
      </c>
      <c r="E145" s="77">
        <v>2</v>
      </c>
      <c r="F145" s="77">
        <v>1</v>
      </c>
      <c r="G145" s="77">
        <v>1</v>
      </c>
      <c r="H145" s="77">
        <v>0</v>
      </c>
      <c r="I145" s="77">
        <v>0</v>
      </c>
      <c r="J145" s="77">
        <v>1</v>
      </c>
      <c r="K145" s="77">
        <v>0</v>
      </c>
      <c r="L145" s="77">
        <v>0</v>
      </c>
      <c r="M145" s="77">
        <v>0</v>
      </c>
      <c r="N145" s="77">
        <v>0</v>
      </c>
      <c r="O145" s="77">
        <v>0</v>
      </c>
      <c r="P145" s="77">
        <v>0</v>
      </c>
      <c r="Q145" s="77">
        <v>0</v>
      </c>
      <c r="R145" s="77">
        <v>0</v>
      </c>
      <c r="S145" s="77">
        <v>0</v>
      </c>
    </row>
    <row r="146" spans="1:19" ht="18" customHeight="1" x14ac:dyDescent="0.2">
      <c r="A146" s="51">
        <v>910</v>
      </c>
      <c r="B146" s="289" t="s">
        <v>337</v>
      </c>
      <c r="C146" s="40">
        <f t="shared" si="14"/>
        <v>1</v>
      </c>
      <c r="D146" s="77">
        <v>0</v>
      </c>
      <c r="E146" s="77">
        <v>0</v>
      </c>
      <c r="F146" s="77">
        <v>0</v>
      </c>
      <c r="G146" s="77">
        <v>0</v>
      </c>
      <c r="H146" s="77">
        <v>0</v>
      </c>
      <c r="I146" s="77">
        <v>0</v>
      </c>
      <c r="J146" s="77">
        <v>1</v>
      </c>
      <c r="K146" s="77">
        <v>0</v>
      </c>
      <c r="L146" s="77">
        <v>0</v>
      </c>
      <c r="M146" s="77">
        <v>0</v>
      </c>
      <c r="N146" s="77">
        <v>0</v>
      </c>
      <c r="O146" s="77">
        <v>0</v>
      </c>
      <c r="P146" s="77">
        <v>0</v>
      </c>
      <c r="Q146" s="77">
        <v>0</v>
      </c>
      <c r="R146" s="77">
        <v>0</v>
      </c>
      <c r="S146" s="77">
        <v>0</v>
      </c>
    </row>
    <row r="147" spans="1:19" ht="12.75" x14ac:dyDescent="0.2">
      <c r="A147" s="51">
        <v>999</v>
      </c>
      <c r="B147" s="289" t="s">
        <v>191</v>
      </c>
      <c r="C147" s="40">
        <f>SUM(D147:S147)</f>
        <v>2</v>
      </c>
      <c r="D147" s="77">
        <v>0</v>
      </c>
      <c r="E147" s="77">
        <v>0</v>
      </c>
      <c r="F147" s="77">
        <v>0</v>
      </c>
      <c r="G147" s="77">
        <v>0</v>
      </c>
      <c r="H147" s="77">
        <v>0</v>
      </c>
      <c r="I147" s="77">
        <v>2</v>
      </c>
      <c r="J147" s="77">
        <v>0</v>
      </c>
      <c r="K147" s="77">
        <v>0</v>
      </c>
      <c r="L147" s="77">
        <v>0</v>
      </c>
      <c r="M147" s="77">
        <v>0</v>
      </c>
      <c r="N147" s="77">
        <v>0</v>
      </c>
      <c r="O147" s="77">
        <v>0</v>
      </c>
      <c r="P147" s="77">
        <v>0</v>
      </c>
      <c r="Q147" s="77">
        <v>0</v>
      </c>
      <c r="R147" s="77">
        <v>0</v>
      </c>
      <c r="S147" s="77">
        <v>0</v>
      </c>
    </row>
    <row r="148" spans="1:19" ht="12.75" x14ac:dyDescent="0.2">
      <c r="A148" s="50"/>
      <c r="B148" s="288" t="s">
        <v>146</v>
      </c>
      <c r="C148" s="70">
        <f>SUM(C149:C152)</f>
        <v>354</v>
      </c>
      <c r="D148" s="70">
        <f>SUM(D149:D152)</f>
        <v>5</v>
      </c>
      <c r="E148" s="70">
        <f t="shared" ref="E148:S148" si="16">SUM(E149:E152)</f>
        <v>5</v>
      </c>
      <c r="F148" s="70">
        <f t="shared" si="16"/>
        <v>16</v>
      </c>
      <c r="G148" s="70">
        <f t="shared" si="16"/>
        <v>41</v>
      </c>
      <c r="H148" s="70">
        <f t="shared" si="16"/>
        <v>15</v>
      </c>
      <c r="I148" s="70">
        <f t="shared" si="16"/>
        <v>38</v>
      </c>
      <c r="J148" s="70">
        <f t="shared" si="16"/>
        <v>98</v>
      </c>
      <c r="K148" s="70">
        <f t="shared" si="16"/>
        <v>4</v>
      </c>
      <c r="L148" s="70">
        <f t="shared" si="16"/>
        <v>13</v>
      </c>
      <c r="M148" s="70">
        <f t="shared" si="16"/>
        <v>20</v>
      </c>
      <c r="N148" s="70">
        <f t="shared" si="16"/>
        <v>27</v>
      </c>
      <c r="O148" s="70">
        <f t="shared" si="16"/>
        <v>9</v>
      </c>
      <c r="P148" s="70">
        <f t="shared" si="16"/>
        <v>13</v>
      </c>
      <c r="Q148" s="70">
        <f t="shared" si="16"/>
        <v>29</v>
      </c>
      <c r="R148" s="70">
        <f t="shared" si="16"/>
        <v>20</v>
      </c>
      <c r="S148" s="70">
        <f t="shared" si="16"/>
        <v>1</v>
      </c>
    </row>
    <row r="149" spans="1:19" ht="12.75" x14ac:dyDescent="0.2">
      <c r="A149" s="51">
        <v>1002</v>
      </c>
      <c r="B149" s="294" t="s">
        <v>99</v>
      </c>
      <c r="C149" s="40">
        <f t="shared" si="14"/>
        <v>0</v>
      </c>
      <c r="D149" s="77">
        <v>0</v>
      </c>
      <c r="E149" s="77">
        <v>0</v>
      </c>
      <c r="F149" s="77">
        <v>0</v>
      </c>
      <c r="G149" s="77">
        <v>0</v>
      </c>
      <c r="H149" s="77">
        <v>0</v>
      </c>
      <c r="I149" s="77">
        <v>0</v>
      </c>
      <c r="J149" s="77">
        <v>0</v>
      </c>
      <c r="K149" s="77">
        <v>0</v>
      </c>
      <c r="L149" s="77">
        <v>0</v>
      </c>
      <c r="M149" s="77">
        <v>0</v>
      </c>
      <c r="N149" s="77">
        <v>0</v>
      </c>
      <c r="O149" s="77">
        <v>0</v>
      </c>
      <c r="P149" s="77">
        <v>0</v>
      </c>
      <c r="Q149" s="77">
        <v>0</v>
      </c>
      <c r="R149" s="77">
        <v>0</v>
      </c>
      <c r="S149" s="77">
        <v>0</v>
      </c>
    </row>
    <row r="150" spans="1:19" ht="12.75" x14ac:dyDescent="0.2">
      <c r="A150" s="51">
        <v>1006</v>
      </c>
      <c r="B150" s="294" t="s">
        <v>152</v>
      </c>
      <c r="C150" s="40">
        <f t="shared" si="14"/>
        <v>0</v>
      </c>
      <c r="D150" s="77">
        <v>0</v>
      </c>
      <c r="E150" s="77">
        <v>0</v>
      </c>
      <c r="F150" s="77">
        <v>0</v>
      </c>
      <c r="G150" s="77">
        <v>0</v>
      </c>
      <c r="H150" s="77">
        <v>0</v>
      </c>
      <c r="I150" s="77">
        <v>0</v>
      </c>
      <c r="J150" s="77">
        <v>0</v>
      </c>
      <c r="K150" s="77">
        <v>0</v>
      </c>
      <c r="L150" s="77">
        <v>0</v>
      </c>
      <c r="M150" s="77">
        <v>0</v>
      </c>
      <c r="N150" s="77">
        <v>0</v>
      </c>
      <c r="O150" s="77">
        <v>0</v>
      </c>
      <c r="P150" s="77">
        <v>0</v>
      </c>
      <c r="Q150" s="77">
        <v>0</v>
      </c>
      <c r="R150" s="77">
        <v>0</v>
      </c>
      <c r="S150" s="77">
        <v>0</v>
      </c>
    </row>
    <row r="151" spans="1:19" ht="12.75" x14ac:dyDescent="0.2">
      <c r="A151" s="51">
        <v>1018</v>
      </c>
      <c r="B151" s="289" t="s">
        <v>63</v>
      </c>
      <c r="C151" s="40">
        <f t="shared" si="14"/>
        <v>1</v>
      </c>
      <c r="D151" s="77">
        <v>0</v>
      </c>
      <c r="E151" s="77">
        <v>0</v>
      </c>
      <c r="F151" s="77">
        <v>0</v>
      </c>
      <c r="G151" s="77">
        <v>0</v>
      </c>
      <c r="H151" s="77">
        <v>0</v>
      </c>
      <c r="I151" s="77">
        <v>0</v>
      </c>
      <c r="J151" s="77">
        <v>0</v>
      </c>
      <c r="K151" s="77">
        <v>0</v>
      </c>
      <c r="L151" s="77">
        <v>0</v>
      </c>
      <c r="M151" s="77">
        <v>0</v>
      </c>
      <c r="N151" s="77">
        <v>1</v>
      </c>
      <c r="O151" s="77">
        <v>0</v>
      </c>
      <c r="P151" s="77">
        <v>0</v>
      </c>
      <c r="Q151" s="77">
        <v>0</v>
      </c>
      <c r="R151" s="77">
        <v>0</v>
      </c>
      <c r="S151" s="77">
        <v>0</v>
      </c>
    </row>
    <row r="152" spans="1:19" ht="12.75" x14ac:dyDescent="0.2">
      <c r="A152" s="51">
        <v>1099</v>
      </c>
      <c r="B152" s="289" t="s">
        <v>410</v>
      </c>
      <c r="C152" s="40">
        <f t="shared" si="14"/>
        <v>353</v>
      </c>
      <c r="D152" s="77">
        <v>5</v>
      </c>
      <c r="E152" s="77">
        <v>5</v>
      </c>
      <c r="F152" s="77">
        <v>16</v>
      </c>
      <c r="G152" s="77">
        <v>41</v>
      </c>
      <c r="H152" s="77">
        <v>15</v>
      </c>
      <c r="I152" s="77">
        <v>38</v>
      </c>
      <c r="J152" s="77">
        <v>98</v>
      </c>
      <c r="K152" s="77">
        <v>4</v>
      </c>
      <c r="L152" s="77">
        <v>13</v>
      </c>
      <c r="M152" s="77">
        <v>20</v>
      </c>
      <c r="N152" s="77">
        <v>26</v>
      </c>
      <c r="O152" s="77">
        <v>9</v>
      </c>
      <c r="P152" s="77">
        <v>13</v>
      </c>
      <c r="Q152" s="77">
        <v>29</v>
      </c>
      <c r="R152" s="77">
        <v>20</v>
      </c>
      <c r="S152" s="77">
        <v>1</v>
      </c>
    </row>
    <row r="153" spans="1:19" ht="12.75" x14ac:dyDescent="0.2">
      <c r="A153" s="102"/>
      <c r="B153" s="293" t="s">
        <v>582</v>
      </c>
      <c r="C153" s="104">
        <f>C154+C157+C160+C165+C170+C179+C182+C187+C196+C201+C204+C228+C271+C274+C277+C279+C296+C299</f>
        <v>4510</v>
      </c>
      <c r="D153" s="104">
        <f t="shared" ref="D153:S153" si="17">D154+D157+D160+D165+D170+D179+D182+D187+D196+D201+D204+D228+D271+D274+D277+D279+D296+D299</f>
        <v>248</v>
      </c>
      <c r="E153" s="104">
        <f t="shared" si="17"/>
        <v>601</v>
      </c>
      <c r="F153" s="104">
        <f t="shared" si="17"/>
        <v>245</v>
      </c>
      <c r="G153" s="104">
        <f t="shared" si="17"/>
        <v>181</v>
      </c>
      <c r="H153" s="104">
        <f t="shared" si="17"/>
        <v>155</v>
      </c>
      <c r="I153" s="104">
        <f t="shared" si="17"/>
        <v>421</v>
      </c>
      <c r="J153" s="104">
        <f t="shared" si="17"/>
        <v>1288</v>
      </c>
      <c r="K153" s="104">
        <f t="shared" si="17"/>
        <v>154</v>
      </c>
      <c r="L153" s="104">
        <f t="shared" si="17"/>
        <v>294</v>
      </c>
      <c r="M153" s="104">
        <f t="shared" si="17"/>
        <v>140</v>
      </c>
      <c r="N153" s="104">
        <f t="shared" si="17"/>
        <v>319</v>
      </c>
      <c r="O153" s="104">
        <f t="shared" si="17"/>
        <v>158</v>
      </c>
      <c r="P153" s="104">
        <f t="shared" si="17"/>
        <v>112</v>
      </c>
      <c r="Q153" s="104">
        <f t="shared" si="17"/>
        <v>133</v>
      </c>
      <c r="R153" s="104">
        <f t="shared" si="17"/>
        <v>31</v>
      </c>
      <c r="S153" s="104">
        <f t="shared" si="17"/>
        <v>30</v>
      </c>
    </row>
    <row r="154" spans="1:19" ht="12.75" x14ac:dyDescent="0.2">
      <c r="A154" s="50"/>
      <c r="B154" s="288" t="s">
        <v>215</v>
      </c>
      <c r="C154" s="70">
        <f>C155+C156</f>
        <v>3</v>
      </c>
      <c r="D154" s="70">
        <f t="shared" ref="D154:S154" si="18">D155+D156</f>
        <v>0</v>
      </c>
      <c r="E154" s="70">
        <f t="shared" si="18"/>
        <v>0</v>
      </c>
      <c r="F154" s="70">
        <f t="shared" si="18"/>
        <v>0</v>
      </c>
      <c r="G154" s="70">
        <f t="shared" si="18"/>
        <v>0</v>
      </c>
      <c r="H154" s="70">
        <f t="shared" si="18"/>
        <v>0</v>
      </c>
      <c r="I154" s="70">
        <f t="shared" si="18"/>
        <v>0</v>
      </c>
      <c r="J154" s="70">
        <f t="shared" si="18"/>
        <v>3</v>
      </c>
      <c r="K154" s="70">
        <f t="shared" si="18"/>
        <v>0</v>
      </c>
      <c r="L154" s="70">
        <f t="shared" si="18"/>
        <v>0</v>
      </c>
      <c r="M154" s="70">
        <f t="shared" si="18"/>
        <v>0</v>
      </c>
      <c r="N154" s="70">
        <f t="shared" si="18"/>
        <v>0</v>
      </c>
      <c r="O154" s="70">
        <f t="shared" si="18"/>
        <v>0</v>
      </c>
      <c r="P154" s="70">
        <f t="shared" si="18"/>
        <v>0</v>
      </c>
      <c r="Q154" s="70">
        <f t="shared" si="18"/>
        <v>0</v>
      </c>
      <c r="R154" s="70">
        <f t="shared" si="18"/>
        <v>0</v>
      </c>
      <c r="S154" s="70">
        <f t="shared" si="18"/>
        <v>0</v>
      </c>
    </row>
    <row r="155" spans="1:19" ht="12.75" x14ac:dyDescent="0.2">
      <c r="A155" s="55">
        <v>2002</v>
      </c>
      <c r="B155" s="289" t="s">
        <v>101</v>
      </c>
      <c r="C155" s="40">
        <f>SUM(D155:S155)</f>
        <v>2</v>
      </c>
      <c r="D155" s="77">
        <v>0</v>
      </c>
      <c r="E155" s="77">
        <v>0</v>
      </c>
      <c r="F155" s="77">
        <v>0</v>
      </c>
      <c r="G155" s="77">
        <v>0</v>
      </c>
      <c r="H155" s="77">
        <v>0</v>
      </c>
      <c r="I155" s="77">
        <v>0</v>
      </c>
      <c r="J155" s="77">
        <v>2</v>
      </c>
      <c r="K155" s="77">
        <v>0</v>
      </c>
      <c r="L155" s="77">
        <v>0</v>
      </c>
      <c r="M155" s="77">
        <v>0</v>
      </c>
      <c r="N155" s="77">
        <v>0</v>
      </c>
      <c r="O155" s="77">
        <v>0</v>
      </c>
      <c r="P155" s="77">
        <v>0</v>
      </c>
      <c r="Q155" s="77">
        <v>0</v>
      </c>
      <c r="R155" s="77">
        <v>0</v>
      </c>
      <c r="S155" s="77">
        <v>0</v>
      </c>
    </row>
    <row r="156" spans="1:19" ht="12.75" x14ac:dyDescent="0.2">
      <c r="A156" s="55">
        <v>2003</v>
      </c>
      <c r="B156" s="289" t="s">
        <v>246</v>
      </c>
      <c r="C156" s="40">
        <f>SUM(D156:S156)</f>
        <v>1</v>
      </c>
      <c r="D156" s="77">
        <v>0</v>
      </c>
      <c r="E156" s="77">
        <v>0</v>
      </c>
      <c r="F156" s="77">
        <v>0</v>
      </c>
      <c r="G156" s="77">
        <v>0</v>
      </c>
      <c r="H156" s="77">
        <v>0</v>
      </c>
      <c r="I156" s="77">
        <v>0</v>
      </c>
      <c r="J156" s="77">
        <v>1</v>
      </c>
      <c r="K156" s="77">
        <v>0</v>
      </c>
      <c r="L156" s="77">
        <v>0</v>
      </c>
      <c r="M156" s="77">
        <v>0</v>
      </c>
      <c r="N156" s="77">
        <v>0</v>
      </c>
      <c r="O156" s="77">
        <v>0</v>
      </c>
      <c r="P156" s="77">
        <v>0</v>
      </c>
      <c r="Q156" s="77">
        <v>0</v>
      </c>
      <c r="R156" s="77">
        <v>0</v>
      </c>
      <c r="S156" s="77">
        <v>0</v>
      </c>
    </row>
    <row r="157" spans="1:19" ht="12.75" x14ac:dyDescent="0.2">
      <c r="A157" s="50"/>
      <c r="B157" s="288" t="s">
        <v>350</v>
      </c>
      <c r="C157" s="70">
        <f>C158+C159</f>
        <v>2</v>
      </c>
      <c r="D157" s="70">
        <f t="shared" ref="D157:S157" si="19">D158+D159</f>
        <v>0</v>
      </c>
      <c r="E157" s="70">
        <f t="shared" si="19"/>
        <v>0</v>
      </c>
      <c r="F157" s="70">
        <f t="shared" si="19"/>
        <v>1</v>
      </c>
      <c r="G157" s="70">
        <f t="shared" si="19"/>
        <v>0</v>
      </c>
      <c r="H157" s="70">
        <f t="shared" si="19"/>
        <v>0</v>
      </c>
      <c r="I157" s="70">
        <f t="shared" si="19"/>
        <v>0</v>
      </c>
      <c r="J157" s="70">
        <f t="shared" si="19"/>
        <v>0</v>
      </c>
      <c r="K157" s="70">
        <f t="shared" si="19"/>
        <v>0</v>
      </c>
      <c r="L157" s="70">
        <f t="shared" si="19"/>
        <v>0</v>
      </c>
      <c r="M157" s="70">
        <f t="shared" si="19"/>
        <v>0</v>
      </c>
      <c r="N157" s="70">
        <f t="shared" si="19"/>
        <v>0</v>
      </c>
      <c r="O157" s="70">
        <f t="shared" si="19"/>
        <v>1</v>
      </c>
      <c r="P157" s="70">
        <f t="shared" si="19"/>
        <v>0</v>
      </c>
      <c r="Q157" s="70">
        <f t="shared" si="19"/>
        <v>0</v>
      </c>
      <c r="R157" s="70">
        <f t="shared" si="19"/>
        <v>0</v>
      </c>
      <c r="S157" s="70">
        <f t="shared" si="19"/>
        <v>0</v>
      </c>
    </row>
    <row r="158" spans="1:19" ht="12.75" x14ac:dyDescent="0.2">
      <c r="A158" s="51">
        <v>3001</v>
      </c>
      <c r="B158" s="289" t="s">
        <v>102</v>
      </c>
      <c r="C158" s="40">
        <f>SUM(D158:S158)</f>
        <v>1</v>
      </c>
      <c r="D158" s="77">
        <v>0</v>
      </c>
      <c r="E158" s="77">
        <v>0</v>
      </c>
      <c r="F158" s="77">
        <v>1</v>
      </c>
      <c r="G158" s="77">
        <v>0</v>
      </c>
      <c r="H158" s="77">
        <v>0</v>
      </c>
      <c r="I158" s="77">
        <v>0</v>
      </c>
      <c r="J158" s="77">
        <v>0</v>
      </c>
      <c r="K158" s="77">
        <v>0</v>
      </c>
      <c r="L158" s="77">
        <v>0</v>
      </c>
      <c r="M158" s="77">
        <v>0</v>
      </c>
      <c r="N158" s="77">
        <v>0</v>
      </c>
      <c r="O158" s="77">
        <v>0</v>
      </c>
      <c r="P158" s="77">
        <v>0</v>
      </c>
      <c r="Q158" s="77">
        <v>0</v>
      </c>
      <c r="R158" s="77">
        <v>0</v>
      </c>
      <c r="S158" s="77">
        <v>0</v>
      </c>
    </row>
    <row r="159" spans="1:19" ht="12.75" x14ac:dyDescent="0.2">
      <c r="A159" s="51">
        <v>3099</v>
      </c>
      <c r="B159" s="289" t="s">
        <v>424</v>
      </c>
      <c r="C159" s="40">
        <f>SUM(D159:S159)</f>
        <v>1</v>
      </c>
      <c r="D159" s="77">
        <v>0</v>
      </c>
      <c r="E159" s="77">
        <v>0</v>
      </c>
      <c r="F159" s="77">
        <v>0</v>
      </c>
      <c r="G159" s="77">
        <v>0</v>
      </c>
      <c r="H159" s="77">
        <v>0</v>
      </c>
      <c r="I159" s="77">
        <v>0</v>
      </c>
      <c r="J159" s="77">
        <v>0</v>
      </c>
      <c r="K159" s="77">
        <v>0</v>
      </c>
      <c r="L159" s="77">
        <v>0</v>
      </c>
      <c r="M159" s="77">
        <v>0</v>
      </c>
      <c r="N159" s="77">
        <v>0</v>
      </c>
      <c r="O159" s="77">
        <v>1</v>
      </c>
      <c r="P159" s="77">
        <v>0</v>
      </c>
      <c r="Q159" s="77">
        <v>0</v>
      </c>
      <c r="R159" s="77">
        <v>0</v>
      </c>
      <c r="S159" s="77">
        <v>0</v>
      </c>
    </row>
    <row r="160" spans="1:19" ht="20.25" customHeight="1" x14ac:dyDescent="0.2">
      <c r="A160" s="56"/>
      <c r="B160" s="288" t="s">
        <v>171</v>
      </c>
      <c r="C160" s="70">
        <f>SUM(C161:C164)</f>
        <v>45</v>
      </c>
      <c r="D160" s="70">
        <f t="shared" ref="D160:S160" si="20">SUM(D161:D164)</f>
        <v>8</v>
      </c>
      <c r="E160" s="70">
        <f t="shared" si="20"/>
        <v>0</v>
      </c>
      <c r="F160" s="70">
        <f t="shared" si="20"/>
        <v>5</v>
      </c>
      <c r="G160" s="70">
        <f t="shared" si="20"/>
        <v>0</v>
      </c>
      <c r="H160" s="70">
        <f t="shared" si="20"/>
        <v>3</v>
      </c>
      <c r="I160" s="70">
        <f t="shared" si="20"/>
        <v>3</v>
      </c>
      <c r="J160" s="70">
        <f t="shared" si="20"/>
        <v>19</v>
      </c>
      <c r="K160" s="70">
        <f t="shared" si="20"/>
        <v>0</v>
      </c>
      <c r="L160" s="70">
        <f t="shared" si="20"/>
        <v>0</v>
      </c>
      <c r="M160" s="70">
        <f t="shared" si="20"/>
        <v>0</v>
      </c>
      <c r="N160" s="70">
        <f t="shared" si="20"/>
        <v>1</v>
      </c>
      <c r="O160" s="70">
        <f t="shared" si="20"/>
        <v>3</v>
      </c>
      <c r="P160" s="70">
        <f t="shared" si="20"/>
        <v>1</v>
      </c>
      <c r="Q160" s="70">
        <f t="shared" si="20"/>
        <v>1</v>
      </c>
      <c r="R160" s="70">
        <f t="shared" si="20"/>
        <v>0</v>
      </c>
      <c r="S160" s="70">
        <f t="shared" si="20"/>
        <v>1</v>
      </c>
    </row>
    <row r="161" spans="1:21" ht="12.75" x14ac:dyDescent="0.2">
      <c r="A161" s="55">
        <v>4003</v>
      </c>
      <c r="B161" s="289" t="s">
        <v>458</v>
      </c>
      <c r="C161" s="40">
        <f>SUM(D161:S161)</f>
        <v>39</v>
      </c>
      <c r="D161" s="77">
        <v>8</v>
      </c>
      <c r="E161" s="77">
        <v>0</v>
      </c>
      <c r="F161" s="77">
        <v>4</v>
      </c>
      <c r="G161" s="77">
        <v>0</v>
      </c>
      <c r="H161" s="77">
        <v>1</v>
      </c>
      <c r="I161" s="77">
        <v>2</v>
      </c>
      <c r="J161" s="77">
        <v>18</v>
      </c>
      <c r="K161" s="77">
        <v>0</v>
      </c>
      <c r="L161" s="77">
        <v>0</v>
      </c>
      <c r="M161" s="77">
        <v>0</v>
      </c>
      <c r="N161" s="77">
        <v>1</v>
      </c>
      <c r="O161" s="77">
        <v>3</v>
      </c>
      <c r="P161" s="77">
        <v>1</v>
      </c>
      <c r="Q161" s="77">
        <v>0</v>
      </c>
      <c r="R161" s="77">
        <v>0</v>
      </c>
      <c r="S161" s="77">
        <v>1</v>
      </c>
    </row>
    <row r="162" spans="1:21" ht="12.75" x14ac:dyDescent="0.2">
      <c r="A162" s="55">
        <v>4004</v>
      </c>
      <c r="B162" s="289" t="s">
        <v>5</v>
      </c>
      <c r="C162" s="40">
        <f>SUM(D162:S162)</f>
        <v>1</v>
      </c>
      <c r="D162" s="77">
        <v>0</v>
      </c>
      <c r="E162" s="77">
        <v>0</v>
      </c>
      <c r="F162" s="77">
        <v>1</v>
      </c>
      <c r="G162" s="77">
        <v>0</v>
      </c>
      <c r="H162" s="77">
        <v>0</v>
      </c>
      <c r="I162" s="77">
        <v>0</v>
      </c>
      <c r="J162" s="77">
        <v>0</v>
      </c>
      <c r="K162" s="77">
        <v>0</v>
      </c>
      <c r="L162" s="77">
        <v>0</v>
      </c>
      <c r="M162" s="77">
        <v>0</v>
      </c>
      <c r="N162" s="77">
        <v>0</v>
      </c>
      <c r="O162" s="77">
        <v>0</v>
      </c>
      <c r="P162" s="77">
        <v>0</v>
      </c>
      <c r="Q162" s="77">
        <v>0</v>
      </c>
      <c r="R162" s="77">
        <v>0</v>
      </c>
      <c r="S162" s="77">
        <v>0</v>
      </c>
    </row>
    <row r="163" spans="1:21" ht="12.75" x14ac:dyDescent="0.2">
      <c r="A163" s="55">
        <v>4005</v>
      </c>
      <c r="B163" s="289" t="s">
        <v>6</v>
      </c>
      <c r="C163" s="40">
        <f>SUM(D163:S163)</f>
        <v>2</v>
      </c>
      <c r="D163" s="77">
        <v>0</v>
      </c>
      <c r="E163" s="77">
        <v>0</v>
      </c>
      <c r="F163" s="77">
        <v>0</v>
      </c>
      <c r="G163" s="77">
        <v>0</v>
      </c>
      <c r="H163" s="77">
        <v>1</v>
      </c>
      <c r="I163" s="77">
        <v>0</v>
      </c>
      <c r="J163" s="77">
        <v>0</v>
      </c>
      <c r="K163" s="77">
        <v>0</v>
      </c>
      <c r="L163" s="77">
        <v>0</v>
      </c>
      <c r="M163" s="77">
        <v>0</v>
      </c>
      <c r="N163" s="77">
        <v>0</v>
      </c>
      <c r="O163" s="77">
        <v>0</v>
      </c>
      <c r="P163" s="77">
        <v>0</v>
      </c>
      <c r="Q163" s="77">
        <v>1</v>
      </c>
      <c r="R163" s="77">
        <v>0</v>
      </c>
      <c r="S163" s="77">
        <v>0</v>
      </c>
    </row>
    <row r="164" spans="1:21" ht="16.5" customHeight="1" x14ac:dyDescent="0.2">
      <c r="A164" s="51">
        <v>4099</v>
      </c>
      <c r="B164" s="289" t="s">
        <v>425</v>
      </c>
      <c r="C164" s="40">
        <f>SUM(D164:S164)</f>
        <v>3</v>
      </c>
      <c r="D164" s="77">
        <v>0</v>
      </c>
      <c r="E164" s="77">
        <v>0</v>
      </c>
      <c r="F164" s="77">
        <v>0</v>
      </c>
      <c r="G164" s="77">
        <v>0</v>
      </c>
      <c r="H164" s="77">
        <v>1</v>
      </c>
      <c r="I164" s="77">
        <v>1</v>
      </c>
      <c r="J164" s="77">
        <v>1</v>
      </c>
      <c r="K164" s="77">
        <v>0</v>
      </c>
      <c r="L164" s="77">
        <v>0</v>
      </c>
      <c r="M164" s="77">
        <v>0</v>
      </c>
      <c r="N164" s="77">
        <v>0</v>
      </c>
      <c r="O164" s="77">
        <v>0</v>
      </c>
      <c r="P164" s="77">
        <v>0</v>
      </c>
      <c r="Q164" s="77">
        <v>0</v>
      </c>
      <c r="R164" s="77">
        <v>0</v>
      </c>
      <c r="S164" s="77">
        <v>0</v>
      </c>
    </row>
    <row r="165" spans="1:21" ht="12.75" x14ac:dyDescent="0.2">
      <c r="A165" s="50"/>
      <c r="B165" s="288" t="s">
        <v>351</v>
      </c>
      <c r="C165" s="70">
        <f>SUM(C166:C169)</f>
        <v>4</v>
      </c>
      <c r="D165" s="70">
        <f>SUM(D166:D169)</f>
        <v>2</v>
      </c>
      <c r="E165" s="70">
        <f t="shared" ref="E165:S165" si="21">SUM(E166:E169)</f>
        <v>0</v>
      </c>
      <c r="F165" s="70">
        <f t="shared" si="21"/>
        <v>0</v>
      </c>
      <c r="G165" s="70">
        <f t="shared" si="21"/>
        <v>0</v>
      </c>
      <c r="H165" s="70">
        <f t="shared" si="21"/>
        <v>0</v>
      </c>
      <c r="I165" s="70">
        <f t="shared" si="21"/>
        <v>0</v>
      </c>
      <c r="J165" s="70">
        <f t="shared" si="21"/>
        <v>1</v>
      </c>
      <c r="K165" s="70">
        <f t="shared" si="21"/>
        <v>0</v>
      </c>
      <c r="L165" s="70">
        <f t="shared" si="21"/>
        <v>1</v>
      </c>
      <c r="M165" s="70">
        <f t="shared" si="21"/>
        <v>0</v>
      </c>
      <c r="N165" s="70">
        <f t="shared" si="21"/>
        <v>0</v>
      </c>
      <c r="O165" s="70">
        <f t="shared" si="21"/>
        <v>0</v>
      </c>
      <c r="P165" s="70">
        <f t="shared" si="21"/>
        <v>0</v>
      </c>
      <c r="Q165" s="70">
        <f t="shared" si="21"/>
        <v>0</v>
      </c>
      <c r="R165" s="70">
        <f t="shared" si="21"/>
        <v>0</v>
      </c>
      <c r="S165" s="70">
        <f t="shared" si="21"/>
        <v>0</v>
      </c>
    </row>
    <row r="166" spans="1:21" ht="12.75" x14ac:dyDescent="0.2">
      <c r="A166" s="51">
        <v>5001</v>
      </c>
      <c r="B166" s="289" t="s">
        <v>456</v>
      </c>
      <c r="C166" s="40">
        <f>SUM(D166:S166)</f>
        <v>1</v>
      </c>
      <c r="D166" s="77">
        <v>0</v>
      </c>
      <c r="E166" s="77">
        <v>0</v>
      </c>
      <c r="F166" s="77">
        <v>0</v>
      </c>
      <c r="G166" s="77">
        <v>0</v>
      </c>
      <c r="H166" s="77">
        <v>0</v>
      </c>
      <c r="I166" s="77">
        <v>0</v>
      </c>
      <c r="J166" s="77">
        <v>1</v>
      </c>
      <c r="K166" s="77">
        <v>0</v>
      </c>
      <c r="L166" s="77">
        <v>0</v>
      </c>
      <c r="M166" s="77">
        <v>0</v>
      </c>
      <c r="N166" s="77">
        <v>0</v>
      </c>
      <c r="O166" s="77">
        <v>0</v>
      </c>
      <c r="P166" s="77">
        <v>0</v>
      </c>
      <c r="Q166" s="77">
        <v>0</v>
      </c>
      <c r="R166" s="77">
        <v>0</v>
      </c>
      <c r="S166" s="77">
        <v>0</v>
      </c>
    </row>
    <row r="167" spans="1:21" ht="12.75" x14ac:dyDescent="0.2">
      <c r="A167" s="51">
        <v>5002</v>
      </c>
      <c r="B167" s="294" t="s">
        <v>103</v>
      </c>
      <c r="C167" s="40">
        <f>SUM(D167:S167)</f>
        <v>0</v>
      </c>
      <c r="D167" s="77">
        <v>0</v>
      </c>
      <c r="E167" s="77">
        <v>0</v>
      </c>
      <c r="F167" s="77">
        <v>0</v>
      </c>
      <c r="G167" s="77">
        <v>0</v>
      </c>
      <c r="H167" s="77">
        <v>0</v>
      </c>
      <c r="I167" s="77">
        <v>0</v>
      </c>
      <c r="J167" s="77">
        <v>0</v>
      </c>
      <c r="K167" s="77">
        <v>0</v>
      </c>
      <c r="L167" s="77">
        <v>0</v>
      </c>
      <c r="M167" s="77">
        <v>0</v>
      </c>
      <c r="N167" s="77">
        <v>0</v>
      </c>
      <c r="O167" s="77">
        <v>0</v>
      </c>
      <c r="P167" s="77">
        <v>0</v>
      </c>
      <c r="Q167" s="77">
        <v>0</v>
      </c>
      <c r="R167" s="77">
        <v>0</v>
      </c>
      <c r="S167" s="77">
        <v>0</v>
      </c>
    </row>
    <row r="168" spans="1:21" ht="12.75" x14ac:dyDescent="0.2">
      <c r="A168" s="51">
        <v>5003</v>
      </c>
      <c r="B168" s="294" t="s">
        <v>7</v>
      </c>
      <c r="C168" s="40">
        <f>SUM(D168:S168)</f>
        <v>0</v>
      </c>
      <c r="D168" s="77">
        <v>0</v>
      </c>
      <c r="E168" s="77">
        <v>0</v>
      </c>
      <c r="F168" s="77">
        <v>0</v>
      </c>
      <c r="G168" s="77">
        <v>0</v>
      </c>
      <c r="H168" s="77">
        <v>0</v>
      </c>
      <c r="I168" s="77">
        <v>0</v>
      </c>
      <c r="J168" s="77">
        <v>0</v>
      </c>
      <c r="K168" s="77">
        <v>0</v>
      </c>
      <c r="L168" s="77">
        <v>0</v>
      </c>
      <c r="M168" s="77">
        <v>0</v>
      </c>
      <c r="N168" s="77">
        <v>0</v>
      </c>
      <c r="O168" s="77">
        <v>0</v>
      </c>
      <c r="P168" s="77">
        <v>0</v>
      </c>
      <c r="Q168" s="77">
        <v>0</v>
      </c>
      <c r="R168" s="77">
        <v>0</v>
      </c>
      <c r="S168" s="77">
        <v>0</v>
      </c>
    </row>
    <row r="169" spans="1:21" ht="12.75" x14ac:dyDescent="0.2">
      <c r="A169" s="53">
        <v>5099</v>
      </c>
      <c r="B169" s="289" t="s">
        <v>184</v>
      </c>
      <c r="C169" s="40">
        <f>SUM(D169:S169)</f>
        <v>3</v>
      </c>
      <c r="D169" s="77">
        <v>2</v>
      </c>
      <c r="E169" s="77">
        <v>0</v>
      </c>
      <c r="F169" s="77">
        <v>0</v>
      </c>
      <c r="G169" s="77">
        <v>0</v>
      </c>
      <c r="H169" s="77">
        <v>0</v>
      </c>
      <c r="I169" s="77">
        <v>0</v>
      </c>
      <c r="J169" s="77">
        <v>0</v>
      </c>
      <c r="K169" s="77">
        <v>0</v>
      </c>
      <c r="L169" s="77">
        <v>1</v>
      </c>
      <c r="M169" s="77">
        <v>0</v>
      </c>
      <c r="N169" s="77">
        <v>0</v>
      </c>
      <c r="O169" s="77">
        <v>0</v>
      </c>
      <c r="P169" s="77">
        <v>0</v>
      </c>
      <c r="Q169" s="77">
        <v>0</v>
      </c>
      <c r="R169" s="77">
        <v>0</v>
      </c>
      <c r="S169" s="77">
        <v>0</v>
      </c>
    </row>
    <row r="170" spans="1:21" ht="21" x14ac:dyDescent="0.2">
      <c r="A170" s="50"/>
      <c r="B170" s="288" t="s">
        <v>343</v>
      </c>
      <c r="C170" s="70">
        <f>SUM(C171:C178)</f>
        <v>3031</v>
      </c>
      <c r="D170" s="70">
        <f>SUM(D171:D178)</f>
        <v>137</v>
      </c>
      <c r="E170" s="70">
        <f t="shared" ref="E170:S170" si="22">SUM(E171:E178)</f>
        <v>553</v>
      </c>
      <c r="F170" s="70">
        <f t="shared" si="22"/>
        <v>153</v>
      </c>
      <c r="G170" s="70">
        <f t="shared" si="22"/>
        <v>113</v>
      </c>
      <c r="H170" s="70">
        <f t="shared" si="22"/>
        <v>110</v>
      </c>
      <c r="I170" s="70">
        <f t="shared" si="22"/>
        <v>263</v>
      </c>
      <c r="J170" s="70">
        <f t="shared" si="22"/>
        <v>838</v>
      </c>
      <c r="K170" s="70">
        <f t="shared" si="22"/>
        <v>127</v>
      </c>
      <c r="L170" s="70">
        <f t="shared" si="22"/>
        <v>200</v>
      </c>
      <c r="M170" s="70">
        <f t="shared" si="22"/>
        <v>55</v>
      </c>
      <c r="N170" s="70">
        <f t="shared" si="22"/>
        <v>232</v>
      </c>
      <c r="O170" s="70">
        <f t="shared" si="22"/>
        <v>90</v>
      </c>
      <c r="P170" s="70">
        <f t="shared" si="22"/>
        <v>62</v>
      </c>
      <c r="Q170" s="70">
        <f t="shared" si="22"/>
        <v>71</v>
      </c>
      <c r="R170" s="70">
        <f t="shared" si="22"/>
        <v>14</v>
      </c>
      <c r="S170" s="70">
        <f t="shared" si="22"/>
        <v>13</v>
      </c>
      <c r="U170" s="41"/>
    </row>
    <row r="171" spans="1:21" ht="12.75" x14ac:dyDescent="0.2">
      <c r="A171" s="51">
        <v>7001</v>
      </c>
      <c r="B171" s="294" t="s">
        <v>276</v>
      </c>
      <c r="C171" s="40">
        <f t="shared" ref="C171:C178" si="23">SUM(D171:S171)</f>
        <v>0</v>
      </c>
      <c r="D171" s="77">
        <v>0</v>
      </c>
      <c r="E171" s="77">
        <v>0</v>
      </c>
      <c r="F171" s="77">
        <v>0</v>
      </c>
      <c r="G171" s="77">
        <v>0</v>
      </c>
      <c r="H171" s="77">
        <v>0</v>
      </c>
      <c r="I171" s="77">
        <v>0</v>
      </c>
      <c r="J171" s="77">
        <v>0</v>
      </c>
      <c r="K171" s="77">
        <v>0</v>
      </c>
      <c r="L171" s="77">
        <v>0</v>
      </c>
      <c r="M171" s="77">
        <v>0</v>
      </c>
      <c r="N171" s="77">
        <v>0</v>
      </c>
      <c r="O171" s="77">
        <v>0</v>
      </c>
      <c r="P171" s="77">
        <v>0</v>
      </c>
      <c r="Q171" s="77">
        <v>0</v>
      </c>
      <c r="R171" s="77">
        <v>0</v>
      </c>
      <c r="S171" s="77">
        <v>0</v>
      </c>
    </row>
    <row r="172" spans="1:21" ht="21" x14ac:dyDescent="0.2">
      <c r="A172" s="51">
        <v>7006</v>
      </c>
      <c r="B172" s="289" t="s">
        <v>306</v>
      </c>
      <c r="C172" s="40">
        <f t="shared" si="23"/>
        <v>150</v>
      </c>
      <c r="D172" s="77">
        <v>1</v>
      </c>
      <c r="E172" s="77">
        <v>0</v>
      </c>
      <c r="F172" s="77">
        <v>0</v>
      </c>
      <c r="G172" s="77">
        <v>2</v>
      </c>
      <c r="H172" s="77">
        <v>4</v>
      </c>
      <c r="I172" s="77">
        <v>29</v>
      </c>
      <c r="J172" s="77">
        <v>15</v>
      </c>
      <c r="K172" s="77">
        <v>8</v>
      </c>
      <c r="L172" s="77">
        <v>44</v>
      </c>
      <c r="M172" s="77">
        <v>14</v>
      </c>
      <c r="N172" s="77">
        <v>13</v>
      </c>
      <c r="O172" s="77">
        <v>10</v>
      </c>
      <c r="P172" s="77">
        <v>5</v>
      </c>
      <c r="Q172" s="77">
        <v>4</v>
      </c>
      <c r="R172" s="77">
        <v>0</v>
      </c>
      <c r="S172" s="77">
        <v>1</v>
      </c>
    </row>
    <row r="173" spans="1:21" ht="12.75" x14ac:dyDescent="0.2">
      <c r="A173" s="51">
        <v>7007</v>
      </c>
      <c r="B173" s="289" t="s">
        <v>104</v>
      </c>
      <c r="C173" s="40">
        <f t="shared" si="23"/>
        <v>1355</v>
      </c>
      <c r="D173" s="77">
        <v>106</v>
      </c>
      <c r="E173" s="77">
        <v>486</v>
      </c>
      <c r="F173" s="77">
        <v>80</v>
      </c>
      <c r="G173" s="77">
        <v>43</v>
      </c>
      <c r="H173" s="77">
        <v>21</v>
      </c>
      <c r="I173" s="77">
        <v>75</v>
      </c>
      <c r="J173" s="77">
        <v>366</v>
      </c>
      <c r="K173" s="77">
        <v>25</v>
      </c>
      <c r="L173" s="77">
        <v>54</v>
      </c>
      <c r="M173" s="77">
        <v>6</v>
      </c>
      <c r="N173" s="77">
        <v>39</v>
      </c>
      <c r="O173" s="77">
        <v>14</v>
      </c>
      <c r="P173" s="77">
        <v>14</v>
      </c>
      <c r="Q173" s="77">
        <v>19</v>
      </c>
      <c r="R173" s="77">
        <v>2</v>
      </c>
      <c r="S173" s="77">
        <v>5</v>
      </c>
    </row>
    <row r="174" spans="1:21" ht="12.75" x14ac:dyDescent="0.2">
      <c r="A174" s="53">
        <v>7014</v>
      </c>
      <c r="B174" s="289" t="s">
        <v>426</v>
      </c>
      <c r="C174" s="40">
        <f t="shared" si="23"/>
        <v>1</v>
      </c>
      <c r="D174" s="77">
        <v>0</v>
      </c>
      <c r="E174" s="77">
        <v>0</v>
      </c>
      <c r="F174" s="77">
        <v>0</v>
      </c>
      <c r="G174" s="77">
        <v>0</v>
      </c>
      <c r="H174" s="77">
        <v>0</v>
      </c>
      <c r="I174" s="77">
        <v>0</v>
      </c>
      <c r="J174" s="77">
        <v>1</v>
      </c>
      <c r="K174" s="77">
        <v>0</v>
      </c>
      <c r="L174" s="77">
        <v>0</v>
      </c>
      <c r="M174" s="77">
        <v>0</v>
      </c>
      <c r="N174" s="77">
        <v>0</v>
      </c>
      <c r="O174" s="77">
        <v>0</v>
      </c>
      <c r="P174" s="77">
        <v>0</v>
      </c>
      <c r="Q174" s="77">
        <v>0</v>
      </c>
      <c r="R174" s="77">
        <v>0</v>
      </c>
      <c r="S174" s="77">
        <v>0</v>
      </c>
    </row>
    <row r="175" spans="1:21" ht="12.75" x14ac:dyDescent="0.2">
      <c r="A175" s="55">
        <v>7031</v>
      </c>
      <c r="B175" s="289" t="s">
        <v>54</v>
      </c>
      <c r="C175" s="40">
        <f t="shared" si="23"/>
        <v>1</v>
      </c>
      <c r="D175" s="77">
        <v>0</v>
      </c>
      <c r="E175" s="77">
        <v>0</v>
      </c>
      <c r="F175" s="77">
        <v>0</v>
      </c>
      <c r="G175" s="77">
        <v>0</v>
      </c>
      <c r="H175" s="77">
        <v>0</v>
      </c>
      <c r="I175" s="77">
        <v>0</v>
      </c>
      <c r="J175" s="77">
        <v>1</v>
      </c>
      <c r="K175" s="77">
        <v>0</v>
      </c>
      <c r="L175" s="77">
        <v>0</v>
      </c>
      <c r="M175" s="77">
        <v>0</v>
      </c>
      <c r="N175" s="77">
        <v>0</v>
      </c>
      <c r="O175" s="77">
        <v>0</v>
      </c>
      <c r="P175" s="77">
        <v>0</v>
      </c>
      <c r="Q175" s="77">
        <v>0</v>
      </c>
      <c r="R175" s="77">
        <v>0</v>
      </c>
      <c r="S175" s="77">
        <v>0</v>
      </c>
    </row>
    <row r="176" spans="1:21" ht="12.75" x14ac:dyDescent="0.2">
      <c r="A176" s="53">
        <v>7037</v>
      </c>
      <c r="B176" s="289" t="s">
        <v>11</v>
      </c>
      <c r="C176" s="40">
        <f t="shared" si="23"/>
        <v>1468</v>
      </c>
      <c r="D176" s="77">
        <v>29</v>
      </c>
      <c r="E176" s="77">
        <v>67</v>
      </c>
      <c r="F176" s="77">
        <v>73</v>
      </c>
      <c r="G176" s="77">
        <v>66</v>
      </c>
      <c r="H176" s="77">
        <v>84</v>
      </c>
      <c r="I176" s="77">
        <v>155</v>
      </c>
      <c r="J176" s="77">
        <v>437</v>
      </c>
      <c r="K176" s="77">
        <v>85</v>
      </c>
      <c r="L176" s="77">
        <v>94</v>
      </c>
      <c r="M176" s="77">
        <v>35</v>
      </c>
      <c r="N176" s="77">
        <v>169</v>
      </c>
      <c r="O176" s="77">
        <v>66</v>
      </c>
      <c r="P176" s="77">
        <v>43</v>
      </c>
      <c r="Q176" s="77">
        <v>47</v>
      </c>
      <c r="R176" s="77">
        <v>12</v>
      </c>
      <c r="S176" s="77">
        <v>6</v>
      </c>
    </row>
    <row r="177" spans="1:19" ht="12.75" x14ac:dyDescent="0.2">
      <c r="A177" s="53">
        <v>7044</v>
      </c>
      <c r="B177" s="294" t="s">
        <v>12</v>
      </c>
      <c r="C177" s="40">
        <f t="shared" si="23"/>
        <v>0</v>
      </c>
      <c r="D177" s="77">
        <v>0</v>
      </c>
      <c r="E177" s="77">
        <v>0</v>
      </c>
      <c r="F177" s="77">
        <v>0</v>
      </c>
      <c r="G177" s="77">
        <v>0</v>
      </c>
      <c r="H177" s="77">
        <v>0</v>
      </c>
      <c r="I177" s="77">
        <v>0</v>
      </c>
      <c r="J177" s="77">
        <v>0</v>
      </c>
      <c r="K177" s="77">
        <v>0</v>
      </c>
      <c r="L177" s="77">
        <v>0</v>
      </c>
      <c r="M177" s="77">
        <v>0</v>
      </c>
      <c r="N177" s="77">
        <v>0</v>
      </c>
      <c r="O177" s="77">
        <v>0</v>
      </c>
      <c r="P177" s="77">
        <v>0</v>
      </c>
      <c r="Q177" s="77">
        <v>0</v>
      </c>
      <c r="R177" s="77">
        <v>0</v>
      </c>
      <c r="S177" s="77">
        <v>0</v>
      </c>
    </row>
    <row r="178" spans="1:19" ht="12.75" x14ac:dyDescent="0.2">
      <c r="A178" s="51">
        <v>7099</v>
      </c>
      <c r="B178" s="289" t="s">
        <v>427</v>
      </c>
      <c r="C178" s="40">
        <f t="shared" si="23"/>
        <v>56</v>
      </c>
      <c r="D178" s="77">
        <v>1</v>
      </c>
      <c r="E178" s="77">
        <v>0</v>
      </c>
      <c r="F178" s="77">
        <v>0</v>
      </c>
      <c r="G178" s="77">
        <v>2</v>
      </c>
      <c r="H178" s="77">
        <v>1</v>
      </c>
      <c r="I178" s="77">
        <v>4</v>
      </c>
      <c r="J178" s="77">
        <v>18</v>
      </c>
      <c r="K178" s="77">
        <v>9</v>
      </c>
      <c r="L178" s="77">
        <v>8</v>
      </c>
      <c r="M178" s="77">
        <v>0</v>
      </c>
      <c r="N178" s="77">
        <v>11</v>
      </c>
      <c r="O178" s="77">
        <v>0</v>
      </c>
      <c r="P178" s="77">
        <v>0</v>
      </c>
      <c r="Q178" s="77">
        <v>1</v>
      </c>
      <c r="R178" s="77">
        <v>0</v>
      </c>
      <c r="S178" s="77">
        <v>1</v>
      </c>
    </row>
    <row r="179" spans="1:19" ht="21" x14ac:dyDescent="0.2">
      <c r="A179" s="50"/>
      <c r="B179" s="288" t="s">
        <v>216</v>
      </c>
      <c r="C179" s="70">
        <f>C180+C181</f>
        <v>32</v>
      </c>
      <c r="D179" s="70">
        <f t="shared" ref="D179:S179" si="24">D180+D181</f>
        <v>1</v>
      </c>
      <c r="E179" s="70">
        <f t="shared" si="24"/>
        <v>0</v>
      </c>
      <c r="F179" s="70">
        <f t="shared" si="24"/>
        <v>3</v>
      </c>
      <c r="G179" s="70">
        <f t="shared" si="24"/>
        <v>1</v>
      </c>
      <c r="H179" s="70">
        <f t="shared" si="24"/>
        <v>0</v>
      </c>
      <c r="I179" s="70">
        <f t="shared" si="24"/>
        <v>3</v>
      </c>
      <c r="J179" s="70">
        <f t="shared" si="24"/>
        <v>10</v>
      </c>
      <c r="K179" s="70">
        <f t="shared" si="24"/>
        <v>2</v>
      </c>
      <c r="L179" s="70">
        <f t="shared" si="24"/>
        <v>7</v>
      </c>
      <c r="M179" s="70">
        <f t="shared" si="24"/>
        <v>2</v>
      </c>
      <c r="N179" s="70">
        <f t="shared" si="24"/>
        <v>1</v>
      </c>
      <c r="O179" s="70">
        <f t="shared" si="24"/>
        <v>1</v>
      </c>
      <c r="P179" s="70">
        <f t="shared" si="24"/>
        <v>0</v>
      </c>
      <c r="Q179" s="70">
        <f t="shared" si="24"/>
        <v>0</v>
      </c>
      <c r="R179" s="70">
        <f t="shared" si="24"/>
        <v>1</v>
      </c>
      <c r="S179" s="70">
        <f t="shared" si="24"/>
        <v>0</v>
      </c>
    </row>
    <row r="180" spans="1:19" ht="12.75" x14ac:dyDescent="0.2">
      <c r="A180" s="53">
        <v>8002</v>
      </c>
      <c r="B180" s="289" t="s">
        <v>105</v>
      </c>
      <c r="C180" s="40">
        <f>SUM(D180:S180)</f>
        <v>4</v>
      </c>
      <c r="D180" s="77">
        <v>1</v>
      </c>
      <c r="E180" s="77">
        <v>0</v>
      </c>
      <c r="F180" s="77">
        <v>0</v>
      </c>
      <c r="G180" s="77">
        <v>0</v>
      </c>
      <c r="H180" s="77">
        <v>0</v>
      </c>
      <c r="I180" s="77">
        <v>0</v>
      </c>
      <c r="J180" s="77">
        <v>3</v>
      </c>
      <c r="K180" s="77">
        <v>0</v>
      </c>
      <c r="L180" s="77">
        <v>0</v>
      </c>
      <c r="M180" s="77">
        <v>0</v>
      </c>
      <c r="N180" s="77">
        <v>0</v>
      </c>
      <c r="O180" s="77">
        <v>0</v>
      </c>
      <c r="P180" s="77">
        <v>0</v>
      </c>
      <c r="Q180" s="77">
        <v>0</v>
      </c>
      <c r="R180" s="77">
        <v>0</v>
      </c>
      <c r="S180" s="77">
        <v>0</v>
      </c>
    </row>
    <row r="181" spans="1:19" ht="15" customHeight="1" x14ac:dyDescent="0.2">
      <c r="A181" s="53">
        <v>8003</v>
      </c>
      <c r="B181" s="289" t="s">
        <v>428</v>
      </c>
      <c r="C181" s="40">
        <f>SUM(D181:S181)</f>
        <v>28</v>
      </c>
      <c r="D181" s="77">
        <v>0</v>
      </c>
      <c r="E181" s="77">
        <v>0</v>
      </c>
      <c r="F181" s="77">
        <v>3</v>
      </c>
      <c r="G181" s="77">
        <v>1</v>
      </c>
      <c r="H181" s="77">
        <v>0</v>
      </c>
      <c r="I181" s="77">
        <v>3</v>
      </c>
      <c r="J181" s="77">
        <v>7</v>
      </c>
      <c r="K181" s="77">
        <v>2</v>
      </c>
      <c r="L181" s="77">
        <v>7</v>
      </c>
      <c r="M181" s="77">
        <v>2</v>
      </c>
      <c r="N181" s="77">
        <v>1</v>
      </c>
      <c r="O181" s="77">
        <v>1</v>
      </c>
      <c r="P181" s="77">
        <v>0</v>
      </c>
      <c r="Q181" s="77">
        <v>0</v>
      </c>
      <c r="R181" s="77">
        <v>1</v>
      </c>
      <c r="S181" s="77">
        <v>0</v>
      </c>
    </row>
    <row r="182" spans="1:19" ht="12.75" x14ac:dyDescent="0.2">
      <c r="A182" s="51"/>
      <c r="B182" s="288" t="s">
        <v>177</v>
      </c>
      <c r="C182" s="70">
        <f>SUM(C183:C186)</f>
        <v>72</v>
      </c>
      <c r="D182" s="70">
        <f t="shared" ref="D182:S182" si="25">SUM(D183:D186)</f>
        <v>4</v>
      </c>
      <c r="E182" s="70">
        <f t="shared" si="25"/>
        <v>3</v>
      </c>
      <c r="F182" s="70">
        <f t="shared" si="25"/>
        <v>4</v>
      </c>
      <c r="G182" s="70">
        <f t="shared" si="25"/>
        <v>4</v>
      </c>
      <c r="H182" s="70">
        <f t="shared" si="25"/>
        <v>2</v>
      </c>
      <c r="I182" s="70">
        <f t="shared" si="25"/>
        <v>4</v>
      </c>
      <c r="J182" s="70">
        <f t="shared" si="25"/>
        <v>32</v>
      </c>
      <c r="K182" s="70">
        <f t="shared" si="25"/>
        <v>2</v>
      </c>
      <c r="L182" s="70">
        <f t="shared" si="25"/>
        <v>5</v>
      </c>
      <c r="M182" s="70">
        <f t="shared" si="25"/>
        <v>1</v>
      </c>
      <c r="N182" s="70">
        <f t="shared" si="25"/>
        <v>2</v>
      </c>
      <c r="O182" s="70">
        <f t="shared" si="25"/>
        <v>0</v>
      </c>
      <c r="P182" s="70">
        <f t="shared" si="25"/>
        <v>2</v>
      </c>
      <c r="Q182" s="70">
        <f t="shared" si="25"/>
        <v>4</v>
      </c>
      <c r="R182" s="70">
        <f t="shared" si="25"/>
        <v>2</v>
      </c>
      <c r="S182" s="70">
        <f t="shared" si="25"/>
        <v>1</v>
      </c>
    </row>
    <row r="183" spans="1:19" ht="21" x14ac:dyDescent="0.2">
      <c r="A183" s="51">
        <v>9002</v>
      </c>
      <c r="B183" s="289" t="s">
        <v>450</v>
      </c>
      <c r="C183" s="40">
        <f>SUM(D183:S183)</f>
        <v>1</v>
      </c>
      <c r="D183" s="77">
        <v>0</v>
      </c>
      <c r="E183" s="77">
        <v>0</v>
      </c>
      <c r="F183" s="77">
        <v>1</v>
      </c>
      <c r="G183" s="77">
        <v>0</v>
      </c>
      <c r="H183" s="77">
        <v>0</v>
      </c>
      <c r="I183" s="77">
        <v>0</v>
      </c>
      <c r="J183" s="77">
        <v>0</v>
      </c>
      <c r="K183" s="77">
        <v>0</v>
      </c>
      <c r="L183" s="77">
        <v>0</v>
      </c>
      <c r="M183" s="77">
        <v>0</v>
      </c>
      <c r="N183" s="77">
        <v>0</v>
      </c>
      <c r="O183" s="77">
        <v>0</v>
      </c>
      <c r="P183" s="77">
        <v>0</v>
      </c>
      <c r="Q183" s="77">
        <v>0</v>
      </c>
      <c r="R183" s="77">
        <v>0</v>
      </c>
      <c r="S183" s="77">
        <v>0</v>
      </c>
    </row>
    <row r="184" spans="1:19" ht="21" x14ac:dyDescent="0.2">
      <c r="A184" s="51">
        <v>9003</v>
      </c>
      <c r="B184" s="289" t="s">
        <v>429</v>
      </c>
      <c r="C184" s="40">
        <f>SUM(D184:S184)</f>
        <v>7</v>
      </c>
      <c r="D184" s="77">
        <v>2</v>
      </c>
      <c r="E184" s="77">
        <v>0</v>
      </c>
      <c r="F184" s="77">
        <v>2</v>
      </c>
      <c r="G184" s="77">
        <v>0</v>
      </c>
      <c r="H184" s="77">
        <v>0</v>
      </c>
      <c r="I184" s="77">
        <v>0</v>
      </c>
      <c r="J184" s="77">
        <v>1</v>
      </c>
      <c r="K184" s="77">
        <v>0</v>
      </c>
      <c r="L184" s="77">
        <v>1</v>
      </c>
      <c r="M184" s="77">
        <v>0</v>
      </c>
      <c r="N184" s="77">
        <v>0</v>
      </c>
      <c r="O184" s="77">
        <v>0</v>
      </c>
      <c r="P184" s="77">
        <v>1</v>
      </c>
      <c r="Q184" s="77">
        <v>0</v>
      </c>
      <c r="R184" s="77">
        <v>0</v>
      </c>
      <c r="S184" s="77">
        <v>0</v>
      </c>
    </row>
    <row r="185" spans="1:19" ht="21" x14ac:dyDescent="0.2">
      <c r="A185" s="51">
        <v>9004</v>
      </c>
      <c r="B185" s="289" t="s">
        <v>430</v>
      </c>
      <c r="C185" s="40">
        <f>SUM(D185:S185)</f>
        <v>1</v>
      </c>
      <c r="D185" s="77">
        <v>0</v>
      </c>
      <c r="E185" s="77">
        <v>0</v>
      </c>
      <c r="F185" s="77">
        <v>0</v>
      </c>
      <c r="G185" s="77">
        <v>0</v>
      </c>
      <c r="H185" s="77">
        <v>0</v>
      </c>
      <c r="I185" s="77">
        <v>0</v>
      </c>
      <c r="J185" s="77">
        <v>0</v>
      </c>
      <c r="K185" s="77">
        <v>0</v>
      </c>
      <c r="L185" s="77">
        <v>0</v>
      </c>
      <c r="M185" s="77">
        <v>0</v>
      </c>
      <c r="N185" s="77">
        <v>0</v>
      </c>
      <c r="O185" s="77">
        <v>0</v>
      </c>
      <c r="P185" s="77">
        <v>0</v>
      </c>
      <c r="Q185" s="77">
        <v>1</v>
      </c>
      <c r="R185" s="77">
        <v>0</v>
      </c>
      <c r="S185" s="77">
        <v>0</v>
      </c>
    </row>
    <row r="186" spans="1:19" ht="12.75" x14ac:dyDescent="0.2">
      <c r="A186" s="53">
        <v>9099</v>
      </c>
      <c r="B186" s="289" t="s">
        <v>431</v>
      </c>
      <c r="C186" s="40">
        <f>SUM(D186:S186)</f>
        <v>63</v>
      </c>
      <c r="D186" s="77">
        <v>2</v>
      </c>
      <c r="E186" s="77">
        <v>3</v>
      </c>
      <c r="F186" s="77">
        <v>1</v>
      </c>
      <c r="G186" s="77">
        <v>4</v>
      </c>
      <c r="H186" s="77">
        <v>2</v>
      </c>
      <c r="I186" s="77">
        <v>4</v>
      </c>
      <c r="J186" s="77">
        <v>31</v>
      </c>
      <c r="K186" s="77">
        <v>2</v>
      </c>
      <c r="L186" s="77">
        <v>4</v>
      </c>
      <c r="M186" s="77">
        <v>1</v>
      </c>
      <c r="N186" s="77">
        <v>2</v>
      </c>
      <c r="O186" s="77">
        <v>0</v>
      </c>
      <c r="P186" s="77">
        <v>1</v>
      </c>
      <c r="Q186" s="77">
        <v>3</v>
      </c>
      <c r="R186" s="77">
        <v>2</v>
      </c>
      <c r="S186" s="77">
        <v>1</v>
      </c>
    </row>
    <row r="187" spans="1:19" ht="12.75" x14ac:dyDescent="0.2">
      <c r="A187" s="50"/>
      <c r="B187" s="288" t="s">
        <v>176</v>
      </c>
      <c r="C187" s="70">
        <f>SUM(C188:C195)</f>
        <v>86</v>
      </c>
      <c r="D187" s="70">
        <f t="shared" ref="D187:S187" si="26">SUM(D188:D195)</f>
        <v>1</v>
      </c>
      <c r="E187" s="70">
        <f t="shared" si="26"/>
        <v>3</v>
      </c>
      <c r="F187" s="70">
        <f t="shared" si="26"/>
        <v>3</v>
      </c>
      <c r="G187" s="70">
        <f t="shared" si="26"/>
        <v>3</v>
      </c>
      <c r="H187" s="70">
        <f t="shared" si="26"/>
        <v>6</v>
      </c>
      <c r="I187" s="70">
        <f t="shared" si="26"/>
        <v>5</v>
      </c>
      <c r="J187" s="70">
        <f t="shared" si="26"/>
        <v>50</v>
      </c>
      <c r="K187" s="70">
        <f t="shared" si="26"/>
        <v>0</v>
      </c>
      <c r="L187" s="70">
        <f t="shared" si="26"/>
        <v>6</v>
      </c>
      <c r="M187" s="70">
        <f t="shared" si="26"/>
        <v>1</v>
      </c>
      <c r="N187" s="70">
        <f t="shared" si="26"/>
        <v>2</v>
      </c>
      <c r="O187" s="70">
        <f t="shared" si="26"/>
        <v>1</v>
      </c>
      <c r="P187" s="70">
        <f t="shared" si="26"/>
        <v>1</v>
      </c>
      <c r="Q187" s="70">
        <f t="shared" si="26"/>
        <v>2</v>
      </c>
      <c r="R187" s="70">
        <f t="shared" si="26"/>
        <v>1</v>
      </c>
      <c r="S187" s="70">
        <f t="shared" si="26"/>
        <v>1</v>
      </c>
    </row>
    <row r="188" spans="1:19" ht="21" x14ac:dyDescent="0.2">
      <c r="A188" s="51">
        <v>10001</v>
      </c>
      <c r="B188" s="289" t="s">
        <v>462</v>
      </c>
      <c r="C188" s="40">
        <f t="shared" ref="C188:C195" si="27">SUM(D188:S188)</f>
        <v>46</v>
      </c>
      <c r="D188" s="77">
        <v>0</v>
      </c>
      <c r="E188" s="77">
        <v>2</v>
      </c>
      <c r="F188" s="77">
        <v>1</v>
      </c>
      <c r="G188" s="77">
        <v>3</v>
      </c>
      <c r="H188" s="77">
        <v>3</v>
      </c>
      <c r="I188" s="77">
        <v>2</v>
      </c>
      <c r="J188" s="77">
        <v>29</v>
      </c>
      <c r="K188" s="77">
        <v>0</v>
      </c>
      <c r="L188" s="77">
        <v>2</v>
      </c>
      <c r="M188" s="77">
        <v>0</v>
      </c>
      <c r="N188" s="77">
        <v>2</v>
      </c>
      <c r="O188" s="77">
        <v>1</v>
      </c>
      <c r="P188" s="77">
        <v>0</v>
      </c>
      <c r="Q188" s="77">
        <v>0</v>
      </c>
      <c r="R188" s="77">
        <v>0</v>
      </c>
      <c r="S188" s="77">
        <v>1</v>
      </c>
    </row>
    <row r="189" spans="1:19" ht="12.75" x14ac:dyDescent="0.2">
      <c r="A189" s="51">
        <v>10008</v>
      </c>
      <c r="B189" s="289" t="s">
        <v>13</v>
      </c>
      <c r="C189" s="40">
        <f t="shared" si="27"/>
        <v>5</v>
      </c>
      <c r="D189" s="77">
        <v>0</v>
      </c>
      <c r="E189" s="77">
        <v>1</v>
      </c>
      <c r="F189" s="77">
        <v>1</v>
      </c>
      <c r="G189" s="77">
        <v>0</v>
      </c>
      <c r="H189" s="77">
        <v>1</v>
      </c>
      <c r="I189" s="77">
        <v>0</v>
      </c>
      <c r="J189" s="77">
        <v>1</v>
      </c>
      <c r="K189" s="77">
        <v>0</v>
      </c>
      <c r="L189" s="77">
        <v>0</v>
      </c>
      <c r="M189" s="77">
        <v>1</v>
      </c>
      <c r="N189" s="77">
        <v>0</v>
      </c>
      <c r="O189" s="77">
        <v>0</v>
      </c>
      <c r="P189" s="77">
        <v>0</v>
      </c>
      <c r="Q189" s="77">
        <v>0</v>
      </c>
      <c r="R189" s="77">
        <v>0</v>
      </c>
      <c r="S189" s="77">
        <v>0</v>
      </c>
    </row>
    <row r="190" spans="1:19" ht="12.75" x14ac:dyDescent="0.2">
      <c r="A190" s="51">
        <v>10009</v>
      </c>
      <c r="B190" s="289" t="s">
        <v>14</v>
      </c>
      <c r="C190" s="40">
        <f t="shared" si="27"/>
        <v>14</v>
      </c>
      <c r="D190" s="77">
        <v>0</v>
      </c>
      <c r="E190" s="77">
        <v>0</v>
      </c>
      <c r="F190" s="77">
        <v>1</v>
      </c>
      <c r="G190" s="77">
        <v>0</v>
      </c>
      <c r="H190" s="77">
        <v>2</v>
      </c>
      <c r="I190" s="77">
        <v>0</v>
      </c>
      <c r="J190" s="77">
        <v>8</v>
      </c>
      <c r="K190" s="77">
        <v>0</v>
      </c>
      <c r="L190" s="77">
        <v>1</v>
      </c>
      <c r="M190" s="77">
        <v>0</v>
      </c>
      <c r="N190" s="77">
        <v>0</v>
      </c>
      <c r="O190" s="77">
        <v>0</v>
      </c>
      <c r="P190" s="77">
        <v>0</v>
      </c>
      <c r="Q190" s="77">
        <v>1</v>
      </c>
      <c r="R190" s="77">
        <v>1</v>
      </c>
      <c r="S190" s="77">
        <v>0</v>
      </c>
    </row>
    <row r="191" spans="1:19" ht="12.75" x14ac:dyDescent="0.2">
      <c r="A191" s="51">
        <v>10010</v>
      </c>
      <c r="B191" s="294" t="s">
        <v>362</v>
      </c>
      <c r="C191" s="40">
        <f t="shared" si="27"/>
        <v>0</v>
      </c>
      <c r="D191" s="77">
        <v>0</v>
      </c>
      <c r="E191" s="77">
        <v>0</v>
      </c>
      <c r="F191" s="77">
        <v>0</v>
      </c>
      <c r="G191" s="77">
        <v>0</v>
      </c>
      <c r="H191" s="77">
        <v>0</v>
      </c>
      <c r="I191" s="77">
        <v>0</v>
      </c>
      <c r="J191" s="77">
        <v>0</v>
      </c>
      <c r="K191" s="77">
        <v>0</v>
      </c>
      <c r="L191" s="77">
        <v>0</v>
      </c>
      <c r="M191" s="77">
        <v>0</v>
      </c>
      <c r="N191" s="77">
        <v>0</v>
      </c>
      <c r="O191" s="77">
        <v>0</v>
      </c>
      <c r="P191" s="77">
        <v>0</v>
      </c>
      <c r="Q191" s="77">
        <v>0</v>
      </c>
      <c r="R191" s="77">
        <v>0</v>
      </c>
      <c r="S191" s="77">
        <v>0</v>
      </c>
    </row>
    <row r="192" spans="1:19" ht="21" x14ac:dyDescent="0.2">
      <c r="A192" s="53">
        <v>10011</v>
      </c>
      <c r="B192" s="289" t="s">
        <v>15</v>
      </c>
      <c r="C192" s="40">
        <f t="shared" si="27"/>
        <v>8</v>
      </c>
      <c r="D192" s="77">
        <v>1</v>
      </c>
      <c r="E192" s="77">
        <v>0</v>
      </c>
      <c r="F192" s="77">
        <v>0</v>
      </c>
      <c r="G192" s="77">
        <v>0</v>
      </c>
      <c r="H192" s="77">
        <v>0</v>
      </c>
      <c r="I192" s="77">
        <v>2</v>
      </c>
      <c r="J192" s="77">
        <v>2</v>
      </c>
      <c r="K192" s="77">
        <v>0</v>
      </c>
      <c r="L192" s="77">
        <v>3</v>
      </c>
      <c r="M192" s="77">
        <v>0</v>
      </c>
      <c r="N192" s="77">
        <v>0</v>
      </c>
      <c r="O192" s="77">
        <v>0</v>
      </c>
      <c r="P192" s="77">
        <v>0</v>
      </c>
      <c r="Q192" s="77">
        <v>0</v>
      </c>
      <c r="R192" s="77">
        <v>0</v>
      </c>
      <c r="S192" s="77">
        <v>0</v>
      </c>
    </row>
    <row r="193" spans="1:19" ht="12.75" x14ac:dyDescent="0.2">
      <c r="A193" s="53">
        <v>10012</v>
      </c>
      <c r="B193" s="294" t="s">
        <v>16</v>
      </c>
      <c r="C193" s="40">
        <f t="shared" si="27"/>
        <v>0</v>
      </c>
      <c r="D193" s="77">
        <v>0</v>
      </c>
      <c r="E193" s="77">
        <v>0</v>
      </c>
      <c r="F193" s="77">
        <v>0</v>
      </c>
      <c r="G193" s="77">
        <v>0</v>
      </c>
      <c r="H193" s="77">
        <v>0</v>
      </c>
      <c r="I193" s="77">
        <v>0</v>
      </c>
      <c r="J193" s="77">
        <v>0</v>
      </c>
      <c r="K193" s="77">
        <v>0</v>
      </c>
      <c r="L193" s="77">
        <v>0</v>
      </c>
      <c r="M193" s="77">
        <v>0</v>
      </c>
      <c r="N193" s="77">
        <v>0</v>
      </c>
      <c r="O193" s="77">
        <v>0</v>
      </c>
      <c r="P193" s="77">
        <v>0</v>
      </c>
      <c r="Q193" s="77">
        <v>0</v>
      </c>
      <c r="R193" s="77">
        <v>0</v>
      </c>
      <c r="S193" s="77">
        <v>0</v>
      </c>
    </row>
    <row r="194" spans="1:19" ht="12.75" x14ac:dyDescent="0.2">
      <c r="A194" s="51">
        <v>10015</v>
      </c>
      <c r="B194" s="294" t="s">
        <v>389</v>
      </c>
      <c r="C194" s="40">
        <f t="shared" si="27"/>
        <v>0</v>
      </c>
      <c r="D194" s="77">
        <v>0</v>
      </c>
      <c r="E194" s="77">
        <v>0</v>
      </c>
      <c r="F194" s="77">
        <v>0</v>
      </c>
      <c r="G194" s="77">
        <v>0</v>
      </c>
      <c r="H194" s="77">
        <v>0</v>
      </c>
      <c r="I194" s="77">
        <v>0</v>
      </c>
      <c r="J194" s="77">
        <v>0</v>
      </c>
      <c r="K194" s="77">
        <v>0</v>
      </c>
      <c r="L194" s="77">
        <v>0</v>
      </c>
      <c r="M194" s="77">
        <v>0</v>
      </c>
      <c r="N194" s="77">
        <v>0</v>
      </c>
      <c r="O194" s="77">
        <v>0</v>
      </c>
      <c r="P194" s="77">
        <v>0</v>
      </c>
      <c r="Q194" s="77">
        <v>0</v>
      </c>
      <c r="R194" s="77">
        <v>0</v>
      </c>
      <c r="S194" s="77">
        <v>0</v>
      </c>
    </row>
    <row r="195" spans="1:19" ht="12.75" x14ac:dyDescent="0.2">
      <c r="A195" s="51">
        <v>10099</v>
      </c>
      <c r="B195" s="289" t="s">
        <v>432</v>
      </c>
      <c r="C195" s="40">
        <f t="shared" si="27"/>
        <v>13</v>
      </c>
      <c r="D195" s="77">
        <v>0</v>
      </c>
      <c r="E195" s="77">
        <v>0</v>
      </c>
      <c r="F195" s="77">
        <v>0</v>
      </c>
      <c r="G195" s="77">
        <v>0</v>
      </c>
      <c r="H195" s="77">
        <v>0</v>
      </c>
      <c r="I195" s="77">
        <v>1</v>
      </c>
      <c r="J195" s="77">
        <v>10</v>
      </c>
      <c r="K195" s="77">
        <v>0</v>
      </c>
      <c r="L195" s="77">
        <v>0</v>
      </c>
      <c r="M195" s="77">
        <v>0</v>
      </c>
      <c r="N195" s="77">
        <v>0</v>
      </c>
      <c r="O195" s="77">
        <v>0</v>
      </c>
      <c r="P195" s="77">
        <v>1</v>
      </c>
      <c r="Q195" s="77">
        <v>1</v>
      </c>
      <c r="R195" s="77">
        <v>0</v>
      </c>
      <c r="S195" s="77">
        <v>0</v>
      </c>
    </row>
    <row r="196" spans="1:19" ht="21" x14ac:dyDescent="0.2">
      <c r="A196" s="50"/>
      <c r="B196" s="288" t="s">
        <v>309</v>
      </c>
      <c r="C196" s="70">
        <f>SUM(C197:C200)</f>
        <v>25</v>
      </c>
      <c r="D196" s="70">
        <f t="shared" ref="D196:S196" si="28">SUM(D197:D199)</f>
        <v>0</v>
      </c>
      <c r="E196" s="70">
        <f t="shared" si="28"/>
        <v>0</v>
      </c>
      <c r="F196" s="70">
        <f t="shared" si="28"/>
        <v>3</v>
      </c>
      <c r="G196" s="70">
        <f t="shared" si="28"/>
        <v>1</v>
      </c>
      <c r="H196" s="70">
        <f t="shared" si="28"/>
        <v>2</v>
      </c>
      <c r="I196" s="70">
        <f t="shared" si="28"/>
        <v>2</v>
      </c>
      <c r="J196" s="70">
        <f t="shared" si="28"/>
        <v>12</v>
      </c>
      <c r="K196" s="70">
        <f t="shared" si="28"/>
        <v>0</v>
      </c>
      <c r="L196" s="70">
        <f t="shared" si="28"/>
        <v>1</v>
      </c>
      <c r="M196" s="70">
        <f t="shared" si="28"/>
        <v>1</v>
      </c>
      <c r="N196" s="70">
        <f t="shared" si="28"/>
        <v>0</v>
      </c>
      <c r="O196" s="70">
        <f t="shared" si="28"/>
        <v>0</v>
      </c>
      <c r="P196" s="70">
        <f t="shared" si="28"/>
        <v>1</v>
      </c>
      <c r="Q196" s="70">
        <f t="shared" si="28"/>
        <v>2</v>
      </c>
      <c r="R196" s="70">
        <f t="shared" si="28"/>
        <v>0</v>
      </c>
      <c r="S196" s="70">
        <f t="shared" si="28"/>
        <v>0</v>
      </c>
    </row>
    <row r="197" spans="1:19" ht="12.75" x14ac:dyDescent="0.2">
      <c r="A197" s="51">
        <v>11001</v>
      </c>
      <c r="B197" s="289" t="s">
        <v>271</v>
      </c>
      <c r="C197" s="40">
        <f>SUM(D197:S197)</f>
        <v>21</v>
      </c>
      <c r="D197" s="77">
        <v>0</v>
      </c>
      <c r="E197" s="77">
        <v>0</v>
      </c>
      <c r="F197" s="77">
        <v>1</v>
      </c>
      <c r="G197" s="77">
        <v>1</v>
      </c>
      <c r="H197" s="77">
        <v>2</v>
      </c>
      <c r="I197" s="77">
        <v>2</v>
      </c>
      <c r="J197" s="77">
        <v>10</v>
      </c>
      <c r="K197" s="77">
        <v>0</v>
      </c>
      <c r="L197" s="77">
        <v>1</v>
      </c>
      <c r="M197" s="77">
        <v>1</v>
      </c>
      <c r="N197" s="77">
        <v>0</v>
      </c>
      <c r="O197" s="77">
        <v>0</v>
      </c>
      <c r="P197" s="77">
        <v>1</v>
      </c>
      <c r="Q197" s="77">
        <v>2</v>
      </c>
      <c r="R197" s="77">
        <v>0</v>
      </c>
      <c r="S197" s="77">
        <v>0</v>
      </c>
    </row>
    <row r="198" spans="1:19" ht="21" x14ac:dyDescent="0.2">
      <c r="A198" s="51">
        <v>11004</v>
      </c>
      <c r="B198" s="289" t="s">
        <v>275</v>
      </c>
      <c r="C198" s="40">
        <f>SUM(D198:S198)</f>
        <v>3</v>
      </c>
      <c r="D198" s="77">
        <v>0</v>
      </c>
      <c r="E198" s="77">
        <v>0</v>
      </c>
      <c r="F198" s="77">
        <v>2</v>
      </c>
      <c r="G198" s="77">
        <v>0</v>
      </c>
      <c r="H198" s="77">
        <v>0</v>
      </c>
      <c r="I198" s="77">
        <v>0</v>
      </c>
      <c r="J198" s="77">
        <v>1</v>
      </c>
      <c r="K198" s="77">
        <v>0</v>
      </c>
      <c r="L198" s="77">
        <v>0</v>
      </c>
      <c r="M198" s="77">
        <v>0</v>
      </c>
      <c r="N198" s="77">
        <v>0</v>
      </c>
      <c r="O198" s="77">
        <v>0</v>
      </c>
      <c r="P198" s="77">
        <v>0</v>
      </c>
      <c r="Q198" s="77">
        <v>0</v>
      </c>
      <c r="R198" s="77">
        <v>0</v>
      </c>
      <c r="S198" s="77">
        <v>0</v>
      </c>
    </row>
    <row r="199" spans="1:19" ht="21" x14ac:dyDescent="0.2">
      <c r="A199" s="51">
        <v>11005</v>
      </c>
      <c r="B199" s="289" t="s">
        <v>67</v>
      </c>
      <c r="C199" s="40">
        <f>SUM(D199:S199)</f>
        <v>1</v>
      </c>
      <c r="D199" s="77">
        <v>0</v>
      </c>
      <c r="E199" s="77">
        <v>0</v>
      </c>
      <c r="F199" s="77">
        <v>0</v>
      </c>
      <c r="G199" s="77">
        <v>0</v>
      </c>
      <c r="H199" s="77">
        <v>0</v>
      </c>
      <c r="I199" s="77">
        <v>0</v>
      </c>
      <c r="J199" s="77">
        <v>1</v>
      </c>
      <c r="K199" s="77">
        <v>0</v>
      </c>
      <c r="L199" s="77">
        <v>0</v>
      </c>
      <c r="M199" s="77">
        <v>0</v>
      </c>
      <c r="N199" s="77">
        <v>0</v>
      </c>
      <c r="O199" s="77">
        <v>0</v>
      </c>
      <c r="P199" s="77">
        <v>0</v>
      </c>
      <c r="Q199" s="77">
        <v>0</v>
      </c>
      <c r="R199" s="77">
        <v>0</v>
      </c>
      <c r="S199" s="77">
        <v>0</v>
      </c>
    </row>
    <row r="200" spans="1:19" ht="12.75" x14ac:dyDescent="0.2">
      <c r="A200" s="51">
        <v>11099</v>
      </c>
      <c r="B200" s="294" t="s">
        <v>459</v>
      </c>
      <c r="C200" s="40">
        <f>SUM(D200:S200)</f>
        <v>0</v>
      </c>
      <c r="D200" s="77">
        <v>0</v>
      </c>
      <c r="E200" s="77">
        <v>0</v>
      </c>
      <c r="F200" s="77">
        <v>0</v>
      </c>
      <c r="G200" s="77">
        <v>0</v>
      </c>
      <c r="H200" s="77">
        <v>0</v>
      </c>
      <c r="I200" s="77">
        <v>0</v>
      </c>
      <c r="J200" s="77">
        <v>0</v>
      </c>
      <c r="K200" s="77">
        <v>0</v>
      </c>
      <c r="L200" s="77">
        <v>0</v>
      </c>
      <c r="M200" s="77">
        <v>0</v>
      </c>
      <c r="N200" s="77">
        <v>0</v>
      </c>
      <c r="O200" s="77">
        <v>0</v>
      </c>
      <c r="P200" s="77">
        <v>0</v>
      </c>
      <c r="Q200" s="77">
        <v>0</v>
      </c>
      <c r="R200" s="77">
        <v>0</v>
      </c>
      <c r="S200" s="77">
        <v>0</v>
      </c>
    </row>
    <row r="201" spans="1:19" ht="21" customHeight="1" x14ac:dyDescent="0.2">
      <c r="A201" s="50"/>
      <c r="B201" s="288" t="s">
        <v>310</v>
      </c>
      <c r="C201" s="70">
        <f>SUM(C202:C203)</f>
        <v>4</v>
      </c>
      <c r="D201" s="70">
        <f t="shared" ref="D201:S201" si="29">D202</f>
        <v>0</v>
      </c>
      <c r="E201" s="70">
        <f t="shared" si="29"/>
        <v>0</v>
      </c>
      <c r="F201" s="70">
        <f t="shared" si="29"/>
        <v>0</v>
      </c>
      <c r="G201" s="70">
        <f t="shared" si="29"/>
        <v>0</v>
      </c>
      <c r="H201" s="70">
        <f t="shared" si="29"/>
        <v>0</v>
      </c>
      <c r="I201" s="70">
        <f t="shared" si="29"/>
        <v>0</v>
      </c>
      <c r="J201" s="70">
        <f t="shared" si="29"/>
        <v>2</v>
      </c>
      <c r="K201" s="70">
        <f t="shared" si="29"/>
        <v>0</v>
      </c>
      <c r="L201" s="70">
        <f t="shared" si="29"/>
        <v>2</v>
      </c>
      <c r="M201" s="70">
        <f t="shared" si="29"/>
        <v>0</v>
      </c>
      <c r="N201" s="70">
        <f t="shared" si="29"/>
        <v>0</v>
      </c>
      <c r="O201" s="70">
        <f t="shared" si="29"/>
        <v>0</v>
      </c>
      <c r="P201" s="70">
        <f t="shared" si="29"/>
        <v>0</v>
      </c>
      <c r="Q201" s="70">
        <f t="shared" si="29"/>
        <v>0</v>
      </c>
      <c r="R201" s="70">
        <f t="shared" si="29"/>
        <v>0</v>
      </c>
      <c r="S201" s="70">
        <f t="shared" si="29"/>
        <v>0</v>
      </c>
    </row>
    <row r="202" spans="1:19" ht="21" x14ac:dyDescent="0.2">
      <c r="A202" s="51">
        <v>11102</v>
      </c>
      <c r="B202" s="289" t="s">
        <v>478</v>
      </c>
      <c r="C202" s="40">
        <f>SUM(D202:S202)</f>
        <v>4</v>
      </c>
      <c r="D202" s="77">
        <v>0</v>
      </c>
      <c r="E202" s="77">
        <v>0</v>
      </c>
      <c r="F202" s="77">
        <v>0</v>
      </c>
      <c r="G202" s="77">
        <v>0</v>
      </c>
      <c r="H202" s="77">
        <v>0</v>
      </c>
      <c r="I202" s="77">
        <v>0</v>
      </c>
      <c r="J202" s="77">
        <v>2</v>
      </c>
      <c r="K202" s="77">
        <v>0</v>
      </c>
      <c r="L202" s="77">
        <v>2</v>
      </c>
      <c r="M202" s="77">
        <v>0</v>
      </c>
      <c r="N202" s="77">
        <v>0</v>
      </c>
      <c r="O202" s="77">
        <v>0</v>
      </c>
      <c r="P202" s="77">
        <v>0</v>
      </c>
      <c r="Q202" s="77">
        <v>0</v>
      </c>
      <c r="R202" s="77">
        <v>0</v>
      </c>
      <c r="S202" s="77">
        <v>0</v>
      </c>
    </row>
    <row r="203" spans="1:19" ht="21" x14ac:dyDescent="0.2">
      <c r="A203" s="51">
        <v>11103</v>
      </c>
      <c r="B203" s="294" t="s">
        <v>477</v>
      </c>
      <c r="C203" s="40">
        <f>SUM(D203:S203)</f>
        <v>0</v>
      </c>
      <c r="D203" s="77">
        <v>0</v>
      </c>
      <c r="E203" s="77">
        <v>0</v>
      </c>
      <c r="F203" s="77">
        <v>0</v>
      </c>
      <c r="G203" s="77">
        <v>0</v>
      </c>
      <c r="H203" s="77">
        <v>0</v>
      </c>
      <c r="I203" s="77">
        <v>0</v>
      </c>
      <c r="J203" s="77">
        <v>0</v>
      </c>
      <c r="K203" s="77">
        <v>0</v>
      </c>
      <c r="L203" s="77">
        <v>0</v>
      </c>
      <c r="M203" s="77">
        <v>0</v>
      </c>
      <c r="N203" s="77">
        <v>0</v>
      </c>
      <c r="O203" s="77">
        <v>0</v>
      </c>
      <c r="P203" s="77">
        <v>0</v>
      </c>
      <c r="Q203" s="77">
        <v>0</v>
      </c>
      <c r="R203" s="77">
        <v>0</v>
      </c>
      <c r="S203" s="77">
        <v>0</v>
      </c>
    </row>
    <row r="204" spans="1:19" ht="12.75" x14ac:dyDescent="0.2">
      <c r="A204" s="50"/>
      <c r="B204" s="288" t="s">
        <v>19</v>
      </c>
      <c r="C204" s="70">
        <f>SUM(C205:C227)</f>
        <v>268</v>
      </c>
      <c r="D204" s="70">
        <f>SUM(D205:D227)</f>
        <v>25</v>
      </c>
      <c r="E204" s="70">
        <f t="shared" ref="E204:P204" si="30">SUM(E205:E227)</f>
        <v>11</v>
      </c>
      <c r="F204" s="70">
        <f t="shared" si="30"/>
        <v>22</v>
      </c>
      <c r="G204" s="70">
        <f t="shared" si="30"/>
        <v>12</v>
      </c>
      <c r="H204" s="70">
        <f t="shared" si="30"/>
        <v>14</v>
      </c>
      <c r="I204" s="70">
        <f t="shared" si="30"/>
        <v>23</v>
      </c>
      <c r="J204" s="70">
        <f t="shared" si="30"/>
        <v>45</v>
      </c>
      <c r="K204" s="70">
        <f t="shared" si="30"/>
        <v>2</v>
      </c>
      <c r="L204" s="70">
        <f t="shared" si="30"/>
        <v>12</v>
      </c>
      <c r="M204" s="70">
        <f t="shared" si="30"/>
        <v>43</v>
      </c>
      <c r="N204" s="70">
        <f t="shared" si="30"/>
        <v>16</v>
      </c>
      <c r="O204" s="70">
        <f t="shared" si="30"/>
        <v>10</v>
      </c>
      <c r="P204" s="70">
        <f t="shared" si="30"/>
        <v>16</v>
      </c>
      <c r="Q204" s="70">
        <f>SUM(Q205:Q227)</f>
        <v>9</v>
      </c>
      <c r="R204" s="70">
        <f>SUM(R205:R227)</f>
        <v>1</v>
      </c>
      <c r="S204" s="70">
        <f>SUM(S205:S227)</f>
        <v>7</v>
      </c>
    </row>
    <row r="205" spans="1:19" ht="12.75" x14ac:dyDescent="0.2">
      <c r="A205" s="51">
        <v>12071</v>
      </c>
      <c r="B205" s="294" t="s">
        <v>56</v>
      </c>
      <c r="C205" s="40">
        <f>SUM(D205:S205)</f>
        <v>0</v>
      </c>
      <c r="D205" s="77">
        <v>0</v>
      </c>
      <c r="E205" s="77">
        <v>0</v>
      </c>
      <c r="F205" s="77">
        <v>0</v>
      </c>
      <c r="G205" s="77">
        <v>0</v>
      </c>
      <c r="H205" s="77">
        <v>0</v>
      </c>
      <c r="I205" s="77">
        <v>0</v>
      </c>
      <c r="J205" s="77">
        <v>0</v>
      </c>
      <c r="K205" s="77">
        <v>0</v>
      </c>
      <c r="L205" s="77">
        <v>0</v>
      </c>
      <c r="M205" s="77">
        <v>0</v>
      </c>
      <c r="N205" s="77">
        <v>0</v>
      </c>
      <c r="O205" s="77">
        <v>0</v>
      </c>
      <c r="P205" s="77">
        <v>0</v>
      </c>
      <c r="Q205" s="77">
        <v>0</v>
      </c>
      <c r="R205" s="77">
        <v>0</v>
      </c>
      <c r="S205" s="77">
        <v>0</v>
      </c>
    </row>
    <row r="206" spans="1:19" ht="21" x14ac:dyDescent="0.2">
      <c r="A206" s="51">
        <v>12072</v>
      </c>
      <c r="B206" s="289" t="s">
        <v>433</v>
      </c>
      <c r="C206" s="40">
        <f t="shared" ref="C206:C226" si="31">SUM(D206:S206)</f>
        <v>8</v>
      </c>
      <c r="D206" s="77">
        <v>0</v>
      </c>
      <c r="E206" s="77">
        <v>1</v>
      </c>
      <c r="F206" s="77">
        <v>0</v>
      </c>
      <c r="G206" s="77">
        <v>0</v>
      </c>
      <c r="H206" s="77">
        <v>0</v>
      </c>
      <c r="I206" s="77">
        <v>1</v>
      </c>
      <c r="J206" s="77">
        <v>1</v>
      </c>
      <c r="K206" s="77">
        <v>0</v>
      </c>
      <c r="L206" s="77">
        <v>0</v>
      </c>
      <c r="M206" s="77">
        <v>0</v>
      </c>
      <c r="N206" s="77">
        <v>0</v>
      </c>
      <c r="O206" s="77">
        <v>0</v>
      </c>
      <c r="P206" s="77">
        <v>2</v>
      </c>
      <c r="Q206" s="77">
        <v>3</v>
      </c>
      <c r="R206" s="77">
        <v>0</v>
      </c>
      <c r="S206" s="77">
        <v>0</v>
      </c>
    </row>
    <row r="207" spans="1:19" ht="12.75" x14ac:dyDescent="0.2">
      <c r="A207" s="51">
        <v>12073</v>
      </c>
      <c r="B207" s="289" t="s">
        <v>245</v>
      </c>
      <c r="C207" s="40">
        <f t="shared" si="31"/>
        <v>1</v>
      </c>
      <c r="D207" s="77">
        <v>0</v>
      </c>
      <c r="E207" s="77">
        <v>0</v>
      </c>
      <c r="F207" s="77">
        <v>0</v>
      </c>
      <c r="G207" s="77">
        <v>0</v>
      </c>
      <c r="H207" s="77">
        <v>0</v>
      </c>
      <c r="I207" s="77">
        <v>0</v>
      </c>
      <c r="J207" s="77">
        <v>1</v>
      </c>
      <c r="K207" s="77">
        <v>0</v>
      </c>
      <c r="L207" s="77">
        <v>0</v>
      </c>
      <c r="M207" s="77">
        <v>0</v>
      </c>
      <c r="N207" s="77">
        <v>0</v>
      </c>
      <c r="O207" s="77">
        <v>0</v>
      </c>
      <c r="P207" s="77">
        <v>0</v>
      </c>
      <c r="Q207" s="77">
        <v>0</v>
      </c>
      <c r="R207" s="77">
        <v>0</v>
      </c>
      <c r="S207" s="77">
        <v>0</v>
      </c>
    </row>
    <row r="208" spans="1:19" ht="12.75" x14ac:dyDescent="0.2">
      <c r="A208" s="51">
        <v>12074</v>
      </c>
      <c r="B208" s="289" t="s">
        <v>154</v>
      </c>
      <c r="C208" s="40">
        <f t="shared" si="31"/>
        <v>22</v>
      </c>
      <c r="D208" s="77">
        <v>0</v>
      </c>
      <c r="E208" s="77">
        <v>0</v>
      </c>
      <c r="F208" s="77">
        <v>1</v>
      </c>
      <c r="G208" s="77">
        <v>1</v>
      </c>
      <c r="H208" s="77">
        <v>1</v>
      </c>
      <c r="I208" s="77">
        <v>3</v>
      </c>
      <c r="J208" s="77">
        <v>5</v>
      </c>
      <c r="K208" s="77">
        <v>1</v>
      </c>
      <c r="L208" s="77">
        <v>0</v>
      </c>
      <c r="M208" s="77">
        <v>2</v>
      </c>
      <c r="N208" s="77">
        <v>4</v>
      </c>
      <c r="O208" s="77">
        <v>0</v>
      </c>
      <c r="P208" s="77">
        <v>3</v>
      </c>
      <c r="Q208" s="77">
        <v>1</v>
      </c>
      <c r="R208" s="77">
        <v>0</v>
      </c>
      <c r="S208" s="77">
        <v>0</v>
      </c>
    </row>
    <row r="209" spans="1:19" ht="12.75" x14ac:dyDescent="0.2">
      <c r="A209" s="51">
        <v>12077</v>
      </c>
      <c r="B209" s="289" t="s">
        <v>51</v>
      </c>
      <c r="C209" s="40">
        <f t="shared" si="31"/>
        <v>2</v>
      </c>
      <c r="D209" s="77">
        <v>1</v>
      </c>
      <c r="E209" s="77">
        <v>0</v>
      </c>
      <c r="F209" s="77">
        <v>0</v>
      </c>
      <c r="G209" s="77">
        <v>0</v>
      </c>
      <c r="H209" s="77">
        <v>0</v>
      </c>
      <c r="I209" s="77">
        <v>0</v>
      </c>
      <c r="J209" s="77">
        <v>1</v>
      </c>
      <c r="K209" s="77">
        <v>0</v>
      </c>
      <c r="L209" s="77">
        <v>0</v>
      </c>
      <c r="M209" s="77">
        <v>0</v>
      </c>
      <c r="N209" s="77">
        <v>0</v>
      </c>
      <c r="O209" s="77">
        <v>0</v>
      </c>
      <c r="P209" s="77">
        <v>0</v>
      </c>
      <c r="Q209" s="77">
        <v>0</v>
      </c>
      <c r="R209" s="77">
        <v>0</v>
      </c>
      <c r="S209" s="77">
        <v>0</v>
      </c>
    </row>
    <row r="210" spans="1:19" ht="21" x14ac:dyDescent="0.2">
      <c r="A210" s="51">
        <v>12078</v>
      </c>
      <c r="B210" s="289" t="s">
        <v>192</v>
      </c>
      <c r="C210" s="40">
        <f t="shared" si="31"/>
        <v>19</v>
      </c>
      <c r="D210" s="77">
        <v>4</v>
      </c>
      <c r="E210" s="77">
        <v>2</v>
      </c>
      <c r="F210" s="77">
        <v>0</v>
      </c>
      <c r="G210" s="77">
        <v>3</v>
      </c>
      <c r="H210" s="77">
        <v>1</v>
      </c>
      <c r="I210" s="77">
        <v>1</v>
      </c>
      <c r="J210" s="77">
        <v>6</v>
      </c>
      <c r="K210" s="77">
        <v>0</v>
      </c>
      <c r="L210" s="77">
        <v>0</v>
      </c>
      <c r="M210" s="77">
        <v>0</v>
      </c>
      <c r="N210" s="77">
        <v>0</v>
      </c>
      <c r="O210" s="77">
        <v>0</v>
      </c>
      <c r="P210" s="77">
        <v>1</v>
      </c>
      <c r="Q210" s="77">
        <v>1</v>
      </c>
      <c r="R210" s="77">
        <v>0</v>
      </c>
      <c r="S210" s="77">
        <v>0</v>
      </c>
    </row>
    <row r="211" spans="1:19" ht="21" x14ac:dyDescent="0.2">
      <c r="A211" s="51">
        <v>12079</v>
      </c>
      <c r="B211" s="289" t="s">
        <v>61</v>
      </c>
      <c r="C211" s="40">
        <f t="shared" si="31"/>
        <v>1</v>
      </c>
      <c r="D211" s="77">
        <v>0</v>
      </c>
      <c r="E211" s="77">
        <v>1</v>
      </c>
      <c r="F211" s="77">
        <v>0</v>
      </c>
      <c r="G211" s="77">
        <v>0</v>
      </c>
      <c r="H211" s="77">
        <v>0</v>
      </c>
      <c r="I211" s="77">
        <v>0</v>
      </c>
      <c r="J211" s="77">
        <v>0</v>
      </c>
      <c r="K211" s="77">
        <v>0</v>
      </c>
      <c r="L211" s="77">
        <v>0</v>
      </c>
      <c r="M211" s="77">
        <v>0</v>
      </c>
      <c r="N211" s="77">
        <v>0</v>
      </c>
      <c r="O211" s="77">
        <v>0</v>
      </c>
      <c r="P211" s="77">
        <v>0</v>
      </c>
      <c r="Q211" s="77">
        <v>0</v>
      </c>
      <c r="R211" s="77">
        <v>0</v>
      </c>
      <c r="S211" s="77">
        <v>0</v>
      </c>
    </row>
    <row r="212" spans="1:19" ht="21" x14ac:dyDescent="0.2">
      <c r="A212" s="51">
        <v>12080</v>
      </c>
      <c r="B212" s="294" t="s">
        <v>62</v>
      </c>
      <c r="C212" s="40">
        <f t="shared" si="31"/>
        <v>0</v>
      </c>
      <c r="D212" s="77">
        <v>0</v>
      </c>
      <c r="E212" s="77">
        <v>0</v>
      </c>
      <c r="F212" s="77">
        <v>0</v>
      </c>
      <c r="G212" s="77">
        <v>0</v>
      </c>
      <c r="H212" s="77">
        <v>0</v>
      </c>
      <c r="I212" s="77">
        <v>0</v>
      </c>
      <c r="J212" s="77">
        <v>0</v>
      </c>
      <c r="K212" s="77">
        <v>0</v>
      </c>
      <c r="L212" s="77">
        <v>0</v>
      </c>
      <c r="M212" s="77">
        <v>0</v>
      </c>
      <c r="N212" s="77">
        <v>0</v>
      </c>
      <c r="O212" s="77">
        <v>0</v>
      </c>
      <c r="P212" s="77">
        <v>0</v>
      </c>
      <c r="Q212" s="77">
        <v>0</v>
      </c>
      <c r="R212" s="77">
        <v>0</v>
      </c>
      <c r="S212" s="77">
        <v>0</v>
      </c>
    </row>
    <row r="213" spans="1:19" ht="21" x14ac:dyDescent="0.2">
      <c r="A213" s="53">
        <v>12184</v>
      </c>
      <c r="B213" s="294" t="s">
        <v>20</v>
      </c>
      <c r="C213" s="40">
        <f t="shared" si="31"/>
        <v>0</v>
      </c>
      <c r="D213" s="77">
        <v>0</v>
      </c>
      <c r="E213" s="77">
        <v>0</v>
      </c>
      <c r="F213" s="77">
        <v>0</v>
      </c>
      <c r="G213" s="77">
        <v>0</v>
      </c>
      <c r="H213" s="77">
        <v>0</v>
      </c>
      <c r="I213" s="77">
        <v>0</v>
      </c>
      <c r="J213" s="77">
        <v>0</v>
      </c>
      <c r="K213" s="77">
        <v>0</v>
      </c>
      <c r="L213" s="77">
        <v>0</v>
      </c>
      <c r="M213" s="77">
        <v>0</v>
      </c>
      <c r="N213" s="77">
        <v>0</v>
      </c>
      <c r="O213" s="77">
        <v>0</v>
      </c>
      <c r="P213" s="77">
        <v>0</v>
      </c>
      <c r="Q213" s="77">
        <v>0</v>
      </c>
      <c r="R213" s="77">
        <v>0</v>
      </c>
      <c r="S213" s="77">
        <v>0</v>
      </c>
    </row>
    <row r="214" spans="1:19" ht="12.75" x14ac:dyDescent="0.2">
      <c r="A214" s="51">
        <v>12185</v>
      </c>
      <c r="B214" s="289" t="s">
        <v>390</v>
      </c>
      <c r="C214" s="40">
        <f t="shared" si="31"/>
        <v>1</v>
      </c>
      <c r="D214" s="77">
        <v>0</v>
      </c>
      <c r="E214" s="77">
        <v>1</v>
      </c>
      <c r="F214" s="77">
        <v>0</v>
      </c>
      <c r="G214" s="77">
        <v>0</v>
      </c>
      <c r="H214" s="77">
        <v>0</v>
      </c>
      <c r="I214" s="77">
        <v>0</v>
      </c>
      <c r="J214" s="77">
        <v>0</v>
      </c>
      <c r="K214" s="77">
        <v>0</v>
      </c>
      <c r="L214" s="77">
        <v>0</v>
      </c>
      <c r="M214" s="77">
        <v>0</v>
      </c>
      <c r="N214" s="77">
        <v>0</v>
      </c>
      <c r="O214" s="77">
        <v>0</v>
      </c>
      <c r="P214" s="77">
        <v>0</v>
      </c>
      <c r="Q214" s="77">
        <v>0</v>
      </c>
      <c r="R214" s="77">
        <v>0</v>
      </c>
      <c r="S214" s="77">
        <v>0</v>
      </c>
    </row>
    <row r="215" spans="1:19" ht="12.75" x14ac:dyDescent="0.2">
      <c r="A215" s="57">
        <v>14004</v>
      </c>
      <c r="B215" s="289" t="s">
        <v>21</v>
      </c>
      <c r="C215" s="40">
        <f t="shared" si="31"/>
        <v>3</v>
      </c>
      <c r="D215" s="77">
        <v>1</v>
      </c>
      <c r="E215" s="77">
        <v>0</v>
      </c>
      <c r="F215" s="77">
        <v>0</v>
      </c>
      <c r="G215" s="77">
        <v>0</v>
      </c>
      <c r="H215" s="77">
        <v>0</v>
      </c>
      <c r="I215" s="77">
        <v>0</v>
      </c>
      <c r="J215" s="77">
        <v>1</v>
      </c>
      <c r="K215" s="77">
        <v>0</v>
      </c>
      <c r="L215" s="77">
        <v>0</v>
      </c>
      <c r="M215" s="77">
        <v>0</v>
      </c>
      <c r="N215" s="77">
        <v>0</v>
      </c>
      <c r="O215" s="77">
        <v>1</v>
      </c>
      <c r="P215" s="77">
        <v>0</v>
      </c>
      <c r="Q215" s="77">
        <v>0</v>
      </c>
      <c r="R215" s="77">
        <v>0</v>
      </c>
      <c r="S215" s="77">
        <v>0</v>
      </c>
    </row>
    <row r="216" spans="1:19" ht="12.75" x14ac:dyDescent="0.2">
      <c r="A216" s="53">
        <v>14005</v>
      </c>
      <c r="B216" s="289" t="s">
        <v>22</v>
      </c>
      <c r="C216" s="40">
        <f t="shared" si="31"/>
        <v>1</v>
      </c>
      <c r="D216" s="77">
        <v>0</v>
      </c>
      <c r="E216" s="77">
        <v>0</v>
      </c>
      <c r="F216" s="77">
        <v>0</v>
      </c>
      <c r="G216" s="77">
        <v>0</v>
      </c>
      <c r="H216" s="77">
        <v>1</v>
      </c>
      <c r="I216" s="77">
        <v>0</v>
      </c>
      <c r="J216" s="77">
        <v>0</v>
      </c>
      <c r="K216" s="77">
        <v>0</v>
      </c>
      <c r="L216" s="77">
        <v>0</v>
      </c>
      <c r="M216" s="77">
        <v>0</v>
      </c>
      <c r="N216" s="77">
        <v>0</v>
      </c>
      <c r="O216" s="77">
        <v>0</v>
      </c>
      <c r="P216" s="77">
        <v>0</v>
      </c>
      <c r="Q216" s="77">
        <v>0</v>
      </c>
      <c r="R216" s="77">
        <v>0</v>
      </c>
      <c r="S216" s="77">
        <v>0</v>
      </c>
    </row>
    <row r="217" spans="1:19" ht="12.75" x14ac:dyDescent="0.2">
      <c r="A217" s="53">
        <v>14006</v>
      </c>
      <c r="B217" s="294" t="s">
        <v>23</v>
      </c>
      <c r="C217" s="40">
        <f t="shared" si="31"/>
        <v>0</v>
      </c>
      <c r="D217" s="77">
        <v>0</v>
      </c>
      <c r="E217" s="77">
        <v>0</v>
      </c>
      <c r="F217" s="77">
        <v>0</v>
      </c>
      <c r="G217" s="77">
        <v>0</v>
      </c>
      <c r="H217" s="77">
        <v>0</v>
      </c>
      <c r="I217" s="77">
        <v>0</v>
      </c>
      <c r="J217" s="77">
        <v>0</v>
      </c>
      <c r="K217" s="77">
        <v>0</v>
      </c>
      <c r="L217" s="77">
        <v>0</v>
      </c>
      <c r="M217" s="77">
        <v>0</v>
      </c>
      <c r="N217" s="77">
        <v>0</v>
      </c>
      <c r="O217" s="77">
        <v>0</v>
      </c>
      <c r="P217" s="77">
        <v>0</v>
      </c>
      <c r="Q217" s="77">
        <v>0</v>
      </c>
      <c r="R217" s="77">
        <v>0</v>
      </c>
      <c r="S217" s="77">
        <v>0</v>
      </c>
    </row>
    <row r="218" spans="1:19" ht="21" x14ac:dyDescent="0.2">
      <c r="A218" s="53">
        <v>14007</v>
      </c>
      <c r="B218" s="289" t="s">
        <v>24</v>
      </c>
      <c r="C218" s="40">
        <f t="shared" si="31"/>
        <v>1</v>
      </c>
      <c r="D218" s="77">
        <v>1</v>
      </c>
      <c r="E218" s="77">
        <v>0</v>
      </c>
      <c r="F218" s="77">
        <v>0</v>
      </c>
      <c r="G218" s="77">
        <v>0</v>
      </c>
      <c r="H218" s="77">
        <v>0</v>
      </c>
      <c r="I218" s="77">
        <v>0</v>
      </c>
      <c r="J218" s="77">
        <v>0</v>
      </c>
      <c r="K218" s="77">
        <v>0</v>
      </c>
      <c r="L218" s="77">
        <v>0</v>
      </c>
      <c r="M218" s="77">
        <v>0</v>
      </c>
      <c r="N218" s="77">
        <v>0</v>
      </c>
      <c r="O218" s="77">
        <v>0</v>
      </c>
      <c r="P218" s="77">
        <v>0</v>
      </c>
      <c r="Q218" s="77">
        <v>0</v>
      </c>
      <c r="R218" s="77">
        <v>0</v>
      </c>
      <c r="S218" s="77">
        <v>0</v>
      </c>
    </row>
    <row r="219" spans="1:19" ht="21" x14ac:dyDescent="0.2">
      <c r="A219" s="51">
        <v>14008</v>
      </c>
      <c r="B219" s="294" t="s">
        <v>391</v>
      </c>
      <c r="C219" s="40">
        <f t="shared" si="31"/>
        <v>0</v>
      </c>
      <c r="D219" s="77">
        <v>0</v>
      </c>
      <c r="E219" s="77">
        <v>0</v>
      </c>
      <c r="F219" s="77">
        <v>0</v>
      </c>
      <c r="G219" s="77">
        <v>0</v>
      </c>
      <c r="H219" s="77">
        <v>0</v>
      </c>
      <c r="I219" s="77">
        <v>0</v>
      </c>
      <c r="J219" s="77">
        <v>0</v>
      </c>
      <c r="K219" s="77">
        <v>0</v>
      </c>
      <c r="L219" s="77">
        <v>0</v>
      </c>
      <c r="M219" s="77">
        <v>0</v>
      </c>
      <c r="N219" s="77">
        <v>0</v>
      </c>
      <c r="O219" s="77">
        <v>0</v>
      </c>
      <c r="P219" s="77">
        <v>0</v>
      </c>
      <c r="Q219" s="77">
        <v>0</v>
      </c>
      <c r="R219" s="77">
        <v>0</v>
      </c>
      <c r="S219" s="77">
        <v>0</v>
      </c>
    </row>
    <row r="220" spans="1:19" ht="21" x14ac:dyDescent="0.2">
      <c r="A220" s="53">
        <v>14009</v>
      </c>
      <c r="B220" s="289" t="s">
        <v>25</v>
      </c>
      <c r="C220" s="40">
        <f t="shared" si="31"/>
        <v>1</v>
      </c>
      <c r="D220" s="77">
        <v>0</v>
      </c>
      <c r="E220" s="77">
        <v>0</v>
      </c>
      <c r="F220" s="77">
        <v>0</v>
      </c>
      <c r="G220" s="77">
        <v>0</v>
      </c>
      <c r="H220" s="77">
        <v>0</v>
      </c>
      <c r="I220" s="77">
        <v>0</v>
      </c>
      <c r="J220" s="77">
        <v>1</v>
      </c>
      <c r="K220" s="77">
        <v>0</v>
      </c>
      <c r="L220" s="77">
        <v>0</v>
      </c>
      <c r="M220" s="77">
        <v>0</v>
      </c>
      <c r="N220" s="77">
        <v>0</v>
      </c>
      <c r="O220" s="77">
        <v>0</v>
      </c>
      <c r="P220" s="77">
        <v>0</v>
      </c>
      <c r="Q220" s="77">
        <v>0</v>
      </c>
      <c r="R220" s="77">
        <v>0</v>
      </c>
      <c r="S220" s="77">
        <v>0</v>
      </c>
    </row>
    <row r="221" spans="1:19" ht="12.75" x14ac:dyDescent="0.2">
      <c r="A221" s="53">
        <v>14020</v>
      </c>
      <c r="B221" s="289" t="s">
        <v>434</v>
      </c>
      <c r="C221" s="40">
        <f t="shared" si="31"/>
        <v>1</v>
      </c>
      <c r="D221" s="77">
        <v>0</v>
      </c>
      <c r="E221" s="77">
        <v>0</v>
      </c>
      <c r="F221" s="77">
        <v>0</v>
      </c>
      <c r="G221" s="77">
        <v>0</v>
      </c>
      <c r="H221" s="77">
        <v>0</v>
      </c>
      <c r="I221" s="77">
        <v>0</v>
      </c>
      <c r="J221" s="77">
        <v>1</v>
      </c>
      <c r="K221" s="77">
        <v>0</v>
      </c>
      <c r="L221" s="77">
        <v>0</v>
      </c>
      <c r="M221" s="77">
        <v>0</v>
      </c>
      <c r="N221" s="77">
        <v>0</v>
      </c>
      <c r="O221" s="77">
        <v>0</v>
      </c>
      <c r="P221" s="77">
        <v>0</v>
      </c>
      <c r="Q221" s="77">
        <v>0</v>
      </c>
      <c r="R221" s="77">
        <v>0</v>
      </c>
      <c r="S221" s="77">
        <v>0</v>
      </c>
    </row>
    <row r="222" spans="1:19" ht="12.75" x14ac:dyDescent="0.2">
      <c r="A222" s="53">
        <v>14021</v>
      </c>
      <c r="B222" s="289" t="s">
        <v>451</v>
      </c>
      <c r="C222" s="40">
        <f t="shared" si="31"/>
        <v>1</v>
      </c>
      <c r="D222" s="77">
        <v>0</v>
      </c>
      <c r="E222" s="77">
        <v>0</v>
      </c>
      <c r="F222" s="77">
        <v>0</v>
      </c>
      <c r="G222" s="77">
        <v>0</v>
      </c>
      <c r="H222" s="77">
        <v>0</v>
      </c>
      <c r="I222" s="77">
        <v>0</v>
      </c>
      <c r="J222" s="77">
        <v>0</v>
      </c>
      <c r="K222" s="77">
        <v>0</v>
      </c>
      <c r="L222" s="77">
        <v>0</v>
      </c>
      <c r="M222" s="77">
        <v>0</v>
      </c>
      <c r="N222" s="77">
        <v>0</v>
      </c>
      <c r="O222" s="77">
        <v>0</v>
      </c>
      <c r="P222" s="77">
        <v>0</v>
      </c>
      <c r="Q222" s="77">
        <v>0</v>
      </c>
      <c r="R222" s="77">
        <v>0</v>
      </c>
      <c r="S222" s="77">
        <v>1</v>
      </c>
    </row>
    <row r="223" spans="1:19" ht="12.75" x14ac:dyDescent="0.2">
      <c r="A223" s="53">
        <v>14022</v>
      </c>
      <c r="B223" s="289" t="s">
        <v>484</v>
      </c>
      <c r="C223" s="40">
        <f t="shared" si="31"/>
        <v>0</v>
      </c>
      <c r="D223" s="77">
        <v>0</v>
      </c>
      <c r="E223" s="77">
        <v>0</v>
      </c>
      <c r="F223" s="77">
        <v>0</v>
      </c>
      <c r="G223" s="77">
        <v>0</v>
      </c>
      <c r="H223" s="77">
        <v>0</v>
      </c>
      <c r="I223" s="77">
        <v>0</v>
      </c>
      <c r="J223" s="77">
        <v>0</v>
      </c>
      <c r="K223" s="77">
        <v>0</v>
      </c>
      <c r="L223" s="77">
        <v>0</v>
      </c>
      <c r="M223" s="77">
        <v>0</v>
      </c>
      <c r="N223" s="77">
        <v>0</v>
      </c>
      <c r="O223" s="77">
        <v>0</v>
      </c>
      <c r="P223" s="77">
        <v>0</v>
      </c>
      <c r="Q223" s="77">
        <v>0</v>
      </c>
      <c r="R223" s="77">
        <v>0</v>
      </c>
      <c r="S223" s="77">
        <v>0</v>
      </c>
    </row>
    <row r="224" spans="1:19" ht="12.75" x14ac:dyDescent="0.2">
      <c r="A224" s="53">
        <v>14052</v>
      </c>
      <c r="B224" s="289" t="s">
        <v>182</v>
      </c>
      <c r="C224" s="40">
        <f t="shared" si="31"/>
        <v>80</v>
      </c>
      <c r="D224" s="77">
        <v>18</v>
      </c>
      <c r="E224" s="77">
        <v>1</v>
      </c>
      <c r="F224" s="77">
        <v>13</v>
      </c>
      <c r="G224" s="77">
        <v>3</v>
      </c>
      <c r="H224" s="77">
        <v>2</v>
      </c>
      <c r="I224" s="77">
        <v>4</v>
      </c>
      <c r="J224" s="77">
        <v>17</v>
      </c>
      <c r="K224" s="77">
        <v>1</v>
      </c>
      <c r="L224" s="77">
        <v>1</v>
      </c>
      <c r="M224" s="77">
        <v>1</v>
      </c>
      <c r="N224" s="77">
        <v>4</v>
      </c>
      <c r="O224" s="77">
        <v>2</v>
      </c>
      <c r="P224" s="77">
        <v>4</v>
      </c>
      <c r="Q224" s="77">
        <v>3</v>
      </c>
      <c r="R224" s="77">
        <v>1</v>
      </c>
      <c r="S224" s="77">
        <v>5</v>
      </c>
    </row>
    <row r="225" spans="1:19" ht="21" x14ac:dyDescent="0.2">
      <c r="A225" s="53">
        <v>14056</v>
      </c>
      <c r="B225" s="294" t="s">
        <v>193</v>
      </c>
      <c r="C225" s="40">
        <f t="shared" si="31"/>
        <v>0</v>
      </c>
      <c r="D225" s="77">
        <v>0</v>
      </c>
      <c r="E225" s="77">
        <v>0</v>
      </c>
      <c r="F225" s="77">
        <v>0</v>
      </c>
      <c r="G225" s="77">
        <v>0</v>
      </c>
      <c r="H225" s="77">
        <v>0</v>
      </c>
      <c r="I225" s="77">
        <v>0</v>
      </c>
      <c r="J225" s="77">
        <v>0</v>
      </c>
      <c r="K225" s="77">
        <v>0</v>
      </c>
      <c r="L225" s="77">
        <v>0</v>
      </c>
      <c r="M225" s="77">
        <v>0</v>
      </c>
      <c r="N225" s="77">
        <v>0</v>
      </c>
      <c r="O225" s="77">
        <v>0</v>
      </c>
      <c r="P225" s="77">
        <v>0</v>
      </c>
      <c r="Q225" s="77">
        <v>0</v>
      </c>
      <c r="R225" s="77">
        <v>0</v>
      </c>
      <c r="S225" s="77">
        <v>0</v>
      </c>
    </row>
    <row r="226" spans="1:19" ht="21" x14ac:dyDescent="0.2">
      <c r="A226" s="57">
        <v>14057</v>
      </c>
      <c r="B226" s="289" t="s">
        <v>26</v>
      </c>
      <c r="C226" s="40">
        <f t="shared" si="31"/>
        <v>2</v>
      </c>
      <c r="D226" s="77">
        <v>0</v>
      </c>
      <c r="E226" s="77">
        <v>0</v>
      </c>
      <c r="F226" s="77">
        <v>1</v>
      </c>
      <c r="G226" s="77">
        <v>0</v>
      </c>
      <c r="H226" s="77">
        <v>0</v>
      </c>
      <c r="I226" s="77">
        <v>1</v>
      </c>
      <c r="J226" s="77">
        <v>0</v>
      </c>
      <c r="K226" s="77">
        <v>0</v>
      </c>
      <c r="L226" s="77">
        <v>0</v>
      </c>
      <c r="M226" s="77">
        <v>0</v>
      </c>
      <c r="N226" s="77">
        <v>0</v>
      </c>
      <c r="O226" s="77">
        <v>0</v>
      </c>
      <c r="P226" s="77">
        <v>0</v>
      </c>
      <c r="Q226" s="77">
        <v>0</v>
      </c>
      <c r="R226" s="77">
        <v>0</v>
      </c>
      <c r="S226" s="77">
        <v>0</v>
      </c>
    </row>
    <row r="227" spans="1:19" ht="12.75" x14ac:dyDescent="0.2">
      <c r="A227" s="53">
        <v>14060</v>
      </c>
      <c r="B227" s="289" t="s">
        <v>435</v>
      </c>
      <c r="C227" s="40">
        <f>SUM(D227:S227)</f>
        <v>124</v>
      </c>
      <c r="D227" s="77">
        <v>0</v>
      </c>
      <c r="E227" s="77">
        <v>5</v>
      </c>
      <c r="F227" s="77">
        <v>7</v>
      </c>
      <c r="G227" s="77">
        <v>5</v>
      </c>
      <c r="H227" s="77">
        <v>9</v>
      </c>
      <c r="I227" s="77">
        <v>13</v>
      </c>
      <c r="J227" s="77">
        <v>11</v>
      </c>
      <c r="K227" s="77">
        <v>0</v>
      </c>
      <c r="L227" s="77">
        <v>11</v>
      </c>
      <c r="M227" s="77">
        <v>40</v>
      </c>
      <c r="N227" s="77">
        <v>8</v>
      </c>
      <c r="O227" s="77">
        <v>7</v>
      </c>
      <c r="P227" s="77">
        <v>6</v>
      </c>
      <c r="Q227" s="77">
        <v>1</v>
      </c>
      <c r="R227" s="77">
        <v>0</v>
      </c>
      <c r="S227" s="77">
        <v>1</v>
      </c>
    </row>
    <row r="228" spans="1:19" ht="23.25" customHeight="1" x14ac:dyDescent="0.2">
      <c r="A228" s="51"/>
      <c r="B228" s="288" t="s">
        <v>153</v>
      </c>
      <c r="C228" s="70">
        <f>SUM(C229:C270)</f>
        <v>575</v>
      </c>
      <c r="D228" s="70">
        <f t="shared" ref="D228:S228" si="32">SUM(D229:D269)</f>
        <v>57</v>
      </c>
      <c r="E228" s="70">
        <f t="shared" si="32"/>
        <v>17</v>
      </c>
      <c r="F228" s="70">
        <f t="shared" si="32"/>
        <v>36</v>
      </c>
      <c r="G228" s="70">
        <f t="shared" si="32"/>
        <v>24</v>
      </c>
      <c r="H228" s="70">
        <f t="shared" si="32"/>
        <v>6</v>
      </c>
      <c r="I228" s="70">
        <f t="shared" si="32"/>
        <v>79</v>
      </c>
      <c r="J228" s="70">
        <f t="shared" si="32"/>
        <v>171</v>
      </c>
      <c r="K228" s="70">
        <f t="shared" si="32"/>
        <v>10</v>
      </c>
      <c r="L228" s="70">
        <f t="shared" si="32"/>
        <v>22</v>
      </c>
      <c r="M228" s="70">
        <f t="shared" si="32"/>
        <v>32</v>
      </c>
      <c r="N228" s="70">
        <f t="shared" si="32"/>
        <v>39</v>
      </c>
      <c r="O228" s="70">
        <f t="shared" si="32"/>
        <v>30</v>
      </c>
      <c r="P228" s="70">
        <f t="shared" si="32"/>
        <v>13</v>
      </c>
      <c r="Q228" s="70">
        <f t="shared" si="32"/>
        <v>30</v>
      </c>
      <c r="R228" s="70">
        <f t="shared" si="32"/>
        <v>7</v>
      </c>
      <c r="S228" s="70">
        <f t="shared" si="32"/>
        <v>2</v>
      </c>
    </row>
    <row r="229" spans="1:19" ht="12.75" x14ac:dyDescent="0.2">
      <c r="A229" s="53">
        <v>12010</v>
      </c>
      <c r="B229" s="289" t="s">
        <v>436</v>
      </c>
      <c r="C229" s="40">
        <f>SUM(D229:S229)</f>
        <v>1</v>
      </c>
      <c r="D229" s="77">
        <v>0</v>
      </c>
      <c r="E229" s="77">
        <v>0</v>
      </c>
      <c r="F229" s="77">
        <v>0</v>
      </c>
      <c r="G229" s="77">
        <v>0</v>
      </c>
      <c r="H229" s="77">
        <v>0</v>
      </c>
      <c r="I229" s="77">
        <v>0</v>
      </c>
      <c r="J229" s="77">
        <v>0</v>
      </c>
      <c r="K229" s="77">
        <v>0</v>
      </c>
      <c r="L229" s="77">
        <v>0</v>
      </c>
      <c r="M229" s="77">
        <v>0</v>
      </c>
      <c r="N229" s="77">
        <v>0</v>
      </c>
      <c r="O229" s="77">
        <v>0</v>
      </c>
      <c r="P229" s="77">
        <v>1</v>
      </c>
      <c r="Q229" s="77">
        <v>0</v>
      </c>
      <c r="R229" s="77">
        <v>0</v>
      </c>
      <c r="S229" s="77">
        <v>0</v>
      </c>
    </row>
    <row r="230" spans="1:19" ht="21" x14ac:dyDescent="0.2">
      <c r="A230" s="53">
        <v>12021</v>
      </c>
      <c r="B230" s="294" t="s">
        <v>452</v>
      </c>
      <c r="C230" s="40">
        <f t="shared" ref="C230:C278" si="33">SUM(D230:S230)</f>
        <v>0</v>
      </c>
      <c r="D230" s="77">
        <v>0</v>
      </c>
      <c r="E230" s="77">
        <v>0</v>
      </c>
      <c r="F230" s="77">
        <v>0</v>
      </c>
      <c r="G230" s="77">
        <v>0</v>
      </c>
      <c r="H230" s="77">
        <v>0</v>
      </c>
      <c r="I230" s="77">
        <v>0</v>
      </c>
      <c r="J230" s="77">
        <v>0</v>
      </c>
      <c r="K230" s="77">
        <v>0</v>
      </c>
      <c r="L230" s="77">
        <v>0</v>
      </c>
      <c r="M230" s="77">
        <v>0</v>
      </c>
      <c r="N230" s="77">
        <v>0</v>
      </c>
      <c r="O230" s="77">
        <v>0</v>
      </c>
      <c r="P230" s="77">
        <v>0</v>
      </c>
      <c r="Q230" s="77">
        <v>0</v>
      </c>
      <c r="R230" s="77">
        <v>0</v>
      </c>
      <c r="S230" s="77">
        <v>0</v>
      </c>
    </row>
    <row r="231" spans="1:19" ht="12.75" x14ac:dyDescent="0.2">
      <c r="A231" s="53">
        <v>12022</v>
      </c>
      <c r="B231" s="289" t="s">
        <v>437</v>
      </c>
      <c r="C231" s="40">
        <f t="shared" si="33"/>
        <v>6</v>
      </c>
      <c r="D231" s="77">
        <v>2</v>
      </c>
      <c r="E231" s="77">
        <v>0</v>
      </c>
      <c r="F231" s="77">
        <v>2</v>
      </c>
      <c r="G231" s="77">
        <v>0</v>
      </c>
      <c r="H231" s="77">
        <v>0</v>
      </c>
      <c r="I231" s="77">
        <v>0</v>
      </c>
      <c r="J231" s="77">
        <v>0</v>
      </c>
      <c r="K231" s="77">
        <v>1</v>
      </c>
      <c r="L231" s="77">
        <v>1</v>
      </c>
      <c r="M231" s="77">
        <v>0</v>
      </c>
      <c r="N231" s="77">
        <v>0</v>
      </c>
      <c r="O231" s="77">
        <v>0</v>
      </c>
      <c r="P231" s="77">
        <v>0</v>
      </c>
      <c r="Q231" s="77">
        <v>0</v>
      </c>
      <c r="R231" s="77">
        <v>0</v>
      </c>
      <c r="S231" s="77">
        <v>0</v>
      </c>
    </row>
    <row r="232" spans="1:19" ht="12.75" x14ac:dyDescent="0.2">
      <c r="A232" s="53">
        <v>12031</v>
      </c>
      <c r="B232" s="289" t="s">
        <v>311</v>
      </c>
      <c r="C232" s="40">
        <f t="shared" si="33"/>
        <v>4</v>
      </c>
      <c r="D232" s="77">
        <v>1</v>
      </c>
      <c r="E232" s="77">
        <v>0</v>
      </c>
      <c r="F232" s="77">
        <v>0</v>
      </c>
      <c r="G232" s="77">
        <v>0</v>
      </c>
      <c r="H232" s="77">
        <v>0</v>
      </c>
      <c r="I232" s="77">
        <v>0</v>
      </c>
      <c r="J232" s="77">
        <v>1</v>
      </c>
      <c r="K232" s="77">
        <v>0</v>
      </c>
      <c r="L232" s="77">
        <v>0</v>
      </c>
      <c r="M232" s="77">
        <v>1</v>
      </c>
      <c r="N232" s="77">
        <v>0</v>
      </c>
      <c r="O232" s="77">
        <v>0</v>
      </c>
      <c r="P232" s="77">
        <v>1</v>
      </c>
      <c r="Q232" s="77">
        <v>0</v>
      </c>
      <c r="R232" s="77">
        <v>0</v>
      </c>
      <c r="S232" s="77">
        <v>0</v>
      </c>
    </row>
    <row r="233" spans="1:19" ht="12.75" x14ac:dyDescent="0.2">
      <c r="A233" s="53">
        <v>12032</v>
      </c>
      <c r="B233" s="294" t="s">
        <v>348</v>
      </c>
      <c r="C233" s="40">
        <f t="shared" si="33"/>
        <v>0</v>
      </c>
      <c r="D233" s="77">
        <v>0</v>
      </c>
      <c r="E233" s="77">
        <v>0</v>
      </c>
      <c r="F233" s="77">
        <v>0</v>
      </c>
      <c r="G233" s="77">
        <v>0</v>
      </c>
      <c r="H233" s="77">
        <v>0</v>
      </c>
      <c r="I233" s="77">
        <v>0</v>
      </c>
      <c r="J233" s="77">
        <v>0</v>
      </c>
      <c r="K233" s="77">
        <v>0</v>
      </c>
      <c r="L233" s="77">
        <v>0</v>
      </c>
      <c r="M233" s="77">
        <v>0</v>
      </c>
      <c r="N233" s="77">
        <v>0</v>
      </c>
      <c r="O233" s="77">
        <v>0</v>
      </c>
      <c r="P233" s="77">
        <v>0</v>
      </c>
      <c r="Q233" s="77">
        <v>0</v>
      </c>
      <c r="R233" s="77">
        <v>0</v>
      </c>
      <c r="S233" s="77">
        <v>0</v>
      </c>
    </row>
    <row r="234" spans="1:19" ht="18" customHeight="1" x14ac:dyDescent="0.2">
      <c r="A234" s="53">
        <v>12051</v>
      </c>
      <c r="B234" s="289" t="s">
        <v>27</v>
      </c>
      <c r="C234" s="40">
        <f t="shared" si="33"/>
        <v>67</v>
      </c>
      <c r="D234" s="77">
        <v>20</v>
      </c>
      <c r="E234" s="77">
        <v>10</v>
      </c>
      <c r="F234" s="77">
        <v>1</v>
      </c>
      <c r="G234" s="77">
        <v>10</v>
      </c>
      <c r="H234" s="77">
        <v>1</v>
      </c>
      <c r="I234" s="77">
        <v>14</v>
      </c>
      <c r="J234" s="77">
        <v>6</v>
      </c>
      <c r="K234" s="77">
        <v>2</v>
      </c>
      <c r="L234" s="77">
        <v>0</v>
      </c>
      <c r="M234" s="77">
        <v>0</v>
      </c>
      <c r="N234" s="77">
        <v>3</v>
      </c>
      <c r="O234" s="77">
        <v>0</v>
      </c>
      <c r="P234" s="77">
        <v>0</v>
      </c>
      <c r="Q234" s="77">
        <v>0</v>
      </c>
      <c r="R234" s="77">
        <v>0</v>
      </c>
      <c r="S234" s="77">
        <v>0</v>
      </c>
    </row>
    <row r="235" spans="1:19" ht="12.75" x14ac:dyDescent="0.2">
      <c r="A235" s="53">
        <v>12052</v>
      </c>
      <c r="B235" s="289" t="s">
        <v>28</v>
      </c>
      <c r="C235" s="40">
        <f t="shared" si="33"/>
        <v>29</v>
      </c>
      <c r="D235" s="77">
        <v>11</v>
      </c>
      <c r="E235" s="77">
        <v>0</v>
      </c>
      <c r="F235" s="77">
        <v>1</v>
      </c>
      <c r="G235" s="77">
        <v>1</v>
      </c>
      <c r="H235" s="77">
        <v>0</v>
      </c>
      <c r="I235" s="77">
        <v>11</v>
      </c>
      <c r="J235" s="77">
        <v>2</v>
      </c>
      <c r="K235" s="77">
        <v>0</v>
      </c>
      <c r="L235" s="77">
        <v>0</v>
      </c>
      <c r="M235" s="77">
        <v>0</v>
      </c>
      <c r="N235" s="77">
        <v>1</v>
      </c>
      <c r="O235" s="77">
        <v>0</v>
      </c>
      <c r="P235" s="77">
        <v>0</v>
      </c>
      <c r="Q235" s="77">
        <v>2</v>
      </c>
      <c r="R235" s="77">
        <v>0</v>
      </c>
      <c r="S235" s="77">
        <v>0</v>
      </c>
    </row>
    <row r="236" spans="1:19" ht="12.75" x14ac:dyDescent="0.2">
      <c r="A236" s="53">
        <v>12053</v>
      </c>
      <c r="B236" s="289" t="s">
        <v>29</v>
      </c>
      <c r="C236" s="40">
        <f t="shared" si="33"/>
        <v>2</v>
      </c>
      <c r="D236" s="77">
        <v>1</v>
      </c>
      <c r="E236" s="77">
        <v>1</v>
      </c>
      <c r="F236" s="77">
        <v>0</v>
      </c>
      <c r="G236" s="77">
        <v>0</v>
      </c>
      <c r="H236" s="77">
        <v>0</v>
      </c>
      <c r="I236" s="77">
        <v>0</v>
      </c>
      <c r="J236" s="77">
        <v>0</v>
      </c>
      <c r="K236" s="77">
        <v>0</v>
      </c>
      <c r="L236" s="77">
        <v>0</v>
      </c>
      <c r="M236" s="77">
        <v>0</v>
      </c>
      <c r="N236" s="77">
        <v>0</v>
      </c>
      <c r="O236" s="77">
        <v>0</v>
      </c>
      <c r="P236" s="77">
        <v>0</v>
      </c>
      <c r="Q236" s="77">
        <v>0</v>
      </c>
      <c r="R236" s="77">
        <v>0</v>
      </c>
      <c r="S236" s="77">
        <v>0</v>
      </c>
    </row>
    <row r="237" spans="1:19" ht="12.75" x14ac:dyDescent="0.2">
      <c r="A237" s="53">
        <v>12054</v>
      </c>
      <c r="B237" s="289" t="s">
        <v>30</v>
      </c>
      <c r="C237" s="40">
        <f t="shared" si="33"/>
        <v>4</v>
      </c>
      <c r="D237" s="77">
        <v>4</v>
      </c>
      <c r="E237" s="77">
        <v>0</v>
      </c>
      <c r="F237" s="77">
        <v>0</v>
      </c>
      <c r="G237" s="77">
        <v>0</v>
      </c>
      <c r="H237" s="77">
        <v>0</v>
      </c>
      <c r="I237" s="77">
        <v>0</v>
      </c>
      <c r="J237" s="77">
        <v>0</v>
      </c>
      <c r="K237" s="77">
        <v>0</v>
      </c>
      <c r="L237" s="77">
        <v>0</v>
      </c>
      <c r="M237" s="77">
        <v>0</v>
      </c>
      <c r="N237" s="77">
        <v>0</v>
      </c>
      <c r="O237" s="77">
        <v>0</v>
      </c>
      <c r="P237" s="77">
        <v>0</v>
      </c>
      <c r="Q237" s="77">
        <v>0</v>
      </c>
      <c r="R237" s="77">
        <v>0</v>
      </c>
      <c r="S237" s="77">
        <v>0</v>
      </c>
    </row>
    <row r="238" spans="1:19" ht="12.75" x14ac:dyDescent="0.2">
      <c r="A238" s="51">
        <v>12055</v>
      </c>
      <c r="B238" s="289" t="s">
        <v>392</v>
      </c>
      <c r="C238" s="40">
        <f t="shared" si="33"/>
        <v>1</v>
      </c>
      <c r="D238" s="77">
        <v>0</v>
      </c>
      <c r="E238" s="77">
        <v>0</v>
      </c>
      <c r="F238" s="77">
        <v>0</v>
      </c>
      <c r="G238" s="77">
        <v>0</v>
      </c>
      <c r="H238" s="77">
        <v>0</v>
      </c>
      <c r="I238" s="77">
        <v>0</v>
      </c>
      <c r="J238" s="77">
        <v>1</v>
      </c>
      <c r="K238" s="77">
        <v>0</v>
      </c>
      <c r="L238" s="77">
        <v>0</v>
      </c>
      <c r="M238" s="77">
        <v>0</v>
      </c>
      <c r="N238" s="77">
        <v>0</v>
      </c>
      <c r="O238" s="77">
        <v>0</v>
      </c>
      <c r="P238" s="77">
        <v>0</v>
      </c>
      <c r="Q238" s="77">
        <v>0</v>
      </c>
      <c r="R238" s="77">
        <v>0</v>
      </c>
      <c r="S238" s="77">
        <v>0</v>
      </c>
    </row>
    <row r="239" spans="1:19" ht="12.75" x14ac:dyDescent="0.2">
      <c r="A239" s="53">
        <v>12081</v>
      </c>
      <c r="B239" s="289" t="s">
        <v>365</v>
      </c>
      <c r="C239" s="40">
        <f t="shared" si="33"/>
        <v>17</v>
      </c>
      <c r="D239" s="77">
        <v>0</v>
      </c>
      <c r="E239" s="77">
        <v>1</v>
      </c>
      <c r="F239" s="77">
        <v>1</v>
      </c>
      <c r="G239" s="77">
        <v>1</v>
      </c>
      <c r="H239" s="77">
        <v>1</v>
      </c>
      <c r="I239" s="77">
        <v>1</v>
      </c>
      <c r="J239" s="77">
        <v>5</v>
      </c>
      <c r="K239" s="77">
        <v>0</v>
      </c>
      <c r="L239" s="77">
        <v>2</v>
      </c>
      <c r="M239" s="77">
        <v>0</v>
      </c>
      <c r="N239" s="77">
        <v>2</v>
      </c>
      <c r="O239" s="77">
        <v>1</v>
      </c>
      <c r="P239" s="77">
        <v>1</v>
      </c>
      <c r="Q239" s="77">
        <v>1</v>
      </c>
      <c r="R239" s="77">
        <v>0</v>
      </c>
      <c r="S239" s="77">
        <v>0</v>
      </c>
    </row>
    <row r="240" spans="1:19" ht="12.75" x14ac:dyDescent="0.2">
      <c r="A240" s="53">
        <v>12082</v>
      </c>
      <c r="B240" s="289" t="s">
        <v>356</v>
      </c>
      <c r="C240" s="40">
        <f t="shared" si="33"/>
        <v>3</v>
      </c>
      <c r="D240" s="77">
        <v>0</v>
      </c>
      <c r="E240" s="77">
        <v>0</v>
      </c>
      <c r="F240" s="77">
        <v>0</v>
      </c>
      <c r="G240" s="77">
        <v>0</v>
      </c>
      <c r="H240" s="77">
        <v>0</v>
      </c>
      <c r="I240" s="77">
        <v>0</v>
      </c>
      <c r="J240" s="77">
        <v>2</v>
      </c>
      <c r="K240" s="77">
        <v>0</v>
      </c>
      <c r="L240" s="77">
        <v>0</v>
      </c>
      <c r="M240" s="77">
        <v>0</v>
      </c>
      <c r="N240" s="77">
        <v>1</v>
      </c>
      <c r="O240" s="77">
        <v>0</v>
      </c>
      <c r="P240" s="77">
        <v>0</v>
      </c>
      <c r="Q240" s="77">
        <v>0</v>
      </c>
      <c r="R240" s="77">
        <v>0</v>
      </c>
      <c r="S240" s="77">
        <v>0</v>
      </c>
    </row>
    <row r="241" spans="1:19" ht="12.75" x14ac:dyDescent="0.2">
      <c r="A241" s="53">
        <v>12089</v>
      </c>
      <c r="B241" s="289" t="s">
        <v>476</v>
      </c>
      <c r="C241" s="40">
        <f t="shared" si="33"/>
        <v>2</v>
      </c>
      <c r="D241" s="77">
        <v>0</v>
      </c>
      <c r="E241" s="77">
        <v>0</v>
      </c>
      <c r="F241" s="77">
        <v>1</v>
      </c>
      <c r="G241" s="77">
        <v>0</v>
      </c>
      <c r="H241" s="77">
        <v>0</v>
      </c>
      <c r="I241" s="77">
        <v>1</v>
      </c>
      <c r="J241" s="77">
        <v>0</v>
      </c>
      <c r="K241" s="77">
        <v>0</v>
      </c>
      <c r="L241" s="77">
        <v>0</v>
      </c>
      <c r="M241" s="77">
        <v>0</v>
      </c>
      <c r="N241" s="77">
        <v>0</v>
      </c>
      <c r="O241" s="77">
        <v>0</v>
      </c>
      <c r="P241" s="77">
        <v>0</v>
      </c>
      <c r="Q241" s="77">
        <v>0</v>
      </c>
      <c r="R241" s="77">
        <v>0</v>
      </c>
      <c r="S241" s="77">
        <v>0</v>
      </c>
    </row>
    <row r="242" spans="1:19" ht="21" x14ac:dyDescent="0.2">
      <c r="A242" s="53">
        <v>12121</v>
      </c>
      <c r="B242" s="289" t="s">
        <v>32</v>
      </c>
      <c r="C242" s="40">
        <f t="shared" si="33"/>
        <v>1</v>
      </c>
      <c r="D242" s="77">
        <v>0</v>
      </c>
      <c r="E242" s="77">
        <v>0</v>
      </c>
      <c r="F242" s="77">
        <v>0</v>
      </c>
      <c r="G242" s="77">
        <v>0</v>
      </c>
      <c r="H242" s="77">
        <v>0</v>
      </c>
      <c r="I242" s="77">
        <v>0</v>
      </c>
      <c r="J242" s="77">
        <v>1</v>
      </c>
      <c r="K242" s="77">
        <v>0</v>
      </c>
      <c r="L242" s="77">
        <v>0</v>
      </c>
      <c r="M242" s="77">
        <v>0</v>
      </c>
      <c r="N242" s="77">
        <v>0</v>
      </c>
      <c r="O242" s="77">
        <v>0</v>
      </c>
      <c r="P242" s="77">
        <v>0</v>
      </c>
      <c r="Q242" s="77">
        <v>0</v>
      </c>
      <c r="R242" s="77">
        <v>0</v>
      </c>
      <c r="S242" s="77">
        <v>0</v>
      </c>
    </row>
    <row r="243" spans="1:19" ht="21" x14ac:dyDescent="0.2">
      <c r="A243" s="53">
        <v>12122</v>
      </c>
      <c r="B243" s="289" t="s">
        <v>244</v>
      </c>
      <c r="C243" s="40">
        <f t="shared" si="33"/>
        <v>11</v>
      </c>
      <c r="D243" s="77">
        <v>0</v>
      </c>
      <c r="E243" s="77">
        <v>0</v>
      </c>
      <c r="F243" s="77">
        <v>3</v>
      </c>
      <c r="G243" s="77">
        <v>0</v>
      </c>
      <c r="H243" s="77">
        <v>0</v>
      </c>
      <c r="I243" s="77">
        <v>0</v>
      </c>
      <c r="J243" s="77">
        <v>2</v>
      </c>
      <c r="K243" s="77">
        <v>0</v>
      </c>
      <c r="L243" s="77">
        <v>0</v>
      </c>
      <c r="M243" s="77">
        <v>0</v>
      </c>
      <c r="N243" s="77">
        <v>2</v>
      </c>
      <c r="O243" s="77">
        <v>1</v>
      </c>
      <c r="P243" s="77">
        <v>0</v>
      </c>
      <c r="Q243" s="77">
        <v>0</v>
      </c>
      <c r="R243" s="77">
        <v>3</v>
      </c>
      <c r="S243" s="77">
        <v>0</v>
      </c>
    </row>
    <row r="244" spans="1:19" ht="12.75" x14ac:dyDescent="0.2">
      <c r="A244" s="53">
        <v>12123</v>
      </c>
      <c r="B244" s="294" t="s">
        <v>179</v>
      </c>
      <c r="C244" s="40">
        <f t="shared" si="33"/>
        <v>0</v>
      </c>
      <c r="D244" s="77">
        <v>0</v>
      </c>
      <c r="E244" s="77">
        <v>0</v>
      </c>
      <c r="F244" s="77">
        <v>0</v>
      </c>
      <c r="G244" s="77">
        <v>0</v>
      </c>
      <c r="H244" s="77">
        <v>0</v>
      </c>
      <c r="I244" s="77">
        <v>0</v>
      </c>
      <c r="J244" s="77">
        <v>0</v>
      </c>
      <c r="K244" s="77">
        <v>0</v>
      </c>
      <c r="L244" s="77">
        <v>0</v>
      </c>
      <c r="M244" s="77">
        <v>0</v>
      </c>
      <c r="N244" s="77">
        <v>0</v>
      </c>
      <c r="O244" s="77">
        <v>0</v>
      </c>
      <c r="P244" s="77">
        <v>0</v>
      </c>
      <c r="Q244" s="77">
        <v>0</v>
      </c>
      <c r="R244" s="77">
        <v>0</v>
      </c>
      <c r="S244" s="77">
        <v>0</v>
      </c>
    </row>
    <row r="245" spans="1:19" ht="12.75" x14ac:dyDescent="0.2">
      <c r="A245" s="53">
        <v>12125</v>
      </c>
      <c r="B245" s="294" t="s">
        <v>33</v>
      </c>
      <c r="C245" s="40">
        <f t="shared" si="33"/>
        <v>0</v>
      </c>
      <c r="D245" s="77">
        <v>0</v>
      </c>
      <c r="E245" s="77">
        <v>0</v>
      </c>
      <c r="F245" s="77">
        <v>0</v>
      </c>
      <c r="G245" s="77">
        <v>0</v>
      </c>
      <c r="H245" s="77">
        <v>0</v>
      </c>
      <c r="I245" s="77">
        <v>0</v>
      </c>
      <c r="J245" s="77">
        <v>0</v>
      </c>
      <c r="K245" s="77">
        <v>0</v>
      </c>
      <c r="L245" s="77">
        <v>0</v>
      </c>
      <c r="M245" s="77">
        <v>0</v>
      </c>
      <c r="N245" s="77">
        <v>0</v>
      </c>
      <c r="O245" s="77">
        <v>0</v>
      </c>
      <c r="P245" s="77">
        <v>0</v>
      </c>
      <c r="Q245" s="77">
        <v>0</v>
      </c>
      <c r="R245" s="77">
        <v>0</v>
      </c>
      <c r="S245" s="77">
        <v>0</v>
      </c>
    </row>
    <row r="246" spans="1:19" ht="12.75" x14ac:dyDescent="0.2">
      <c r="A246" s="51">
        <v>12131</v>
      </c>
      <c r="B246" s="294" t="s">
        <v>393</v>
      </c>
      <c r="C246" s="40">
        <f t="shared" si="33"/>
        <v>0</v>
      </c>
      <c r="D246" s="77">
        <v>0</v>
      </c>
      <c r="E246" s="77">
        <v>0</v>
      </c>
      <c r="F246" s="77">
        <v>0</v>
      </c>
      <c r="G246" s="77">
        <v>0</v>
      </c>
      <c r="H246" s="77">
        <v>0</v>
      </c>
      <c r="I246" s="77">
        <v>0</v>
      </c>
      <c r="J246" s="77">
        <v>0</v>
      </c>
      <c r="K246" s="77">
        <v>0</v>
      </c>
      <c r="L246" s="77">
        <v>0</v>
      </c>
      <c r="M246" s="77">
        <v>0</v>
      </c>
      <c r="N246" s="77">
        <v>0</v>
      </c>
      <c r="O246" s="77">
        <v>0</v>
      </c>
      <c r="P246" s="77">
        <v>0</v>
      </c>
      <c r="Q246" s="77">
        <v>0</v>
      </c>
      <c r="R246" s="77">
        <v>0</v>
      </c>
      <c r="S246" s="77">
        <v>0</v>
      </c>
    </row>
    <row r="247" spans="1:19" ht="12.75" x14ac:dyDescent="0.2">
      <c r="A247" s="51">
        <v>12132</v>
      </c>
      <c r="B247" s="289" t="s">
        <v>439</v>
      </c>
      <c r="C247" s="40">
        <f t="shared" si="33"/>
        <v>2</v>
      </c>
      <c r="D247" s="77">
        <v>0</v>
      </c>
      <c r="E247" s="77">
        <v>0</v>
      </c>
      <c r="F247" s="77">
        <v>0</v>
      </c>
      <c r="G247" s="77">
        <v>0</v>
      </c>
      <c r="H247" s="77">
        <v>1</v>
      </c>
      <c r="I247" s="77">
        <v>1</v>
      </c>
      <c r="J247" s="77">
        <v>0</v>
      </c>
      <c r="K247" s="77">
        <v>0</v>
      </c>
      <c r="L247" s="77">
        <v>0</v>
      </c>
      <c r="M247" s="77">
        <v>0</v>
      </c>
      <c r="N247" s="77">
        <v>0</v>
      </c>
      <c r="O247" s="77">
        <v>0</v>
      </c>
      <c r="P247" s="77">
        <v>0</v>
      </c>
      <c r="Q247" s="77">
        <v>0</v>
      </c>
      <c r="R247" s="77">
        <v>0</v>
      </c>
      <c r="S247" s="77">
        <v>0</v>
      </c>
    </row>
    <row r="248" spans="1:19" ht="12.75" x14ac:dyDescent="0.2">
      <c r="A248" s="51">
        <v>12133</v>
      </c>
      <c r="B248" s="289" t="s">
        <v>57</v>
      </c>
      <c r="C248" s="40">
        <f t="shared" si="33"/>
        <v>11</v>
      </c>
      <c r="D248" s="77">
        <v>2</v>
      </c>
      <c r="E248" s="77">
        <v>0</v>
      </c>
      <c r="F248" s="77">
        <v>0</v>
      </c>
      <c r="G248" s="77">
        <v>0</v>
      </c>
      <c r="H248" s="77">
        <v>0</v>
      </c>
      <c r="I248" s="77">
        <v>0</v>
      </c>
      <c r="J248" s="77">
        <v>9</v>
      </c>
      <c r="K248" s="77">
        <v>0</v>
      </c>
      <c r="L248" s="77">
        <v>0</v>
      </c>
      <c r="M248" s="77">
        <v>0</v>
      </c>
      <c r="N248" s="77">
        <v>0</v>
      </c>
      <c r="O248" s="77">
        <v>0</v>
      </c>
      <c r="P248" s="77">
        <v>0</v>
      </c>
      <c r="Q248" s="77">
        <v>0</v>
      </c>
      <c r="R248" s="77">
        <v>0</v>
      </c>
      <c r="S248" s="77">
        <v>0</v>
      </c>
    </row>
    <row r="249" spans="1:19" ht="12.75" x14ac:dyDescent="0.2">
      <c r="A249" s="51">
        <v>12138</v>
      </c>
      <c r="B249" s="289" t="s">
        <v>156</v>
      </c>
      <c r="C249" s="40">
        <f t="shared" si="33"/>
        <v>4</v>
      </c>
      <c r="D249" s="77">
        <v>0</v>
      </c>
      <c r="E249" s="77">
        <v>0</v>
      </c>
      <c r="F249" s="77">
        <v>0</v>
      </c>
      <c r="G249" s="77">
        <v>2</v>
      </c>
      <c r="H249" s="77">
        <v>0</v>
      </c>
      <c r="I249" s="77">
        <v>0</v>
      </c>
      <c r="J249" s="77">
        <v>1</v>
      </c>
      <c r="K249" s="77">
        <v>0</v>
      </c>
      <c r="L249" s="77">
        <v>0</v>
      </c>
      <c r="M249" s="77">
        <v>0</v>
      </c>
      <c r="N249" s="77">
        <v>0</v>
      </c>
      <c r="O249" s="77">
        <v>0</v>
      </c>
      <c r="P249" s="77">
        <v>1</v>
      </c>
      <c r="Q249" s="77">
        <v>0</v>
      </c>
      <c r="R249" s="77">
        <v>0</v>
      </c>
      <c r="S249" s="77">
        <v>0</v>
      </c>
    </row>
    <row r="250" spans="1:19" ht="12.75" x14ac:dyDescent="0.2">
      <c r="A250" s="51">
        <v>12139</v>
      </c>
      <c r="B250" s="289" t="s">
        <v>358</v>
      </c>
      <c r="C250" s="40">
        <f t="shared" si="33"/>
        <v>5</v>
      </c>
      <c r="D250" s="77">
        <v>0</v>
      </c>
      <c r="E250" s="77">
        <v>0</v>
      </c>
      <c r="F250" s="77">
        <v>0</v>
      </c>
      <c r="G250" s="77">
        <v>0</v>
      </c>
      <c r="H250" s="77">
        <v>0</v>
      </c>
      <c r="I250" s="77">
        <v>0</v>
      </c>
      <c r="J250" s="77">
        <v>5</v>
      </c>
      <c r="K250" s="77">
        <v>0</v>
      </c>
      <c r="L250" s="77">
        <v>0</v>
      </c>
      <c r="M250" s="77">
        <v>0</v>
      </c>
      <c r="N250" s="77">
        <v>0</v>
      </c>
      <c r="O250" s="77">
        <v>0</v>
      </c>
      <c r="P250" s="77">
        <v>0</v>
      </c>
      <c r="Q250" s="77">
        <v>0</v>
      </c>
      <c r="R250" s="77">
        <v>0</v>
      </c>
      <c r="S250" s="77">
        <v>0</v>
      </c>
    </row>
    <row r="251" spans="1:19" ht="12.75" x14ac:dyDescent="0.2">
      <c r="A251" s="51">
        <v>12141</v>
      </c>
      <c r="B251" s="289" t="s">
        <v>312</v>
      </c>
      <c r="C251" s="40">
        <f t="shared" si="33"/>
        <v>1</v>
      </c>
      <c r="D251" s="77">
        <v>0</v>
      </c>
      <c r="E251" s="77">
        <v>0</v>
      </c>
      <c r="F251" s="77">
        <v>0</v>
      </c>
      <c r="G251" s="77">
        <v>0</v>
      </c>
      <c r="H251" s="77">
        <v>0</v>
      </c>
      <c r="I251" s="77">
        <v>0</v>
      </c>
      <c r="J251" s="77">
        <v>0</v>
      </c>
      <c r="K251" s="77">
        <v>0</v>
      </c>
      <c r="L251" s="77">
        <v>0</v>
      </c>
      <c r="M251" s="77">
        <v>0</v>
      </c>
      <c r="N251" s="77">
        <v>0</v>
      </c>
      <c r="O251" s="77">
        <v>0</v>
      </c>
      <c r="P251" s="77">
        <v>1</v>
      </c>
      <c r="Q251" s="77">
        <v>0</v>
      </c>
      <c r="R251" s="77">
        <v>0</v>
      </c>
      <c r="S251" s="77">
        <v>0</v>
      </c>
    </row>
    <row r="252" spans="1:19" ht="21" x14ac:dyDescent="0.2">
      <c r="A252" s="51">
        <v>12146</v>
      </c>
      <c r="B252" s="289" t="s">
        <v>441</v>
      </c>
      <c r="C252" s="40">
        <f t="shared" si="33"/>
        <v>4</v>
      </c>
      <c r="D252" s="77">
        <v>0</v>
      </c>
      <c r="E252" s="77">
        <v>0</v>
      </c>
      <c r="F252" s="77">
        <v>0</v>
      </c>
      <c r="G252" s="77">
        <v>0</v>
      </c>
      <c r="H252" s="77">
        <v>1</v>
      </c>
      <c r="I252" s="77">
        <v>2</v>
      </c>
      <c r="J252" s="77">
        <v>0</v>
      </c>
      <c r="K252" s="77">
        <v>0</v>
      </c>
      <c r="L252" s="77">
        <v>1</v>
      </c>
      <c r="M252" s="77">
        <v>0</v>
      </c>
      <c r="N252" s="77">
        <v>0</v>
      </c>
      <c r="O252" s="77">
        <v>0</v>
      </c>
      <c r="P252" s="77">
        <v>0</v>
      </c>
      <c r="Q252" s="77">
        <v>0</v>
      </c>
      <c r="R252" s="77">
        <v>0</v>
      </c>
      <c r="S252" s="77">
        <v>0</v>
      </c>
    </row>
    <row r="253" spans="1:19" ht="12.75" x14ac:dyDescent="0.2">
      <c r="A253" s="51">
        <v>12149</v>
      </c>
      <c r="B253" s="289" t="s">
        <v>277</v>
      </c>
      <c r="C253" s="40">
        <f t="shared" si="33"/>
        <v>33</v>
      </c>
      <c r="D253" s="77">
        <v>4</v>
      </c>
      <c r="E253" s="77">
        <v>1</v>
      </c>
      <c r="F253" s="77">
        <v>3</v>
      </c>
      <c r="G253" s="77">
        <v>5</v>
      </c>
      <c r="H253" s="77">
        <v>0</v>
      </c>
      <c r="I253" s="77">
        <v>1</v>
      </c>
      <c r="J253" s="77">
        <v>11</v>
      </c>
      <c r="K253" s="77">
        <v>0</v>
      </c>
      <c r="L253" s="77">
        <v>2</v>
      </c>
      <c r="M253" s="77">
        <v>2</v>
      </c>
      <c r="N253" s="77">
        <v>0</v>
      </c>
      <c r="O253" s="77">
        <v>1</v>
      </c>
      <c r="P253" s="77">
        <v>2</v>
      </c>
      <c r="Q253" s="77">
        <v>0</v>
      </c>
      <c r="R253" s="77">
        <v>0</v>
      </c>
      <c r="S253" s="77">
        <v>1</v>
      </c>
    </row>
    <row r="254" spans="1:19" ht="12.75" x14ac:dyDescent="0.2">
      <c r="A254" s="51">
        <v>12150</v>
      </c>
      <c r="B254" s="294" t="s">
        <v>35</v>
      </c>
      <c r="C254" s="40">
        <f t="shared" si="33"/>
        <v>0</v>
      </c>
      <c r="D254" s="77">
        <v>0</v>
      </c>
      <c r="E254" s="77">
        <v>0</v>
      </c>
      <c r="F254" s="77">
        <v>0</v>
      </c>
      <c r="G254" s="77">
        <v>0</v>
      </c>
      <c r="H254" s="77">
        <v>0</v>
      </c>
      <c r="I254" s="77">
        <v>0</v>
      </c>
      <c r="J254" s="77">
        <v>0</v>
      </c>
      <c r="K254" s="77">
        <v>0</v>
      </c>
      <c r="L254" s="77">
        <v>0</v>
      </c>
      <c r="M254" s="77">
        <v>0</v>
      </c>
      <c r="N254" s="77">
        <v>0</v>
      </c>
      <c r="O254" s="77">
        <v>0</v>
      </c>
      <c r="P254" s="77">
        <v>0</v>
      </c>
      <c r="Q254" s="77">
        <v>0</v>
      </c>
      <c r="R254" s="77">
        <v>0</v>
      </c>
      <c r="S254" s="77">
        <v>0</v>
      </c>
    </row>
    <row r="255" spans="1:19" ht="12.75" x14ac:dyDescent="0.2">
      <c r="A255" s="51">
        <v>12151</v>
      </c>
      <c r="B255" s="289" t="s">
        <v>36</v>
      </c>
      <c r="C255" s="40">
        <f t="shared" si="33"/>
        <v>22</v>
      </c>
      <c r="D255" s="77">
        <v>1</v>
      </c>
      <c r="E255" s="77">
        <v>0</v>
      </c>
      <c r="F255" s="77">
        <v>2</v>
      </c>
      <c r="G255" s="77">
        <v>0</v>
      </c>
      <c r="H255" s="77">
        <v>0</v>
      </c>
      <c r="I255" s="77">
        <v>5</v>
      </c>
      <c r="J255" s="77">
        <v>7</v>
      </c>
      <c r="K255" s="77">
        <v>0</v>
      </c>
      <c r="L255" s="77">
        <v>1</v>
      </c>
      <c r="M255" s="77">
        <v>0</v>
      </c>
      <c r="N255" s="77">
        <v>1</v>
      </c>
      <c r="O255" s="77">
        <v>2</v>
      </c>
      <c r="P255" s="77">
        <v>0</v>
      </c>
      <c r="Q255" s="77">
        <v>0</v>
      </c>
      <c r="R255" s="77">
        <v>2</v>
      </c>
      <c r="S255" s="77">
        <v>1</v>
      </c>
    </row>
    <row r="256" spans="1:19" ht="21" x14ac:dyDescent="0.2">
      <c r="A256" s="51">
        <v>12152</v>
      </c>
      <c r="B256" s="289" t="s">
        <v>996</v>
      </c>
      <c r="C256" s="40">
        <f t="shared" si="33"/>
        <v>183</v>
      </c>
      <c r="D256" s="77">
        <v>10</v>
      </c>
      <c r="E256" s="77">
        <v>0</v>
      </c>
      <c r="F256" s="77">
        <v>0</v>
      </c>
      <c r="G256" s="77">
        <v>4</v>
      </c>
      <c r="H256" s="77">
        <v>1</v>
      </c>
      <c r="I256" s="77">
        <v>16</v>
      </c>
      <c r="J256" s="77">
        <v>67</v>
      </c>
      <c r="K256" s="77">
        <v>1</v>
      </c>
      <c r="L256" s="77">
        <v>9</v>
      </c>
      <c r="M256" s="77">
        <v>14</v>
      </c>
      <c r="N256" s="77">
        <v>28</v>
      </c>
      <c r="O256" s="77">
        <v>19</v>
      </c>
      <c r="P256" s="77">
        <v>2</v>
      </c>
      <c r="Q256" s="77">
        <v>12</v>
      </c>
      <c r="R256" s="77">
        <v>0</v>
      </c>
      <c r="S256" s="77">
        <v>0</v>
      </c>
    </row>
    <row r="257" spans="1:19" ht="21" x14ac:dyDescent="0.2">
      <c r="A257" s="51">
        <v>12159</v>
      </c>
      <c r="B257" s="294" t="s">
        <v>442</v>
      </c>
      <c r="C257" s="40">
        <f t="shared" si="33"/>
        <v>0</v>
      </c>
      <c r="D257" s="77">
        <v>0</v>
      </c>
      <c r="E257" s="77">
        <v>0</v>
      </c>
      <c r="F257" s="77">
        <v>0</v>
      </c>
      <c r="G257" s="77">
        <v>0</v>
      </c>
      <c r="H257" s="77">
        <v>0</v>
      </c>
      <c r="I257" s="77">
        <v>0</v>
      </c>
      <c r="J257" s="77">
        <v>0</v>
      </c>
      <c r="K257" s="77">
        <v>0</v>
      </c>
      <c r="L257" s="77">
        <v>0</v>
      </c>
      <c r="M257" s="77">
        <v>0</v>
      </c>
      <c r="N257" s="77">
        <v>0</v>
      </c>
      <c r="O257" s="77">
        <v>0</v>
      </c>
      <c r="P257" s="77">
        <v>0</v>
      </c>
      <c r="Q257" s="77">
        <v>0</v>
      </c>
      <c r="R257" s="77">
        <v>0</v>
      </c>
      <c r="S257" s="77">
        <v>0</v>
      </c>
    </row>
    <row r="258" spans="1:19" ht="12.75" x14ac:dyDescent="0.2">
      <c r="A258" s="51">
        <v>12163</v>
      </c>
      <c r="B258" s="289" t="s">
        <v>243</v>
      </c>
      <c r="C258" s="40">
        <f t="shared" si="33"/>
        <v>111</v>
      </c>
      <c r="D258" s="77">
        <v>0</v>
      </c>
      <c r="E258" s="77">
        <v>3</v>
      </c>
      <c r="F258" s="77">
        <v>18</v>
      </c>
      <c r="G258" s="77">
        <v>1</v>
      </c>
      <c r="H258" s="77">
        <v>0</v>
      </c>
      <c r="I258" s="77">
        <v>8</v>
      </c>
      <c r="J258" s="77">
        <v>37</v>
      </c>
      <c r="K258" s="77">
        <v>6</v>
      </c>
      <c r="L258" s="77">
        <v>5</v>
      </c>
      <c r="M258" s="77">
        <v>15</v>
      </c>
      <c r="N258" s="77">
        <v>0</v>
      </c>
      <c r="O258" s="77">
        <v>6</v>
      </c>
      <c r="P258" s="77">
        <v>0</v>
      </c>
      <c r="Q258" s="77">
        <v>11</v>
      </c>
      <c r="R258" s="77">
        <v>1</v>
      </c>
      <c r="S258" s="77">
        <v>0</v>
      </c>
    </row>
    <row r="259" spans="1:19" ht="12.75" x14ac:dyDescent="0.2">
      <c r="A259" s="51">
        <v>12170</v>
      </c>
      <c r="B259" s="289" t="s">
        <v>443</v>
      </c>
      <c r="C259" s="40">
        <f t="shared" si="33"/>
        <v>1</v>
      </c>
      <c r="D259" s="77">
        <v>0</v>
      </c>
      <c r="E259" s="77">
        <v>0</v>
      </c>
      <c r="F259" s="77">
        <v>0</v>
      </c>
      <c r="G259" s="77">
        <v>0</v>
      </c>
      <c r="H259" s="77">
        <v>0</v>
      </c>
      <c r="I259" s="77">
        <v>0</v>
      </c>
      <c r="J259" s="77">
        <v>0</v>
      </c>
      <c r="K259" s="77">
        <v>0</v>
      </c>
      <c r="L259" s="77">
        <v>0</v>
      </c>
      <c r="M259" s="77">
        <v>0</v>
      </c>
      <c r="N259" s="77">
        <v>0</v>
      </c>
      <c r="O259" s="77">
        <v>0</v>
      </c>
      <c r="P259" s="77">
        <v>0</v>
      </c>
      <c r="Q259" s="77">
        <v>0</v>
      </c>
      <c r="R259" s="77">
        <v>1</v>
      </c>
      <c r="S259" s="77">
        <v>0</v>
      </c>
    </row>
    <row r="260" spans="1:19" ht="12.75" x14ac:dyDescent="0.2">
      <c r="A260" s="53">
        <v>12171</v>
      </c>
      <c r="B260" s="289" t="s">
        <v>183</v>
      </c>
      <c r="C260" s="40">
        <f t="shared" si="33"/>
        <v>1</v>
      </c>
      <c r="D260" s="77">
        <v>0</v>
      </c>
      <c r="E260" s="77">
        <v>0</v>
      </c>
      <c r="F260" s="77">
        <v>0</v>
      </c>
      <c r="G260" s="77">
        <v>0</v>
      </c>
      <c r="H260" s="77">
        <v>0</v>
      </c>
      <c r="I260" s="77">
        <v>0</v>
      </c>
      <c r="J260" s="77">
        <v>1</v>
      </c>
      <c r="K260" s="77">
        <v>0</v>
      </c>
      <c r="L260" s="77">
        <v>0</v>
      </c>
      <c r="M260" s="77">
        <v>0</v>
      </c>
      <c r="N260" s="77">
        <v>0</v>
      </c>
      <c r="O260" s="77">
        <v>0</v>
      </c>
      <c r="P260" s="77">
        <v>0</v>
      </c>
      <c r="Q260" s="77">
        <v>0</v>
      </c>
      <c r="R260" s="77">
        <v>0</v>
      </c>
      <c r="S260" s="77">
        <v>0</v>
      </c>
    </row>
    <row r="261" spans="1:19" ht="12.75" x14ac:dyDescent="0.2">
      <c r="A261" s="53">
        <v>12173</v>
      </c>
      <c r="B261" s="289" t="s">
        <v>58</v>
      </c>
      <c r="C261" s="40">
        <f t="shared" si="33"/>
        <v>12</v>
      </c>
      <c r="D261" s="77">
        <v>0</v>
      </c>
      <c r="E261" s="77">
        <v>1</v>
      </c>
      <c r="F261" s="77">
        <v>0</v>
      </c>
      <c r="G261" s="77">
        <v>0</v>
      </c>
      <c r="H261" s="77">
        <v>0</v>
      </c>
      <c r="I261" s="77">
        <v>0</v>
      </c>
      <c r="J261" s="77">
        <v>11</v>
      </c>
      <c r="K261" s="77">
        <v>0</v>
      </c>
      <c r="L261" s="77">
        <v>0</v>
      </c>
      <c r="M261" s="77">
        <v>0</v>
      </c>
      <c r="N261" s="77">
        <v>0</v>
      </c>
      <c r="O261" s="77">
        <v>0</v>
      </c>
      <c r="P261" s="77">
        <v>0</v>
      </c>
      <c r="Q261" s="77">
        <v>0</v>
      </c>
      <c r="R261" s="77">
        <v>0</v>
      </c>
      <c r="S261" s="77">
        <v>0</v>
      </c>
    </row>
    <row r="262" spans="1:19" ht="12.75" x14ac:dyDescent="0.2">
      <c r="A262" s="53">
        <v>12174</v>
      </c>
      <c r="B262" s="294" t="s">
        <v>59</v>
      </c>
      <c r="C262" s="40">
        <f t="shared" si="33"/>
        <v>0</v>
      </c>
      <c r="D262" s="77">
        <v>0</v>
      </c>
      <c r="E262" s="77">
        <v>0</v>
      </c>
      <c r="F262" s="77">
        <v>0</v>
      </c>
      <c r="G262" s="77">
        <v>0</v>
      </c>
      <c r="H262" s="77">
        <v>0</v>
      </c>
      <c r="I262" s="77">
        <v>0</v>
      </c>
      <c r="J262" s="77">
        <v>0</v>
      </c>
      <c r="K262" s="77">
        <v>0</v>
      </c>
      <c r="L262" s="77">
        <v>0</v>
      </c>
      <c r="M262" s="77">
        <v>0</v>
      </c>
      <c r="N262" s="77">
        <v>0</v>
      </c>
      <c r="O262" s="77">
        <v>0</v>
      </c>
      <c r="P262" s="77">
        <v>0</v>
      </c>
      <c r="Q262" s="77">
        <v>0</v>
      </c>
      <c r="R262" s="77">
        <v>0</v>
      </c>
      <c r="S262" s="77">
        <v>0</v>
      </c>
    </row>
    <row r="263" spans="1:19" ht="12.75" x14ac:dyDescent="0.2">
      <c r="A263" s="53">
        <v>12182</v>
      </c>
      <c r="B263" s="289" t="s">
        <v>38</v>
      </c>
      <c r="C263" s="40">
        <f t="shared" si="33"/>
        <v>5</v>
      </c>
      <c r="D263" s="77">
        <v>0</v>
      </c>
      <c r="E263" s="77">
        <v>0</v>
      </c>
      <c r="F263" s="77">
        <v>0</v>
      </c>
      <c r="G263" s="77">
        <v>0</v>
      </c>
      <c r="H263" s="77">
        <v>0</v>
      </c>
      <c r="I263" s="77">
        <v>0</v>
      </c>
      <c r="J263" s="77">
        <v>1</v>
      </c>
      <c r="K263" s="77">
        <v>0</v>
      </c>
      <c r="L263" s="77">
        <v>0</v>
      </c>
      <c r="M263" s="77">
        <v>0</v>
      </c>
      <c r="N263" s="77">
        <v>0</v>
      </c>
      <c r="O263" s="77">
        <v>0</v>
      </c>
      <c r="P263" s="77">
        <v>4</v>
      </c>
      <c r="Q263" s="77">
        <v>0</v>
      </c>
      <c r="R263" s="77">
        <v>0</v>
      </c>
      <c r="S263" s="77">
        <v>0</v>
      </c>
    </row>
    <row r="264" spans="1:19" ht="12.75" x14ac:dyDescent="0.2">
      <c r="A264" s="53">
        <v>12183</v>
      </c>
      <c r="B264" s="289" t="s">
        <v>39</v>
      </c>
      <c r="C264" s="40">
        <f t="shared" si="33"/>
        <v>2</v>
      </c>
      <c r="D264" s="77">
        <v>1</v>
      </c>
      <c r="E264" s="77">
        <v>0</v>
      </c>
      <c r="F264" s="77">
        <v>0</v>
      </c>
      <c r="G264" s="77">
        <v>0</v>
      </c>
      <c r="H264" s="77">
        <v>1</v>
      </c>
      <c r="I264" s="77">
        <v>0</v>
      </c>
      <c r="J264" s="77">
        <v>0</v>
      </c>
      <c r="K264" s="77">
        <v>0</v>
      </c>
      <c r="L264" s="77">
        <v>0</v>
      </c>
      <c r="M264" s="77">
        <v>0</v>
      </c>
      <c r="N264" s="77">
        <v>0</v>
      </c>
      <c r="O264" s="77">
        <v>0</v>
      </c>
      <c r="P264" s="77">
        <v>0</v>
      </c>
      <c r="Q264" s="77">
        <v>0</v>
      </c>
      <c r="R264" s="77">
        <v>0</v>
      </c>
      <c r="S264" s="77">
        <v>0</v>
      </c>
    </row>
    <row r="265" spans="1:19" ht="12.75" x14ac:dyDescent="0.2">
      <c r="A265" s="51">
        <v>12999</v>
      </c>
      <c r="B265" s="289" t="s">
        <v>68</v>
      </c>
      <c r="C265" s="40">
        <f t="shared" si="33"/>
        <v>28</v>
      </c>
      <c r="D265" s="77">
        <v>0</v>
      </c>
      <c r="E265" s="77">
        <v>0</v>
      </c>
      <c r="F265" s="77">
        <v>4</v>
      </c>
      <c r="G265" s="77">
        <v>0</v>
      </c>
      <c r="H265" s="77">
        <v>0</v>
      </c>
      <c r="I265" s="77">
        <v>18</v>
      </c>
      <c r="J265" s="77">
        <v>1</v>
      </c>
      <c r="K265" s="77">
        <v>0</v>
      </c>
      <c r="L265" s="77">
        <v>1</v>
      </c>
      <c r="M265" s="77">
        <v>0</v>
      </c>
      <c r="N265" s="77">
        <v>1</v>
      </c>
      <c r="O265" s="77">
        <v>0</v>
      </c>
      <c r="P265" s="77">
        <v>0</v>
      </c>
      <c r="Q265" s="77">
        <v>3</v>
      </c>
      <c r="R265" s="77">
        <v>0</v>
      </c>
      <c r="S265" s="77">
        <v>0</v>
      </c>
    </row>
    <row r="266" spans="1:19" ht="12.75" x14ac:dyDescent="0.2">
      <c r="A266" s="53">
        <v>13051</v>
      </c>
      <c r="B266" s="294" t="s">
        <v>444</v>
      </c>
      <c r="C266" s="40">
        <f t="shared" si="33"/>
        <v>0</v>
      </c>
      <c r="D266" s="77">
        <v>0</v>
      </c>
      <c r="E266" s="77">
        <v>0</v>
      </c>
      <c r="F266" s="77">
        <v>0</v>
      </c>
      <c r="G266" s="77">
        <v>0</v>
      </c>
      <c r="H266" s="77">
        <v>0</v>
      </c>
      <c r="I266" s="77">
        <v>0</v>
      </c>
      <c r="J266" s="77">
        <v>0</v>
      </c>
      <c r="K266" s="77">
        <v>0</v>
      </c>
      <c r="L266" s="77">
        <v>0</v>
      </c>
      <c r="M266" s="77">
        <v>0</v>
      </c>
      <c r="N266" s="77">
        <v>0</v>
      </c>
      <c r="O266" s="77">
        <v>0</v>
      </c>
      <c r="P266" s="77">
        <v>0</v>
      </c>
      <c r="Q266" s="77">
        <v>0</v>
      </c>
      <c r="R266" s="77">
        <v>0</v>
      </c>
      <c r="S266" s="77">
        <v>0</v>
      </c>
    </row>
    <row r="267" spans="1:19" ht="12.75" x14ac:dyDescent="0.2">
      <c r="A267" s="51">
        <v>15099</v>
      </c>
      <c r="B267" s="294" t="s">
        <v>445</v>
      </c>
      <c r="C267" s="40">
        <f t="shared" si="33"/>
        <v>0</v>
      </c>
      <c r="D267" s="77">
        <v>0</v>
      </c>
      <c r="E267" s="77">
        <v>0</v>
      </c>
      <c r="F267" s="77">
        <v>0</v>
      </c>
      <c r="G267" s="77">
        <v>0</v>
      </c>
      <c r="H267" s="77">
        <v>0</v>
      </c>
      <c r="I267" s="77">
        <v>0</v>
      </c>
      <c r="J267" s="77">
        <v>0</v>
      </c>
      <c r="K267" s="77">
        <v>0</v>
      </c>
      <c r="L267" s="77">
        <v>0</v>
      </c>
      <c r="M267" s="77">
        <v>0</v>
      </c>
      <c r="N267" s="77">
        <v>0</v>
      </c>
      <c r="O267" s="77">
        <v>0</v>
      </c>
      <c r="P267" s="77">
        <v>0</v>
      </c>
      <c r="Q267" s="77">
        <v>0</v>
      </c>
      <c r="R267" s="77">
        <v>0</v>
      </c>
      <c r="S267" s="77">
        <v>0</v>
      </c>
    </row>
    <row r="268" spans="1:19" ht="12.75" x14ac:dyDescent="0.2">
      <c r="A268" s="51">
        <v>22412</v>
      </c>
      <c r="B268" s="289" t="s">
        <v>395</v>
      </c>
      <c r="C268" s="40">
        <f t="shared" si="33"/>
        <v>1</v>
      </c>
      <c r="D268" s="77">
        <v>0</v>
      </c>
      <c r="E268" s="77">
        <v>0</v>
      </c>
      <c r="F268" s="77">
        <v>0</v>
      </c>
      <c r="G268" s="77">
        <v>0</v>
      </c>
      <c r="H268" s="77">
        <v>0</v>
      </c>
      <c r="I268" s="77">
        <v>0</v>
      </c>
      <c r="J268" s="77">
        <v>0</v>
      </c>
      <c r="K268" s="77">
        <v>0</v>
      </c>
      <c r="L268" s="77">
        <v>0</v>
      </c>
      <c r="M268" s="77">
        <v>0</v>
      </c>
      <c r="N268" s="77">
        <v>0</v>
      </c>
      <c r="O268" s="77">
        <v>0</v>
      </c>
      <c r="P268" s="77">
        <v>0</v>
      </c>
      <c r="Q268" s="77">
        <v>1</v>
      </c>
      <c r="R268" s="77">
        <v>0</v>
      </c>
      <c r="S268" s="77">
        <v>0</v>
      </c>
    </row>
    <row r="269" spans="1:19" ht="12.75" x14ac:dyDescent="0.2">
      <c r="A269" s="51">
        <v>22600</v>
      </c>
      <c r="B269" s="289" t="s">
        <v>396</v>
      </c>
      <c r="C269" s="40">
        <f t="shared" si="33"/>
        <v>1</v>
      </c>
      <c r="D269" s="77">
        <v>0</v>
      </c>
      <c r="E269" s="77">
        <v>0</v>
      </c>
      <c r="F269" s="77">
        <v>0</v>
      </c>
      <c r="G269" s="77">
        <v>0</v>
      </c>
      <c r="H269" s="77">
        <v>0</v>
      </c>
      <c r="I269" s="77">
        <v>1</v>
      </c>
      <c r="J269" s="77">
        <v>0</v>
      </c>
      <c r="K269" s="77">
        <v>0</v>
      </c>
      <c r="L269" s="77">
        <v>0</v>
      </c>
      <c r="M269" s="77">
        <v>0</v>
      </c>
      <c r="N269" s="77">
        <v>0</v>
      </c>
      <c r="O269" s="77">
        <v>0</v>
      </c>
      <c r="P269" s="77">
        <v>0</v>
      </c>
      <c r="Q269" s="77">
        <v>0</v>
      </c>
      <c r="R269" s="77">
        <v>0</v>
      </c>
      <c r="S269" s="77">
        <v>0</v>
      </c>
    </row>
    <row r="270" spans="1:19" ht="12.75" x14ac:dyDescent="0.2">
      <c r="A270" s="51">
        <v>22601</v>
      </c>
      <c r="B270" s="294" t="s">
        <v>397</v>
      </c>
      <c r="C270" s="40">
        <f t="shared" si="33"/>
        <v>0</v>
      </c>
      <c r="D270" s="77">
        <v>0</v>
      </c>
      <c r="E270" s="77">
        <v>0</v>
      </c>
      <c r="F270" s="77">
        <v>0</v>
      </c>
      <c r="G270" s="77">
        <v>0</v>
      </c>
      <c r="H270" s="77">
        <v>0</v>
      </c>
      <c r="I270" s="77">
        <v>0</v>
      </c>
      <c r="J270" s="77">
        <v>0</v>
      </c>
      <c r="K270" s="77">
        <v>0</v>
      </c>
      <c r="L270" s="77">
        <v>0</v>
      </c>
      <c r="M270" s="77">
        <v>0</v>
      </c>
      <c r="N270" s="77">
        <v>0</v>
      </c>
      <c r="O270" s="77">
        <v>0</v>
      </c>
      <c r="P270" s="77">
        <v>0</v>
      </c>
      <c r="Q270" s="77">
        <v>0</v>
      </c>
      <c r="R270" s="77">
        <v>0</v>
      </c>
      <c r="S270" s="77">
        <v>0</v>
      </c>
    </row>
    <row r="271" spans="1:19" ht="12.75" x14ac:dyDescent="0.2">
      <c r="A271" s="51"/>
      <c r="B271" s="288" t="s">
        <v>352</v>
      </c>
      <c r="C271" s="70">
        <f>SUM(C272:C273)</f>
        <v>3</v>
      </c>
      <c r="D271" s="70">
        <f t="shared" ref="D271:S271" si="34">D272</f>
        <v>0</v>
      </c>
      <c r="E271" s="70">
        <f t="shared" si="34"/>
        <v>0</v>
      </c>
      <c r="F271" s="70">
        <f t="shared" si="34"/>
        <v>0</v>
      </c>
      <c r="G271" s="70">
        <f t="shared" si="34"/>
        <v>0</v>
      </c>
      <c r="H271" s="70">
        <f t="shared" si="34"/>
        <v>0</v>
      </c>
      <c r="I271" s="70">
        <f t="shared" si="34"/>
        <v>0</v>
      </c>
      <c r="J271" s="70">
        <f t="shared" si="34"/>
        <v>0</v>
      </c>
      <c r="K271" s="70">
        <f t="shared" si="34"/>
        <v>1</v>
      </c>
      <c r="L271" s="70">
        <f t="shared" si="34"/>
        <v>0</v>
      </c>
      <c r="M271" s="70">
        <f t="shared" si="34"/>
        <v>0</v>
      </c>
      <c r="N271" s="70">
        <f t="shared" si="34"/>
        <v>0</v>
      </c>
      <c r="O271" s="70">
        <f t="shared" si="34"/>
        <v>0</v>
      </c>
      <c r="P271" s="70">
        <f t="shared" si="34"/>
        <v>0</v>
      </c>
      <c r="Q271" s="70">
        <f t="shared" si="34"/>
        <v>2</v>
      </c>
      <c r="R271" s="70">
        <f t="shared" si="34"/>
        <v>0</v>
      </c>
      <c r="S271" s="70">
        <f t="shared" si="34"/>
        <v>0</v>
      </c>
    </row>
    <row r="272" spans="1:19" ht="12.75" x14ac:dyDescent="0.2">
      <c r="A272" s="53">
        <v>20003</v>
      </c>
      <c r="B272" s="289" t="s">
        <v>344</v>
      </c>
      <c r="C272" s="40">
        <f t="shared" si="33"/>
        <v>3</v>
      </c>
      <c r="D272" s="77">
        <v>0</v>
      </c>
      <c r="E272" s="77">
        <v>0</v>
      </c>
      <c r="F272" s="77">
        <v>0</v>
      </c>
      <c r="G272" s="77">
        <v>0</v>
      </c>
      <c r="H272" s="77">
        <v>0</v>
      </c>
      <c r="I272" s="77">
        <v>0</v>
      </c>
      <c r="J272" s="77">
        <v>0</v>
      </c>
      <c r="K272" s="77">
        <v>1</v>
      </c>
      <c r="L272" s="77">
        <v>0</v>
      </c>
      <c r="M272" s="77">
        <v>0</v>
      </c>
      <c r="N272" s="77">
        <v>0</v>
      </c>
      <c r="O272" s="77">
        <v>0</v>
      </c>
      <c r="P272" s="77">
        <v>0</v>
      </c>
      <c r="Q272" s="77">
        <v>2</v>
      </c>
      <c r="R272" s="77">
        <v>0</v>
      </c>
      <c r="S272" s="77">
        <v>0</v>
      </c>
    </row>
    <row r="273" spans="1:19" ht="12.75" x14ac:dyDescent="0.2">
      <c r="A273" s="53">
        <v>20005</v>
      </c>
      <c r="B273" s="294" t="s">
        <v>322</v>
      </c>
      <c r="C273" s="40">
        <f t="shared" si="33"/>
        <v>0</v>
      </c>
      <c r="D273" s="77">
        <v>0</v>
      </c>
      <c r="E273" s="77">
        <v>0</v>
      </c>
      <c r="F273" s="77">
        <v>0</v>
      </c>
      <c r="G273" s="77">
        <v>0</v>
      </c>
      <c r="H273" s="77">
        <v>0</v>
      </c>
      <c r="I273" s="77">
        <v>0</v>
      </c>
      <c r="J273" s="77">
        <v>0</v>
      </c>
      <c r="K273" s="77">
        <v>0</v>
      </c>
      <c r="L273" s="77">
        <v>0</v>
      </c>
      <c r="M273" s="77">
        <v>0</v>
      </c>
      <c r="N273" s="77">
        <v>0</v>
      </c>
      <c r="O273" s="77">
        <v>0</v>
      </c>
      <c r="P273" s="77">
        <v>0</v>
      </c>
      <c r="Q273" s="77">
        <v>0</v>
      </c>
      <c r="R273" s="77">
        <v>0</v>
      </c>
      <c r="S273" s="77">
        <v>0</v>
      </c>
    </row>
    <row r="274" spans="1:19" ht="21" x14ac:dyDescent="0.2">
      <c r="A274" s="51"/>
      <c r="B274" s="297" t="s">
        <v>260</v>
      </c>
      <c r="C274" s="40">
        <f>SUM(C275:C276)</f>
        <v>0</v>
      </c>
      <c r="D274" s="77">
        <v>0</v>
      </c>
      <c r="E274" s="77">
        <v>0</v>
      </c>
      <c r="F274" s="77">
        <v>0</v>
      </c>
      <c r="G274" s="77">
        <v>0</v>
      </c>
      <c r="H274" s="77">
        <v>0</v>
      </c>
      <c r="I274" s="77">
        <v>0</v>
      </c>
      <c r="J274" s="77">
        <v>0</v>
      </c>
      <c r="K274" s="77">
        <v>0</v>
      </c>
      <c r="L274" s="77">
        <v>0</v>
      </c>
      <c r="M274" s="77">
        <v>0</v>
      </c>
      <c r="N274" s="77">
        <v>0</v>
      </c>
      <c r="O274" s="77">
        <v>0</v>
      </c>
      <c r="P274" s="77">
        <v>0</v>
      </c>
      <c r="Q274" s="77">
        <v>0</v>
      </c>
      <c r="R274" s="77">
        <v>0</v>
      </c>
      <c r="S274" s="77">
        <v>0</v>
      </c>
    </row>
    <row r="275" spans="1:19" ht="12.75" x14ac:dyDescent="0.2">
      <c r="A275" s="53">
        <v>21001</v>
      </c>
      <c r="B275" s="294" t="s">
        <v>168</v>
      </c>
      <c r="C275" s="40">
        <f t="shared" si="33"/>
        <v>0</v>
      </c>
      <c r="D275" s="77">
        <v>0</v>
      </c>
      <c r="E275" s="77">
        <v>0</v>
      </c>
      <c r="F275" s="77">
        <v>0</v>
      </c>
      <c r="G275" s="77">
        <v>0</v>
      </c>
      <c r="H275" s="77">
        <v>0</v>
      </c>
      <c r="I275" s="77">
        <v>0</v>
      </c>
      <c r="J275" s="77">
        <v>0</v>
      </c>
      <c r="K275" s="77">
        <v>0</v>
      </c>
      <c r="L275" s="77">
        <v>0</v>
      </c>
      <c r="M275" s="77">
        <v>0</v>
      </c>
      <c r="N275" s="77">
        <v>0</v>
      </c>
      <c r="O275" s="77">
        <v>0</v>
      </c>
      <c r="P275" s="77">
        <v>0</v>
      </c>
      <c r="Q275" s="77">
        <v>0</v>
      </c>
      <c r="R275" s="77">
        <v>0</v>
      </c>
      <c r="S275" s="77">
        <v>0</v>
      </c>
    </row>
    <row r="276" spans="1:19" ht="21" x14ac:dyDescent="0.2">
      <c r="A276" s="53">
        <v>21002</v>
      </c>
      <c r="B276" s="294" t="s">
        <v>340</v>
      </c>
      <c r="C276" s="40">
        <f t="shared" si="33"/>
        <v>0</v>
      </c>
      <c r="D276" s="77">
        <v>0</v>
      </c>
      <c r="E276" s="77">
        <v>0</v>
      </c>
      <c r="F276" s="77">
        <v>0</v>
      </c>
      <c r="G276" s="77">
        <v>0</v>
      </c>
      <c r="H276" s="77">
        <v>0</v>
      </c>
      <c r="I276" s="77">
        <v>0</v>
      </c>
      <c r="J276" s="77">
        <v>0</v>
      </c>
      <c r="K276" s="77">
        <v>0</v>
      </c>
      <c r="L276" s="77">
        <v>0</v>
      </c>
      <c r="M276" s="77">
        <v>0</v>
      </c>
      <c r="N276" s="77">
        <v>0</v>
      </c>
      <c r="O276" s="77">
        <v>0</v>
      </c>
      <c r="P276" s="77">
        <v>0</v>
      </c>
      <c r="Q276" s="77">
        <v>0</v>
      </c>
      <c r="R276" s="77">
        <v>0</v>
      </c>
      <c r="S276" s="77">
        <v>0</v>
      </c>
    </row>
    <row r="277" spans="1:19" ht="12.75" x14ac:dyDescent="0.2">
      <c r="A277" s="51"/>
      <c r="B277" s="288" t="s">
        <v>217</v>
      </c>
      <c r="C277" s="70">
        <f>C278</f>
        <v>65</v>
      </c>
      <c r="D277" s="70">
        <f t="shared" ref="D277:S277" si="35">D278</f>
        <v>1</v>
      </c>
      <c r="E277" s="70">
        <f t="shared" si="35"/>
        <v>0</v>
      </c>
      <c r="F277" s="70">
        <f t="shared" si="35"/>
        <v>2</v>
      </c>
      <c r="G277" s="70">
        <f t="shared" si="35"/>
        <v>6</v>
      </c>
      <c r="H277" s="70">
        <f t="shared" si="35"/>
        <v>3</v>
      </c>
      <c r="I277" s="70">
        <f t="shared" si="35"/>
        <v>4</v>
      </c>
      <c r="J277" s="70">
        <f t="shared" si="35"/>
        <v>31</v>
      </c>
      <c r="K277" s="70">
        <f t="shared" si="35"/>
        <v>4</v>
      </c>
      <c r="L277" s="70">
        <f t="shared" si="35"/>
        <v>4</v>
      </c>
      <c r="M277" s="70">
        <f t="shared" si="35"/>
        <v>1</v>
      </c>
      <c r="N277" s="70">
        <f t="shared" si="35"/>
        <v>0</v>
      </c>
      <c r="O277" s="70">
        <f t="shared" si="35"/>
        <v>2</v>
      </c>
      <c r="P277" s="70">
        <f t="shared" si="35"/>
        <v>2</v>
      </c>
      <c r="Q277" s="70">
        <f t="shared" si="35"/>
        <v>3</v>
      </c>
      <c r="R277" s="70">
        <f t="shared" si="35"/>
        <v>1</v>
      </c>
      <c r="S277" s="70">
        <f t="shared" si="35"/>
        <v>1</v>
      </c>
    </row>
    <row r="278" spans="1:19" ht="12.75" x14ac:dyDescent="0.2">
      <c r="A278" s="53">
        <v>22100</v>
      </c>
      <c r="B278" s="289" t="s">
        <v>368</v>
      </c>
      <c r="C278" s="40">
        <f t="shared" si="33"/>
        <v>65</v>
      </c>
      <c r="D278" s="77">
        <v>1</v>
      </c>
      <c r="E278" s="77">
        <v>0</v>
      </c>
      <c r="F278" s="77">
        <v>2</v>
      </c>
      <c r="G278" s="77">
        <v>6</v>
      </c>
      <c r="H278" s="77">
        <v>3</v>
      </c>
      <c r="I278" s="77">
        <v>4</v>
      </c>
      <c r="J278" s="77">
        <v>31</v>
      </c>
      <c r="K278" s="77">
        <v>4</v>
      </c>
      <c r="L278" s="77">
        <v>4</v>
      </c>
      <c r="M278" s="77">
        <v>1</v>
      </c>
      <c r="N278" s="77">
        <v>0</v>
      </c>
      <c r="O278" s="77">
        <v>2</v>
      </c>
      <c r="P278" s="77">
        <v>2</v>
      </c>
      <c r="Q278" s="77">
        <v>3</v>
      </c>
      <c r="R278" s="77">
        <v>1</v>
      </c>
      <c r="S278" s="77">
        <v>1</v>
      </c>
    </row>
    <row r="279" spans="1:19" ht="12.75" x14ac:dyDescent="0.2">
      <c r="A279" s="50"/>
      <c r="B279" s="288" t="s">
        <v>314</v>
      </c>
      <c r="C279" s="70">
        <f>SUM(C280:C295)</f>
        <v>264</v>
      </c>
      <c r="D279" s="70">
        <f>SUM(D280:D295)</f>
        <v>11</v>
      </c>
      <c r="E279" s="70">
        <f t="shared" ref="E279:S279" si="36">SUM(E280:E295)</f>
        <v>13</v>
      </c>
      <c r="F279" s="70">
        <f t="shared" si="36"/>
        <v>13</v>
      </c>
      <c r="G279" s="70">
        <f t="shared" si="36"/>
        <v>12</v>
      </c>
      <c r="H279" s="70">
        <f t="shared" si="36"/>
        <v>8</v>
      </c>
      <c r="I279" s="70">
        <f t="shared" si="36"/>
        <v>30</v>
      </c>
      <c r="J279" s="70">
        <f t="shared" si="36"/>
        <v>70</v>
      </c>
      <c r="K279" s="70">
        <f t="shared" si="36"/>
        <v>5</v>
      </c>
      <c r="L279" s="70">
        <f t="shared" si="36"/>
        <v>28</v>
      </c>
      <c r="M279" s="70">
        <f t="shared" si="36"/>
        <v>4</v>
      </c>
      <c r="N279" s="70">
        <f t="shared" si="36"/>
        <v>24</v>
      </c>
      <c r="O279" s="70">
        <f t="shared" si="36"/>
        <v>16</v>
      </c>
      <c r="P279" s="70">
        <f t="shared" si="36"/>
        <v>14</v>
      </c>
      <c r="Q279" s="70">
        <f t="shared" si="36"/>
        <v>8</v>
      </c>
      <c r="R279" s="70">
        <f t="shared" si="36"/>
        <v>4</v>
      </c>
      <c r="S279" s="70">
        <f t="shared" si="36"/>
        <v>4</v>
      </c>
    </row>
    <row r="280" spans="1:19" ht="12.75" x14ac:dyDescent="0.2">
      <c r="A280" s="51">
        <v>13016</v>
      </c>
      <c r="B280" s="289" t="s">
        <v>422</v>
      </c>
      <c r="C280" s="40">
        <f>SUM(D280:S280)</f>
        <v>16</v>
      </c>
      <c r="D280" s="77">
        <v>0</v>
      </c>
      <c r="E280" s="77">
        <v>2</v>
      </c>
      <c r="F280" s="77">
        <v>4</v>
      </c>
      <c r="G280" s="77">
        <v>0</v>
      </c>
      <c r="H280" s="77">
        <v>0</v>
      </c>
      <c r="I280" s="77">
        <v>0</v>
      </c>
      <c r="J280" s="77">
        <v>0</v>
      </c>
      <c r="K280" s="77">
        <v>0</v>
      </c>
      <c r="L280" s="77">
        <v>1</v>
      </c>
      <c r="M280" s="77">
        <v>0</v>
      </c>
      <c r="N280" s="77">
        <v>3</v>
      </c>
      <c r="O280" s="77">
        <v>1</v>
      </c>
      <c r="P280" s="77">
        <v>3</v>
      </c>
      <c r="Q280" s="77">
        <v>2</v>
      </c>
      <c r="R280" s="77">
        <v>0</v>
      </c>
      <c r="S280" s="77">
        <v>0</v>
      </c>
    </row>
    <row r="281" spans="1:19" ht="12.75" x14ac:dyDescent="0.2">
      <c r="A281" s="51">
        <v>13021</v>
      </c>
      <c r="B281" s="294" t="s">
        <v>315</v>
      </c>
      <c r="C281" s="40">
        <f t="shared" ref="C281:C324" si="37">SUM(D281:S281)</f>
        <v>0</v>
      </c>
      <c r="D281" s="77">
        <v>0</v>
      </c>
      <c r="E281" s="77">
        <v>0</v>
      </c>
      <c r="F281" s="77">
        <v>0</v>
      </c>
      <c r="G281" s="77">
        <v>0</v>
      </c>
      <c r="H281" s="77">
        <v>0</v>
      </c>
      <c r="I281" s="77">
        <v>0</v>
      </c>
      <c r="J281" s="77">
        <v>0</v>
      </c>
      <c r="K281" s="77">
        <v>0</v>
      </c>
      <c r="L281" s="77">
        <v>0</v>
      </c>
      <c r="M281" s="77">
        <v>0</v>
      </c>
      <c r="N281" s="77">
        <v>0</v>
      </c>
      <c r="O281" s="77">
        <v>0</v>
      </c>
      <c r="P281" s="77">
        <v>0</v>
      </c>
      <c r="Q281" s="77">
        <v>0</v>
      </c>
      <c r="R281" s="77">
        <v>0</v>
      </c>
      <c r="S281" s="77">
        <v>0</v>
      </c>
    </row>
    <row r="282" spans="1:19" ht="12.75" x14ac:dyDescent="0.2">
      <c r="A282" s="51">
        <v>13022</v>
      </c>
      <c r="B282" s="289" t="s">
        <v>399</v>
      </c>
      <c r="C282" s="40">
        <f t="shared" si="37"/>
        <v>1</v>
      </c>
      <c r="D282" s="77">
        <v>0</v>
      </c>
      <c r="E282" s="77">
        <v>0</v>
      </c>
      <c r="F282" s="77">
        <v>0</v>
      </c>
      <c r="G282" s="77">
        <v>0</v>
      </c>
      <c r="H282" s="77">
        <v>0</v>
      </c>
      <c r="I282" s="77">
        <v>0</v>
      </c>
      <c r="J282" s="77">
        <v>0</v>
      </c>
      <c r="K282" s="77">
        <v>0</v>
      </c>
      <c r="L282" s="77">
        <v>1</v>
      </c>
      <c r="M282" s="77">
        <v>0</v>
      </c>
      <c r="N282" s="77">
        <v>0</v>
      </c>
      <c r="O282" s="77">
        <v>0</v>
      </c>
      <c r="P282" s="77">
        <v>0</v>
      </c>
      <c r="Q282" s="77">
        <v>0</v>
      </c>
      <c r="R282" s="77">
        <v>0</v>
      </c>
      <c r="S282" s="77">
        <v>0</v>
      </c>
    </row>
    <row r="283" spans="1:19" ht="12.75" x14ac:dyDescent="0.2">
      <c r="A283" s="51">
        <v>13023</v>
      </c>
      <c r="B283" s="289" t="s">
        <v>316</v>
      </c>
      <c r="C283" s="40">
        <f t="shared" si="37"/>
        <v>10</v>
      </c>
      <c r="D283" s="77">
        <v>0</v>
      </c>
      <c r="E283" s="77">
        <v>0</v>
      </c>
      <c r="F283" s="77">
        <v>1</v>
      </c>
      <c r="G283" s="77">
        <v>0</v>
      </c>
      <c r="H283" s="77">
        <v>2</v>
      </c>
      <c r="I283" s="77">
        <v>2</v>
      </c>
      <c r="J283" s="77">
        <v>0</v>
      </c>
      <c r="K283" s="77">
        <v>0</v>
      </c>
      <c r="L283" s="77">
        <v>4</v>
      </c>
      <c r="M283" s="77">
        <v>1</v>
      </c>
      <c r="N283" s="77">
        <v>0</v>
      </c>
      <c r="O283" s="77">
        <v>0</v>
      </c>
      <c r="P283" s="77">
        <v>0</v>
      </c>
      <c r="Q283" s="77">
        <v>0</v>
      </c>
      <c r="R283" s="77">
        <v>0</v>
      </c>
      <c r="S283" s="77">
        <v>0</v>
      </c>
    </row>
    <row r="284" spans="1:19" ht="12.75" x14ac:dyDescent="0.2">
      <c r="A284" s="51">
        <v>13024</v>
      </c>
      <c r="B284" s="289" t="s">
        <v>317</v>
      </c>
      <c r="C284" s="40">
        <f t="shared" si="37"/>
        <v>1</v>
      </c>
      <c r="D284" s="77">
        <v>0</v>
      </c>
      <c r="E284" s="77">
        <v>0</v>
      </c>
      <c r="F284" s="77">
        <v>0</v>
      </c>
      <c r="G284" s="77">
        <v>0</v>
      </c>
      <c r="H284" s="77">
        <v>0</v>
      </c>
      <c r="I284" s="77">
        <v>0</v>
      </c>
      <c r="J284" s="77">
        <v>1</v>
      </c>
      <c r="K284" s="77">
        <v>0</v>
      </c>
      <c r="L284" s="77">
        <v>0</v>
      </c>
      <c r="M284" s="77">
        <v>0</v>
      </c>
      <c r="N284" s="77">
        <v>0</v>
      </c>
      <c r="O284" s="77">
        <v>0</v>
      </c>
      <c r="P284" s="77">
        <v>0</v>
      </c>
      <c r="Q284" s="77">
        <v>0</v>
      </c>
      <c r="R284" s="77">
        <v>0</v>
      </c>
      <c r="S284" s="77">
        <v>0</v>
      </c>
    </row>
    <row r="285" spans="1:19" ht="12.75" x14ac:dyDescent="0.2">
      <c r="A285" s="51">
        <v>13025</v>
      </c>
      <c r="B285" s="289" t="s">
        <v>318</v>
      </c>
      <c r="C285" s="40">
        <f t="shared" si="37"/>
        <v>3</v>
      </c>
      <c r="D285" s="77">
        <v>0</v>
      </c>
      <c r="E285" s="77">
        <v>0</v>
      </c>
      <c r="F285" s="77">
        <v>0</v>
      </c>
      <c r="G285" s="77">
        <v>1</v>
      </c>
      <c r="H285" s="77">
        <v>0</v>
      </c>
      <c r="I285" s="77">
        <v>0</v>
      </c>
      <c r="J285" s="77">
        <v>2</v>
      </c>
      <c r="K285" s="77">
        <v>0</v>
      </c>
      <c r="L285" s="77">
        <v>0</v>
      </c>
      <c r="M285" s="77">
        <v>0</v>
      </c>
      <c r="N285" s="77">
        <v>0</v>
      </c>
      <c r="O285" s="77">
        <v>0</v>
      </c>
      <c r="P285" s="77">
        <v>0</v>
      </c>
      <c r="Q285" s="77">
        <v>0</v>
      </c>
      <c r="R285" s="77">
        <v>0</v>
      </c>
      <c r="S285" s="77">
        <v>0</v>
      </c>
    </row>
    <row r="286" spans="1:19" ht="12.75" x14ac:dyDescent="0.2">
      <c r="A286" s="51">
        <v>13027</v>
      </c>
      <c r="B286" s="289" t="s">
        <v>319</v>
      </c>
      <c r="C286" s="40">
        <f t="shared" si="37"/>
        <v>4</v>
      </c>
      <c r="D286" s="77">
        <v>0</v>
      </c>
      <c r="E286" s="77">
        <v>1</v>
      </c>
      <c r="F286" s="77">
        <v>0</v>
      </c>
      <c r="G286" s="77">
        <v>0</v>
      </c>
      <c r="H286" s="77">
        <v>0</v>
      </c>
      <c r="I286" s="77">
        <v>0</v>
      </c>
      <c r="J286" s="77">
        <v>1</v>
      </c>
      <c r="K286" s="77">
        <v>0</v>
      </c>
      <c r="L286" s="77">
        <v>0</v>
      </c>
      <c r="M286" s="77">
        <v>0</v>
      </c>
      <c r="N286" s="77">
        <v>1</v>
      </c>
      <c r="O286" s="77">
        <v>0</v>
      </c>
      <c r="P286" s="77">
        <v>0</v>
      </c>
      <c r="Q286" s="77">
        <v>1</v>
      </c>
      <c r="R286" s="77">
        <v>0</v>
      </c>
      <c r="S286" s="77">
        <v>0</v>
      </c>
    </row>
    <row r="287" spans="1:19" ht="12.75" x14ac:dyDescent="0.2">
      <c r="A287" s="51">
        <v>13028</v>
      </c>
      <c r="B287" s="289" t="s">
        <v>320</v>
      </c>
      <c r="C287" s="40">
        <f t="shared" si="37"/>
        <v>148</v>
      </c>
      <c r="D287" s="77">
        <v>8</v>
      </c>
      <c r="E287" s="77">
        <v>0</v>
      </c>
      <c r="F287" s="77">
        <v>3</v>
      </c>
      <c r="G287" s="77">
        <v>1</v>
      </c>
      <c r="H287" s="77">
        <v>4</v>
      </c>
      <c r="I287" s="77">
        <v>14</v>
      </c>
      <c r="J287" s="77">
        <v>45</v>
      </c>
      <c r="K287" s="77">
        <v>5</v>
      </c>
      <c r="L287" s="77">
        <v>20</v>
      </c>
      <c r="M287" s="77">
        <v>3</v>
      </c>
      <c r="N287" s="77">
        <v>14</v>
      </c>
      <c r="O287" s="77">
        <v>12</v>
      </c>
      <c r="P287" s="77">
        <v>10</v>
      </c>
      <c r="Q287" s="77">
        <v>4</v>
      </c>
      <c r="R287" s="77">
        <v>1</v>
      </c>
      <c r="S287" s="77">
        <v>4</v>
      </c>
    </row>
    <row r="288" spans="1:19" ht="12.75" x14ac:dyDescent="0.2">
      <c r="A288" s="51">
        <v>13030</v>
      </c>
      <c r="B288" s="289" t="s">
        <v>336</v>
      </c>
      <c r="C288" s="40">
        <f t="shared" si="37"/>
        <v>2</v>
      </c>
      <c r="D288" s="77">
        <v>0</v>
      </c>
      <c r="E288" s="77">
        <v>0</v>
      </c>
      <c r="F288" s="77">
        <v>0</v>
      </c>
      <c r="G288" s="77">
        <v>0</v>
      </c>
      <c r="H288" s="77">
        <v>0</v>
      </c>
      <c r="I288" s="77">
        <v>0</v>
      </c>
      <c r="J288" s="77">
        <v>1</v>
      </c>
      <c r="K288" s="77">
        <v>0</v>
      </c>
      <c r="L288" s="77">
        <v>0</v>
      </c>
      <c r="M288" s="77">
        <v>0</v>
      </c>
      <c r="N288" s="77">
        <v>0</v>
      </c>
      <c r="O288" s="77">
        <v>1</v>
      </c>
      <c r="P288" s="77">
        <v>0</v>
      </c>
      <c r="Q288" s="77">
        <v>0</v>
      </c>
      <c r="R288" s="77">
        <v>0</v>
      </c>
      <c r="S288" s="77">
        <v>0</v>
      </c>
    </row>
    <row r="289" spans="1:19" ht="12.75" x14ac:dyDescent="0.2">
      <c r="A289" s="51">
        <v>13031</v>
      </c>
      <c r="B289" s="289" t="s">
        <v>167</v>
      </c>
      <c r="C289" s="40">
        <f t="shared" si="37"/>
        <v>7</v>
      </c>
      <c r="D289" s="77">
        <v>1</v>
      </c>
      <c r="E289" s="77">
        <v>0</v>
      </c>
      <c r="F289" s="77">
        <v>1</v>
      </c>
      <c r="G289" s="77">
        <v>0</v>
      </c>
      <c r="H289" s="77">
        <v>0</v>
      </c>
      <c r="I289" s="77">
        <v>1</v>
      </c>
      <c r="J289" s="77">
        <v>3</v>
      </c>
      <c r="K289" s="77">
        <v>0</v>
      </c>
      <c r="L289" s="77">
        <v>1</v>
      </c>
      <c r="M289" s="77">
        <v>0</v>
      </c>
      <c r="N289" s="77">
        <v>0</v>
      </c>
      <c r="O289" s="77">
        <v>0</v>
      </c>
      <c r="P289" s="77">
        <v>0</v>
      </c>
      <c r="Q289" s="77">
        <v>0</v>
      </c>
      <c r="R289" s="77">
        <v>0</v>
      </c>
      <c r="S289" s="77">
        <v>0</v>
      </c>
    </row>
    <row r="290" spans="1:19" ht="18.75" customHeight="1" x14ac:dyDescent="0.2">
      <c r="A290" s="51">
        <v>13032</v>
      </c>
      <c r="B290" s="294" t="s">
        <v>400</v>
      </c>
      <c r="C290" s="40">
        <f t="shared" si="37"/>
        <v>0</v>
      </c>
      <c r="D290" s="77">
        <v>0</v>
      </c>
      <c r="E290" s="77">
        <v>0</v>
      </c>
      <c r="F290" s="77">
        <v>0</v>
      </c>
      <c r="G290" s="77">
        <v>0</v>
      </c>
      <c r="H290" s="77">
        <v>0</v>
      </c>
      <c r="I290" s="77">
        <v>0</v>
      </c>
      <c r="J290" s="77">
        <v>0</v>
      </c>
      <c r="K290" s="77">
        <v>0</v>
      </c>
      <c r="L290" s="77">
        <v>0</v>
      </c>
      <c r="M290" s="77">
        <v>0</v>
      </c>
      <c r="N290" s="77">
        <v>0</v>
      </c>
      <c r="O290" s="77">
        <v>0</v>
      </c>
      <c r="P290" s="77">
        <v>0</v>
      </c>
      <c r="Q290" s="77">
        <v>0</v>
      </c>
      <c r="R290" s="77">
        <v>0</v>
      </c>
      <c r="S290" s="77">
        <v>0</v>
      </c>
    </row>
    <row r="291" spans="1:19" ht="12.75" x14ac:dyDescent="0.2">
      <c r="A291" s="51">
        <v>13033</v>
      </c>
      <c r="B291" s="289" t="s">
        <v>321</v>
      </c>
      <c r="C291" s="40">
        <f t="shared" si="37"/>
        <v>56</v>
      </c>
      <c r="D291" s="77">
        <v>2</v>
      </c>
      <c r="E291" s="77">
        <v>5</v>
      </c>
      <c r="F291" s="77">
        <v>4</v>
      </c>
      <c r="G291" s="77">
        <v>9</v>
      </c>
      <c r="H291" s="77">
        <v>0</v>
      </c>
      <c r="I291" s="77">
        <v>9</v>
      </c>
      <c r="J291" s="77">
        <v>15</v>
      </c>
      <c r="K291" s="77">
        <v>0</v>
      </c>
      <c r="L291" s="77">
        <v>1</v>
      </c>
      <c r="M291" s="77">
        <v>0</v>
      </c>
      <c r="N291" s="77">
        <v>5</v>
      </c>
      <c r="O291" s="77">
        <v>2</v>
      </c>
      <c r="P291" s="77">
        <v>1</v>
      </c>
      <c r="Q291" s="77">
        <v>0</v>
      </c>
      <c r="R291" s="77">
        <v>3</v>
      </c>
      <c r="S291" s="77">
        <v>0</v>
      </c>
    </row>
    <row r="292" spans="1:19" ht="12.75" x14ac:dyDescent="0.2">
      <c r="A292" s="51">
        <v>13035</v>
      </c>
      <c r="B292" s="294" t="s">
        <v>158</v>
      </c>
      <c r="C292" s="40">
        <f t="shared" si="37"/>
        <v>0</v>
      </c>
      <c r="D292" s="77">
        <v>0</v>
      </c>
      <c r="E292" s="77">
        <v>0</v>
      </c>
      <c r="F292" s="77">
        <v>0</v>
      </c>
      <c r="G292" s="77">
        <v>0</v>
      </c>
      <c r="H292" s="77">
        <v>0</v>
      </c>
      <c r="I292" s="77">
        <v>0</v>
      </c>
      <c r="J292" s="77">
        <v>0</v>
      </c>
      <c r="K292" s="77">
        <v>0</v>
      </c>
      <c r="L292" s="77">
        <v>0</v>
      </c>
      <c r="M292" s="77">
        <v>0</v>
      </c>
      <c r="N292" s="77">
        <v>0</v>
      </c>
      <c r="O292" s="77">
        <v>0</v>
      </c>
      <c r="P292" s="77">
        <v>0</v>
      </c>
      <c r="Q292" s="77">
        <v>0</v>
      </c>
      <c r="R292" s="77">
        <v>0</v>
      </c>
      <c r="S292" s="77">
        <v>0</v>
      </c>
    </row>
    <row r="293" spans="1:19" ht="12.75" x14ac:dyDescent="0.2">
      <c r="A293" s="51">
        <v>13052</v>
      </c>
      <c r="B293" s="289" t="s">
        <v>402</v>
      </c>
      <c r="C293" s="40">
        <f t="shared" si="37"/>
        <v>2</v>
      </c>
      <c r="D293" s="77">
        <v>0</v>
      </c>
      <c r="E293" s="77">
        <v>1</v>
      </c>
      <c r="F293" s="77">
        <v>0</v>
      </c>
      <c r="G293" s="77">
        <v>0</v>
      </c>
      <c r="H293" s="77">
        <v>0</v>
      </c>
      <c r="I293" s="77">
        <v>0</v>
      </c>
      <c r="J293" s="77">
        <v>0</v>
      </c>
      <c r="K293" s="77">
        <v>0</v>
      </c>
      <c r="L293" s="77">
        <v>0</v>
      </c>
      <c r="M293" s="77">
        <v>0</v>
      </c>
      <c r="N293" s="77">
        <v>1</v>
      </c>
      <c r="O293" s="77">
        <v>0</v>
      </c>
      <c r="P293" s="77">
        <v>0</v>
      </c>
      <c r="Q293" s="77">
        <v>0</v>
      </c>
      <c r="R293" s="77">
        <v>0</v>
      </c>
      <c r="S293" s="77">
        <v>0</v>
      </c>
    </row>
    <row r="294" spans="1:19" ht="12.75" x14ac:dyDescent="0.2">
      <c r="A294" s="51">
        <v>13053</v>
      </c>
      <c r="B294" s="289" t="s">
        <v>401</v>
      </c>
      <c r="C294" s="40">
        <f t="shared" si="37"/>
        <v>2</v>
      </c>
      <c r="D294" s="77">
        <v>0</v>
      </c>
      <c r="E294" s="77">
        <v>0</v>
      </c>
      <c r="F294" s="77">
        <v>0</v>
      </c>
      <c r="G294" s="77">
        <v>0</v>
      </c>
      <c r="H294" s="77">
        <v>1</v>
      </c>
      <c r="I294" s="77">
        <v>0</v>
      </c>
      <c r="J294" s="77">
        <v>1</v>
      </c>
      <c r="K294" s="77">
        <v>0</v>
      </c>
      <c r="L294" s="77">
        <v>0</v>
      </c>
      <c r="M294" s="77">
        <v>0</v>
      </c>
      <c r="N294" s="77">
        <v>0</v>
      </c>
      <c r="O294" s="77">
        <v>0</v>
      </c>
      <c r="P294" s="77">
        <v>0</v>
      </c>
      <c r="Q294" s="77">
        <v>0</v>
      </c>
      <c r="R294" s="77">
        <v>0</v>
      </c>
      <c r="S294" s="77">
        <v>0</v>
      </c>
    </row>
    <row r="295" spans="1:19" ht="12.75" x14ac:dyDescent="0.2">
      <c r="A295" s="51">
        <v>13097</v>
      </c>
      <c r="B295" s="289" t="s">
        <v>457</v>
      </c>
      <c r="C295" s="40">
        <f t="shared" si="37"/>
        <v>12</v>
      </c>
      <c r="D295" s="77">
        <v>0</v>
      </c>
      <c r="E295" s="77">
        <v>4</v>
      </c>
      <c r="F295" s="77">
        <v>0</v>
      </c>
      <c r="G295" s="77">
        <v>1</v>
      </c>
      <c r="H295" s="77">
        <v>1</v>
      </c>
      <c r="I295" s="77">
        <v>4</v>
      </c>
      <c r="J295" s="77">
        <v>1</v>
      </c>
      <c r="K295" s="77">
        <v>0</v>
      </c>
      <c r="L295" s="77">
        <v>0</v>
      </c>
      <c r="M295" s="77">
        <v>0</v>
      </c>
      <c r="N295" s="77">
        <v>0</v>
      </c>
      <c r="O295" s="77">
        <v>0</v>
      </c>
      <c r="P295" s="77">
        <v>0</v>
      </c>
      <c r="Q295" s="77">
        <v>1</v>
      </c>
      <c r="R295" s="77">
        <v>0</v>
      </c>
      <c r="S295" s="77">
        <v>0</v>
      </c>
    </row>
    <row r="296" spans="1:19" ht="21" x14ac:dyDescent="0.2">
      <c r="A296" s="51"/>
      <c r="B296" s="288" t="s">
        <v>497</v>
      </c>
      <c r="C296" s="70">
        <f>C297+C298</f>
        <v>28</v>
      </c>
      <c r="D296" s="70">
        <f t="shared" ref="D296:S296" si="38">D297+D298</f>
        <v>1</v>
      </c>
      <c r="E296" s="70">
        <f t="shared" si="38"/>
        <v>0</v>
      </c>
      <c r="F296" s="70">
        <f t="shared" si="38"/>
        <v>0</v>
      </c>
      <c r="G296" s="70">
        <f t="shared" si="38"/>
        <v>5</v>
      </c>
      <c r="H296" s="70">
        <f t="shared" si="38"/>
        <v>1</v>
      </c>
      <c r="I296" s="70">
        <f t="shared" si="38"/>
        <v>3</v>
      </c>
      <c r="J296" s="70">
        <f t="shared" si="38"/>
        <v>4</v>
      </c>
      <c r="K296" s="70">
        <f t="shared" si="38"/>
        <v>1</v>
      </c>
      <c r="L296" s="70">
        <f t="shared" si="38"/>
        <v>6</v>
      </c>
      <c r="M296" s="70">
        <f t="shared" si="38"/>
        <v>0</v>
      </c>
      <c r="N296" s="70">
        <f t="shared" si="38"/>
        <v>2</v>
      </c>
      <c r="O296" s="70">
        <f t="shared" si="38"/>
        <v>4</v>
      </c>
      <c r="P296" s="70">
        <f t="shared" si="38"/>
        <v>0</v>
      </c>
      <c r="Q296" s="70">
        <f t="shared" si="38"/>
        <v>1</v>
      </c>
      <c r="R296" s="70">
        <f t="shared" si="38"/>
        <v>0</v>
      </c>
      <c r="S296" s="70">
        <f t="shared" si="38"/>
        <v>0</v>
      </c>
    </row>
    <row r="297" spans="1:19" ht="21" x14ac:dyDescent="0.2">
      <c r="A297" s="51">
        <v>7038</v>
      </c>
      <c r="B297" s="289" t="s">
        <v>41</v>
      </c>
      <c r="C297" s="40">
        <f t="shared" si="37"/>
        <v>19</v>
      </c>
      <c r="D297" s="77">
        <v>1</v>
      </c>
      <c r="E297" s="77">
        <v>0</v>
      </c>
      <c r="F297" s="77">
        <v>0</v>
      </c>
      <c r="G297" s="77">
        <v>4</v>
      </c>
      <c r="H297" s="77">
        <v>1</v>
      </c>
      <c r="I297" s="77">
        <v>3</v>
      </c>
      <c r="J297" s="77">
        <v>2</v>
      </c>
      <c r="K297" s="77">
        <v>1</v>
      </c>
      <c r="L297" s="77">
        <v>3</v>
      </c>
      <c r="M297" s="77">
        <v>0</v>
      </c>
      <c r="N297" s="77">
        <v>0</v>
      </c>
      <c r="O297" s="77">
        <v>4</v>
      </c>
      <c r="P297" s="77">
        <v>0</v>
      </c>
      <c r="Q297" s="77">
        <v>0</v>
      </c>
      <c r="R297" s="77">
        <v>0</v>
      </c>
      <c r="S297" s="77">
        <v>0</v>
      </c>
    </row>
    <row r="298" spans="1:19" ht="12.75" x14ac:dyDescent="0.2">
      <c r="A298" s="51">
        <v>7039</v>
      </c>
      <c r="B298" s="289" t="s">
        <v>339</v>
      </c>
      <c r="C298" s="40">
        <f t="shared" si="37"/>
        <v>9</v>
      </c>
      <c r="D298" s="77">
        <v>0</v>
      </c>
      <c r="E298" s="77">
        <v>0</v>
      </c>
      <c r="F298" s="77">
        <v>0</v>
      </c>
      <c r="G298" s="77">
        <v>1</v>
      </c>
      <c r="H298" s="77">
        <v>0</v>
      </c>
      <c r="I298" s="77">
        <v>0</v>
      </c>
      <c r="J298" s="77">
        <v>2</v>
      </c>
      <c r="K298" s="77">
        <v>0</v>
      </c>
      <c r="L298" s="77">
        <v>3</v>
      </c>
      <c r="M298" s="77">
        <v>0</v>
      </c>
      <c r="N298" s="77">
        <v>2</v>
      </c>
      <c r="O298" s="77">
        <v>0</v>
      </c>
      <c r="P298" s="77">
        <v>0</v>
      </c>
      <c r="Q298" s="77">
        <v>1</v>
      </c>
      <c r="R298" s="77">
        <v>0</v>
      </c>
      <c r="S298" s="77">
        <v>0</v>
      </c>
    </row>
    <row r="299" spans="1:19" ht="21" x14ac:dyDescent="0.2">
      <c r="A299" s="51"/>
      <c r="B299" s="288" t="s">
        <v>367</v>
      </c>
      <c r="C299" s="70">
        <f>SUM(C300:C301)</f>
        <v>3</v>
      </c>
      <c r="D299" s="70">
        <f>SUM(D300:D301)</f>
        <v>0</v>
      </c>
      <c r="E299" s="70">
        <f t="shared" ref="E299:S299" si="39">SUM(E300:E301)</f>
        <v>1</v>
      </c>
      <c r="F299" s="70">
        <f t="shared" si="39"/>
        <v>0</v>
      </c>
      <c r="G299" s="70">
        <f t="shared" si="39"/>
        <v>0</v>
      </c>
      <c r="H299" s="70">
        <f t="shared" si="39"/>
        <v>0</v>
      </c>
      <c r="I299" s="70">
        <f t="shared" si="39"/>
        <v>2</v>
      </c>
      <c r="J299" s="70">
        <f t="shared" si="39"/>
        <v>0</v>
      </c>
      <c r="K299" s="70">
        <f t="shared" si="39"/>
        <v>0</v>
      </c>
      <c r="L299" s="70">
        <f t="shared" si="39"/>
        <v>0</v>
      </c>
      <c r="M299" s="70">
        <f t="shared" si="39"/>
        <v>0</v>
      </c>
      <c r="N299" s="70">
        <f t="shared" si="39"/>
        <v>0</v>
      </c>
      <c r="O299" s="70">
        <f t="shared" si="39"/>
        <v>0</v>
      </c>
      <c r="P299" s="70">
        <f t="shared" si="39"/>
        <v>0</v>
      </c>
      <c r="Q299" s="70">
        <f t="shared" si="39"/>
        <v>0</v>
      </c>
      <c r="R299" s="70">
        <f t="shared" si="39"/>
        <v>0</v>
      </c>
      <c r="S299" s="70">
        <f t="shared" si="39"/>
        <v>0</v>
      </c>
    </row>
    <row r="300" spans="1:19" ht="12.75" x14ac:dyDescent="0.2">
      <c r="A300" s="55">
        <v>18001</v>
      </c>
      <c r="B300" s="289" t="s">
        <v>106</v>
      </c>
      <c r="C300" s="40">
        <f t="shared" si="37"/>
        <v>3</v>
      </c>
      <c r="D300" s="77">
        <v>0</v>
      </c>
      <c r="E300" s="77">
        <v>1</v>
      </c>
      <c r="F300" s="77">
        <v>0</v>
      </c>
      <c r="G300" s="77">
        <v>0</v>
      </c>
      <c r="H300" s="77">
        <v>0</v>
      </c>
      <c r="I300" s="77">
        <v>2</v>
      </c>
      <c r="J300" s="77">
        <v>0</v>
      </c>
      <c r="K300" s="77">
        <v>0</v>
      </c>
      <c r="L300" s="77">
        <v>0</v>
      </c>
      <c r="M300" s="77">
        <v>0</v>
      </c>
      <c r="N300" s="77">
        <v>0</v>
      </c>
      <c r="O300" s="77">
        <v>0</v>
      </c>
      <c r="P300" s="77">
        <v>0</v>
      </c>
      <c r="Q300" s="77">
        <v>0</v>
      </c>
      <c r="R300" s="77">
        <v>0</v>
      </c>
      <c r="S300" s="77">
        <v>0</v>
      </c>
    </row>
    <row r="301" spans="1:19" ht="12.75" x14ac:dyDescent="0.2">
      <c r="A301" s="51">
        <v>18002</v>
      </c>
      <c r="B301" s="294" t="s">
        <v>403</v>
      </c>
      <c r="C301" s="40">
        <f t="shared" si="37"/>
        <v>0</v>
      </c>
      <c r="D301" s="77">
        <v>0</v>
      </c>
      <c r="E301" s="77">
        <v>0</v>
      </c>
      <c r="F301" s="77">
        <v>0</v>
      </c>
      <c r="G301" s="77">
        <v>0</v>
      </c>
      <c r="H301" s="77">
        <v>0</v>
      </c>
      <c r="I301" s="77">
        <v>0</v>
      </c>
      <c r="J301" s="77">
        <v>0</v>
      </c>
      <c r="K301" s="77">
        <v>0</v>
      </c>
      <c r="L301" s="77">
        <v>0</v>
      </c>
      <c r="M301" s="77">
        <v>0</v>
      </c>
      <c r="N301" s="77">
        <v>0</v>
      </c>
      <c r="O301" s="77">
        <v>0</v>
      </c>
      <c r="P301" s="77">
        <v>0</v>
      </c>
      <c r="Q301" s="77">
        <v>0</v>
      </c>
      <c r="R301" s="77">
        <v>0</v>
      </c>
      <c r="S301" s="77">
        <v>0</v>
      </c>
    </row>
    <row r="302" spans="1:19" ht="17.25" customHeight="1" x14ac:dyDescent="0.2">
      <c r="A302" s="151"/>
      <c r="B302" s="151" t="s">
        <v>815</v>
      </c>
      <c r="C302" s="104">
        <f>SUM(C303,C317)</f>
        <v>684</v>
      </c>
      <c r="D302" s="104">
        <f t="shared" ref="D302:S302" si="40">SUM(D303,D317)</f>
        <v>7</v>
      </c>
      <c r="E302" s="104">
        <f t="shared" si="40"/>
        <v>34</v>
      </c>
      <c r="F302" s="104">
        <f t="shared" si="40"/>
        <v>10</v>
      </c>
      <c r="G302" s="104">
        <f t="shared" si="40"/>
        <v>25</v>
      </c>
      <c r="H302" s="104">
        <f t="shared" si="40"/>
        <v>53</v>
      </c>
      <c r="I302" s="104">
        <f t="shared" si="40"/>
        <v>77</v>
      </c>
      <c r="J302" s="104">
        <f t="shared" si="40"/>
        <v>143</v>
      </c>
      <c r="K302" s="104">
        <f t="shared" si="40"/>
        <v>25</v>
      </c>
      <c r="L302" s="104">
        <f t="shared" si="40"/>
        <v>51</v>
      </c>
      <c r="M302" s="104">
        <f t="shared" si="40"/>
        <v>42</v>
      </c>
      <c r="N302" s="104">
        <f t="shared" si="40"/>
        <v>55</v>
      </c>
      <c r="O302" s="104">
        <f t="shared" si="40"/>
        <v>71</v>
      </c>
      <c r="P302" s="104">
        <f t="shared" si="40"/>
        <v>25</v>
      </c>
      <c r="Q302" s="104">
        <f t="shared" si="40"/>
        <v>38</v>
      </c>
      <c r="R302" s="104">
        <f t="shared" si="40"/>
        <v>16</v>
      </c>
      <c r="S302" s="104">
        <f t="shared" si="40"/>
        <v>12</v>
      </c>
    </row>
    <row r="303" spans="1:19" s="75" customFormat="1" ht="17.25" customHeight="1" x14ac:dyDescent="0.2">
      <c r="A303" s="208"/>
      <c r="B303" s="478" t="s">
        <v>894</v>
      </c>
      <c r="C303" s="40">
        <f>SUM(C304:C316)</f>
        <v>490</v>
      </c>
      <c r="D303" s="40">
        <f t="shared" ref="D303:S303" si="41">SUM(D304:D316)</f>
        <v>7</v>
      </c>
      <c r="E303" s="40">
        <f t="shared" si="41"/>
        <v>1</v>
      </c>
      <c r="F303" s="40">
        <f t="shared" si="41"/>
        <v>10</v>
      </c>
      <c r="G303" s="40">
        <f t="shared" si="41"/>
        <v>9</v>
      </c>
      <c r="H303" s="40">
        <f t="shared" si="41"/>
        <v>35</v>
      </c>
      <c r="I303" s="40">
        <f t="shared" si="41"/>
        <v>47</v>
      </c>
      <c r="J303" s="40">
        <f t="shared" si="41"/>
        <v>137</v>
      </c>
      <c r="K303" s="40">
        <f t="shared" si="41"/>
        <v>25</v>
      </c>
      <c r="L303" s="40">
        <f t="shared" si="41"/>
        <v>35</v>
      </c>
      <c r="M303" s="40">
        <f t="shared" si="41"/>
        <v>12</v>
      </c>
      <c r="N303" s="40">
        <f t="shared" si="41"/>
        <v>47</v>
      </c>
      <c r="O303" s="40">
        <f t="shared" si="41"/>
        <v>44</v>
      </c>
      <c r="P303" s="40">
        <f t="shared" si="41"/>
        <v>19</v>
      </c>
      <c r="Q303" s="40">
        <f t="shared" si="41"/>
        <v>35</v>
      </c>
      <c r="R303" s="40">
        <f t="shared" si="41"/>
        <v>16</v>
      </c>
      <c r="S303" s="40">
        <f t="shared" si="41"/>
        <v>11</v>
      </c>
    </row>
    <row r="304" spans="1:19" ht="12.75" x14ac:dyDescent="0.2">
      <c r="A304" s="51">
        <v>18102</v>
      </c>
      <c r="B304" s="289" t="s">
        <v>407</v>
      </c>
      <c r="C304" s="40">
        <f>SUM(D304:S304)</f>
        <v>4</v>
      </c>
      <c r="D304" s="77">
        <v>0</v>
      </c>
      <c r="E304" s="77">
        <v>0</v>
      </c>
      <c r="F304" s="77">
        <v>0</v>
      </c>
      <c r="G304" s="77">
        <v>0</v>
      </c>
      <c r="H304" s="77">
        <v>0</v>
      </c>
      <c r="I304" s="77">
        <v>4</v>
      </c>
      <c r="J304" s="77">
        <v>0</v>
      </c>
      <c r="K304" s="77">
        <v>0</v>
      </c>
      <c r="L304" s="77">
        <v>0</v>
      </c>
      <c r="M304" s="77">
        <v>0</v>
      </c>
      <c r="N304" s="77">
        <v>0</v>
      </c>
      <c r="O304" s="77">
        <v>0</v>
      </c>
      <c r="P304" s="77">
        <v>0</v>
      </c>
      <c r="Q304" s="77">
        <v>0</v>
      </c>
      <c r="R304" s="77">
        <v>0</v>
      </c>
      <c r="S304" s="77">
        <v>0</v>
      </c>
    </row>
    <row r="305" spans="1:19" ht="12.75" x14ac:dyDescent="0.2">
      <c r="A305" s="53">
        <v>18401</v>
      </c>
      <c r="B305" s="289" t="s">
        <v>42</v>
      </c>
      <c r="C305" s="40">
        <f t="shared" si="37"/>
        <v>467</v>
      </c>
      <c r="D305" s="77">
        <v>7</v>
      </c>
      <c r="E305" s="77">
        <v>1</v>
      </c>
      <c r="F305" s="77">
        <v>9</v>
      </c>
      <c r="G305" s="77">
        <v>8</v>
      </c>
      <c r="H305" s="77">
        <v>35</v>
      </c>
      <c r="I305" s="77">
        <v>40</v>
      </c>
      <c r="J305" s="77">
        <v>127</v>
      </c>
      <c r="K305" s="77">
        <v>25</v>
      </c>
      <c r="L305" s="77">
        <v>34</v>
      </c>
      <c r="M305" s="77">
        <v>12</v>
      </c>
      <c r="N305" s="77">
        <v>45</v>
      </c>
      <c r="O305" s="77">
        <v>43</v>
      </c>
      <c r="P305" s="77">
        <v>19</v>
      </c>
      <c r="Q305" s="77">
        <v>35</v>
      </c>
      <c r="R305" s="77">
        <v>16</v>
      </c>
      <c r="S305" s="77">
        <v>11</v>
      </c>
    </row>
    <row r="306" spans="1:19" ht="12.75" x14ac:dyDescent="0.2">
      <c r="A306" s="51">
        <v>18402</v>
      </c>
      <c r="B306" s="289" t="s">
        <v>745</v>
      </c>
      <c r="C306" s="40">
        <f t="shared" si="37"/>
        <v>0</v>
      </c>
      <c r="D306" s="77">
        <v>0</v>
      </c>
      <c r="E306" s="77">
        <v>0</v>
      </c>
      <c r="F306" s="77">
        <v>0</v>
      </c>
      <c r="G306" s="77">
        <v>0</v>
      </c>
      <c r="H306" s="77">
        <v>0</v>
      </c>
      <c r="I306" s="77">
        <v>0</v>
      </c>
      <c r="J306" s="77">
        <v>0</v>
      </c>
      <c r="K306" s="77">
        <v>0</v>
      </c>
      <c r="L306" s="77">
        <v>0</v>
      </c>
      <c r="M306" s="77">
        <v>0</v>
      </c>
      <c r="N306" s="77">
        <v>0</v>
      </c>
      <c r="O306" s="77">
        <v>0</v>
      </c>
      <c r="P306" s="77">
        <v>0</v>
      </c>
      <c r="Q306" s="77">
        <v>0</v>
      </c>
      <c r="R306" s="77">
        <v>0</v>
      </c>
      <c r="S306" s="77">
        <v>0</v>
      </c>
    </row>
    <row r="307" spans="1:19" ht="12.75" x14ac:dyDescent="0.2">
      <c r="A307" s="51">
        <v>18404</v>
      </c>
      <c r="B307" s="294" t="s">
        <v>746</v>
      </c>
      <c r="C307" s="40">
        <f t="shared" si="37"/>
        <v>0</v>
      </c>
      <c r="D307" s="77">
        <v>0</v>
      </c>
      <c r="E307" s="77">
        <v>0</v>
      </c>
      <c r="F307" s="77">
        <v>0</v>
      </c>
      <c r="G307" s="77">
        <v>0</v>
      </c>
      <c r="H307" s="77">
        <v>0</v>
      </c>
      <c r="I307" s="77">
        <v>0</v>
      </c>
      <c r="J307" s="77">
        <v>0</v>
      </c>
      <c r="K307" s="77">
        <v>0</v>
      </c>
      <c r="L307" s="77">
        <v>0</v>
      </c>
      <c r="M307" s="77">
        <v>0</v>
      </c>
      <c r="N307" s="77">
        <v>0</v>
      </c>
      <c r="O307" s="77">
        <v>0</v>
      </c>
      <c r="P307" s="77">
        <v>0</v>
      </c>
      <c r="Q307" s="77">
        <v>0</v>
      </c>
      <c r="R307" s="77">
        <v>0</v>
      </c>
      <c r="S307" s="77">
        <v>0</v>
      </c>
    </row>
    <row r="308" spans="1:19" ht="12.75" x14ac:dyDescent="0.2">
      <c r="A308" s="51">
        <v>18405</v>
      </c>
      <c r="B308" s="294" t="s">
        <v>404</v>
      </c>
      <c r="C308" s="40">
        <f t="shared" si="37"/>
        <v>2</v>
      </c>
      <c r="D308" s="77">
        <v>0</v>
      </c>
      <c r="E308" s="77">
        <v>0</v>
      </c>
      <c r="F308" s="77">
        <v>0</v>
      </c>
      <c r="G308" s="77">
        <v>0</v>
      </c>
      <c r="H308" s="77">
        <v>0</v>
      </c>
      <c r="I308" s="77">
        <v>0</v>
      </c>
      <c r="J308" s="77">
        <v>2</v>
      </c>
      <c r="K308" s="77">
        <v>0</v>
      </c>
      <c r="L308" s="77">
        <v>0</v>
      </c>
      <c r="M308" s="77">
        <v>0</v>
      </c>
      <c r="N308" s="77">
        <v>0</v>
      </c>
      <c r="O308" s="77">
        <v>0</v>
      </c>
      <c r="P308" s="77">
        <v>0</v>
      </c>
      <c r="Q308" s="77">
        <v>0</v>
      </c>
      <c r="R308" s="77">
        <v>0</v>
      </c>
      <c r="S308" s="77">
        <v>0</v>
      </c>
    </row>
    <row r="309" spans="1:19" ht="12.75" x14ac:dyDescent="0.2">
      <c r="A309" s="53">
        <v>18499</v>
      </c>
      <c r="B309" s="289" t="s">
        <v>747</v>
      </c>
      <c r="C309" s="40">
        <f t="shared" si="37"/>
        <v>2</v>
      </c>
      <c r="D309" s="77">
        <v>0</v>
      </c>
      <c r="E309" s="77">
        <v>0</v>
      </c>
      <c r="F309" s="77">
        <v>0</v>
      </c>
      <c r="G309" s="77">
        <v>1</v>
      </c>
      <c r="H309" s="77">
        <v>0</v>
      </c>
      <c r="I309" s="77">
        <v>0</v>
      </c>
      <c r="J309" s="77">
        <v>0</v>
      </c>
      <c r="K309" s="77">
        <v>0</v>
      </c>
      <c r="L309" s="77">
        <v>0</v>
      </c>
      <c r="M309" s="77">
        <v>0</v>
      </c>
      <c r="N309" s="77">
        <v>1</v>
      </c>
      <c r="O309" s="77">
        <v>0</v>
      </c>
      <c r="P309" s="77">
        <v>0</v>
      </c>
      <c r="Q309" s="77">
        <v>0</v>
      </c>
      <c r="R309" s="77">
        <v>0</v>
      </c>
      <c r="S309" s="77">
        <v>0</v>
      </c>
    </row>
    <row r="310" spans="1:19" ht="12.75" x14ac:dyDescent="0.2">
      <c r="A310" s="53">
        <v>18602</v>
      </c>
      <c r="B310" s="289" t="s">
        <v>753</v>
      </c>
      <c r="C310" s="40">
        <f t="shared" si="37"/>
        <v>1</v>
      </c>
      <c r="D310" s="77">
        <v>0</v>
      </c>
      <c r="E310" s="77">
        <v>0</v>
      </c>
      <c r="F310" s="77">
        <v>0</v>
      </c>
      <c r="G310" s="77">
        <v>0</v>
      </c>
      <c r="H310" s="77">
        <v>0</v>
      </c>
      <c r="I310" s="77">
        <v>0</v>
      </c>
      <c r="J310" s="77">
        <v>0</v>
      </c>
      <c r="K310" s="77">
        <v>0</v>
      </c>
      <c r="L310" s="77">
        <v>1</v>
      </c>
      <c r="M310" s="77">
        <v>0</v>
      </c>
      <c r="N310" s="77">
        <v>0</v>
      </c>
      <c r="O310" s="77">
        <v>0</v>
      </c>
      <c r="P310" s="77">
        <v>0</v>
      </c>
      <c r="Q310" s="77">
        <v>0</v>
      </c>
      <c r="R310" s="77">
        <v>0</v>
      </c>
      <c r="S310" s="77">
        <v>0</v>
      </c>
    </row>
    <row r="311" spans="1:19" ht="12.75" x14ac:dyDescent="0.2">
      <c r="A311" s="53">
        <v>18699</v>
      </c>
      <c r="B311" s="289" t="s">
        <v>748</v>
      </c>
      <c r="C311" s="40">
        <f t="shared" si="37"/>
        <v>2</v>
      </c>
      <c r="D311" s="77">
        <v>0</v>
      </c>
      <c r="E311" s="77">
        <v>0</v>
      </c>
      <c r="F311" s="77">
        <v>1</v>
      </c>
      <c r="G311" s="77">
        <v>0</v>
      </c>
      <c r="H311" s="77">
        <v>0</v>
      </c>
      <c r="I311" s="77">
        <v>0</v>
      </c>
      <c r="J311" s="77">
        <v>1</v>
      </c>
      <c r="K311" s="77">
        <v>0</v>
      </c>
      <c r="L311" s="77">
        <v>0</v>
      </c>
      <c r="M311" s="77">
        <v>0</v>
      </c>
      <c r="N311" s="77">
        <v>0</v>
      </c>
      <c r="O311" s="77">
        <v>0</v>
      </c>
      <c r="P311" s="77">
        <v>0</v>
      </c>
      <c r="Q311" s="77">
        <v>0</v>
      </c>
      <c r="R311" s="77">
        <v>0</v>
      </c>
      <c r="S311" s="77">
        <v>0</v>
      </c>
    </row>
    <row r="312" spans="1:19" ht="12.75" x14ac:dyDescent="0.2">
      <c r="A312" s="53">
        <v>18701</v>
      </c>
      <c r="B312" s="289" t="s">
        <v>754</v>
      </c>
      <c r="C312" s="40">
        <f t="shared" si="37"/>
        <v>1</v>
      </c>
      <c r="D312" s="77">
        <v>0</v>
      </c>
      <c r="E312" s="77">
        <v>0</v>
      </c>
      <c r="F312" s="77">
        <v>0</v>
      </c>
      <c r="G312" s="77">
        <v>0</v>
      </c>
      <c r="H312" s="77">
        <v>0</v>
      </c>
      <c r="I312" s="77">
        <v>0</v>
      </c>
      <c r="J312" s="77">
        <v>1</v>
      </c>
      <c r="K312" s="77">
        <v>0</v>
      </c>
      <c r="L312" s="77">
        <v>0</v>
      </c>
      <c r="M312" s="77">
        <v>0</v>
      </c>
      <c r="N312" s="77">
        <v>0</v>
      </c>
      <c r="O312" s="77">
        <v>0</v>
      </c>
      <c r="P312" s="77">
        <v>0</v>
      </c>
      <c r="Q312" s="77">
        <v>0</v>
      </c>
      <c r="R312" s="77">
        <v>0</v>
      </c>
      <c r="S312" s="77">
        <v>0</v>
      </c>
    </row>
    <row r="313" spans="1:19" ht="12.75" x14ac:dyDescent="0.2">
      <c r="A313" s="53">
        <v>18799</v>
      </c>
      <c r="B313" s="289" t="s">
        <v>755</v>
      </c>
      <c r="C313" s="40">
        <f t="shared" si="37"/>
        <v>1</v>
      </c>
      <c r="D313" s="77">
        <v>0</v>
      </c>
      <c r="E313" s="77">
        <v>0</v>
      </c>
      <c r="F313" s="77">
        <v>0</v>
      </c>
      <c r="G313" s="77">
        <v>0</v>
      </c>
      <c r="H313" s="77">
        <v>0</v>
      </c>
      <c r="I313" s="77">
        <v>0</v>
      </c>
      <c r="J313" s="77">
        <v>0</v>
      </c>
      <c r="K313" s="77">
        <v>0</v>
      </c>
      <c r="L313" s="77">
        <v>0</v>
      </c>
      <c r="M313" s="77">
        <v>0</v>
      </c>
      <c r="N313" s="77">
        <v>0</v>
      </c>
      <c r="O313" s="77">
        <v>1</v>
      </c>
      <c r="P313" s="77">
        <v>0</v>
      </c>
      <c r="Q313" s="77">
        <v>0</v>
      </c>
      <c r="R313" s="77">
        <v>0</v>
      </c>
      <c r="S313" s="77">
        <v>0</v>
      </c>
    </row>
    <row r="314" spans="1:19" ht="12.75" x14ac:dyDescent="0.2">
      <c r="A314" s="53">
        <v>19101</v>
      </c>
      <c r="B314" s="294" t="s">
        <v>749</v>
      </c>
      <c r="C314" s="40">
        <f t="shared" si="37"/>
        <v>0</v>
      </c>
      <c r="D314" s="77">
        <v>0</v>
      </c>
      <c r="E314" s="77">
        <v>0</v>
      </c>
      <c r="F314" s="77">
        <v>0</v>
      </c>
      <c r="G314" s="77">
        <v>0</v>
      </c>
      <c r="H314" s="77">
        <v>0</v>
      </c>
      <c r="I314" s="77">
        <v>0</v>
      </c>
      <c r="J314" s="77">
        <v>0</v>
      </c>
      <c r="K314" s="77">
        <v>0</v>
      </c>
      <c r="L314" s="77">
        <v>0</v>
      </c>
      <c r="M314" s="77">
        <v>0</v>
      </c>
      <c r="N314" s="77">
        <v>0</v>
      </c>
      <c r="O314" s="77">
        <v>0</v>
      </c>
      <c r="P314" s="77">
        <v>0</v>
      </c>
      <c r="Q314" s="77">
        <v>0</v>
      </c>
      <c r="R314" s="77">
        <v>0</v>
      </c>
      <c r="S314" s="77">
        <v>0</v>
      </c>
    </row>
    <row r="315" spans="1:19" ht="12.75" x14ac:dyDescent="0.2">
      <c r="A315" s="53">
        <v>19999</v>
      </c>
      <c r="B315" s="289" t="s">
        <v>751</v>
      </c>
      <c r="C315" s="40">
        <f t="shared" si="37"/>
        <v>2</v>
      </c>
      <c r="D315" s="77">
        <v>0</v>
      </c>
      <c r="E315" s="77">
        <v>0</v>
      </c>
      <c r="F315" s="77">
        <v>0</v>
      </c>
      <c r="G315" s="77">
        <v>0</v>
      </c>
      <c r="H315" s="77">
        <v>0</v>
      </c>
      <c r="I315" s="77">
        <v>0</v>
      </c>
      <c r="J315" s="77">
        <v>1</v>
      </c>
      <c r="K315" s="77">
        <v>0</v>
      </c>
      <c r="L315" s="77">
        <v>0</v>
      </c>
      <c r="M315" s="77">
        <v>0</v>
      </c>
      <c r="N315" s="77">
        <v>1</v>
      </c>
      <c r="O315" s="77">
        <v>0</v>
      </c>
      <c r="P315" s="77">
        <v>0</v>
      </c>
      <c r="Q315" s="77">
        <v>0</v>
      </c>
      <c r="R315" s="77">
        <v>0</v>
      </c>
      <c r="S315" s="77">
        <v>0</v>
      </c>
    </row>
    <row r="316" spans="1:19" ht="12.75" x14ac:dyDescent="0.2">
      <c r="A316" s="53">
        <v>22017</v>
      </c>
      <c r="B316" s="289" t="s">
        <v>88</v>
      </c>
      <c r="C316" s="40">
        <f t="shared" si="37"/>
        <v>8</v>
      </c>
      <c r="D316" s="77">
        <v>0</v>
      </c>
      <c r="E316" s="77">
        <v>0</v>
      </c>
      <c r="F316" s="77">
        <v>0</v>
      </c>
      <c r="G316" s="77">
        <v>0</v>
      </c>
      <c r="H316" s="77">
        <v>0</v>
      </c>
      <c r="I316" s="77">
        <v>3</v>
      </c>
      <c r="J316" s="77">
        <v>5</v>
      </c>
      <c r="K316" s="77">
        <v>0</v>
      </c>
      <c r="L316" s="77">
        <v>0</v>
      </c>
      <c r="M316" s="77">
        <v>0</v>
      </c>
      <c r="N316" s="77">
        <v>0</v>
      </c>
      <c r="O316" s="77">
        <v>0</v>
      </c>
      <c r="P316" s="77">
        <v>0</v>
      </c>
      <c r="Q316" s="77">
        <v>0</v>
      </c>
      <c r="R316" s="77">
        <v>0</v>
      </c>
      <c r="S316" s="77">
        <v>0</v>
      </c>
    </row>
    <row r="317" spans="1:19" ht="12.75" x14ac:dyDescent="0.2">
      <c r="A317" s="50"/>
      <c r="B317" s="288" t="s">
        <v>45</v>
      </c>
      <c r="C317" s="70">
        <f>SUM(C318:C324)</f>
        <v>194</v>
      </c>
      <c r="D317" s="70">
        <f t="shared" ref="D317:S317" si="42">SUM(D318:D324)</f>
        <v>0</v>
      </c>
      <c r="E317" s="70">
        <f t="shared" si="42"/>
        <v>33</v>
      </c>
      <c r="F317" s="70">
        <f t="shared" si="42"/>
        <v>0</v>
      </c>
      <c r="G317" s="70">
        <f t="shared" si="42"/>
        <v>16</v>
      </c>
      <c r="H317" s="70">
        <f t="shared" si="42"/>
        <v>18</v>
      </c>
      <c r="I317" s="70">
        <f t="shared" si="42"/>
        <v>30</v>
      </c>
      <c r="J317" s="70">
        <f t="shared" si="42"/>
        <v>6</v>
      </c>
      <c r="K317" s="70">
        <f t="shared" si="42"/>
        <v>0</v>
      </c>
      <c r="L317" s="70">
        <f t="shared" si="42"/>
        <v>16</v>
      </c>
      <c r="M317" s="70">
        <f t="shared" si="42"/>
        <v>30</v>
      </c>
      <c r="N317" s="70">
        <f t="shared" si="42"/>
        <v>8</v>
      </c>
      <c r="O317" s="70">
        <f t="shared" si="42"/>
        <v>27</v>
      </c>
      <c r="P317" s="70">
        <f t="shared" si="42"/>
        <v>6</v>
      </c>
      <c r="Q317" s="70">
        <f t="shared" si="42"/>
        <v>3</v>
      </c>
      <c r="R317" s="70">
        <f t="shared" si="42"/>
        <v>0</v>
      </c>
      <c r="S317" s="70">
        <f t="shared" si="42"/>
        <v>1</v>
      </c>
    </row>
    <row r="318" spans="1:19" ht="12.75" x14ac:dyDescent="0.2">
      <c r="A318" s="51">
        <v>16003</v>
      </c>
      <c r="B318" s="289" t="s">
        <v>405</v>
      </c>
      <c r="C318" s="40">
        <f t="shared" si="37"/>
        <v>2</v>
      </c>
      <c r="D318" s="77">
        <v>0</v>
      </c>
      <c r="E318" s="77">
        <v>0</v>
      </c>
      <c r="F318" s="77">
        <v>0</v>
      </c>
      <c r="G318" s="77">
        <v>0</v>
      </c>
      <c r="H318" s="77">
        <v>0</v>
      </c>
      <c r="I318" s="77">
        <v>0</v>
      </c>
      <c r="J318" s="77">
        <v>0</v>
      </c>
      <c r="K318" s="77">
        <v>0</v>
      </c>
      <c r="L318" s="77">
        <v>2</v>
      </c>
      <c r="M318" s="77">
        <v>0</v>
      </c>
      <c r="N318" s="77">
        <v>0</v>
      </c>
      <c r="O318" s="77">
        <v>0</v>
      </c>
      <c r="P318" s="77">
        <v>0</v>
      </c>
      <c r="Q318" s="77">
        <v>0</v>
      </c>
      <c r="R318" s="77">
        <v>0</v>
      </c>
      <c r="S318" s="77">
        <v>0</v>
      </c>
    </row>
    <row r="319" spans="1:19" ht="12.75" x14ac:dyDescent="0.2">
      <c r="A319" s="53">
        <v>16004</v>
      </c>
      <c r="B319" s="289" t="s">
        <v>347</v>
      </c>
      <c r="C319" s="40">
        <f t="shared" si="37"/>
        <v>82</v>
      </c>
      <c r="D319" s="77">
        <v>0</v>
      </c>
      <c r="E319" s="77">
        <v>0</v>
      </c>
      <c r="F319" s="77">
        <v>0</v>
      </c>
      <c r="G319" s="77">
        <v>13</v>
      </c>
      <c r="H319" s="77">
        <v>13</v>
      </c>
      <c r="I319" s="77">
        <v>9</v>
      </c>
      <c r="J319" s="77">
        <v>3</v>
      </c>
      <c r="K319" s="77">
        <v>0</v>
      </c>
      <c r="L319" s="77">
        <v>0</v>
      </c>
      <c r="M319" s="77">
        <v>29</v>
      </c>
      <c r="N319" s="77">
        <v>5</v>
      </c>
      <c r="O319" s="77">
        <v>5</v>
      </c>
      <c r="P319" s="77">
        <v>1</v>
      </c>
      <c r="Q319" s="77">
        <v>3</v>
      </c>
      <c r="R319" s="77">
        <v>0</v>
      </c>
      <c r="S319" s="77">
        <v>1</v>
      </c>
    </row>
    <row r="320" spans="1:19" ht="12.75" x14ac:dyDescent="0.2">
      <c r="A320" s="53">
        <v>16007</v>
      </c>
      <c r="B320" s="289" t="s">
        <v>69</v>
      </c>
      <c r="C320" s="40">
        <f t="shared" si="37"/>
        <v>1</v>
      </c>
      <c r="D320" s="77">
        <v>0</v>
      </c>
      <c r="E320" s="77">
        <v>0</v>
      </c>
      <c r="F320" s="77">
        <v>0</v>
      </c>
      <c r="G320" s="77">
        <v>0</v>
      </c>
      <c r="H320" s="77">
        <v>0</v>
      </c>
      <c r="I320" s="77">
        <v>0</v>
      </c>
      <c r="J320" s="77">
        <v>1</v>
      </c>
      <c r="K320" s="77">
        <v>0</v>
      </c>
      <c r="L320" s="77">
        <v>0</v>
      </c>
      <c r="M320" s="77">
        <v>0</v>
      </c>
      <c r="N320" s="77">
        <v>0</v>
      </c>
      <c r="O320" s="77">
        <v>0</v>
      </c>
      <c r="P320" s="77">
        <v>0</v>
      </c>
      <c r="Q320" s="77">
        <v>0</v>
      </c>
      <c r="R320" s="77">
        <v>0</v>
      </c>
      <c r="S320" s="77">
        <v>0</v>
      </c>
    </row>
    <row r="321" spans="1:19" ht="12.75" x14ac:dyDescent="0.2">
      <c r="A321" s="53">
        <v>16010</v>
      </c>
      <c r="B321" s="289" t="s">
        <v>498</v>
      </c>
      <c r="C321" s="40">
        <f t="shared" si="37"/>
        <v>1</v>
      </c>
      <c r="D321" s="77">
        <v>0</v>
      </c>
      <c r="E321" s="77">
        <v>0</v>
      </c>
      <c r="F321" s="77">
        <v>0</v>
      </c>
      <c r="G321" s="77">
        <v>0</v>
      </c>
      <c r="H321" s="77">
        <v>0</v>
      </c>
      <c r="I321" s="77">
        <v>0</v>
      </c>
      <c r="J321" s="77">
        <v>0</v>
      </c>
      <c r="K321" s="77">
        <v>0</v>
      </c>
      <c r="L321" s="77">
        <v>1</v>
      </c>
      <c r="M321" s="77">
        <v>0</v>
      </c>
      <c r="N321" s="77">
        <v>0</v>
      </c>
      <c r="O321" s="77">
        <v>0</v>
      </c>
      <c r="P321" s="77">
        <v>0</v>
      </c>
      <c r="Q321" s="77">
        <v>0</v>
      </c>
      <c r="R321" s="77">
        <v>0</v>
      </c>
      <c r="S321" s="77">
        <v>0</v>
      </c>
    </row>
    <row r="322" spans="1:19" ht="16.5" customHeight="1" x14ac:dyDescent="0.2">
      <c r="A322" s="53">
        <v>16015</v>
      </c>
      <c r="B322" s="289" t="s">
        <v>346</v>
      </c>
      <c r="C322" s="40">
        <f t="shared" si="37"/>
        <v>1</v>
      </c>
      <c r="D322" s="77">
        <v>0</v>
      </c>
      <c r="E322" s="77">
        <v>0</v>
      </c>
      <c r="F322" s="77">
        <v>0</v>
      </c>
      <c r="G322" s="77">
        <v>0</v>
      </c>
      <c r="H322" s="77">
        <v>0</v>
      </c>
      <c r="I322" s="77">
        <v>0</v>
      </c>
      <c r="J322" s="77">
        <v>0</v>
      </c>
      <c r="K322" s="77">
        <v>0</v>
      </c>
      <c r="L322" s="77">
        <v>0</v>
      </c>
      <c r="M322" s="77">
        <v>0</v>
      </c>
      <c r="N322" s="77">
        <v>0</v>
      </c>
      <c r="O322" s="77">
        <v>0</v>
      </c>
      <c r="P322" s="77">
        <v>1</v>
      </c>
      <c r="Q322" s="77">
        <v>0</v>
      </c>
      <c r="R322" s="77">
        <v>0</v>
      </c>
      <c r="S322" s="77">
        <v>0</v>
      </c>
    </row>
    <row r="323" spans="1:19" ht="15" customHeight="1" x14ac:dyDescent="0.2">
      <c r="A323" s="53">
        <v>16018</v>
      </c>
      <c r="B323" s="289" t="s">
        <v>423</v>
      </c>
      <c r="C323" s="40">
        <f t="shared" si="37"/>
        <v>7</v>
      </c>
      <c r="D323" s="77">
        <v>0</v>
      </c>
      <c r="E323" s="77">
        <v>1</v>
      </c>
      <c r="F323" s="77">
        <v>0</v>
      </c>
      <c r="G323" s="77">
        <v>0</v>
      </c>
      <c r="H323" s="77">
        <v>0</v>
      </c>
      <c r="I323" s="77">
        <v>3</v>
      </c>
      <c r="J323" s="77">
        <v>1</v>
      </c>
      <c r="K323" s="77">
        <v>0</v>
      </c>
      <c r="L323" s="77">
        <v>1</v>
      </c>
      <c r="M323" s="77">
        <v>0</v>
      </c>
      <c r="N323" s="77">
        <v>1</v>
      </c>
      <c r="O323" s="77">
        <v>0</v>
      </c>
      <c r="P323" s="77">
        <v>0</v>
      </c>
      <c r="Q323" s="77">
        <v>0</v>
      </c>
      <c r="R323" s="77">
        <v>0</v>
      </c>
      <c r="S323" s="77">
        <v>0</v>
      </c>
    </row>
    <row r="324" spans="1:19" ht="12.75" x14ac:dyDescent="0.2">
      <c r="A324" s="157">
        <v>16099</v>
      </c>
      <c r="B324" s="292" t="s">
        <v>460</v>
      </c>
      <c r="C324" s="71">
        <f t="shared" si="37"/>
        <v>100</v>
      </c>
      <c r="D324" s="78">
        <v>0</v>
      </c>
      <c r="E324" s="78">
        <v>32</v>
      </c>
      <c r="F324" s="78">
        <v>0</v>
      </c>
      <c r="G324" s="78">
        <v>3</v>
      </c>
      <c r="H324" s="78">
        <v>5</v>
      </c>
      <c r="I324" s="78">
        <v>18</v>
      </c>
      <c r="J324" s="78">
        <v>1</v>
      </c>
      <c r="K324" s="78">
        <v>0</v>
      </c>
      <c r="L324" s="78">
        <v>12</v>
      </c>
      <c r="M324" s="78">
        <v>1</v>
      </c>
      <c r="N324" s="78">
        <v>2</v>
      </c>
      <c r="O324" s="78">
        <v>22</v>
      </c>
      <c r="P324" s="78">
        <v>4</v>
      </c>
      <c r="Q324" s="78">
        <v>0</v>
      </c>
      <c r="R324" s="78">
        <v>0</v>
      </c>
      <c r="S324" s="78">
        <v>0</v>
      </c>
    </row>
    <row r="325" spans="1:19" ht="12.75" x14ac:dyDescent="0.2">
      <c r="A325" s="150" t="s">
        <v>206</v>
      </c>
      <c r="C325" s="79"/>
      <c r="D325" s="80"/>
      <c r="E325" s="80"/>
      <c r="F325" s="80"/>
      <c r="G325" s="80"/>
      <c r="H325" s="80"/>
      <c r="I325" s="80"/>
      <c r="J325" s="80"/>
      <c r="K325" s="80"/>
      <c r="L325" s="80"/>
      <c r="M325" s="80"/>
      <c r="N325" s="80"/>
      <c r="O325" s="80"/>
      <c r="P325" s="80"/>
      <c r="Q325" s="80"/>
      <c r="R325" s="80"/>
      <c r="S325" s="80"/>
    </row>
    <row r="326" spans="1:19" ht="15" customHeight="1" x14ac:dyDescent="0.2">
      <c r="A326" s="249" t="s">
        <v>740</v>
      </c>
      <c r="C326" s="79"/>
      <c r="D326" s="80"/>
      <c r="E326" s="80"/>
      <c r="F326" s="80"/>
      <c r="G326" s="80"/>
      <c r="H326" s="80"/>
      <c r="I326" s="80"/>
      <c r="J326" s="80"/>
      <c r="K326" s="80"/>
      <c r="L326" s="80"/>
      <c r="M326" s="80"/>
      <c r="N326" s="80"/>
      <c r="O326" s="80"/>
      <c r="P326" s="80"/>
      <c r="Q326" s="80"/>
      <c r="R326" s="80"/>
      <c r="S326" s="80"/>
    </row>
    <row r="327" spans="1:19" ht="15" customHeight="1" x14ac:dyDescent="0.2">
      <c r="C327" s="79"/>
      <c r="D327" s="80"/>
      <c r="E327" s="80"/>
      <c r="F327" s="80"/>
      <c r="G327" s="80"/>
      <c r="H327" s="80"/>
      <c r="I327" s="80"/>
      <c r="J327" s="80"/>
      <c r="K327" s="80"/>
      <c r="L327" s="80"/>
      <c r="M327" s="80"/>
      <c r="N327" s="80"/>
      <c r="O327" s="80"/>
      <c r="P327" s="80"/>
      <c r="Q327" s="80"/>
      <c r="R327" s="80"/>
      <c r="S327" s="80"/>
    </row>
    <row r="328" spans="1:19" ht="15" customHeight="1" x14ac:dyDescent="0.2">
      <c r="C328" s="79"/>
      <c r="D328" s="80"/>
      <c r="E328" s="80"/>
      <c r="F328" s="80"/>
      <c r="G328" s="80"/>
      <c r="H328" s="80"/>
      <c r="I328" s="80"/>
      <c r="J328" s="80"/>
      <c r="K328" s="80"/>
      <c r="L328" s="80"/>
      <c r="M328" s="80"/>
      <c r="N328" s="80"/>
      <c r="O328" s="80"/>
      <c r="P328" s="80"/>
      <c r="Q328" s="80"/>
      <c r="R328" s="80"/>
      <c r="S328" s="80"/>
    </row>
    <row r="329" spans="1:19" ht="15" customHeight="1" x14ac:dyDescent="0.2">
      <c r="C329" s="79"/>
      <c r="D329" s="79"/>
      <c r="E329" s="79"/>
      <c r="F329" s="79"/>
      <c r="G329" s="79"/>
      <c r="H329" s="79"/>
      <c r="I329" s="79"/>
      <c r="J329" s="79"/>
      <c r="K329" s="79"/>
      <c r="L329" s="79"/>
      <c r="M329" s="79"/>
      <c r="N329" s="79"/>
      <c r="O329" s="79"/>
      <c r="P329" s="79"/>
      <c r="Q329" s="79"/>
      <c r="R329" s="79"/>
      <c r="S329" s="79"/>
    </row>
    <row r="330" spans="1:19" ht="15" customHeight="1" x14ac:dyDescent="0.2">
      <c r="C330" s="79"/>
      <c r="D330" s="80"/>
      <c r="E330" s="80"/>
      <c r="F330" s="80"/>
      <c r="G330" s="80"/>
      <c r="H330" s="80"/>
      <c r="I330" s="80"/>
      <c r="J330" s="80"/>
      <c r="K330" s="80"/>
      <c r="L330" s="80"/>
      <c r="M330" s="80"/>
      <c r="N330" s="80"/>
      <c r="O330" s="80"/>
      <c r="P330" s="80"/>
      <c r="Q330" s="80"/>
      <c r="R330" s="80"/>
      <c r="S330" s="80"/>
    </row>
    <row r="331" spans="1:19" ht="15" customHeight="1" x14ac:dyDescent="0.2">
      <c r="C331" s="79"/>
      <c r="D331" s="80"/>
      <c r="E331" s="80"/>
      <c r="F331" s="80"/>
      <c r="G331" s="80"/>
      <c r="H331" s="80"/>
      <c r="I331" s="80"/>
      <c r="J331" s="80"/>
      <c r="K331" s="80"/>
      <c r="L331" s="80"/>
      <c r="M331" s="80"/>
      <c r="N331" s="80"/>
      <c r="O331" s="80"/>
      <c r="P331" s="80"/>
      <c r="Q331" s="80"/>
      <c r="R331" s="80"/>
      <c r="S331" s="80"/>
    </row>
    <row r="332" spans="1:19" ht="15" customHeight="1" x14ac:dyDescent="0.2">
      <c r="C332" s="79"/>
      <c r="D332" s="80"/>
      <c r="E332" s="80"/>
      <c r="F332" s="80"/>
      <c r="G332" s="80"/>
      <c r="H332" s="80"/>
      <c r="I332" s="80"/>
      <c r="J332" s="80"/>
      <c r="K332" s="80"/>
      <c r="L332" s="80"/>
      <c r="M332" s="80"/>
      <c r="N332" s="80"/>
      <c r="O332" s="80"/>
      <c r="P332" s="80"/>
      <c r="Q332" s="80"/>
      <c r="R332" s="80"/>
      <c r="S332" s="80"/>
    </row>
    <row r="333" spans="1:19" ht="15" customHeight="1" x14ac:dyDescent="0.2">
      <c r="C333" s="79"/>
      <c r="D333" s="80"/>
      <c r="E333" s="80"/>
      <c r="F333" s="80"/>
      <c r="G333" s="80"/>
      <c r="H333" s="80"/>
      <c r="I333" s="80"/>
      <c r="J333" s="80"/>
      <c r="K333" s="80"/>
      <c r="L333" s="80"/>
      <c r="M333" s="80"/>
      <c r="N333" s="80"/>
      <c r="O333" s="80"/>
      <c r="P333" s="80"/>
      <c r="Q333" s="80"/>
      <c r="R333" s="80"/>
      <c r="S333" s="80"/>
    </row>
    <row r="334" spans="1:19" ht="15" customHeight="1" x14ac:dyDescent="0.2">
      <c r="C334" s="79"/>
      <c r="D334" s="80"/>
      <c r="E334" s="80"/>
      <c r="F334" s="80"/>
      <c r="G334" s="80"/>
      <c r="H334" s="80"/>
      <c r="I334" s="80"/>
      <c r="J334" s="80"/>
      <c r="K334" s="80"/>
      <c r="L334" s="80"/>
      <c r="M334" s="80"/>
      <c r="N334" s="80"/>
      <c r="O334" s="80"/>
      <c r="P334" s="80"/>
      <c r="Q334" s="80"/>
      <c r="R334" s="80"/>
      <c r="S334" s="80"/>
    </row>
    <row r="335" spans="1:19" ht="15" customHeight="1" x14ac:dyDescent="0.2">
      <c r="C335" s="79"/>
      <c r="D335" s="80"/>
      <c r="E335" s="80"/>
      <c r="F335" s="80"/>
      <c r="G335" s="80"/>
      <c r="H335" s="80"/>
      <c r="I335" s="80"/>
      <c r="J335" s="80"/>
      <c r="K335" s="80"/>
      <c r="L335" s="80"/>
      <c r="M335" s="80"/>
      <c r="N335" s="80"/>
      <c r="O335" s="80"/>
      <c r="P335" s="80"/>
      <c r="Q335" s="80"/>
      <c r="R335" s="80"/>
      <c r="S335" s="80"/>
    </row>
    <row r="336" spans="1:19" ht="15" customHeight="1" x14ac:dyDescent="0.2">
      <c r="C336" s="79"/>
      <c r="D336" s="80"/>
      <c r="E336" s="80"/>
      <c r="F336" s="80"/>
      <c r="G336" s="80"/>
      <c r="H336" s="80"/>
      <c r="I336" s="80"/>
      <c r="J336" s="80"/>
      <c r="K336" s="80"/>
      <c r="L336" s="80"/>
      <c r="M336" s="80"/>
      <c r="N336" s="80"/>
      <c r="O336" s="80"/>
      <c r="P336" s="80"/>
      <c r="Q336" s="80"/>
      <c r="R336" s="80"/>
      <c r="S336" s="80"/>
    </row>
    <row r="337" spans="3:19" ht="15" customHeight="1" x14ac:dyDescent="0.2">
      <c r="C337" s="79"/>
      <c r="D337" s="80"/>
      <c r="E337" s="80"/>
      <c r="F337" s="80"/>
      <c r="G337" s="80"/>
      <c r="H337" s="80"/>
      <c r="I337" s="80"/>
      <c r="J337" s="80"/>
      <c r="K337" s="80"/>
      <c r="L337" s="80"/>
      <c r="M337" s="80"/>
      <c r="N337" s="80"/>
      <c r="O337" s="80"/>
      <c r="P337" s="80"/>
      <c r="Q337" s="80"/>
      <c r="R337" s="80"/>
      <c r="S337" s="80"/>
    </row>
    <row r="338" spans="3:19" ht="15" customHeight="1" x14ac:dyDescent="0.2">
      <c r="C338" s="79"/>
      <c r="D338" s="80"/>
      <c r="E338" s="80"/>
      <c r="F338" s="80"/>
      <c r="G338" s="80"/>
      <c r="H338" s="80"/>
      <c r="I338" s="80"/>
      <c r="J338" s="80"/>
      <c r="K338" s="80"/>
      <c r="L338" s="80"/>
      <c r="M338" s="80"/>
      <c r="N338" s="80"/>
      <c r="O338" s="80"/>
      <c r="P338" s="80"/>
      <c r="Q338" s="80"/>
      <c r="R338" s="80"/>
      <c r="S338" s="80"/>
    </row>
    <row r="339" spans="3:19" ht="15" customHeight="1" x14ac:dyDescent="0.2">
      <c r="C339" s="79"/>
      <c r="D339" s="80"/>
      <c r="E339" s="80"/>
      <c r="F339" s="80"/>
      <c r="G339" s="80"/>
      <c r="H339" s="80"/>
      <c r="I339" s="80"/>
      <c r="J339" s="80"/>
      <c r="K339" s="80"/>
      <c r="L339" s="80"/>
      <c r="M339" s="80"/>
      <c r="N339" s="80"/>
      <c r="O339" s="80"/>
      <c r="P339" s="80"/>
      <c r="Q339" s="80"/>
      <c r="R339" s="80"/>
      <c r="S339" s="80"/>
    </row>
    <row r="340" spans="3:19" ht="15" customHeight="1" x14ac:dyDescent="0.2">
      <c r="C340" s="79"/>
      <c r="D340" s="80"/>
      <c r="E340" s="80"/>
      <c r="F340" s="80"/>
      <c r="G340" s="80"/>
      <c r="H340" s="80"/>
      <c r="I340" s="80"/>
      <c r="J340" s="80"/>
      <c r="K340" s="80"/>
      <c r="L340" s="80"/>
      <c r="M340" s="80"/>
      <c r="N340" s="80"/>
      <c r="O340" s="80"/>
      <c r="P340" s="80"/>
      <c r="Q340" s="80"/>
      <c r="R340" s="80"/>
      <c r="S340" s="80"/>
    </row>
    <row r="341" spans="3:19" ht="15" customHeight="1" x14ac:dyDescent="0.2">
      <c r="C341" s="79"/>
      <c r="D341" s="80"/>
      <c r="E341" s="80"/>
      <c r="F341" s="80"/>
      <c r="G341" s="80"/>
      <c r="H341" s="80"/>
      <c r="I341" s="80"/>
      <c r="J341" s="80"/>
      <c r="K341" s="80"/>
      <c r="L341" s="80"/>
      <c r="M341" s="80"/>
      <c r="N341" s="80"/>
      <c r="O341" s="80"/>
      <c r="P341" s="80"/>
      <c r="Q341" s="80"/>
      <c r="R341" s="80"/>
      <c r="S341" s="80"/>
    </row>
    <row r="342" spans="3:19" ht="15" customHeight="1" x14ac:dyDescent="0.2">
      <c r="C342" s="79"/>
      <c r="D342" s="79"/>
      <c r="E342" s="79"/>
      <c r="F342" s="79"/>
      <c r="G342" s="79"/>
      <c r="H342" s="79"/>
      <c r="I342" s="79"/>
      <c r="J342" s="79"/>
      <c r="K342" s="79"/>
      <c r="L342" s="79"/>
      <c r="M342" s="79"/>
      <c r="N342" s="79"/>
      <c r="O342" s="79"/>
      <c r="P342" s="79"/>
      <c r="Q342" s="79"/>
      <c r="R342" s="79"/>
      <c r="S342" s="79"/>
    </row>
    <row r="343" spans="3:19" ht="15" customHeight="1" x14ac:dyDescent="0.2">
      <c r="C343" s="79"/>
      <c r="D343" s="80"/>
      <c r="E343" s="80"/>
      <c r="F343" s="80"/>
      <c r="G343" s="80"/>
      <c r="H343" s="80"/>
      <c r="I343" s="80"/>
      <c r="J343" s="80"/>
      <c r="K343" s="80"/>
      <c r="L343" s="80"/>
      <c r="M343" s="80"/>
      <c r="N343" s="80"/>
      <c r="O343" s="80"/>
      <c r="P343" s="80"/>
      <c r="Q343" s="80"/>
      <c r="R343" s="80"/>
      <c r="S343" s="80"/>
    </row>
    <row r="344" spans="3:19" ht="15" customHeight="1" x14ac:dyDescent="0.2">
      <c r="C344" s="79"/>
      <c r="D344" s="80"/>
      <c r="E344" s="80"/>
      <c r="F344" s="80"/>
      <c r="G344" s="80"/>
      <c r="H344" s="80"/>
      <c r="I344" s="80"/>
      <c r="J344" s="80"/>
      <c r="K344" s="80"/>
      <c r="L344" s="80"/>
      <c r="M344" s="80"/>
      <c r="N344" s="80"/>
      <c r="O344" s="80"/>
      <c r="P344" s="80"/>
      <c r="Q344" s="80"/>
      <c r="R344" s="80"/>
      <c r="S344" s="80"/>
    </row>
    <row r="345" spans="3:19" ht="15" customHeight="1" x14ac:dyDescent="0.2">
      <c r="C345" s="79"/>
      <c r="D345" s="80"/>
      <c r="E345" s="80"/>
      <c r="F345" s="80"/>
      <c r="G345" s="80"/>
      <c r="H345" s="80"/>
      <c r="I345" s="80"/>
      <c r="J345" s="80"/>
      <c r="K345" s="80"/>
      <c r="L345" s="80"/>
      <c r="M345" s="80"/>
      <c r="N345" s="80"/>
      <c r="O345" s="80"/>
      <c r="P345" s="80"/>
      <c r="Q345" s="80"/>
      <c r="R345" s="80"/>
      <c r="S345" s="80"/>
    </row>
    <row r="346" spans="3:19" ht="15" customHeight="1" x14ac:dyDescent="0.2">
      <c r="C346" s="79"/>
      <c r="D346" s="80"/>
      <c r="E346" s="80"/>
      <c r="F346" s="80"/>
      <c r="G346" s="80"/>
      <c r="H346" s="80"/>
      <c r="I346" s="80"/>
      <c r="J346" s="80"/>
      <c r="K346" s="80"/>
      <c r="L346" s="80"/>
      <c r="M346" s="80"/>
      <c r="N346" s="80"/>
      <c r="O346" s="80"/>
      <c r="P346" s="80"/>
      <c r="Q346" s="80"/>
      <c r="R346" s="80"/>
      <c r="S346" s="80"/>
    </row>
    <row r="347" spans="3:19" ht="15" customHeight="1" x14ac:dyDescent="0.2">
      <c r="C347" s="79"/>
      <c r="D347" s="80"/>
      <c r="E347" s="80"/>
      <c r="F347" s="80"/>
      <c r="G347" s="80"/>
      <c r="H347" s="80"/>
      <c r="I347" s="80"/>
      <c r="J347" s="80"/>
      <c r="K347" s="80"/>
      <c r="L347" s="80"/>
      <c r="M347" s="80"/>
      <c r="N347" s="80"/>
      <c r="O347" s="80"/>
      <c r="P347" s="80"/>
      <c r="Q347" s="80"/>
      <c r="R347" s="80"/>
      <c r="S347" s="80"/>
    </row>
    <row r="348" spans="3:19" ht="15" customHeight="1" x14ac:dyDescent="0.2">
      <c r="C348" s="79"/>
      <c r="D348" s="80"/>
      <c r="E348" s="80"/>
      <c r="F348" s="80"/>
      <c r="G348" s="80"/>
      <c r="H348" s="80"/>
      <c r="I348" s="80"/>
      <c r="J348" s="80"/>
      <c r="K348" s="80"/>
      <c r="L348" s="80"/>
      <c r="M348" s="80"/>
      <c r="N348" s="80"/>
      <c r="O348" s="80"/>
      <c r="P348" s="80"/>
      <c r="Q348" s="80"/>
      <c r="R348" s="80"/>
      <c r="S348" s="80"/>
    </row>
    <row r="349" spans="3:19" ht="15" customHeight="1" x14ac:dyDescent="0.2">
      <c r="C349" s="79"/>
      <c r="D349" s="79"/>
      <c r="E349" s="79"/>
      <c r="F349" s="79"/>
      <c r="G349" s="79"/>
      <c r="H349" s="79"/>
      <c r="I349" s="79"/>
      <c r="J349" s="79"/>
      <c r="K349" s="79"/>
      <c r="L349" s="79"/>
      <c r="M349" s="79"/>
      <c r="N349" s="79"/>
      <c r="O349" s="79"/>
      <c r="P349" s="79"/>
      <c r="Q349" s="79"/>
      <c r="R349" s="79"/>
      <c r="S349" s="79"/>
    </row>
    <row r="350" spans="3:19" ht="15" customHeight="1" x14ac:dyDescent="0.2">
      <c r="C350" s="79"/>
      <c r="D350" s="80"/>
      <c r="E350" s="80"/>
      <c r="F350" s="80"/>
      <c r="G350" s="80"/>
      <c r="H350" s="80"/>
      <c r="I350" s="80"/>
      <c r="J350" s="80"/>
      <c r="K350" s="80"/>
      <c r="L350" s="80"/>
      <c r="M350" s="80"/>
      <c r="N350" s="80"/>
      <c r="O350" s="80"/>
      <c r="P350" s="80"/>
      <c r="Q350" s="80"/>
      <c r="R350" s="80"/>
      <c r="S350" s="80"/>
    </row>
    <row r="351" spans="3:19" ht="15" customHeight="1" x14ac:dyDescent="0.2">
      <c r="C351" s="79"/>
      <c r="D351" s="80"/>
      <c r="E351" s="80"/>
      <c r="F351" s="80"/>
      <c r="G351" s="80"/>
      <c r="H351" s="80"/>
      <c r="I351" s="80"/>
      <c r="J351" s="80"/>
      <c r="K351" s="80"/>
      <c r="L351" s="80"/>
      <c r="M351" s="80"/>
      <c r="N351" s="80"/>
      <c r="O351" s="80"/>
      <c r="P351" s="80"/>
      <c r="Q351" s="80"/>
      <c r="R351" s="80"/>
      <c r="S351" s="80"/>
    </row>
    <row r="352" spans="3:19" ht="15" customHeight="1" x14ac:dyDescent="0.2">
      <c r="C352" s="79"/>
      <c r="D352" s="79"/>
      <c r="E352" s="79"/>
      <c r="F352" s="79"/>
      <c r="G352" s="79"/>
      <c r="H352" s="79"/>
      <c r="I352" s="79"/>
      <c r="J352" s="79"/>
      <c r="K352" s="79"/>
      <c r="L352" s="79"/>
      <c r="M352" s="79"/>
      <c r="N352" s="79"/>
      <c r="O352" s="79"/>
      <c r="P352" s="79"/>
      <c r="Q352" s="79"/>
      <c r="R352" s="79"/>
      <c r="S352" s="79"/>
    </row>
    <row r="353" spans="3:19" ht="15" customHeight="1" x14ac:dyDescent="0.2">
      <c r="C353" s="79"/>
      <c r="D353" s="80"/>
      <c r="E353" s="80"/>
      <c r="F353" s="80"/>
      <c r="G353" s="80"/>
      <c r="H353" s="80"/>
      <c r="I353" s="80"/>
      <c r="J353" s="80"/>
      <c r="K353" s="80"/>
      <c r="L353" s="80"/>
      <c r="M353" s="80"/>
      <c r="N353" s="80"/>
      <c r="O353" s="80"/>
      <c r="P353" s="80"/>
      <c r="Q353" s="80"/>
      <c r="R353" s="80"/>
      <c r="S353" s="80"/>
    </row>
    <row r="354" spans="3:19" ht="15" customHeight="1" x14ac:dyDescent="0.2">
      <c r="C354" s="79"/>
      <c r="D354" s="80"/>
      <c r="E354" s="80"/>
      <c r="F354" s="80"/>
      <c r="G354" s="80"/>
      <c r="H354" s="80"/>
      <c r="I354" s="80"/>
      <c r="J354" s="80"/>
      <c r="K354" s="80"/>
      <c r="L354" s="80"/>
      <c r="M354" s="80"/>
      <c r="N354" s="80"/>
      <c r="O354" s="80"/>
      <c r="P354" s="80"/>
      <c r="Q354" s="80"/>
      <c r="R354" s="80"/>
      <c r="S354" s="80"/>
    </row>
    <row r="355" spans="3:19" ht="15" customHeight="1" x14ac:dyDescent="0.2">
      <c r="C355" s="79"/>
      <c r="D355" s="80"/>
      <c r="E355" s="80"/>
      <c r="F355" s="80"/>
      <c r="G355" s="80"/>
      <c r="H355" s="80"/>
      <c r="I355" s="80"/>
      <c r="J355" s="80"/>
      <c r="K355" s="80"/>
      <c r="L355" s="80"/>
      <c r="M355" s="80"/>
      <c r="N355" s="80"/>
      <c r="O355" s="80"/>
      <c r="P355" s="80"/>
      <c r="Q355" s="80"/>
      <c r="R355" s="80"/>
      <c r="S355" s="80"/>
    </row>
    <row r="356" spans="3:19" ht="15" customHeight="1" x14ac:dyDescent="0.2">
      <c r="C356" s="79"/>
      <c r="D356" s="80"/>
      <c r="E356" s="80"/>
      <c r="F356" s="80"/>
      <c r="G356" s="80"/>
      <c r="H356" s="80"/>
      <c r="I356" s="80"/>
      <c r="J356" s="80"/>
      <c r="K356" s="80"/>
      <c r="L356" s="80"/>
      <c r="M356" s="80"/>
      <c r="N356" s="80"/>
      <c r="O356" s="80"/>
      <c r="P356" s="80"/>
      <c r="Q356" s="80"/>
      <c r="R356" s="80"/>
      <c r="S356" s="80"/>
    </row>
    <row r="357" spans="3:19" ht="15" customHeight="1" x14ac:dyDescent="0.2">
      <c r="C357" s="79"/>
      <c r="D357" s="80"/>
      <c r="E357" s="80"/>
      <c r="F357" s="80"/>
      <c r="G357" s="80"/>
      <c r="H357" s="80"/>
      <c r="I357" s="80"/>
      <c r="J357" s="80"/>
      <c r="K357" s="80"/>
      <c r="L357" s="80"/>
      <c r="M357" s="80"/>
      <c r="N357" s="80"/>
      <c r="O357" s="80"/>
      <c r="P357" s="80"/>
      <c r="Q357" s="80"/>
      <c r="R357" s="80"/>
      <c r="S357" s="80"/>
    </row>
    <row r="358" spans="3:19" ht="15" customHeight="1" x14ac:dyDescent="0.2">
      <c r="C358" s="79"/>
      <c r="D358" s="80"/>
      <c r="E358" s="80"/>
      <c r="F358" s="80"/>
      <c r="G358" s="80"/>
      <c r="H358" s="80"/>
      <c r="I358" s="80"/>
      <c r="J358" s="80"/>
      <c r="K358" s="80"/>
      <c r="L358" s="80"/>
      <c r="M358" s="80"/>
      <c r="N358" s="80"/>
      <c r="O358" s="80"/>
      <c r="P358" s="80"/>
      <c r="Q358" s="80"/>
      <c r="R358" s="80"/>
      <c r="S358" s="80"/>
    </row>
    <row r="359" spans="3:19" ht="15" customHeight="1" x14ac:dyDescent="0.2">
      <c r="C359" s="79"/>
      <c r="D359" s="80"/>
      <c r="E359" s="80"/>
      <c r="F359" s="80"/>
      <c r="G359" s="80"/>
      <c r="H359" s="80"/>
      <c r="I359" s="80"/>
      <c r="J359" s="80"/>
      <c r="K359" s="80"/>
      <c r="L359" s="80"/>
      <c r="M359" s="80"/>
      <c r="N359" s="80"/>
      <c r="O359" s="80"/>
      <c r="P359" s="80"/>
      <c r="Q359" s="80"/>
      <c r="R359" s="80"/>
      <c r="S359" s="80"/>
    </row>
    <row r="360" spans="3:19" ht="15" customHeight="1" x14ac:dyDescent="0.2">
      <c r="C360" s="79"/>
      <c r="D360" s="80"/>
      <c r="E360" s="80"/>
      <c r="F360" s="80"/>
      <c r="G360" s="80"/>
      <c r="H360" s="80"/>
      <c r="I360" s="80"/>
      <c r="J360" s="80"/>
      <c r="K360" s="80"/>
      <c r="L360" s="80"/>
      <c r="M360" s="80"/>
      <c r="N360" s="80"/>
      <c r="O360" s="80"/>
      <c r="P360" s="80"/>
      <c r="Q360" s="80"/>
      <c r="R360" s="80"/>
      <c r="S360" s="80"/>
    </row>
    <row r="361" spans="3:19" ht="15" customHeight="1" x14ac:dyDescent="0.2">
      <c r="C361" s="79"/>
      <c r="D361" s="80"/>
      <c r="E361" s="80"/>
      <c r="F361" s="80"/>
      <c r="G361" s="80"/>
      <c r="H361" s="80"/>
      <c r="I361" s="80"/>
      <c r="J361" s="80"/>
      <c r="K361" s="80"/>
      <c r="L361" s="80"/>
      <c r="M361" s="80"/>
      <c r="N361" s="80"/>
      <c r="O361" s="80"/>
      <c r="P361" s="80"/>
      <c r="Q361" s="80"/>
      <c r="R361" s="80"/>
      <c r="S361" s="80"/>
    </row>
    <row r="362" spans="3:19" ht="15" customHeight="1" x14ac:dyDescent="0.2">
      <c r="C362" s="79"/>
      <c r="D362" s="80"/>
      <c r="E362" s="80"/>
      <c r="F362" s="80"/>
      <c r="G362" s="80"/>
      <c r="H362" s="80"/>
      <c r="I362" s="80"/>
      <c r="J362" s="80"/>
      <c r="K362" s="80"/>
      <c r="L362" s="80"/>
      <c r="M362" s="80"/>
      <c r="N362" s="80"/>
      <c r="O362" s="80"/>
      <c r="P362" s="80"/>
      <c r="Q362" s="80"/>
      <c r="R362" s="80"/>
      <c r="S362" s="80"/>
    </row>
    <row r="363" spans="3:19" ht="15" customHeight="1" x14ac:dyDescent="0.2">
      <c r="C363" s="79"/>
      <c r="D363" s="80"/>
      <c r="E363" s="80"/>
      <c r="F363" s="80"/>
      <c r="G363" s="80"/>
      <c r="H363" s="80"/>
      <c r="I363" s="80"/>
      <c r="J363" s="80"/>
      <c r="K363" s="80"/>
      <c r="L363" s="80"/>
      <c r="M363" s="80"/>
      <c r="N363" s="80"/>
      <c r="O363" s="80"/>
      <c r="P363" s="80"/>
      <c r="Q363" s="80"/>
      <c r="R363" s="80"/>
      <c r="S363" s="80"/>
    </row>
    <row r="364" spans="3:19" ht="15" customHeight="1" x14ac:dyDescent="0.2">
      <c r="C364" s="79"/>
      <c r="D364" s="80"/>
      <c r="E364" s="80"/>
      <c r="F364" s="80"/>
      <c r="G364" s="80"/>
      <c r="H364" s="80"/>
      <c r="I364" s="80"/>
      <c r="J364" s="80"/>
      <c r="K364" s="80"/>
      <c r="L364" s="80"/>
      <c r="M364" s="80"/>
      <c r="N364" s="80"/>
      <c r="O364" s="80"/>
      <c r="P364" s="80"/>
      <c r="Q364" s="80"/>
      <c r="R364" s="80"/>
      <c r="S364" s="80"/>
    </row>
    <row r="365" spans="3:19" ht="15" customHeight="1" x14ac:dyDescent="0.2">
      <c r="C365" s="79"/>
      <c r="D365" s="80"/>
      <c r="E365" s="80"/>
      <c r="F365" s="80"/>
      <c r="G365" s="80"/>
      <c r="H365" s="80"/>
      <c r="I365" s="80"/>
      <c r="J365" s="80"/>
      <c r="K365" s="80"/>
      <c r="L365" s="80"/>
      <c r="M365" s="80"/>
      <c r="N365" s="80"/>
      <c r="O365" s="80"/>
      <c r="P365" s="80"/>
      <c r="Q365" s="80"/>
      <c r="R365" s="80"/>
      <c r="S365" s="80"/>
    </row>
    <row r="366" spans="3:19" ht="15" customHeight="1" x14ac:dyDescent="0.2">
      <c r="C366" s="79"/>
      <c r="D366" s="80"/>
      <c r="E366" s="80"/>
      <c r="F366" s="80"/>
      <c r="G366" s="80"/>
      <c r="H366" s="80"/>
      <c r="I366" s="80"/>
      <c r="J366" s="80"/>
      <c r="K366" s="80"/>
      <c r="L366" s="80"/>
      <c r="M366" s="80"/>
      <c r="N366" s="80"/>
      <c r="O366" s="80"/>
      <c r="P366" s="80"/>
      <c r="Q366" s="80"/>
      <c r="R366" s="80"/>
      <c r="S366" s="80"/>
    </row>
    <row r="367" spans="3:19" ht="15" customHeight="1" x14ac:dyDescent="0.2">
      <c r="C367" s="79"/>
      <c r="D367" s="80"/>
      <c r="E367" s="80"/>
      <c r="F367" s="80"/>
      <c r="G367" s="80"/>
      <c r="H367" s="80"/>
      <c r="I367" s="80"/>
      <c r="J367" s="80"/>
      <c r="K367" s="80"/>
      <c r="L367" s="80"/>
      <c r="M367" s="80"/>
      <c r="N367" s="80"/>
      <c r="O367" s="80"/>
      <c r="P367" s="80"/>
      <c r="Q367" s="80"/>
      <c r="R367" s="80"/>
      <c r="S367" s="80"/>
    </row>
    <row r="368" spans="3:19" ht="15" customHeight="1" x14ac:dyDescent="0.2">
      <c r="C368" s="79"/>
      <c r="D368" s="80"/>
      <c r="E368" s="80"/>
      <c r="F368" s="80"/>
      <c r="G368" s="80"/>
      <c r="H368" s="80"/>
      <c r="I368" s="80"/>
      <c r="J368" s="80"/>
      <c r="K368" s="80"/>
      <c r="L368" s="80"/>
      <c r="M368" s="80"/>
      <c r="N368" s="80"/>
      <c r="O368" s="80"/>
      <c r="P368" s="80"/>
      <c r="Q368" s="80"/>
      <c r="R368" s="80"/>
      <c r="S368" s="80"/>
    </row>
    <row r="369" spans="3:19" ht="15" customHeight="1" x14ac:dyDescent="0.2">
      <c r="C369" s="79"/>
      <c r="D369" s="80"/>
      <c r="E369" s="80"/>
      <c r="F369" s="80"/>
      <c r="G369" s="80"/>
      <c r="H369" s="80"/>
      <c r="I369" s="80"/>
      <c r="J369" s="80"/>
      <c r="K369" s="80"/>
      <c r="L369" s="80"/>
      <c r="M369" s="80"/>
      <c r="N369" s="80"/>
      <c r="O369" s="80"/>
      <c r="P369" s="80"/>
      <c r="Q369" s="80"/>
      <c r="R369" s="80"/>
      <c r="S369" s="80"/>
    </row>
    <row r="370" spans="3:19" ht="15" customHeight="1" x14ac:dyDescent="0.2">
      <c r="C370" s="79"/>
      <c r="D370" s="80"/>
      <c r="E370" s="80"/>
      <c r="F370" s="80"/>
      <c r="G370" s="80"/>
      <c r="H370" s="80"/>
      <c r="I370" s="80"/>
      <c r="J370" s="80"/>
      <c r="K370" s="80"/>
      <c r="L370" s="80"/>
      <c r="M370" s="80"/>
      <c r="N370" s="80"/>
      <c r="O370" s="80"/>
      <c r="P370" s="80"/>
      <c r="Q370" s="80"/>
      <c r="R370" s="80"/>
      <c r="S370" s="80"/>
    </row>
    <row r="371" spans="3:19" ht="15" customHeight="1" x14ac:dyDescent="0.2">
      <c r="C371" s="79"/>
      <c r="D371" s="80"/>
      <c r="E371" s="80"/>
      <c r="F371" s="80"/>
      <c r="G371" s="80"/>
      <c r="H371" s="80"/>
      <c r="I371" s="80"/>
      <c r="J371" s="80"/>
      <c r="K371" s="80"/>
      <c r="L371" s="80"/>
      <c r="M371" s="80"/>
      <c r="N371" s="80"/>
      <c r="O371" s="80"/>
      <c r="P371" s="80"/>
      <c r="Q371" s="80"/>
      <c r="R371" s="80"/>
      <c r="S371" s="80"/>
    </row>
    <row r="372" spans="3:19" ht="15" customHeight="1" x14ac:dyDescent="0.2">
      <c r="C372" s="79"/>
      <c r="D372" s="80"/>
      <c r="E372" s="80"/>
      <c r="F372" s="80"/>
      <c r="G372" s="80"/>
      <c r="H372" s="80"/>
      <c r="I372" s="80"/>
      <c r="J372" s="80"/>
      <c r="K372" s="80"/>
      <c r="L372" s="80"/>
      <c r="M372" s="80"/>
      <c r="N372" s="80"/>
      <c r="O372" s="80"/>
      <c r="P372" s="80"/>
      <c r="Q372" s="80"/>
      <c r="R372" s="80"/>
      <c r="S372" s="80"/>
    </row>
    <row r="373" spans="3:19" ht="15" customHeight="1" x14ac:dyDescent="0.2">
      <c r="C373" s="79"/>
      <c r="D373" s="80"/>
      <c r="E373" s="80"/>
      <c r="F373" s="80"/>
      <c r="G373" s="80"/>
      <c r="H373" s="80"/>
      <c r="I373" s="80"/>
      <c r="J373" s="80"/>
      <c r="K373" s="80"/>
      <c r="L373" s="80"/>
      <c r="M373" s="80"/>
      <c r="N373" s="80"/>
      <c r="O373" s="80"/>
      <c r="P373" s="80"/>
      <c r="Q373" s="80"/>
      <c r="R373" s="80"/>
      <c r="S373" s="80"/>
    </row>
    <row r="374" spans="3:19" ht="15" customHeight="1" x14ac:dyDescent="0.2">
      <c r="C374" s="79"/>
      <c r="D374" s="80"/>
      <c r="E374" s="80"/>
      <c r="F374" s="80"/>
      <c r="G374" s="80"/>
      <c r="H374" s="80"/>
      <c r="I374" s="80"/>
      <c r="J374" s="80"/>
      <c r="K374" s="80"/>
      <c r="L374" s="80"/>
      <c r="M374" s="80"/>
      <c r="N374" s="80"/>
      <c r="O374" s="80"/>
      <c r="P374" s="80"/>
      <c r="Q374" s="80"/>
      <c r="R374" s="80"/>
      <c r="S374" s="80"/>
    </row>
    <row r="375" spans="3:19" ht="15" customHeight="1" x14ac:dyDescent="0.2">
      <c r="C375" s="79"/>
      <c r="D375" s="80"/>
      <c r="E375" s="80"/>
      <c r="F375" s="80"/>
      <c r="G375" s="80"/>
      <c r="H375" s="80"/>
      <c r="I375" s="80"/>
      <c r="J375" s="80"/>
      <c r="K375" s="80"/>
      <c r="L375" s="80"/>
      <c r="M375" s="80"/>
      <c r="N375" s="80"/>
      <c r="O375" s="80"/>
      <c r="P375" s="80"/>
      <c r="Q375" s="80"/>
      <c r="R375" s="80"/>
      <c r="S375" s="80"/>
    </row>
    <row r="376" spans="3:19" ht="15" customHeight="1" x14ac:dyDescent="0.2">
      <c r="C376" s="79"/>
      <c r="D376" s="79"/>
      <c r="E376" s="79"/>
      <c r="F376" s="79"/>
      <c r="G376" s="79"/>
      <c r="H376" s="79"/>
      <c r="I376" s="79"/>
      <c r="J376" s="79"/>
      <c r="K376" s="79"/>
      <c r="L376" s="79"/>
      <c r="M376" s="79"/>
      <c r="N376" s="79"/>
      <c r="O376" s="79"/>
      <c r="P376" s="79"/>
      <c r="Q376" s="79"/>
      <c r="R376" s="79"/>
      <c r="S376" s="79"/>
    </row>
    <row r="377" spans="3:19" ht="15" customHeight="1" x14ac:dyDescent="0.2">
      <c r="C377" s="79"/>
      <c r="D377" s="80"/>
      <c r="E377" s="80"/>
      <c r="F377" s="80"/>
      <c r="G377" s="80"/>
      <c r="H377" s="80"/>
      <c r="I377" s="80"/>
      <c r="J377" s="80"/>
      <c r="K377" s="80"/>
      <c r="L377" s="80"/>
      <c r="M377" s="80"/>
      <c r="N377" s="80"/>
      <c r="O377" s="80"/>
      <c r="P377" s="80"/>
      <c r="Q377" s="80"/>
      <c r="R377" s="80"/>
      <c r="S377" s="80"/>
    </row>
    <row r="378" spans="3:19" ht="15" customHeight="1" x14ac:dyDescent="0.2">
      <c r="C378" s="79"/>
      <c r="D378" s="80"/>
      <c r="E378" s="80"/>
      <c r="F378" s="80"/>
      <c r="G378" s="80"/>
      <c r="H378" s="80"/>
      <c r="I378" s="80"/>
      <c r="J378" s="80"/>
      <c r="K378" s="80"/>
      <c r="L378" s="80"/>
      <c r="M378" s="80"/>
      <c r="N378" s="80"/>
      <c r="O378" s="80"/>
      <c r="P378" s="80"/>
      <c r="Q378" s="80"/>
      <c r="R378" s="80"/>
      <c r="S378" s="80"/>
    </row>
    <row r="379" spans="3:19" ht="15" customHeight="1" x14ac:dyDescent="0.2">
      <c r="C379" s="79"/>
      <c r="D379" s="80"/>
      <c r="E379" s="80"/>
      <c r="F379" s="80"/>
      <c r="G379" s="80"/>
      <c r="H379" s="80"/>
      <c r="I379" s="80"/>
      <c r="J379" s="80"/>
      <c r="K379" s="80"/>
      <c r="L379" s="80"/>
      <c r="M379" s="80"/>
      <c r="N379" s="80"/>
      <c r="O379" s="80"/>
      <c r="P379" s="80"/>
      <c r="Q379" s="80"/>
      <c r="R379" s="80"/>
      <c r="S379" s="80"/>
    </row>
    <row r="380" spans="3:19" ht="15" customHeight="1" x14ac:dyDescent="0.2">
      <c r="C380" s="79"/>
      <c r="D380" s="80"/>
      <c r="E380" s="80"/>
      <c r="F380" s="80"/>
      <c r="G380" s="80"/>
      <c r="H380" s="80"/>
      <c r="I380" s="80"/>
      <c r="J380" s="80"/>
      <c r="K380" s="80"/>
      <c r="L380" s="80"/>
      <c r="M380" s="80"/>
      <c r="N380" s="80"/>
      <c r="O380" s="80"/>
      <c r="P380" s="80"/>
      <c r="Q380" s="80"/>
      <c r="R380" s="80"/>
      <c r="S380" s="80"/>
    </row>
    <row r="381" spans="3:19" ht="15" customHeight="1" x14ac:dyDescent="0.2">
      <c r="C381" s="79"/>
      <c r="D381" s="80"/>
      <c r="E381" s="80"/>
      <c r="F381" s="80"/>
      <c r="G381" s="80"/>
      <c r="H381" s="80"/>
      <c r="I381" s="80"/>
      <c r="J381" s="80"/>
      <c r="K381" s="80"/>
      <c r="L381" s="80"/>
      <c r="M381" s="80"/>
      <c r="N381" s="80"/>
      <c r="O381" s="80"/>
      <c r="P381" s="80"/>
      <c r="Q381" s="80"/>
      <c r="R381" s="80"/>
      <c r="S381" s="80"/>
    </row>
    <row r="382" spans="3:19" ht="15" customHeight="1" x14ac:dyDescent="0.2">
      <c r="C382" s="79"/>
      <c r="D382" s="80"/>
      <c r="E382" s="80"/>
      <c r="F382" s="80"/>
      <c r="G382" s="80"/>
      <c r="H382" s="80"/>
      <c r="I382" s="80"/>
      <c r="J382" s="80"/>
      <c r="K382" s="80"/>
      <c r="L382" s="80"/>
      <c r="M382" s="80"/>
      <c r="N382" s="80"/>
      <c r="O382" s="80"/>
      <c r="P382" s="80"/>
      <c r="Q382" s="80"/>
      <c r="R382" s="80"/>
      <c r="S382" s="80"/>
    </row>
    <row r="383" spans="3:19" ht="15" customHeight="1" x14ac:dyDescent="0.2">
      <c r="C383" s="79"/>
      <c r="D383" s="80"/>
      <c r="E383" s="80"/>
      <c r="F383" s="80"/>
      <c r="G383" s="80"/>
      <c r="H383" s="80"/>
      <c r="I383" s="80"/>
      <c r="J383" s="80"/>
      <c r="K383" s="80"/>
      <c r="L383" s="80"/>
      <c r="M383" s="80"/>
      <c r="N383" s="80"/>
      <c r="O383" s="80"/>
      <c r="P383" s="80"/>
      <c r="Q383" s="80"/>
      <c r="R383" s="80"/>
      <c r="S383" s="80"/>
    </row>
    <row r="384" spans="3:19" ht="15" customHeight="1" x14ac:dyDescent="0.2">
      <c r="C384" s="79"/>
      <c r="D384" s="80"/>
      <c r="E384" s="80"/>
      <c r="F384" s="80"/>
      <c r="G384" s="80"/>
      <c r="H384" s="80"/>
      <c r="I384" s="80"/>
      <c r="J384" s="80"/>
      <c r="K384" s="80"/>
      <c r="L384" s="80"/>
      <c r="M384" s="80"/>
      <c r="N384" s="80"/>
      <c r="O384" s="80"/>
      <c r="P384" s="80"/>
      <c r="Q384" s="80"/>
      <c r="R384" s="80"/>
      <c r="S384" s="80"/>
    </row>
    <row r="385" spans="1:19" ht="15" customHeight="1" x14ac:dyDescent="0.2">
      <c r="C385" s="79"/>
      <c r="D385" s="80"/>
      <c r="E385" s="80"/>
      <c r="F385" s="80"/>
      <c r="G385" s="80"/>
      <c r="H385" s="80"/>
      <c r="I385" s="80"/>
      <c r="J385" s="80"/>
      <c r="K385" s="80"/>
      <c r="L385" s="80"/>
      <c r="M385" s="80"/>
      <c r="N385" s="80"/>
      <c r="O385" s="80"/>
      <c r="P385" s="80"/>
      <c r="Q385" s="80"/>
      <c r="R385" s="80"/>
      <c r="S385" s="80"/>
    </row>
    <row r="386" spans="1:19" ht="15" customHeight="1" x14ac:dyDescent="0.2">
      <c r="C386" s="79"/>
      <c r="D386" s="80"/>
      <c r="E386" s="80"/>
      <c r="F386" s="80"/>
      <c r="G386" s="80"/>
      <c r="H386" s="80"/>
      <c r="I386" s="80"/>
      <c r="J386" s="80"/>
      <c r="K386" s="80"/>
      <c r="L386" s="80"/>
      <c r="M386" s="80"/>
      <c r="N386" s="80"/>
      <c r="O386" s="80"/>
      <c r="P386" s="80"/>
      <c r="Q386" s="80"/>
      <c r="R386" s="80"/>
      <c r="S386" s="80"/>
    </row>
    <row r="387" spans="1:19" ht="15" customHeight="1" x14ac:dyDescent="0.2">
      <c r="C387" s="79"/>
      <c r="D387" s="80"/>
      <c r="E387" s="80"/>
      <c r="F387" s="80"/>
      <c r="G387" s="80"/>
      <c r="H387" s="80"/>
      <c r="I387" s="80"/>
      <c r="J387" s="80"/>
      <c r="K387" s="80"/>
      <c r="L387" s="80"/>
      <c r="M387" s="80"/>
      <c r="N387" s="80"/>
      <c r="O387" s="80"/>
      <c r="P387" s="80"/>
      <c r="Q387" s="80"/>
      <c r="R387" s="80"/>
      <c r="S387" s="80"/>
    </row>
    <row r="388" spans="1:19" ht="15" customHeight="1" x14ac:dyDescent="0.2">
      <c r="C388" s="79"/>
      <c r="D388" s="80"/>
      <c r="E388" s="80"/>
      <c r="F388" s="80"/>
      <c r="G388" s="80"/>
      <c r="H388" s="80"/>
      <c r="I388" s="80"/>
      <c r="J388" s="80"/>
      <c r="K388" s="80"/>
      <c r="L388" s="80"/>
      <c r="M388" s="80"/>
      <c r="N388" s="80"/>
      <c r="O388" s="80"/>
      <c r="P388" s="80"/>
      <c r="Q388" s="80"/>
      <c r="R388" s="80"/>
      <c r="S388" s="80"/>
    </row>
    <row r="389" spans="1:19" ht="15" customHeight="1" x14ac:dyDescent="0.2">
      <c r="C389" s="79"/>
      <c r="D389" s="80"/>
      <c r="E389" s="80"/>
      <c r="F389" s="80"/>
      <c r="G389" s="80"/>
      <c r="H389" s="80"/>
      <c r="I389" s="80"/>
      <c r="J389" s="80"/>
      <c r="K389" s="80"/>
      <c r="L389" s="80"/>
      <c r="M389" s="80"/>
      <c r="N389" s="80"/>
      <c r="O389" s="80"/>
      <c r="P389" s="80"/>
      <c r="Q389" s="80"/>
      <c r="R389" s="80"/>
      <c r="S389" s="80"/>
    </row>
    <row r="390" spans="1:19" ht="15" customHeight="1" x14ac:dyDescent="0.2">
      <c r="C390" s="79"/>
      <c r="D390" s="80"/>
      <c r="E390" s="80"/>
      <c r="F390" s="80"/>
      <c r="G390" s="80"/>
      <c r="H390" s="80"/>
      <c r="I390" s="80"/>
      <c r="J390" s="80"/>
      <c r="K390" s="80"/>
      <c r="L390" s="80"/>
      <c r="M390" s="80"/>
      <c r="N390" s="80"/>
      <c r="O390" s="80"/>
      <c r="P390" s="80"/>
      <c r="Q390" s="80"/>
      <c r="R390" s="80"/>
      <c r="S390" s="80"/>
    </row>
    <row r="391" spans="1:19" ht="15" customHeight="1" x14ac:dyDescent="0.2">
      <c r="C391" s="79"/>
      <c r="D391" s="80"/>
      <c r="E391" s="80"/>
      <c r="F391" s="80"/>
      <c r="G391" s="80"/>
      <c r="H391" s="80"/>
      <c r="I391" s="80"/>
      <c r="J391" s="80"/>
      <c r="K391" s="80"/>
      <c r="L391" s="80"/>
      <c r="M391" s="80"/>
      <c r="N391" s="80"/>
      <c r="O391" s="80"/>
      <c r="P391" s="80"/>
      <c r="Q391" s="80"/>
      <c r="R391" s="80"/>
      <c r="S391" s="80"/>
    </row>
    <row r="392" spans="1:19" ht="15" customHeight="1" x14ac:dyDescent="0.2">
      <c r="C392" s="79"/>
      <c r="D392" s="80"/>
      <c r="E392" s="80"/>
      <c r="F392" s="80"/>
      <c r="G392" s="80"/>
      <c r="H392" s="80"/>
      <c r="I392" s="80"/>
      <c r="J392" s="80"/>
      <c r="K392" s="80"/>
      <c r="L392" s="80"/>
      <c r="M392" s="80"/>
      <c r="N392" s="80"/>
      <c r="O392" s="80"/>
      <c r="P392" s="80"/>
      <c r="Q392" s="80"/>
      <c r="R392" s="80"/>
      <c r="S392" s="80"/>
    </row>
    <row r="393" spans="1:19" ht="15" customHeight="1" x14ac:dyDescent="0.2">
      <c r="C393" s="79"/>
      <c r="D393" s="80"/>
      <c r="E393" s="80"/>
      <c r="F393" s="80"/>
      <c r="G393" s="80"/>
      <c r="H393" s="80"/>
      <c r="I393" s="80"/>
      <c r="J393" s="80"/>
      <c r="K393" s="80"/>
      <c r="L393" s="80"/>
      <c r="M393" s="80"/>
      <c r="N393" s="80"/>
      <c r="O393" s="80"/>
      <c r="P393" s="80"/>
      <c r="Q393" s="80"/>
      <c r="R393" s="80"/>
      <c r="S393" s="80"/>
    </row>
    <row r="394" spans="1:19" ht="15" customHeight="1" x14ac:dyDescent="0.2">
      <c r="C394" s="79"/>
      <c r="D394" s="80"/>
      <c r="E394" s="80"/>
      <c r="F394" s="80"/>
      <c r="G394" s="80"/>
      <c r="H394" s="80"/>
      <c r="I394" s="80"/>
      <c r="J394" s="80"/>
      <c r="K394" s="80"/>
      <c r="L394" s="80"/>
      <c r="M394" s="80"/>
      <c r="N394" s="80"/>
      <c r="O394" s="80"/>
      <c r="P394" s="80"/>
      <c r="Q394" s="80"/>
      <c r="R394" s="80"/>
      <c r="S394" s="80"/>
    </row>
    <row r="395" spans="1:19" ht="15" customHeight="1" x14ac:dyDescent="0.2">
      <c r="C395" s="79"/>
      <c r="D395" s="80"/>
      <c r="E395" s="80"/>
      <c r="F395" s="80"/>
      <c r="G395" s="80"/>
      <c r="H395" s="80"/>
      <c r="I395" s="80"/>
      <c r="J395" s="80"/>
      <c r="K395" s="80"/>
      <c r="L395" s="80"/>
      <c r="M395" s="80"/>
      <c r="N395" s="80"/>
      <c r="O395" s="80"/>
      <c r="P395" s="80"/>
      <c r="Q395" s="80"/>
      <c r="R395" s="80"/>
      <c r="S395" s="80"/>
    </row>
    <row r="396" spans="1:19" ht="15" customHeight="1" x14ac:dyDescent="0.2">
      <c r="C396" s="79"/>
      <c r="D396" s="80"/>
      <c r="E396" s="80"/>
      <c r="F396" s="80"/>
      <c r="G396" s="80"/>
      <c r="H396" s="80"/>
      <c r="I396" s="80"/>
      <c r="J396" s="80"/>
      <c r="K396" s="80"/>
      <c r="L396" s="80"/>
      <c r="M396" s="80"/>
      <c r="N396" s="80"/>
      <c r="O396" s="80"/>
      <c r="P396" s="80"/>
      <c r="Q396" s="80"/>
      <c r="R396" s="80"/>
      <c r="S396" s="80"/>
    </row>
    <row r="397" spans="1:19" ht="15" customHeight="1" x14ac:dyDescent="0.2">
      <c r="C397" s="79"/>
      <c r="D397" s="80"/>
      <c r="E397" s="80"/>
      <c r="F397" s="80"/>
      <c r="G397" s="80"/>
      <c r="H397" s="80"/>
      <c r="I397" s="80"/>
      <c r="J397" s="80"/>
      <c r="K397" s="80"/>
      <c r="L397" s="80"/>
      <c r="M397" s="80"/>
      <c r="N397" s="80"/>
      <c r="O397" s="80"/>
      <c r="P397" s="80"/>
      <c r="Q397" s="80"/>
      <c r="R397" s="80"/>
      <c r="S397" s="80"/>
    </row>
    <row r="398" spans="1:19" ht="15" customHeight="1" x14ac:dyDescent="0.2">
      <c r="C398" s="81"/>
      <c r="D398" s="80"/>
      <c r="E398" s="80"/>
      <c r="F398" s="80"/>
      <c r="G398" s="80"/>
      <c r="H398" s="80"/>
      <c r="I398" s="80"/>
      <c r="J398" s="80"/>
      <c r="K398" s="80"/>
      <c r="L398" s="80"/>
      <c r="M398" s="80"/>
      <c r="N398" s="80"/>
      <c r="O398" s="80"/>
      <c r="P398" s="80"/>
      <c r="Q398" s="80"/>
      <c r="R398" s="80"/>
      <c r="S398" s="80"/>
    </row>
    <row r="399" spans="1:19" s="158" customFormat="1" ht="15" customHeight="1" x14ac:dyDescent="0.2">
      <c r="C399" s="81"/>
      <c r="D399" s="746"/>
      <c r="E399" s="746"/>
      <c r="F399" s="746"/>
      <c r="G399" s="746"/>
      <c r="H399" s="746"/>
      <c r="I399" s="746"/>
      <c r="J399" s="746"/>
      <c r="K399" s="746"/>
      <c r="L399" s="746"/>
      <c r="M399" s="746"/>
      <c r="N399" s="746"/>
      <c r="O399" s="746"/>
      <c r="P399" s="746"/>
      <c r="Q399" s="746"/>
      <c r="R399" s="746"/>
      <c r="S399" s="746"/>
    </row>
    <row r="400" spans="1:19" ht="15" customHeight="1" x14ac:dyDescent="0.2">
      <c r="A400" s="836"/>
      <c r="B400" s="836"/>
      <c r="C400" s="11"/>
      <c r="D400" s="11"/>
      <c r="E400" s="11"/>
      <c r="F400" s="11"/>
      <c r="G400" s="11"/>
      <c r="H400" s="11"/>
      <c r="I400" s="11"/>
      <c r="J400" s="11"/>
      <c r="K400" s="11"/>
      <c r="L400" s="11"/>
      <c r="M400" s="11"/>
      <c r="N400" s="2"/>
      <c r="O400" s="2"/>
      <c r="P400" s="2"/>
      <c r="Q400" s="2"/>
      <c r="R400" s="2"/>
      <c r="S400" s="2"/>
    </row>
    <row r="401" spans="1:19" ht="15" customHeight="1" x14ac:dyDescent="0.2">
      <c r="A401" s="837"/>
      <c r="B401" s="837"/>
      <c r="C401" s="837"/>
      <c r="D401" s="837"/>
      <c r="E401" s="837"/>
      <c r="F401" s="837"/>
      <c r="G401" s="837"/>
      <c r="H401" s="837"/>
      <c r="I401" s="96"/>
      <c r="J401" s="96"/>
      <c r="K401" s="96"/>
      <c r="L401" s="96"/>
      <c r="M401" s="96"/>
      <c r="N401" s="96"/>
      <c r="O401" s="96"/>
      <c r="P401" s="96"/>
      <c r="Q401" s="96"/>
      <c r="R401" s="96"/>
      <c r="S401" s="96"/>
    </row>
    <row r="402" spans="1:19" ht="15" customHeight="1" x14ac:dyDescent="0.2">
      <c r="A402" s="835"/>
      <c r="B402" s="835"/>
      <c r="C402" s="82"/>
      <c r="D402" s="82"/>
      <c r="E402" s="82"/>
      <c r="F402" s="82"/>
      <c r="G402" s="82"/>
      <c r="H402" s="82"/>
      <c r="I402" s="82"/>
      <c r="J402" s="82"/>
      <c r="K402" s="82"/>
      <c r="L402" s="82"/>
      <c r="M402" s="82"/>
      <c r="N402" s="82"/>
      <c r="O402" s="82"/>
      <c r="P402" s="82"/>
      <c r="Q402" s="82"/>
      <c r="R402" s="82"/>
      <c r="S402" s="82"/>
    </row>
    <row r="403" spans="1:19" ht="15" customHeight="1" x14ac:dyDescent="0.2">
      <c r="A403" s="18"/>
      <c r="B403" s="1"/>
      <c r="C403" s="11"/>
      <c r="D403" s="11"/>
      <c r="E403" s="11"/>
      <c r="F403" s="11"/>
      <c r="G403" s="11"/>
      <c r="H403" s="11"/>
      <c r="I403" s="11"/>
      <c r="J403" s="11"/>
      <c r="K403" s="11"/>
      <c r="L403" s="2"/>
      <c r="M403" s="2"/>
      <c r="N403" s="2"/>
      <c r="O403" s="2"/>
      <c r="P403" s="2"/>
      <c r="Q403" s="2"/>
      <c r="R403" s="2"/>
      <c r="S403" s="2"/>
    </row>
  </sheetData>
  <mergeCells count="3">
    <mergeCell ref="A402:B402"/>
    <mergeCell ref="A400:B400"/>
    <mergeCell ref="A401:H401"/>
  </mergeCells>
  <pageMargins left="0.23622047244094491" right="0.23622047244094491" top="0.74803149606299213" bottom="0.74803149606299213" header="0.31496062992125984" footer="0.31496062992125984"/>
  <pageSetup scale="49" fitToHeight="5" orientation="landscape" r:id="rId1"/>
  <headerFooter>
    <oddFooter>&amp;A&amp;RPágina &amp;P</oddFooter>
  </headerFooter>
  <rowBreaks count="4" manualBreakCount="4">
    <brk id="87" max="18" man="1"/>
    <brk id="156" max="18" man="1"/>
    <brk id="328" max="18" man="1"/>
    <brk id="375" max="18"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zoomScaleSheetLayoutView="80" workbookViewId="0">
      <selection activeCell="A42" sqref="A42"/>
    </sheetView>
  </sheetViews>
  <sheetFormatPr baseColWidth="10" defaultRowHeight="12.75" x14ac:dyDescent="0.2"/>
  <cols>
    <col min="1" max="1" width="37.42578125" style="95" customWidth="1"/>
    <col min="2" max="2" width="19.85546875" style="95" customWidth="1"/>
    <col min="3" max="3" width="15.28515625" style="95" customWidth="1"/>
    <col min="4" max="4" width="16.140625" style="95" customWidth="1"/>
    <col min="5" max="5" width="16" style="95" customWidth="1"/>
    <col min="6" max="6" width="15" style="95" customWidth="1"/>
    <col min="7" max="7" width="15.140625" style="95" customWidth="1"/>
    <col min="8" max="8" width="35.85546875" style="95" customWidth="1"/>
    <col min="9" max="16384" width="11.42578125" style="95"/>
  </cols>
  <sheetData>
    <row r="1" spans="1:11" ht="15.75" customHeight="1" x14ac:dyDescent="0.2">
      <c r="A1" s="39" t="s">
        <v>931</v>
      </c>
      <c r="B1" s="514"/>
      <c r="C1" s="514"/>
      <c r="D1" s="514"/>
      <c r="E1" s="514"/>
      <c r="F1" s="514"/>
      <c r="G1" s="514"/>
      <c r="H1" s="514"/>
      <c r="I1" s="515"/>
      <c r="J1" s="515"/>
      <c r="K1" s="344"/>
    </row>
    <row r="2" spans="1:11" ht="31.5" x14ac:dyDescent="0.2">
      <c r="A2" s="217" t="s">
        <v>825</v>
      </c>
      <c r="B2" s="215" t="s">
        <v>802</v>
      </c>
      <c r="C2" s="218" t="s">
        <v>418</v>
      </c>
      <c r="D2" s="514"/>
      <c r="E2" s="514"/>
      <c r="F2" s="514"/>
      <c r="G2" s="514"/>
      <c r="K2" s="344"/>
    </row>
    <row r="3" spans="1:11" x14ac:dyDescent="0.2">
      <c r="A3" s="520" t="s">
        <v>170</v>
      </c>
      <c r="B3" s="521">
        <f>SUM(B4:B14)</f>
        <v>8941</v>
      </c>
      <c r="C3" s="522">
        <f t="shared" ref="C3:C14" si="0">B3/B$3</f>
        <v>1</v>
      </c>
      <c r="D3" s="514"/>
      <c r="E3" s="514"/>
      <c r="F3" s="514"/>
      <c r="G3" s="514"/>
      <c r="K3" s="344"/>
    </row>
    <row r="4" spans="1:11" ht="21" x14ac:dyDescent="0.2">
      <c r="A4" s="516" t="s">
        <v>973</v>
      </c>
      <c r="B4" s="491">
        <v>3031</v>
      </c>
      <c r="C4" s="517">
        <f t="shared" si="0"/>
        <v>0.33900011184431272</v>
      </c>
      <c r="D4" s="514"/>
      <c r="E4" s="514"/>
      <c r="F4" s="514"/>
      <c r="G4" s="514"/>
      <c r="K4" s="344"/>
    </row>
    <row r="5" spans="1:11" x14ac:dyDescent="0.2">
      <c r="A5" s="518" t="s">
        <v>371</v>
      </c>
      <c r="B5" s="491">
        <v>2167</v>
      </c>
      <c r="C5" s="517">
        <f t="shared" si="0"/>
        <v>0.24236662565708533</v>
      </c>
      <c r="D5" s="514"/>
      <c r="E5" s="514"/>
      <c r="F5" s="514"/>
      <c r="G5" s="514"/>
      <c r="K5" s="344"/>
    </row>
    <row r="6" spans="1:11" x14ac:dyDescent="0.2">
      <c r="A6" s="518" t="s">
        <v>370</v>
      </c>
      <c r="B6" s="491">
        <v>627</v>
      </c>
      <c r="C6" s="517">
        <f t="shared" si="0"/>
        <v>7.0126384073369866E-2</v>
      </c>
      <c r="D6" s="514"/>
      <c r="E6" s="514"/>
      <c r="F6" s="514"/>
      <c r="G6" s="514"/>
      <c r="K6" s="344"/>
    </row>
    <row r="7" spans="1:11" x14ac:dyDescent="0.2">
      <c r="A7" s="518" t="s">
        <v>373</v>
      </c>
      <c r="B7" s="491">
        <v>575</v>
      </c>
      <c r="C7" s="517">
        <f t="shared" si="0"/>
        <v>6.4310479812101556E-2</v>
      </c>
      <c r="D7" s="514"/>
      <c r="E7" s="514"/>
      <c r="F7" s="514"/>
      <c r="G7" s="514"/>
      <c r="K7" s="344"/>
    </row>
    <row r="8" spans="1:11" x14ac:dyDescent="0.2">
      <c r="A8" s="518" t="s">
        <v>822</v>
      </c>
      <c r="B8" s="491">
        <v>355</v>
      </c>
      <c r="C8" s="517">
        <f t="shared" si="0"/>
        <v>3.9704731014427917E-2</v>
      </c>
      <c r="D8" s="514"/>
      <c r="E8" s="514"/>
      <c r="F8" s="514"/>
      <c r="G8" s="514"/>
      <c r="K8" s="344"/>
    </row>
    <row r="9" spans="1:11" x14ac:dyDescent="0.2">
      <c r="A9" s="518" t="s">
        <v>372</v>
      </c>
      <c r="B9" s="491">
        <v>354</v>
      </c>
      <c r="C9" s="517">
        <f t="shared" si="0"/>
        <v>3.9592886701711218E-2</v>
      </c>
      <c r="D9" s="514"/>
      <c r="E9" s="514"/>
      <c r="F9" s="514"/>
      <c r="G9" s="514"/>
      <c r="K9" s="344"/>
    </row>
    <row r="10" spans="1:11" x14ac:dyDescent="0.2">
      <c r="A10" s="518" t="s">
        <v>821</v>
      </c>
      <c r="B10" s="491">
        <v>268</v>
      </c>
      <c r="C10" s="517">
        <f t="shared" si="0"/>
        <v>2.997427580807516E-2</v>
      </c>
      <c r="D10" s="514"/>
      <c r="E10" s="514"/>
      <c r="F10" s="514"/>
      <c r="G10" s="514"/>
      <c r="K10" s="344"/>
    </row>
    <row r="11" spans="1:11" x14ac:dyDescent="0.2">
      <c r="A11" s="518" t="s">
        <v>803</v>
      </c>
      <c r="B11" s="491">
        <v>264</v>
      </c>
      <c r="C11" s="517">
        <f t="shared" si="0"/>
        <v>2.9526898557208366E-2</v>
      </c>
      <c r="D11" s="39"/>
      <c r="E11" s="39"/>
      <c r="F11" s="39"/>
      <c r="G11" s="514"/>
      <c r="K11" s="344"/>
    </row>
    <row r="12" spans="1:11" ht="21" x14ac:dyDescent="0.2">
      <c r="A12" s="516" t="s">
        <v>369</v>
      </c>
      <c r="B12" s="491">
        <v>113</v>
      </c>
      <c r="C12" s="517">
        <f t="shared" si="0"/>
        <v>1.2638407336986915E-2</v>
      </c>
      <c r="D12" s="514"/>
      <c r="E12" s="514"/>
      <c r="F12" s="514"/>
      <c r="G12" s="514"/>
      <c r="K12" s="344"/>
    </row>
    <row r="13" spans="1:11" x14ac:dyDescent="0.2">
      <c r="A13" s="518" t="s">
        <v>824</v>
      </c>
      <c r="B13" s="491">
        <v>86</v>
      </c>
      <c r="C13" s="517">
        <f t="shared" si="0"/>
        <v>9.6186108936360589E-3</v>
      </c>
      <c r="D13" s="514"/>
      <c r="E13" s="514"/>
      <c r="F13" s="514"/>
      <c r="G13" s="514"/>
      <c r="K13" s="344"/>
    </row>
    <row r="14" spans="1:11" x14ac:dyDescent="0.2">
      <c r="A14" s="519" t="s">
        <v>1006</v>
      </c>
      <c r="B14" s="491">
        <v>1101</v>
      </c>
      <c r="C14" s="517">
        <f t="shared" si="0"/>
        <v>0.12314058830108489</v>
      </c>
      <c r="D14" s="514"/>
      <c r="E14" s="514"/>
      <c r="F14" s="514"/>
      <c r="G14" s="514"/>
      <c r="K14" s="344"/>
    </row>
    <row r="15" spans="1:11" x14ac:dyDescent="0.2">
      <c r="A15" s="500" t="s">
        <v>854</v>
      </c>
      <c r="B15" s="514"/>
      <c r="C15" s="514"/>
      <c r="D15" s="514"/>
      <c r="E15" s="514"/>
      <c r="F15" s="514"/>
      <c r="G15" s="514"/>
      <c r="K15" s="344"/>
    </row>
    <row r="16" spans="1:11" x14ac:dyDescent="0.2">
      <c r="A16" s="514"/>
      <c r="B16" s="514"/>
      <c r="C16" s="514"/>
      <c r="D16" s="514"/>
      <c r="E16" s="523"/>
      <c r="F16" s="514"/>
      <c r="G16" s="514"/>
      <c r="K16" s="344"/>
    </row>
    <row r="17" spans="1:11" x14ac:dyDescent="0.2">
      <c r="A17" s="514"/>
      <c r="B17" s="514"/>
      <c r="C17" s="514"/>
      <c r="D17" s="514"/>
      <c r="E17" s="523"/>
      <c r="F17" s="514"/>
      <c r="G17" s="514"/>
      <c r="K17" s="344"/>
    </row>
    <row r="18" spans="1:11" x14ac:dyDescent="0.2">
      <c r="A18" s="514"/>
      <c r="B18" s="514"/>
      <c r="C18" s="514"/>
      <c r="D18" s="514"/>
      <c r="E18" s="523"/>
      <c r="F18" s="514"/>
      <c r="G18" s="514"/>
      <c r="K18" s="344"/>
    </row>
    <row r="19" spans="1:11" x14ac:dyDescent="0.2">
      <c r="A19" s="514"/>
      <c r="B19" s="514"/>
      <c r="C19" s="514"/>
      <c r="D19" s="514"/>
      <c r="E19" s="523"/>
      <c r="F19" s="514"/>
      <c r="G19" s="514"/>
      <c r="K19" s="344"/>
    </row>
    <row r="20" spans="1:11" x14ac:dyDescent="0.2">
      <c r="A20" s="514"/>
      <c r="B20" s="514"/>
      <c r="C20" s="514"/>
      <c r="D20" s="514"/>
      <c r="E20" s="523"/>
      <c r="F20" s="514"/>
      <c r="G20" s="514"/>
      <c r="K20" s="344"/>
    </row>
    <row r="21" spans="1:11" x14ac:dyDescent="0.2">
      <c r="A21" s="514"/>
      <c r="B21" s="514"/>
      <c r="C21" s="514"/>
      <c r="D21" s="514"/>
      <c r="E21" s="523"/>
      <c r="F21" s="514"/>
      <c r="G21" s="514"/>
      <c r="K21" s="344"/>
    </row>
    <row r="22" spans="1:11" x14ac:dyDescent="0.2">
      <c r="A22" s="514"/>
      <c r="B22" s="514"/>
      <c r="C22" s="514"/>
      <c r="D22" s="514"/>
      <c r="E22" s="523"/>
      <c r="F22" s="514"/>
      <c r="G22" s="514"/>
      <c r="K22" s="344"/>
    </row>
    <row r="23" spans="1:11" x14ac:dyDescent="0.2">
      <c r="A23" s="514"/>
      <c r="B23" s="514"/>
      <c r="C23" s="514"/>
      <c r="D23" s="514"/>
      <c r="E23" s="523"/>
      <c r="F23" s="514"/>
      <c r="G23" s="514"/>
      <c r="K23" s="344"/>
    </row>
    <row r="24" spans="1:11" x14ac:dyDescent="0.2">
      <c r="A24" s="514"/>
      <c r="B24" s="514"/>
      <c r="C24" s="514"/>
      <c r="D24" s="514"/>
      <c r="E24" s="523"/>
      <c r="F24" s="514"/>
      <c r="G24" s="514"/>
      <c r="H24" s="524"/>
      <c r="I24" s="525"/>
      <c r="J24" s="514"/>
      <c r="K24" s="344"/>
    </row>
    <row r="25" spans="1:11" x14ac:dyDescent="0.2">
      <c r="A25" s="514"/>
      <c r="B25" s="514"/>
      <c r="C25" s="514"/>
      <c r="D25" s="514"/>
      <c r="E25" s="523"/>
      <c r="F25" s="514"/>
      <c r="G25" s="514"/>
      <c r="H25" s="524"/>
      <c r="I25" s="525"/>
      <c r="J25" s="514"/>
      <c r="K25" s="344"/>
    </row>
    <row r="26" spans="1:11" x14ac:dyDescent="0.2">
      <c r="B26" s="514"/>
      <c r="C26" s="514"/>
      <c r="D26" s="514"/>
      <c r="E26" s="523"/>
      <c r="F26" s="514"/>
      <c r="G26" s="514"/>
      <c r="H26" s="526"/>
      <c r="I26" s="526"/>
      <c r="J26" s="526"/>
      <c r="K26" s="344"/>
    </row>
    <row r="27" spans="1:11" x14ac:dyDescent="0.2">
      <c r="B27" s="514"/>
      <c r="C27" s="514"/>
      <c r="D27" s="514"/>
      <c r="K27" s="344"/>
    </row>
    <row r="28" spans="1:11" x14ac:dyDescent="0.2">
      <c r="A28" s="514"/>
      <c r="B28" s="514"/>
      <c r="C28" s="514"/>
      <c r="D28" s="514"/>
      <c r="K28" s="344"/>
    </row>
    <row r="29" spans="1:11" x14ac:dyDescent="0.2">
      <c r="A29" s="502"/>
      <c r="B29" s="503"/>
      <c r="C29" s="503"/>
      <c r="D29" s="514"/>
      <c r="E29" s="514"/>
      <c r="F29" s="514"/>
      <c r="G29" s="514"/>
      <c r="H29" s="527"/>
      <c r="I29" s="527"/>
      <c r="J29" s="527"/>
      <c r="K29" s="344"/>
    </row>
    <row r="30" spans="1:11" x14ac:dyDescent="0.2">
      <c r="A30" s="344"/>
      <c r="B30" s="514"/>
      <c r="C30" s="514"/>
      <c r="D30" s="503"/>
      <c r="E30" s="503"/>
      <c r="F30" s="514"/>
      <c r="G30" s="514"/>
      <c r="H30" s="527"/>
      <c r="I30" s="527"/>
      <c r="J30" s="527"/>
      <c r="K30" s="344"/>
    </row>
    <row r="31" spans="1:11" x14ac:dyDescent="0.2">
      <c r="A31" s="344"/>
      <c r="B31" s="344"/>
      <c r="C31" s="344"/>
      <c r="D31" s="344"/>
      <c r="E31" s="344"/>
      <c r="F31" s="344"/>
      <c r="G31" s="344"/>
      <c r="H31" s="527"/>
      <c r="I31" s="527"/>
      <c r="J31" s="527"/>
      <c r="K31" s="344"/>
    </row>
    <row r="32" spans="1:11" x14ac:dyDescent="0.2">
      <c r="B32" s="344"/>
      <c r="C32" s="344"/>
      <c r="D32" s="344"/>
      <c r="E32" s="344"/>
      <c r="F32" s="344"/>
      <c r="G32" s="344"/>
      <c r="H32" s="527"/>
      <c r="I32" s="527"/>
      <c r="J32" s="527"/>
      <c r="K32" s="344"/>
    </row>
    <row r="33" spans="1:11" x14ac:dyDescent="0.2">
      <c r="A33" s="344"/>
      <c r="B33" s="344"/>
      <c r="C33" s="344"/>
      <c r="D33" s="344"/>
      <c r="E33" s="344"/>
      <c r="F33" s="344"/>
      <c r="G33" s="344"/>
      <c r="H33" s="527"/>
      <c r="I33" s="527"/>
      <c r="J33" s="527"/>
      <c r="K33" s="344"/>
    </row>
    <row r="34" spans="1:11" x14ac:dyDescent="0.2">
      <c r="A34" s="344"/>
      <c r="B34" s="344"/>
      <c r="C34" s="344"/>
      <c r="D34" s="344"/>
      <c r="E34" s="344"/>
      <c r="F34" s="344"/>
      <c r="G34" s="344"/>
      <c r="H34" s="527"/>
      <c r="I34" s="527"/>
      <c r="J34" s="527"/>
      <c r="K34" s="344"/>
    </row>
    <row r="35" spans="1:11" x14ac:dyDescent="0.2">
      <c r="A35" s="344"/>
      <c r="B35" s="344"/>
      <c r="C35" s="344"/>
      <c r="D35" s="344"/>
      <c r="E35" s="344"/>
      <c r="F35" s="344"/>
      <c r="G35" s="344"/>
      <c r="H35" s="527"/>
      <c r="I35" s="527"/>
      <c r="J35" s="527"/>
      <c r="K35" s="344"/>
    </row>
    <row r="36" spans="1:11" x14ac:dyDescent="0.2">
      <c r="A36" s="344"/>
      <c r="B36" s="344"/>
      <c r="C36" s="344"/>
      <c r="D36" s="344"/>
      <c r="E36" s="344"/>
      <c r="F36" s="344"/>
      <c r="G36" s="344"/>
      <c r="H36" s="527"/>
      <c r="I36" s="527"/>
      <c r="J36" s="527"/>
      <c r="K36" s="344"/>
    </row>
    <row r="37" spans="1:11" x14ac:dyDescent="0.2">
      <c r="A37" s="344"/>
      <c r="B37" s="344"/>
      <c r="C37" s="344"/>
      <c r="D37" s="344"/>
      <c r="E37" s="344"/>
      <c r="F37" s="344"/>
      <c r="G37" s="344"/>
      <c r="H37" s="527"/>
      <c r="I37" s="527"/>
      <c r="J37" s="527"/>
      <c r="K37" s="344"/>
    </row>
    <row r="38" spans="1:11" x14ac:dyDescent="0.2">
      <c r="A38" s="344"/>
      <c r="B38" s="344"/>
      <c r="C38" s="344"/>
      <c r="D38" s="344"/>
      <c r="E38" s="344"/>
      <c r="F38" s="344"/>
      <c r="G38" s="344"/>
      <c r="H38" s="527"/>
      <c r="I38" s="527"/>
      <c r="J38" s="527"/>
      <c r="K38" s="344"/>
    </row>
    <row r="40" spans="1:11" x14ac:dyDescent="0.2">
      <c r="A40" s="505" t="s">
        <v>854</v>
      </c>
    </row>
    <row r="42" spans="1:11" ht="12.75" customHeight="1" x14ac:dyDescent="0.2">
      <c r="A42" s="83" t="s">
        <v>932</v>
      </c>
      <c r="B42" s="83"/>
      <c r="C42" s="83"/>
      <c r="D42" s="83"/>
      <c r="E42" s="83"/>
      <c r="F42" s="83"/>
    </row>
    <row r="43" spans="1:11" x14ac:dyDescent="0.2">
      <c r="A43" s="83"/>
      <c r="B43" s="83"/>
      <c r="C43" s="83"/>
      <c r="D43" s="83"/>
      <c r="E43" s="83"/>
      <c r="F43" s="83"/>
    </row>
  </sheetData>
  <pageMargins left="0.7" right="0.7" top="0.75" bottom="0.75" header="0.3" footer="0.3"/>
  <pageSetup scale="82"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328"/>
  <sheetViews>
    <sheetView showGridLines="0" zoomScale="80" zoomScaleNormal="80" zoomScaleSheetLayoutView="80" workbookViewId="0">
      <pane ySplit="3" topLeftCell="A4" activePane="bottomLeft" state="frozen"/>
      <selection pane="bottomLeft" activeCell="B336" sqref="B336"/>
    </sheetView>
  </sheetViews>
  <sheetFormatPr baseColWidth="10" defaultRowHeight="12.75" x14ac:dyDescent="0.2"/>
  <cols>
    <col min="1" max="1" width="8.7109375" style="116" customWidth="1"/>
    <col min="2" max="2" width="54.5703125" style="116" customWidth="1"/>
    <col min="3" max="3" width="14.28515625" style="116" customWidth="1"/>
    <col min="4" max="7" width="13" style="116" customWidth="1"/>
    <col min="8" max="8" width="13.42578125" style="116" customWidth="1"/>
    <col min="9" max="14" width="12" style="116" bestFit="1" customWidth="1"/>
    <col min="15" max="15" width="12.7109375" style="116" bestFit="1" customWidth="1"/>
    <col min="16" max="16384" width="11.42578125" style="116"/>
  </cols>
  <sheetData>
    <row r="1" spans="1:14" ht="23.1" customHeight="1" x14ac:dyDescent="0.2">
      <c r="A1" s="17" t="s">
        <v>933</v>
      </c>
      <c r="B1" s="20"/>
      <c r="C1" s="12"/>
      <c r="D1" s="12"/>
      <c r="E1" s="12"/>
      <c r="F1" s="12"/>
      <c r="G1" s="3"/>
    </row>
    <row r="2" spans="1:14" ht="12.75" customHeight="1" x14ac:dyDescent="0.2">
      <c r="A2" s="841" t="s">
        <v>327</v>
      </c>
      <c r="B2" s="842" t="s">
        <v>756</v>
      </c>
      <c r="C2" s="845" t="s">
        <v>848</v>
      </c>
      <c r="D2" s="843" t="s">
        <v>609</v>
      </c>
      <c r="E2" s="844"/>
      <c r="F2" s="843" t="s">
        <v>218</v>
      </c>
      <c r="G2" s="844"/>
      <c r="H2" s="838" t="s">
        <v>419</v>
      </c>
      <c r="I2" s="839"/>
      <c r="J2" s="839"/>
      <c r="K2" s="839"/>
      <c r="L2" s="839"/>
      <c r="M2" s="839"/>
      <c r="N2" s="840"/>
    </row>
    <row r="3" spans="1:14" x14ac:dyDescent="0.2">
      <c r="A3" s="841"/>
      <c r="B3" s="842"/>
      <c r="C3" s="845"/>
      <c r="D3" s="250" t="s">
        <v>251</v>
      </c>
      <c r="E3" s="250" t="s">
        <v>252</v>
      </c>
      <c r="F3" s="250" t="s">
        <v>250</v>
      </c>
      <c r="G3" s="250" t="s">
        <v>249</v>
      </c>
      <c r="H3" s="141" t="s">
        <v>259</v>
      </c>
      <c r="I3" s="141" t="s">
        <v>258</v>
      </c>
      <c r="J3" s="141" t="s">
        <v>257</v>
      </c>
      <c r="K3" s="141" t="s">
        <v>256</v>
      </c>
      <c r="L3" s="141" t="s">
        <v>255</v>
      </c>
      <c r="M3" s="141" t="s">
        <v>254</v>
      </c>
      <c r="N3" s="141" t="s">
        <v>253</v>
      </c>
    </row>
    <row r="4" spans="1:14" x14ac:dyDescent="0.2">
      <c r="A4" s="17" t="s">
        <v>170</v>
      </c>
      <c r="B4" s="103"/>
      <c r="C4" s="40">
        <f>C5+C154+C303</f>
        <v>57924</v>
      </c>
      <c r="D4" s="40">
        <f t="shared" ref="D4:N4" si="0">D5+D154+D303</f>
        <v>1409</v>
      </c>
      <c r="E4" s="40">
        <f>E5+E154+E303</f>
        <v>56515</v>
      </c>
      <c r="F4" s="40">
        <f>F5+F154+F303</f>
        <v>52435</v>
      </c>
      <c r="G4" s="40">
        <f t="shared" si="0"/>
        <v>5489</v>
      </c>
      <c r="H4" s="40">
        <f t="shared" si="0"/>
        <v>338</v>
      </c>
      <c r="I4" s="40">
        <f t="shared" si="0"/>
        <v>1071</v>
      </c>
      <c r="J4" s="40">
        <f t="shared" si="0"/>
        <v>3403</v>
      </c>
      <c r="K4" s="40">
        <f t="shared" si="0"/>
        <v>18517</v>
      </c>
      <c r="L4" s="40">
        <f t="shared" si="0"/>
        <v>16806</v>
      </c>
      <c r="M4" s="40">
        <f t="shared" si="0"/>
        <v>10746</v>
      </c>
      <c r="N4" s="40">
        <f t="shared" si="0"/>
        <v>7043</v>
      </c>
    </row>
    <row r="5" spans="1:14" x14ac:dyDescent="0.2">
      <c r="A5" s="113"/>
      <c r="B5" s="296" t="s">
        <v>500</v>
      </c>
      <c r="C5" s="109">
        <f>C6+C8+C21+C33+C44+C62+C84+C103+C144+C149</f>
        <v>20620</v>
      </c>
      <c r="D5" s="109">
        <f>D6+D8+D21+D33+D44+D62+D84+D103+D144+D149</f>
        <v>1101</v>
      </c>
      <c r="E5" s="109">
        <f t="shared" ref="E5:N5" si="1">E6+E8+E21+E33+E44+E62+E84+E103+E144+E149</f>
        <v>19519</v>
      </c>
      <c r="F5" s="109">
        <f t="shared" si="1"/>
        <v>19165</v>
      </c>
      <c r="G5" s="109">
        <f t="shared" si="1"/>
        <v>1455</v>
      </c>
      <c r="H5" s="109">
        <f t="shared" si="1"/>
        <v>268</v>
      </c>
      <c r="I5" s="109">
        <f t="shared" si="1"/>
        <v>833</v>
      </c>
      <c r="J5" s="109">
        <f t="shared" si="1"/>
        <v>1952</v>
      </c>
      <c r="K5" s="109">
        <f t="shared" si="1"/>
        <v>7435</v>
      </c>
      <c r="L5" s="109">
        <f t="shared" si="1"/>
        <v>5283</v>
      </c>
      <c r="M5" s="109">
        <f t="shared" si="1"/>
        <v>2820</v>
      </c>
      <c r="N5" s="109">
        <f t="shared" si="1"/>
        <v>2029</v>
      </c>
    </row>
    <row r="6" spans="1:14" ht="21" x14ac:dyDescent="0.2">
      <c r="A6" s="50"/>
      <c r="B6" s="288" t="s">
        <v>278</v>
      </c>
      <c r="C6" s="70">
        <f>SUM(C7)</f>
        <v>84</v>
      </c>
      <c r="D6" s="70">
        <f>SUM(D7)</f>
        <v>2</v>
      </c>
      <c r="E6" s="70">
        <f>SUM(E7)</f>
        <v>82</v>
      </c>
      <c r="F6" s="70">
        <f>SUM(F7)</f>
        <v>77</v>
      </c>
      <c r="G6" s="70">
        <f t="shared" ref="G6:N6" si="2">SUM(G7)</f>
        <v>7</v>
      </c>
      <c r="H6" s="70">
        <f t="shared" si="2"/>
        <v>0</v>
      </c>
      <c r="I6" s="70">
        <f t="shared" si="2"/>
        <v>2</v>
      </c>
      <c r="J6" s="70">
        <f t="shared" si="2"/>
        <v>1</v>
      </c>
      <c r="K6" s="70">
        <f t="shared" si="2"/>
        <v>21</v>
      </c>
      <c r="L6" s="70">
        <f t="shared" si="2"/>
        <v>35</v>
      </c>
      <c r="M6" s="70">
        <f t="shared" si="2"/>
        <v>13</v>
      </c>
      <c r="N6" s="70">
        <f t="shared" si="2"/>
        <v>12</v>
      </c>
    </row>
    <row r="7" spans="1:14" x14ac:dyDescent="0.2">
      <c r="A7" s="51">
        <v>101</v>
      </c>
      <c r="B7" s="289" t="s">
        <v>147</v>
      </c>
      <c r="C7" s="70">
        <f>D7+E7</f>
        <v>84</v>
      </c>
      <c r="D7" s="77">
        <v>2</v>
      </c>
      <c r="E7" s="77">
        <v>82</v>
      </c>
      <c r="F7" s="77">
        <v>77</v>
      </c>
      <c r="G7" s="77">
        <v>7</v>
      </c>
      <c r="H7" s="77">
        <v>0</v>
      </c>
      <c r="I7" s="77">
        <v>2</v>
      </c>
      <c r="J7" s="77">
        <v>1</v>
      </c>
      <c r="K7" s="77">
        <v>21</v>
      </c>
      <c r="L7" s="77">
        <v>35</v>
      </c>
      <c r="M7" s="77">
        <v>13</v>
      </c>
      <c r="N7" s="77">
        <v>12</v>
      </c>
    </row>
    <row r="8" spans="1:14" ht="21" x14ac:dyDescent="0.2">
      <c r="A8" s="50"/>
      <c r="B8" s="288" t="s">
        <v>323</v>
      </c>
      <c r="C8" s="70">
        <f>SUM(C9:C20)</f>
        <v>296</v>
      </c>
      <c r="D8" s="70">
        <f t="shared" ref="D8:N8" si="3">SUM(D9:D20)</f>
        <v>11</v>
      </c>
      <c r="E8" s="70">
        <f t="shared" si="3"/>
        <v>285</v>
      </c>
      <c r="F8" s="70">
        <f t="shared" si="3"/>
        <v>276</v>
      </c>
      <c r="G8" s="70">
        <f t="shared" si="3"/>
        <v>20</v>
      </c>
      <c r="H8" s="70">
        <f t="shared" si="3"/>
        <v>2</v>
      </c>
      <c r="I8" s="70">
        <f t="shared" si="3"/>
        <v>9</v>
      </c>
      <c r="J8" s="70">
        <f t="shared" si="3"/>
        <v>13</v>
      </c>
      <c r="K8" s="70">
        <f t="shared" si="3"/>
        <v>86</v>
      </c>
      <c r="L8" s="70">
        <f t="shared" si="3"/>
        <v>66</v>
      </c>
      <c r="M8" s="70">
        <f t="shared" si="3"/>
        <v>39</v>
      </c>
      <c r="N8" s="70">
        <f t="shared" si="3"/>
        <v>81</v>
      </c>
    </row>
    <row r="9" spans="1:14" x14ac:dyDescent="0.2">
      <c r="A9" s="51">
        <v>202</v>
      </c>
      <c r="B9" s="289" t="s">
        <v>108</v>
      </c>
      <c r="C9" s="70">
        <f>D9+E9</f>
        <v>95</v>
      </c>
      <c r="D9" s="77">
        <v>0</v>
      </c>
      <c r="E9" s="77">
        <v>95</v>
      </c>
      <c r="F9" s="77">
        <v>92</v>
      </c>
      <c r="G9" s="77">
        <v>3</v>
      </c>
      <c r="H9" s="77">
        <v>0</v>
      </c>
      <c r="I9" s="77">
        <v>0</v>
      </c>
      <c r="J9" s="77">
        <v>1</v>
      </c>
      <c r="K9" s="77">
        <v>13</v>
      </c>
      <c r="L9" s="77">
        <v>10</v>
      </c>
      <c r="M9" s="77">
        <v>5</v>
      </c>
      <c r="N9" s="77">
        <v>66</v>
      </c>
    </row>
    <row r="10" spans="1:14" x14ac:dyDescent="0.2">
      <c r="A10" s="51">
        <v>203</v>
      </c>
      <c r="B10" s="289" t="s">
        <v>70</v>
      </c>
      <c r="C10" s="70">
        <f>D10+E10</f>
        <v>15</v>
      </c>
      <c r="D10" s="77">
        <v>0</v>
      </c>
      <c r="E10" s="77">
        <v>15</v>
      </c>
      <c r="F10" s="77">
        <v>8</v>
      </c>
      <c r="G10" s="77">
        <v>7</v>
      </c>
      <c r="H10" s="77">
        <v>0</v>
      </c>
      <c r="I10" s="77">
        <v>0</v>
      </c>
      <c r="J10" s="77">
        <v>1</v>
      </c>
      <c r="K10" s="77">
        <v>8</v>
      </c>
      <c r="L10" s="77">
        <v>5</v>
      </c>
      <c r="M10" s="77">
        <v>1</v>
      </c>
      <c r="N10" s="77">
        <v>0</v>
      </c>
    </row>
    <row r="11" spans="1:14" x14ac:dyDescent="0.2">
      <c r="A11" s="51">
        <v>204</v>
      </c>
      <c r="B11" s="289" t="s">
        <v>71</v>
      </c>
      <c r="C11" s="70">
        <f t="shared" ref="C11:C70" si="4">D11+E11</f>
        <v>138</v>
      </c>
      <c r="D11" s="77">
        <v>9</v>
      </c>
      <c r="E11" s="77">
        <v>129</v>
      </c>
      <c r="F11" s="77">
        <v>129</v>
      </c>
      <c r="G11" s="77">
        <v>9</v>
      </c>
      <c r="H11" s="77">
        <v>1</v>
      </c>
      <c r="I11" s="77">
        <v>8</v>
      </c>
      <c r="J11" s="77">
        <v>8</v>
      </c>
      <c r="K11" s="77">
        <v>52</v>
      </c>
      <c r="L11" s="77">
        <v>41</v>
      </c>
      <c r="M11" s="77">
        <v>23</v>
      </c>
      <c r="N11" s="77">
        <v>5</v>
      </c>
    </row>
    <row r="12" spans="1:14" x14ac:dyDescent="0.2">
      <c r="A12" s="51">
        <v>207</v>
      </c>
      <c r="B12" s="289" t="s">
        <v>279</v>
      </c>
      <c r="C12" s="70">
        <f t="shared" si="4"/>
        <v>1</v>
      </c>
      <c r="D12" s="77">
        <v>0</v>
      </c>
      <c r="E12" s="77">
        <v>1</v>
      </c>
      <c r="F12" s="77">
        <v>1</v>
      </c>
      <c r="G12" s="77">
        <v>0</v>
      </c>
      <c r="H12" s="77">
        <v>0</v>
      </c>
      <c r="I12" s="77">
        <v>0</v>
      </c>
      <c r="J12" s="77">
        <v>0</v>
      </c>
      <c r="K12" s="77">
        <v>0</v>
      </c>
      <c r="L12" s="77">
        <v>0</v>
      </c>
      <c r="M12" s="77">
        <v>0</v>
      </c>
      <c r="N12" s="77">
        <v>1</v>
      </c>
    </row>
    <row r="13" spans="1:14" ht="21" x14ac:dyDescent="0.2">
      <c r="A13" s="51">
        <v>214</v>
      </c>
      <c r="B13" s="289" t="s">
        <v>421</v>
      </c>
      <c r="C13" s="70">
        <f t="shared" si="4"/>
        <v>1</v>
      </c>
      <c r="D13" s="77">
        <v>0</v>
      </c>
      <c r="E13" s="77">
        <v>1</v>
      </c>
      <c r="F13" s="77">
        <v>1</v>
      </c>
      <c r="G13" s="77">
        <v>0</v>
      </c>
      <c r="H13" s="77">
        <v>0</v>
      </c>
      <c r="I13" s="77">
        <v>0</v>
      </c>
      <c r="J13" s="77">
        <v>0</v>
      </c>
      <c r="K13" s="77">
        <v>0</v>
      </c>
      <c r="L13" s="77">
        <v>0</v>
      </c>
      <c r="M13" s="77">
        <v>1</v>
      </c>
      <c r="N13" s="77">
        <v>0</v>
      </c>
    </row>
    <row r="14" spans="1:14" x14ac:dyDescent="0.2">
      <c r="A14" s="51">
        <v>216</v>
      </c>
      <c r="B14" s="289" t="s">
        <v>331</v>
      </c>
      <c r="C14" s="70">
        <f t="shared" si="4"/>
        <v>7</v>
      </c>
      <c r="D14" s="77">
        <v>0</v>
      </c>
      <c r="E14" s="77">
        <v>7</v>
      </c>
      <c r="F14" s="77">
        <v>6</v>
      </c>
      <c r="G14" s="77">
        <v>1</v>
      </c>
      <c r="H14" s="77">
        <v>0</v>
      </c>
      <c r="I14" s="77">
        <v>0</v>
      </c>
      <c r="J14" s="77">
        <v>1</v>
      </c>
      <c r="K14" s="77">
        <v>2</v>
      </c>
      <c r="L14" s="77">
        <v>1</v>
      </c>
      <c r="M14" s="77">
        <v>2</v>
      </c>
      <c r="N14" s="77">
        <v>1</v>
      </c>
    </row>
    <row r="15" spans="1:14" x14ac:dyDescent="0.2">
      <c r="A15" s="53">
        <v>221</v>
      </c>
      <c r="B15" s="289" t="s">
        <v>185</v>
      </c>
      <c r="C15" s="70">
        <f t="shared" si="4"/>
        <v>7</v>
      </c>
      <c r="D15" s="77">
        <v>2</v>
      </c>
      <c r="E15" s="77">
        <v>5</v>
      </c>
      <c r="F15" s="77">
        <v>7</v>
      </c>
      <c r="G15" s="77">
        <v>0</v>
      </c>
      <c r="H15" s="77">
        <v>1</v>
      </c>
      <c r="I15" s="77">
        <v>1</v>
      </c>
      <c r="J15" s="77">
        <v>0</v>
      </c>
      <c r="K15" s="77">
        <v>0</v>
      </c>
      <c r="L15" s="77">
        <v>3</v>
      </c>
      <c r="M15" s="77">
        <v>0</v>
      </c>
      <c r="N15" s="77">
        <v>2</v>
      </c>
    </row>
    <row r="16" spans="1:14" x14ac:dyDescent="0.2">
      <c r="A16" s="53">
        <v>222</v>
      </c>
      <c r="B16" s="289" t="s">
        <v>72</v>
      </c>
      <c r="C16" s="70">
        <f t="shared" si="4"/>
        <v>3</v>
      </c>
      <c r="D16" s="77">
        <v>0</v>
      </c>
      <c r="E16" s="77">
        <v>3</v>
      </c>
      <c r="F16" s="77">
        <v>3</v>
      </c>
      <c r="G16" s="77">
        <v>0</v>
      </c>
      <c r="H16" s="77">
        <v>0</v>
      </c>
      <c r="I16" s="77">
        <v>0</v>
      </c>
      <c r="J16" s="77">
        <v>0</v>
      </c>
      <c r="K16" s="77">
        <v>2</v>
      </c>
      <c r="L16" s="77">
        <v>1</v>
      </c>
      <c r="M16" s="77">
        <v>0</v>
      </c>
      <c r="N16" s="77">
        <v>0</v>
      </c>
    </row>
    <row r="17" spans="1:14" x14ac:dyDescent="0.2">
      <c r="A17" s="51">
        <v>227</v>
      </c>
      <c r="B17" s="289" t="s">
        <v>377</v>
      </c>
      <c r="C17" s="70">
        <f>D17+E17</f>
        <v>4</v>
      </c>
      <c r="D17" s="77">
        <v>0</v>
      </c>
      <c r="E17" s="77">
        <v>4</v>
      </c>
      <c r="F17" s="77">
        <v>4</v>
      </c>
      <c r="G17" s="77">
        <v>0</v>
      </c>
      <c r="H17" s="77">
        <v>0</v>
      </c>
      <c r="I17" s="77">
        <v>0</v>
      </c>
      <c r="J17" s="77">
        <v>0</v>
      </c>
      <c r="K17" s="77">
        <v>0</v>
      </c>
      <c r="L17" s="77">
        <v>0</v>
      </c>
      <c r="M17" s="77">
        <v>1</v>
      </c>
      <c r="N17" s="77">
        <v>3</v>
      </c>
    </row>
    <row r="18" spans="1:14" x14ac:dyDescent="0.2">
      <c r="A18" s="51">
        <v>228</v>
      </c>
      <c r="B18" s="289" t="s">
        <v>382</v>
      </c>
      <c r="C18" s="70">
        <f t="shared" si="4"/>
        <v>2</v>
      </c>
      <c r="D18" s="77">
        <v>0</v>
      </c>
      <c r="E18" s="77">
        <v>2</v>
      </c>
      <c r="F18" s="77">
        <v>2</v>
      </c>
      <c r="G18" s="77">
        <v>0</v>
      </c>
      <c r="H18" s="77">
        <v>0</v>
      </c>
      <c r="I18" s="77">
        <v>0</v>
      </c>
      <c r="J18" s="77">
        <v>2</v>
      </c>
      <c r="K18" s="77">
        <v>0</v>
      </c>
      <c r="L18" s="77">
        <v>0</v>
      </c>
      <c r="M18" s="77">
        <v>0</v>
      </c>
      <c r="N18" s="77">
        <v>0</v>
      </c>
    </row>
    <row r="19" spans="1:14" x14ac:dyDescent="0.2">
      <c r="A19" s="51">
        <v>231</v>
      </c>
      <c r="B19" s="289" t="s">
        <v>378</v>
      </c>
      <c r="C19" s="70">
        <f t="shared" si="4"/>
        <v>2</v>
      </c>
      <c r="D19" s="77">
        <v>0</v>
      </c>
      <c r="E19" s="77">
        <v>2</v>
      </c>
      <c r="F19" s="77">
        <v>2</v>
      </c>
      <c r="G19" s="77">
        <v>0</v>
      </c>
      <c r="H19" s="77">
        <v>0</v>
      </c>
      <c r="I19" s="77">
        <v>0</v>
      </c>
      <c r="J19" s="77">
        <v>0</v>
      </c>
      <c r="K19" s="77">
        <v>1</v>
      </c>
      <c r="L19" s="77">
        <v>1</v>
      </c>
      <c r="M19" s="77">
        <v>0</v>
      </c>
      <c r="N19" s="77">
        <v>0</v>
      </c>
    </row>
    <row r="20" spans="1:14" ht="21" x14ac:dyDescent="0.2">
      <c r="A20" s="51">
        <v>299</v>
      </c>
      <c r="B20" s="289" t="s">
        <v>332</v>
      </c>
      <c r="C20" s="70">
        <f t="shared" si="4"/>
        <v>21</v>
      </c>
      <c r="D20" s="77">
        <v>0</v>
      </c>
      <c r="E20" s="77">
        <v>21</v>
      </c>
      <c r="F20" s="77">
        <v>21</v>
      </c>
      <c r="G20" s="77">
        <v>0</v>
      </c>
      <c r="H20" s="77">
        <v>0</v>
      </c>
      <c r="I20" s="77">
        <v>0</v>
      </c>
      <c r="J20" s="77">
        <v>0</v>
      </c>
      <c r="K20" s="77">
        <v>8</v>
      </c>
      <c r="L20" s="77">
        <v>4</v>
      </c>
      <c r="M20" s="77">
        <v>6</v>
      </c>
      <c r="N20" s="77">
        <v>3</v>
      </c>
    </row>
    <row r="21" spans="1:14" ht="21" x14ac:dyDescent="0.2">
      <c r="A21" s="50"/>
      <c r="B21" s="288" t="s">
        <v>325</v>
      </c>
      <c r="C21" s="70">
        <f>SUM(C22:C32)</f>
        <v>459</v>
      </c>
      <c r="D21" s="70">
        <f t="shared" ref="D21:N21" si="5">SUM(D22:D32)</f>
        <v>5</v>
      </c>
      <c r="E21" s="70">
        <f t="shared" si="5"/>
        <v>454</v>
      </c>
      <c r="F21" s="70">
        <f t="shared" si="5"/>
        <v>355</v>
      </c>
      <c r="G21" s="70">
        <f t="shared" si="5"/>
        <v>104</v>
      </c>
      <c r="H21" s="70">
        <f t="shared" si="5"/>
        <v>1</v>
      </c>
      <c r="I21" s="70">
        <f t="shared" si="5"/>
        <v>4</v>
      </c>
      <c r="J21" s="70">
        <f t="shared" si="5"/>
        <v>20</v>
      </c>
      <c r="K21" s="70">
        <f t="shared" si="5"/>
        <v>164</v>
      </c>
      <c r="L21" s="70">
        <f t="shared" si="5"/>
        <v>140</v>
      </c>
      <c r="M21" s="70">
        <f t="shared" si="5"/>
        <v>70</v>
      </c>
      <c r="N21" s="70">
        <f t="shared" si="5"/>
        <v>60</v>
      </c>
    </row>
    <row r="22" spans="1:14" x14ac:dyDescent="0.2">
      <c r="A22" s="51">
        <v>301</v>
      </c>
      <c r="B22" s="289" t="s">
        <v>175</v>
      </c>
      <c r="C22" s="70">
        <f t="shared" si="4"/>
        <v>10</v>
      </c>
      <c r="D22" s="77">
        <v>0</v>
      </c>
      <c r="E22" s="77">
        <v>10</v>
      </c>
      <c r="F22" s="77">
        <v>9</v>
      </c>
      <c r="G22" s="77">
        <v>1</v>
      </c>
      <c r="H22" s="77">
        <v>0</v>
      </c>
      <c r="I22" s="77">
        <v>0</v>
      </c>
      <c r="J22" s="77">
        <v>2</v>
      </c>
      <c r="K22" s="77">
        <v>2</v>
      </c>
      <c r="L22" s="77">
        <v>4</v>
      </c>
      <c r="M22" s="77">
        <v>2</v>
      </c>
      <c r="N22" s="77">
        <v>0</v>
      </c>
    </row>
    <row r="23" spans="1:14" x14ac:dyDescent="0.2">
      <c r="A23" s="51">
        <v>302</v>
      </c>
      <c r="B23" s="289" t="s">
        <v>160</v>
      </c>
      <c r="C23" s="70">
        <f t="shared" si="4"/>
        <v>161</v>
      </c>
      <c r="D23" s="77">
        <v>1</v>
      </c>
      <c r="E23" s="77">
        <v>160</v>
      </c>
      <c r="F23" s="77">
        <v>114</v>
      </c>
      <c r="G23" s="77">
        <v>47</v>
      </c>
      <c r="H23" s="77">
        <v>0</v>
      </c>
      <c r="I23" s="77">
        <v>1</v>
      </c>
      <c r="J23" s="77">
        <v>4</v>
      </c>
      <c r="K23" s="77">
        <v>51</v>
      </c>
      <c r="L23" s="77">
        <v>50</v>
      </c>
      <c r="M23" s="77">
        <v>27</v>
      </c>
      <c r="N23" s="77">
        <v>28</v>
      </c>
    </row>
    <row r="24" spans="1:14" x14ac:dyDescent="0.2">
      <c r="A24" s="51">
        <v>303</v>
      </c>
      <c r="B24" s="289" t="s">
        <v>161</v>
      </c>
      <c r="C24" s="70">
        <f t="shared" si="4"/>
        <v>155</v>
      </c>
      <c r="D24" s="77">
        <v>0</v>
      </c>
      <c r="E24" s="77">
        <v>155</v>
      </c>
      <c r="F24" s="77">
        <v>145</v>
      </c>
      <c r="G24" s="77">
        <v>10</v>
      </c>
      <c r="H24" s="77">
        <v>0</v>
      </c>
      <c r="I24" s="77">
        <v>0</v>
      </c>
      <c r="J24" s="77">
        <v>3</v>
      </c>
      <c r="K24" s="77">
        <v>63</v>
      </c>
      <c r="L24" s="77">
        <v>42</v>
      </c>
      <c r="M24" s="77">
        <v>31</v>
      </c>
      <c r="N24" s="77">
        <v>16</v>
      </c>
    </row>
    <row r="25" spans="1:14" x14ac:dyDescent="0.2">
      <c r="A25" s="51">
        <v>304</v>
      </c>
      <c r="B25" s="289" t="s">
        <v>159</v>
      </c>
      <c r="C25" s="70">
        <f t="shared" si="4"/>
        <v>3</v>
      </c>
      <c r="D25" s="77">
        <v>0</v>
      </c>
      <c r="E25" s="77">
        <v>3</v>
      </c>
      <c r="F25" s="77">
        <v>0</v>
      </c>
      <c r="G25" s="77">
        <v>3</v>
      </c>
      <c r="H25" s="77">
        <v>0</v>
      </c>
      <c r="I25" s="77">
        <v>0</v>
      </c>
      <c r="J25" s="77">
        <v>0</v>
      </c>
      <c r="K25" s="77">
        <v>1</v>
      </c>
      <c r="L25" s="77">
        <v>1</v>
      </c>
      <c r="M25" s="77">
        <v>0</v>
      </c>
      <c r="N25" s="77">
        <v>1</v>
      </c>
    </row>
    <row r="26" spans="1:14" x14ac:dyDescent="0.2">
      <c r="A26" s="51">
        <v>306</v>
      </c>
      <c r="B26" s="289" t="s">
        <v>280</v>
      </c>
      <c r="C26" s="70">
        <f t="shared" si="4"/>
        <v>5</v>
      </c>
      <c r="D26" s="77">
        <v>0</v>
      </c>
      <c r="E26" s="77">
        <v>5</v>
      </c>
      <c r="F26" s="77">
        <v>3</v>
      </c>
      <c r="G26" s="77">
        <v>2</v>
      </c>
      <c r="H26" s="77">
        <v>0</v>
      </c>
      <c r="I26" s="77">
        <v>0</v>
      </c>
      <c r="J26" s="77">
        <v>0</v>
      </c>
      <c r="K26" s="77">
        <v>2</v>
      </c>
      <c r="L26" s="77">
        <v>3</v>
      </c>
      <c r="M26" s="77">
        <v>0</v>
      </c>
      <c r="N26" s="77">
        <v>0</v>
      </c>
    </row>
    <row r="27" spans="1:14" ht="21" x14ac:dyDescent="0.2">
      <c r="A27" s="51">
        <v>307</v>
      </c>
      <c r="B27" s="289" t="s">
        <v>281</v>
      </c>
      <c r="C27" s="70">
        <f t="shared" si="4"/>
        <v>1</v>
      </c>
      <c r="D27" s="77">
        <v>0</v>
      </c>
      <c r="E27" s="77">
        <v>1</v>
      </c>
      <c r="F27" s="77">
        <v>1</v>
      </c>
      <c r="G27" s="77">
        <v>0</v>
      </c>
      <c r="H27" s="77">
        <v>0</v>
      </c>
      <c r="I27" s="77">
        <v>0</v>
      </c>
      <c r="J27" s="77">
        <v>0</v>
      </c>
      <c r="K27" s="77">
        <v>0</v>
      </c>
      <c r="L27" s="77">
        <v>1</v>
      </c>
      <c r="M27" s="77">
        <v>0</v>
      </c>
      <c r="N27" s="77">
        <v>0</v>
      </c>
    </row>
    <row r="28" spans="1:14" x14ac:dyDescent="0.2">
      <c r="A28" s="51">
        <v>308</v>
      </c>
      <c r="B28" s="289" t="s">
        <v>162</v>
      </c>
      <c r="C28" s="70">
        <f t="shared" si="4"/>
        <v>13</v>
      </c>
      <c r="D28" s="77">
        <v>0</v>
      </c>
      <c r="E28" s="77">
        <v>13</v>
      </c>
      <c r="F28" s="77">
        <v>11</v>
      </c>
      <c r="G28" s="77">
        <v>2</v>
      </c>
      <c r="H28" s="77">
        <v>0</v>
      </c>
      <c r="I28" s="77">
        <v>0</v>
      </c>
      <c r="J28" s="77">
        <v>0</v>
      </c>
      <c r="K28" s="77">
        <v>4</v>
      </c>
      <c r="L28" s="77">
        <v>3</v>
      </c>
      <c r="M28" s="77">
        <v>1</v>
      </c>
      <c r="N28" s="77">
        <v>5</v>
      </c>
    </row>
    <row r="29" spans="1:14" x14ac:dyDescent="0.2">
      <c r="A29" s="51">
        <v>309</v>
      </c>
      <c r="B29" s="289" t="s">
        <v>73</v>
      </c>
      <c r="C29" s="70">
        <f t="shared" si="4"/>
        <v>107</v>
      </c>
      <c r="D29" s="77">
        <v>4</v>
      </c>
      <c r="E29" s="77">
        <v>103</v>
      </c>
      <c r="F29" s="77">
        <v>68</v>
      </c>
      <c r="G29" s="77">
        <v>39</v>
      </c>
      <c r="H29" s="77">
        <v>1</v>
      </c>
      <c r="I29" s="77">
        <v>3</v>
      </c>
      <c r="J29" s="77">
        <v>11</v>
      </c>
      <c r="K29" s="77">
        <v>41</v>
      </c>
      <c r="L29" s="77">
        <v>35</v>
      </c>
      <c r="M29" s="77">
        <v>8</v>
      </c>
      <c r="N29" s="77">
        <v>8</v>
      </c>
    </row>
    <row r="30" spans="1:14" x14ac:dyDescent="0.2">
      <c r="A30" s="51">
        <v>310</v>
      </c>
      <c r="B30" s="289" t="s">
        <v>282</v>
      </c>
      <c r="C30" s="70">
        <f t="shared" si="4"/>
        <v>1</v>
      </c>
      <c r="D30" s="77">
        <v>0</v>
      </c>
      <c r="E30" s="77">
        <v>1</v>
      </c>
      <c r="F30" s="77">
        <v>1</v>
      </c>
      <c r="G30" s="77">
        <v>0</v>
      </c>
      <c r="H30" s="77">
        <v>0</v>
      </c>
      <c r="I30" s="77">
        <v>0</v>
      </c>
      <c r="J30" s="77">
        <v>0</v>
      </c>
      <c r="K30" s="77">
        <v>0</v>
      </c>
      <c r="L30" s="77">
        <v>0</v>
      </c>
      <c r="M30" s="77">
        <v>0</v>
      </c>
      <c r="N30" s="77">
        <v>1</v>
      </c>
    </row>
    <row r="31" spans="1:14" x14ac:dyDescent="0.2">
      <c r="A31" s="53">
        <v>311</v>
      </c>
      <c r="B31" s="289" t="s">
        <v>180</v>
      </c>
      <c r="C31" s="70">
        <f t="shared" si="4"/>
        <v>2</v>
      </c>
      <c r="D31" s="77">
        <v>0</v>
      </c>
      <c r="E31" s="77">
        <v>2</v>
      </c>
      <c r="F31" s="77">
        <v>2</v>
      </c>
      <c r="G31" s="77">
        <v>0</v>
      </c>
      <c r="H31" s="77">
        <v>0</v>
      </c>
      <c r="I31" s="77">
        <v>0</v>
      </c>
      <c r="J31" s="77">
        <v>0</v>
      </c>
      <c r="K31" s="77">
        <v>0</v>
      </c>
      <c r="L31" s="77">
        <v>1</v>
      </c>
      <c r="M31" s="77">
        <v>1</v>
      </c>
      <c r="N31" s="77">
        <v>0</v>
      </c>
    </row>
    <row r="32" spans="1:14" ht="21" x14ac:dyDescent="0.2">
      <c r="A32" s="51">
        <v>399</v>
      </c>
      <c r="B32" s="289" t="s">
        <v>333</v>
      </c>
      <c r="C32" s="70">
        <f t="shared" si="4"/>
        <v>1</v>
      </c>
      <c r="D32" s="77">
        <v>0</v>
      </c>
      <c r="E32" s="77">
        <v>1</v>
      </c>
      <c r="F32" s="77">
        <v>1</v>
      </c>
      <c r="G32" s="77">
        <v>0</v>
      </c>
      <c r="H32" s="77">
        <v>0</v>
      </c>
      <c r="I32" s="77">
        <v>0</v>
      </c>
      <c r="J32" s="77">
        <v>0</v>
      </c>
      <c r="K32" s="77">
        <v>0</v>
      </c>
      <c r="L32" s="77">
        <v>0</v>
      </c>
      <c r="M32" s="77">
        <v>0</v>
      </c>
      <c r="N32" s="77">
        <v>1</v>
      </c>
    </row>
    <row r="33" spans="1:14" ht="21" x14ac:dyDescent="0.2">
      <c r="A33" s="50"/>
      <c r="B33" s="288" t="s">
        <v>283</v>
      </c>
      <c r="C33" s="70">
        <f>SUM(C34:C43)</f>
        <v>76</v>
      </c>
      <c r="D33" s="70">
        <f t="shared" ref="D33:N33" si="6">SUM(D34:D43)</f>
        <v>0</v>
      </c>
      <c r="E33" s="70">
        <f t="shared" si="6"/>
        <v>76</v>
      </c>
      <c r="F33" s="70">
        <f t="shared" si="6"/>
        <v>68</v>
      </c>
      <c r="G33" s="70">
        <f t="shared" si="6"/>
        <v>8</v>
      </c>
      <c r="H33" s="70">
        <f t="shared" si="6"/>
        <v>0</v>
      </c>
      <c r="I33" s="70">
        <f t="shared" si="6"/>
        <v>0</v>
      </c>
      <c r="J33" s="70">
        <f t="shared" si="6"/>
        <v>3</v>
      </c>
      <c r="K33" s="70">
        <f t="shared" si="6"/>
        <v>24</v>
      </c>
      <c r="L33" s="70">
        <f t="shared" si="6"/>
        <v>20</v>
      </c>
      <c r="M33" s="70">
        <f t="shared" si="6"/>
        <v>19</v>
      </c>
      <c r="N33" s="70">
        <f t="shared" si="6"/>
        <v>10</v>
      </c>
    </row>
    <row r="34" spans="1:14" x14ac:dyDescent="0.2">
      <c r="A34" s="51">
        <v>406</v>
      </c>
      <c r="B34" s="289" t="s">
        <v>74</v>
      </c>
      <c r="C34" s="70">
        <f t="shared" si="4"/>
        <v>11</v>
      </c>
      <c r="D34" s="77">
        <v>0</v>
      </c>
      <c r="E34" s="77">
        <v>11</v>
      </c>
      <c r="F34" s="77">
        <v>10</v>
      </c>
      <c r="G34" s="77">
        <v>1</v>
      </c>
      <c r="H34" s="77">
        <v>0</v>
      </c>
      <c r="I34" s="77">
        <v>0</v>
      </c>
      <c r="J34" s="77">
        <v>0</v>
      </c>
      <c r="K34" s="77">
        <v>1</v>
      </c>
      <c r="L34" s="77">
        <v>4</v>
      </c>
      <c r="M34" s="77">
        <v>5</v>
      </c>
      <c r="N34" s="77">
        <v>1</v>
      </c>
    </row>
    <row r="35" spans="1:14" x14ac:dyDescent="0.2">
      <c r="A35" s="51">
        <v>410</v>
      </c>
      <c r="B35" s="289" t="s">
        <v>111</v>
      </c>
      <c r="C35" s="70">
        <f t="shared" si="4"/>
        <v>35</v>
      </c>
      <c r="D35" s="77">
        <v>0</v>
      </c>
      <c r="E35" s="77">
        <v>35</v>
      </c>
      <c r="F35" s="77">
        <v>32</v>
      </c>
      <c r="G35" s="77">
        <v>3</v>
      </c>
      <c r="H35" s="77">
        <v>0</v>
      </c>
      <c r="I35" s="77">
        <v>0</v>
      </c>
      <c r="J35" s="77">
        <v>2</v>
      </c>
      <c r="K35" s="77">
        <v>15</v>
      </c>
      <c r="L35" s="77">
        <v>7</v>
      </c>
      <c r="M35" s="77">
        <v>7</v>
      </c>
      <c r="N35" s="77">
        <v>4</v>
      </c>
    </row>
    <row r="36" spans="1:14" x14ac:dyDescent="0.2">
      <c r="A36" s="51">
        <v>411</v>
      </c>
      <c r="B36" s="289" t="s">
        <v>420</v>
      </c>
      <c r="C36" s="70">
        <f t="shared" si="4"/>
        <v>9</v>
      </c>
      <c r="D36" s="77">
        <v>0</v>
      </c>
      <c r="E36" s="77">
        <v>9</v>
      </c>
      <c r="F36" s="77">
        <v>6</v>
      </c>
      <c r="G36" s="77">
        <v>3</v>
      </c>
      <c r="H36" s="77">
        <v>0</v>
      </c>
      <c r="I36" s="77">
        <v>0</v>
      </c>
      <c r="J36" s="77">
        <v>0</v>
      </c>
      <c r="K36" s="77">
        <v>2</v>
      </c>
      <c r="L36" s="77">
        <v>6</v>
      </c>
      <c r="M36" s="77">
        <v>1</v>
      </c>
      <c r="N36" s="77">
        <v>0</v>
      </c>
    </row>
    <row r="37" spans="1:14" x14ac:dyDescent="0.2">
      <c r="A37" s="51">
        <v>413</v>
      </c>
      <c r="B37" s="289" t="s">
        <v>112</v>
      </c>
      <c r="C37" s="70">
        <f t="shared" si="4"/>
        <v>1</v>
      </c>
      <c r="D37" s="77">
        <v>0</v>
      </c>
      <c r="E37" s="77">
        <v>1</v>
      </c>
      <c r="F37" s="77">
        <v>1</v>
      </c>
      <c r="G37" s="77">
        <v>0</v>
      </c>
      <c r="H37" s="77">
        <v>0</v>
      </c>
      <c r="I37" s="77">
        <v>0</v>
      </c>
      <c r="J37" s="77">
        <v>0</v>
      </c>
      <c r="K37" s="77">
        <v>0</v>
      </c>
      <c r="L37" s="77">
        <v>0</v>
      </c>
      <c r="M37" s="77">
        <v>0</v>
      </c>
      <c r="N37" s="77">
        <v>1</v>
      </c>
    </row>
    <row r="38" spans="1:14" x14ac:dyDescent="0.2">
      <c r="A38" s="51">
        <v>415</v>
      </c>
      <c r="B38" s="289" t="s">
        <v>113</v>
      </c>
      <c r="C38" s="70">
        <f t="shared" si="4"/>
        <v>1</v>
      </c>
      <c r="D38" s="77">
        <v>0</v>
      </c>
      <c r="E38" s="77">
        <v>1</v>
      </c>
      <c r="F38" s="77">
        <v>1</v>
      </c>
      <c r="G38" s="77">
        <v>0</v>
      </c>
      <c r="H38" s="77">
        <v>0</v>
      </c>
      <c r="I38" s="77">
        <v>0</v>
      </c>
      <c r="J38" s="77">
        <v>0</v>
      </c>
      <c r="K38" s="77">
        <v>0</v>
      </c>
      <c r="L38" s="77">
        <v>0</v>
      </c>
      <c r="M38" s="77">
        <v>1</v>
      </c>
      <c r="N38" s="77">
        <v>0</v>
      </c>
    </row>
    <row r="39" spans="1:14" x14ac:dyDescent="0.2">
      <c r="A39" s="53">
        <v>419</v>
      </c>
      <c r="B39" s="289" t="s">
        <v>479</v>
      </c>
      <c r="C39" s="70">
        <f t="shared" si="4"/>
        <v>9</v>
      </c>
      <c r="D39" s="77">
        <v>0</v>
      </c>
      <c r="E39" s="77">
        <v>9</v>
      </c>
      <c r="F39" s="77">
        <v>9</v>
      </c>
      <c r="G39" s="77">
        <v>0</v>
      </c>
      <c r="H39" s="77">
        <v>0</v>
      </c>
      <c r="I39" s="77">
        <v>0</v>
      </c>
      <c r="J39" s="77">
        <v>0</v>
      </c>
      <c r="K39" s="77">
        <v>1</v>
      </c>
      <c r="L39" s="77">
        <v>1</v>
      </c>
      <c r="M39" s="77">
        <v>3</v>
      </c>
      <c r="N39" s="77">
        <v>4</v>
      </c>
    </row>
    <row r="40" spans="1:14" x14ac:dyDescent="0.2">
      <c r="A40" s="51">
        <v>420</v>
      </c>
      <c r="B40" s="289" t="s">
        <v>186</v>
      </c>
      <c r="C40" s="70">
        <f t="shared" si="4"/>
        <v>1</v>
      </c>
      <c r="D40" s="77">
        <v>0</v>
      </c>
      <c r="E40" s="77">
        <v>1</v>
      </c>
      <c r="F40" s="77">
        <v>1</v>
      </c>
      <c r="G40" s="77">
        <v>0</v>
      </c>
      <c r="H40" s="77">
        <v>0</v>
      </c>
      <c r="I40" s="77">
        <v>0</v>
      </c>
      <c r="J40" s="77">
        <v>0</v>
      </c>
      <c r="K40" s="77">
        <v>1</v>
      </c>
      <c r="L40" s="77">
        <v>0</v>
      </c>
      <c r="M40" s="77">
        <v>0</v>
      </c>
      <c r="N40" s="77">
        <v>0</v>
      </c>
    </row>
    <row r="41" spans="1:14" ht="14.25" customHeight="1" x14ac:dyDescent="0.2">
      <c r="A41" s="51">
        <v>422</v>
      </c>
      <c r="B41" s="289" t="s">
        <v>380</v>
      </c>
      <c r="C41" s="70">
        <f t="shared" si="4"/>
        <v>1</v>
      </c>
      <c r="D41" s="77">
        <v>0</v>
      </c>
      <c r="E41" s="77">
        <v>1</v>
      </c>
      <c r="F41" s="77">
        <v>1</v>
      </c>
      <c r="G41" s="77">
        <v>0</v>
      </c>
      <c r="H41" s="77">
        <v>0</v>
      </c>
      <c r="I41" s="77">
        <v>0</v>
      </c>
      <c r="J41" s="77">
        <v>0</v>
      </c>
      <c r="K41" s="77">
        <v>0</v>
      </c>
      <c r="L41" s="77">
        <v>1</v>
      </c>
      <c r="M41" s="77">
        <v>0</v>
      </c>
      <c r="N41" s="77">
        <v>0</v>
      </c>
    </row>
    <row r="42" spans="1:14" x14ac:dyDescent="0.2">
      <c r="A42" s="53">
        <v>423</v>
      </c>
      <c r="B42" s="289" t="s">
        <v>359</v>
      </c>
      <c r="C42" s="70">
        <f t="shared" si="4"/>
        <v>1</v>
      </c>
      <c r="D42" s="77">
        <v>0</v>
      </c>
      <c r="E42" s="77">
        <v>1</v>
      </c>
      <c r="F42" s="77">
        <v>0</v>
      </c>
      <c r="G42" s="77">
        <v>1</v>
      </c>
      <c r="H42" s="77">
        <v>0</v>
      </c>
      <c r="I42" s="77">
        <v>0</v>
      </c>
      <c r="J42" s="77">
        <v>0</v>
      </c>
      <c r="K42" s="77">
        <v>1</v>
      </c>
      <c r="L42" s="77">
        <v>0</v>
      </c>
      <c r="M42" s="77">
        <v>0</v>
      </c>
      <c r="N42" s="77">
        <v>0</v>
      </c>
    </row>
    <row r="43" spans="1:14" ht="21" x14ac:dyDescent="0.2">
      <c r="A43" s="51">
        <v>499</v>
      </c>
      <c r="B43" s="289" t="s">
        <v>270</v>
      </c>
      <c r="C43" s="70">
        <f t="shared" si="4"/>
        <v>7</v>
      </c>
      <c r="D43" s="77">
        <v>0</v>
      </c>
      <c r="E43" s="77">
        <v>7</v>
      </c>
      <c r="F43" s="77">
        <v>7</v>
      </c>
      <c r="G43" s="77">
        <v>0</v>
      </c>
      <c r="H43" s="77">
        <v>0</v>
      </c>
      <c r="I43" s="77">
        <v>0</v>
      </c>
      <c r="J43" s="77">
        <v>1</v>
      </c>
      <c r="K43" s="77">
        <v>3</v>
      </c>
      <c r="L43" s="77">
        <v>1</v>
      </c>
      <c r="M43" s="77">
        <v>2</v>
      </c>
      <c r="N43" s="77">
        <v>0</v>
      </c>
    </row>
    <row r="44" spans="1:14" ht="21" x14ac:dyDescent="0.2">
      <c r="A44" s="50"/>
      <c r="B44" s="288" t="s">
        <v>334</v>
      </c>
      <c r="C44" s="70">
        <f>SUM(C45:C61)</f>
        <v>2250</v>
      </c>
      <c r="D44" s="70">
        <f>SUM(D45:D61)</f>
        <v>104</v>
      </c>
      <c r="E44" s="70">
        <f>SUM(E45:E61)</f>
        <v>2146</v>
      </c>
      <c r="F44" s="70">
        <f t="shared" ref="F44:N44" si="7">SUM(F45:F61)</f>
        <v>2129</v>
      </c>
      <c r="G44" s="70">
        <f t="shared" si="7"/>
        <v>121</v>
      </c>
      <c r="H44" s="70">
        <f t="shared" si="7"/>
        <v>20</v>
      </c>
      <c r="I44" s="70">
        <f t="shared" si="7"/>
        <v>84</v>
      </c>
      <c r="J44" s="70">
        <f t="shared" si="7"/>
        <v>147</v>
      </c>
      <c r="K44" s="70">
        <f t="shared" si="7"/>
        <v>731</v>
      </c>
      <c r="L44" s="70">
        <f t="shared" si="7"/>
        <v>638</v>
      </c>
      <c r="M44" s="70">
        <f t="shared" si="7"/>
        <v>359</v>
      </c>
      <c r="N44" s="70">
        <f t="shared" si="7"/>
        <v>271</v>
      </c>
    </row>
    <row r="45" spans="1:14" x14ac:dyDescent="0.2">
      <c r="A45" s="51">
        <v>501</v>
      </c>
      <c r="B45" s="289" t="s">
        <v>287</v>
      </c>
      <c r="C45" s="70">
        <f>D45+E45</f>
        <v>10</v>
      </c>
      <c r="D45" s="77">
        <v>1</v>
      </c>
      <c r="E45" s="77">
        <v>9</v>
      </c>
      <c r="F45" s="77">
        <v>9</v>
      </c>
      <c r="G45" s="77">
        <v>1</v>
      </c>
      <c r="H45" s="77">
        <v>0</v>
      </c>
      <c r="I45" s="77">
        <v>1</v>
      </c>
      <c r="J45" s="77">
        <v>0</v>
      </c>
      <c r="K45" s="77">
        <v>5</v>
      </c>
      <c r="L45" s="77">
        <v>0</v>
      </c>
      <c r="M45" s="77">
        <v>2</v>
      </c>
      <c r="N45" s="77">
        <v>2</v>
      </c>
    </row>
    <row r="46" spans="1:14" x14ac:dyDescent="0.2">
      <c r="A46" s="51">
        <v>502</v>
      </c>
      <c r="B46" s="289" t="s">
        <v>163</v>
      </c>
      <c r="C46" s="70">
        <f t="shared" si="4"/>
        <v>6</v>
      </c>
      <c r="D46" s="77">
        <v>0</v>
      </c>
      <c r="E46" s="77">
        <v>6</v>
      </c>
      <c r="F46" s="77">
        <v>6</v>
      </c>
      <c r="G46" s="77">
        <v>0</v>
      </c>
      <c r="H46" s="77">
        <v>0</v>
      </c>
      <c r="I46" s="77">
        <v>0</v>
      </c>
      <c r="J46" s="77">
        <v>0</v>
      </c>
      <c r="K46" s="77">
        <v>2</v>
      </c>
      <c r="L46" s="77">
        <v>0</v>
      </c>
      <c r="M46" s="77">
        <v>1</v>
      </c>
      <c r="N46" s="77">
        <v>3</v>
      </c>
    </row>
    <row r="47" spans="1:14" x14ac:dyDescent="0.2">
      <c r="A47" s="51">
        <v>503</v>
      </c>
      <c r="B47" s="289" t="s">
        <v>114</v>
      </c>
      <c r="C47" s="70">
        <f t="shared" si="4"/>
        <v>1</v>
      </c>
      <c r="D47" s="77">
        <v>0</v>
      </c>
      <c r="E47" s="77">
        <v>1</v>
      </c>
      <c r="F47" s="77">
        <v>1</v>
      </c>
      <c r="G47" s="77">
        <v>0</v>
      </c>
      <c r="H47" s="77">
        <v>0</v>
      </c>
      <c r="I47" s="77">
        <v>0</v>
      </c>
      <c r="J47" s="77">
        <v>0</v>
      </c>
      <c r="K47" s="77">
        <v>0</v>
      </c>
      <c r="L47" s="77">
        <v>0</v>
      </c>
      <c r="M47" s="77">
        <v>0</v>
      </c>
      <c r="N47" s="77">
        <v>1</v>
      </c>
    </row>
    <row r="48" spans="1:14" x14ac:dyDescent="0.2">
      <c r="A48" s="51">
        <v>505</v>
      </c>
      <c r="B48" s="289" t="s">
        <v>288</v>
      </c>
      <c r="C48" s="70">
        <f t="shared" si="4"/>
        <v>26</v>
      </c>
      <c r="D48" s="77">
        <v>0</v>
      </c>
      <c r="E48" s="77">
        <v>26</v>
      </c>
      <c r="F48" s="77">
        <v>20</v>
      </c>
      <c r="G48" s="77">
        <v>6</v>
      </c>
      <c r="H48" s="77">
        <v>0</v>
      </c>
      <c r="I48" s="77">
        <v>0</v>
      </c>
      <c r="J48" s="77">
        <v>1</v>
      </c>
      <c r="K48" s="77">
        <v>8</v>
      </c>
      <c r="L48" s="77">
        <v>8</v>
      </c>
      <c r="M48" s="77">
        <v>4</v>
      </c>
      <c r="N48" s="77">
        <v>5</v>
      </c>
    </row>
    <row r="49" spans="1:14" x14ac:dyDescent="0.2">
      <c r="A49" s="51">
        <v>506</v>
      </c>
      <c r="B49" s="289" t="s">
        <v>289</v>
      </c>
      <c r="C49" s="70">
        <f t="shared" si="4"/>
        <v>1</v>
      </c>
      <c r="D49" s="77">
        <v>0</v>
      </c>
      <c r="E49" s="77">
        <v>1</v>
      </c>
      <c r="F49" s="77">
        <v>1</v>
      </c>
      <c r="G49" s="77">
        <v>0</v>
      </c>
      <c r="H49" s="77">
        <v>0</v>
      </c>
      <c r="I49" s="77">
        <v>0</v>
      </c>
      <c r="J49" s="77">
        <v>0</v>
      </c>
      <c r="K49" s="77">
        <v>0</v>
      </c>
      <c r="L49" s="77">
        <v>0</v>
      </c>
      <c r="M49" s="77">
        <v>0</v>
      </c>
      <c r="N49" s="77">
        <v>1</v>
      </c>
    </row>
    <row r="50" spans="1:14" x14ac:dyDescent="0.2">
      <c r="A50" s="51">
        <v>509</v>
      </c>
      <c r="B50" s="289" t="s">
        <v>115</v>
      </c>
      <c r="C50" s="70">
        <f t="shared" si="4"/>
        <v>57</v>
      </c>
      <c r="D50" s="77">
        <v>1</v>
      </c>
      <c r="E50" s="77">
        <v>56</v>
      </c>
      <c r="F50" s="77">
        <v>56</v>
      </c>
      <c r="G50" s="77">
        <v>1</v>
      </c>
      <c r="H50" s="77">
        <v>0</v>
      </c>
      <c r="I50" s="77">
        <v>1</v>
      </c>
      <c r="J50" s="77">
        <v>1</v>
      </c>
      <c r="K50" s="77">
        <v>7</v>
      </c>
      <c r="L50" s="77">
        <v>12</v>
      </c>
      <c r="M50" s="77">
        <v>16</v>
      </c>
      <c r="N50" s="77">
        <v>20</v>
      </c>
    </row>
    <row r="51" spans="1:14" x14ac:dyDescent="0.2">
      <c r="A51" s="53">
        <v>510</v>
      </c>
      <c r="B51" s="289" t="s">
        <v>76</v>
      </c>
      <c r="C51" s="70">
        <f t="shared" si="4"/>
        <v>3</v>
      </c>
      <c r="D51" s="77">
        <v>0</v>
      </c>
      <c r="E51" s="77">
        <v>3</v>
      </c>
      <c r="F51" s="77">
        <v>2</v>
      </c>
      <c r="G51" s="77">
        <v>1</v>
      </c>
      <c r="H51" s="77">
        <v>0</v>
      </c>
      <c r="I51" s="77">
        <v>0</v>
      </c>
      <c r="J51" s="77">
        <v>0</v>
      </c>
      <c r="K51" s="77">
        <v>0</v>
      </c>
      <c r="L51" s="77">
        <v>3</v>
      </c>
      <c r="M51" s="77">
        <v>0</v>
      </c>
      <c r="N51" s="77">
        <v>0</v>
      </c>
    </row>
    <row r="52" spans="1:14" x14ac:dyDescent="0.2">
      <c r="A52" s="53">
        <v>512</v>
      </c>
      <c r="B52" s="289" t="s">
        <v>187</v>
      </c>
      <c r="C52" s="70">
        <f t="shared" si="4"/>
        <v>1</v>
      </c>
      <c r="D52" s="77">
        <v>0</v>
      </c>
      <c r="E52" s="77">
        <v>1</v>
      </c>
      <c r="F52" s="77">
        <v>1</v>
      </c>
      <c r="G52" s="77">
        <v>0</v>
      </c>
      <c r="H52" s="77">
        <v>0</v>
      </c>
      <c r="I52" s="77">
        <v>0</v>
      </c>
      <c r="J52" s="77">
        <v>0</v>
      </c>
      <c r="K52" s="77">
        <v>0</v>
      </c>
      <c r="L52" s="77">
        <v>0</v>
      </c>
      <c r="M52" s="77">
        <v>1</v>
      </c>
      <c r="N52" s="77">
        <v>0</v>
      </c>
    </row>
    <row r="53" spans="1:14" x14ac:dyDescent="0.2">
      <c r="A53" s="53">
        <v>514</v>
      </c>
      <c r="B53" s="289" t="s">
        <v>164</v>
      </c>
      <c r="C53" s="70">
        <f t="shared" si="4"/>
        <v>1</v>
      </c>
      <c r="D53" s="77">
        <v>0</v>
      </c>
      <c r="E53" s="77">
        <v>1</v>
      </c>
      <c r="F53" s="77">
        <v>0</v>
      </c>
      <c r="G53" s="77">
        <v>1</v>
      </c>
      <c r="H53" s="77">
        <v>0</v>
      </c>
      <c r="I53" s="77">
        <v>0</v>
      </c>
      <c r="J53" s="77">
        <v>0</v>
      </c>
      <c r="K53" s="77">
        <v>1</v>
      </c>
      <c r="L53" s="77">
        <v>0</v>
      </c>
      <c r="M53" s="77">
        <v>0</v>
      </c>
      <c r="N53" s="77">
        <v>0</v>
      </c>
    </row>
    <row r="54" spans="1:14" x14ac:dyDescent="0.2">
      <c r="A54" s="53">
        <v>515</v>
      </c>
      <c r="B54" s="289" t="s">
        <v>116</v>
      </c>
      <c r="C54" s="70">
        <f t="shared" si="4"/>
        <v>29</v>
      </c>
      <c r="D54" s="77">
        <v>4</v>
      </c>
      <c r="E54" s="77">
        <v>25</v>
      </c>
      <c r="F54" s="77">
        <v>27</v>
      </c>
      <c r="G54" s="77">
        <v>2</v>
      </c>
      <c r="H54" s="77">
        <v>0</v>
      </c>
      <c r="I54" s="77">
        <v>4</v>
      </c>
      <c r="J54" s="77">
        <v>5</v>
      </c>
      <c r="K54" s="77">
        <v>11</v>
      </c>
      <c r="L54" s="77">
        <v>4</v>
      </c>
      <c r="M54" s="77">
        <v>2</v>
      </c>
      <c r="N54" s="77">
        <v>3</v>
      </c>
    </row>
    <row r="55" spans="1:14" x14ac:dyDescent="0.2">
      <c r="A55" s="53">
        <v>516</v>
      </c>
      <c r="B55" s="289" t="s">
        <v>341</v>
      </c>
      <c r="C55" s="70">
        <f t="shared" si="4"/>
        <v>24</v>
      </c>
      <c r="D55" s="77">
        <v>1</v>
      </c>
      <c r="E55" s="77">
        <v>23</v>
      </c>
      <c r="F55" s="77">
        <v>24</v>
      </c>
      <c r="G55" s="77">
        <v>0</v>
      </c>
      <c r="H55" s="77">
        <v>0</v>
      </c>
      <c r="I55" s="77">
        <v>1</v>
      </c>
      <c r="J55" s="77">
        <v>2</v>
      </c>
      <c r="K55" s="77">
        <v>11</v>
      </c>
      <c r="L55" s="77">
        <v>6</v>
      </c>
      <c r="M55" s="77">
        <v>2</v>
      </c>
      <c r="N55" s="77">
        <v>2</v>
      </c>
    </row>
    <row r="56" spans="1:14" x14ac:dyDescent="0.2">
      <c r="A56" s="53">
        <v>518</v>
      </c>
      <c r="B56" s="289" t="s">
        <v>290</v>
      </c>
      <c r="C56" s="70">
        <f t="shared" si="4"/>
        <v>393</v>
      </c>
      <c r="D56" s="77">
        <v>43</v>
      </c>
      <c r="E56" s="77">
        <v>350</v>
      </c>
      <c r="F56" s="77">
        <v>371</v>
      </c>
      <c r="G56" s="77">
        <v>22</v>
      </c>
      <c r="H56" s="77">
        <v>9</v>
      </c>
      <c r="I56" s="77">
        <v>34</v>
      </c>
      <c r="J56" s="77">
        <v>53</v>
      </c>
      <c r="K56" s="77">
        <v>147</v>
      </c>
      <c r="L56" s="77">
        <v>99</v>
      </c>
      <c r="M56" s="77">
        <v>39</v>
      </c>
      <c r="N56" s="77">
        <v>12</v>
      </c>
    </row>
    <row r="57" spans="1:14" x14ac:dyDescent="0.2">
      <c r="A57" s="53">
        <v>519</v>
      </c>
      <c r="B57" s="289" t="s">
        <v>188</v>
      </c>
      <c r="C57" s="70">
        <f t="shared" si="4"/>
        <v>2</v>
      </c>
      <c r="D57" s="77">
        <v>0</v>
      </c>
      <c r="E57" s="77">
        <v>2</v>
      </c>
      <c r="F57" s="77">
        <v>2</v>
      </c>
      <c r="G57" s="77">
        <v>0</v>
      </c>
      <c r="H57" s="77">
        <v>0</v>
      </c>
      <c r="I57" s="77">
        <v>0</v>
      </c>
      <c r="J57" s="77">
        <v>1</v>
      </c>
      <c r="K57" s="77">
        <v>0</v>
      </c>
      <c r="L57" s="77">
        <v>1</v>
      </c>
      <c r="M57" s="77">
        <v>0</v>
      </c>
      <c r="N57" s="77">
        <v>0</v>
      </c>
    </row>
    <row r="58" spans="1:14" x14ac:dyDescent="0.2">
      <c r="A58" s="51">
        <v>524</v>
      </c>
      <c r="B58" s="289" t="s">
        <v>64</v>
      </c>
      <c r="C58" s="70">
        <f t="shared" si="4"/>
        <v>1500</v>
      </c>
      <c r="D58" s="77">
        <v>52</v>
      </c>
      <c r="E58" s="77">
        <v>1448</v>
      </c>
      <c r="F58" s="77">
        <v>1423</v>
      </c>
      <c r="G58" s="77">
        <v>77</v>
      </c>
      <c r="H58" s="77">
        <v>11</v>
      </c>
      <c r="I58" s="77">
        <v>41</v>
      </c>
      <c r="J58" s="77">
        <v>74</v>
      </c>
      <c r="K58" s="77">
        <v>476</v>
      </c>
      <c r="L58" s="77">
        <v>443</v>
      </c>
      <c r="M58" s="77">
        <v>251</v>
      </c>
      <c r="N58" s="77">
        <v>204</v>
      </c>
    </row>
    <row r="59" spans="1:14" x14ac:dyDescent="0.2">
      <c r="A59" s="51">
        <v>525</v>
      </c>
      <c r="B59" s="289" t="s">
        <v>65</v>
      </c>
      <c r="C59" s="70">
        <f t="shared" si="4"/>
        <v>172</v>
      </c>
      <c r="D59" s="77">
        <v>2</v>
      </c>
      <c r="E59" s="77">
        <v>170</v>
      </c>
      <c r="F59" s="77">
        <v>165</v>
      </c>
      <c r="G59" s="77">
        <v>7</v>
      </c>
      <c r="H59" s="77">
        <v>0</v>
      </c>
      <c r="I59" s="77">
        <v>2</v>
      </c>
      <c r="J59" s="77">
        <v>10</v>
      </c>
      <c r="K59" s="77">
        <v>57</v>
      </c>
      <c r="L59" s="77">
        <v>54</v>
      </c>
      <c r="M59" s="77">
        <v>35</v>
      </c>
      <c r="N59" s="77">
        <v>14</v>
      </c>
    </row>
    <row r="60" spans="1:14" x14ac:dyDescent="0.2">
      <c r="A60" s="53">
        <v>526</v>
      </c>
      <c r="B60" s="289" t="s">
        <v>364</v>
      </c>
      <c r="C60" s="70">
        <f t="shared" si="4"/>
        <v>8</v>
      </c>
      <c r="D60" s="77">
        <v>0</v>
      </c>
      <c r="E60" s="77">
        <v>8</v>
      </c>
      <c r="F60" s="77">
        <v>6</v>
      </c>
      <c r="G60" s="77">
        <v>2</v>
      </c>
      <c r="H60" s="77">
        <v>0</v>
      </c>
      <c r="I60" s="77">
        <v>0</v>
      </c>
      <c r="J60" s="77">
        <v>0</v>
      </c>
      <c r="K60" s="77">
        <v>2</v>
      </c>
      <c r="L60" s="77">
        <v>4</v>
      </c>
      <c r="M60" s="77">
        <v>2</v>
      </c>
      <c r="N60" s="77">
        <v>0</v>
      </c>
    </row>
    <row r="61" spans="1:14" x14ac:dyDescent="0.2">
      <c r="A61" s="53">
        <v>527</v>
      </c>
      <c r="B61" s="289" t="s">
        <v>363</v>
      </c>
      <c r="C61" s="70">
        <f t="shared" si="4"/>
        <v>16</v>
      </c>
      <c r="D61" s="77">
        <v>0</v>
      </c>
      <c r="E61" s="77">
        <v>16</v>
      </c>
      <c r="F61" s="77">
        <v>15</v>
      </c>
      <c r="G61" s="77">
        <v>1</v>
      </c>
      <c r="H61" s="77">
        <v>0</v>
      </c>
      <c r="I61" s="77">
        <v>0</v>
      </c>
      <c r="J61" s="77">
        <v>0</v>
      </c>
      <c r="K61" s="77">
        <v>4</v>
      </c>
      <c r="L61" s="77">
        <v>4</v>
      </c>
      <c r="M61" s="77">
        <v>4</v>
      </c>
      <c r="N61" s="77">
        <v>4</v>
      </c>
    </row>
    <row r="62" spans="1:14" ht="33.75" customHeight="1" x14ac:dyDescent="0.2">
      <c r="A62" s="50"/>
      <c r="B62" s="288" t="s">
        <v>291</v>
      </c>
      <c r="C62" s="70">
        <f>SUM(C63:C83)</f>
        <v>825</v>
      </c>
      <c r="D62" s="70">
        <f t="shared" ref="D62:N62" si="8">SUM(D63:D83)</f>
        <v>14</v>
      </c>
      <c r="E62" s="70">
        <f t="shared" si="8"/>
        <v>811</v>
      </c>
      <c r="F62" s="70">
        <f t="shared" si="8"/>
        <v>742</v>
      </c>
      <c r="G62" s="70">
        <f t="shared" si="8"/>
        <v>83</v>
      </c>
      <c r="H62" s="70">
        <f t="shared" si="8"/>
        <v>6</v>
      </c>
      <c r="I62" s="70">
        <f t="shared" si="8"/>
        <v>8</v>
      </c>
      <c r="J62" s="70">
        <f t="shared" si="8"/>
        <v>32</v>
      </c>
      <c r="K62" s="70">
        <f t="shared" si="8"/>
        <v>179</v>
      </c>
      <c r="L62" s="70">
        <f t="shared" si="8"/>
        <v>221</v>
      </c>
      <c r="M62" s="70">
        <f t="shared" si="8"/>
        <v>183</v>
      </c>
      <c r="N62" s="70">
        <f t="shared" si="8"/>
        <v>196</v>
      </c>
    </row>
    <row r="63" spans="1:14" x14ac:dyDescent="0.2">
      <c r="A63" s="53">
        <v>602</v>
      </c>
      <c r="B63" s="289" t="s">
        <v>117</v>
      </c>
      <c r="C63" s="70">
        <f t="shared" si="4"/>
        <v>1</v>
      </c>
      <c r="D63" s="77">
        <v>0</v>
      </c>
      <c r="E63" s="77">
        <v>1</v>
      </c>
      <c r="F63" s="77">
        <v>1</v>
      </c>
      <c r="G63" s="77">
        <v>0</v>
      </c>
      <c r="H63" s="77">
        <v>0</v>
      </c>
      <c r="I63" s="77">
        <v>0</v>
      </c>
      <c r="J63" s="77">
        <v>0</v>
      </c>
      <c r="K63" s="77">
        <v>1</v>
      </c>
      <c r="L63" s="77">
        <v>0</v>
      </c>
      <c r="M63" s="77">
        <v>0</v>
      </c>
      <c r="N63" s="77">
        <v>0</v>
      </c>
    </row>
    <row r="64" spans="1:14" x14ac:dyDescent="0.2">
      <c r="A64" s="51">
        <v>608</v>
      </c>
      <c r="B64" s="289" t="s">
        <v>119</v>
      </c>
      <c r="C64" s="70">
        <f t="shared" si="4"/>
        <v>5</v>
      </c>
      <c r="D64" s="77">
        <v>0</v>
      </c>
      <c r="E64" s="77">
        <v>5</v>
      </c>
      <c r="F64" s="77">
        <v>5</v>
      </c>
      <c r="G64" s="77">
        <v>0</v>
      </c>
      <c r="H64" s="77">
        <v>0</v>
      </c>
      <c r="I64" s="77">
        <v>0</v>
      </c>
      <c r="J64" s="77">
        <v>1</v>
      </c>
      <c r="K64" s="77">
        <v>0</v>
      </c>
      <c r="L64" s="77">
        <v>2</v>
      </c>
      <c r="M64" s="77">
        <v>1</v>
      </c>
      <c r="N64" s="77">
        <v>1</v>
      </c>
    </row>
    <row r="65" spans="1:14" x14ac:dyDescent="0.2">
      <c r="A65" s="53">
        <v>609</v>
      </c>
      <c r="B65" s="289" t="s">
        <v>120</v>
      </c>
      <c r="C65" s="70">
        <f t="shared" si="4"/>
        <v>3</v>
      </c>
      <c r="D65" s="77">
        <v>0</v>
      </c>
      <c r="E65" s="77">
        <v>3</v>
      </c>
      <c r="F65" s="77">
        <v>3</v>
      </c>
      <c r="G65" s="77">
        <v>0</v>
      </c>
      <c r="H65" s="77">
        <v>0</v>
      </c>
      <c r="I65" s="77">
        <v>0</v>
      </c>
      <c r="J65" s="77">
        <v>0</v>
      </c>
      <c r="K65" s="77">
        <v>0</v>
      </c>
      <c r="L65" s="77">
        <v>1</v>
      </c>
      <c r="M65" s="77">
        <v>0</v>
      </c>
      <c r="N65" s="77">
        <v>2</v>
      </c>
    </row>
    <row r="66" spans="1:14" x14ac:dyDescent="0.2">
      <c r="A66" s="53">
        <v>610</v>
      </c>
      <c r="B66" s="289" t="s">
        <v>90</v>
      </c>
      <c r="C66" s="70">
        <f t="shared" si="4"/>
        <v>3</v>
      </c>
      <c r="D66" s="77">
        <v>0</v>
      </c>
      <c r="E66" s="77">
        <v>3</v>
      </c>
      <c r="F66" s="77">
        <v>3</v>
      </c>
      <c r="G66" s="77">
        <v>0</v>
      </c>
      <c r="H66" s="77">
        <v>0</v>
      </c>
      <c r="I66" s="77">
        <v>0</v>
      </c>
      <c r="J66" s="77">
        <v>0</v>
      </c>
      <c r="K66" s="77">
        <v>0</v>
      </c>
      <c r="L66" s="77">
        <v>0</v>
      </c>
      <c r="M66" s="77">
        <v>1</v>
      </c>
      <c r="N66" s="77">
        <v>2</v>
      </c>
    </row>
    <row r="67" spans="1:14" x14ac:dyDescent="0.2">
      <c r="A67" s="53">
        <v>615</v>
      </c>
      <c r="B67" s="289" t="s">
        <v>91</v>
      </c>
      <c r="C67" s="70">
        <f t="shared" si="4"/>
        <v>13</v>
      </c>
      <c r="D67" s="77">
        <v>0</v>
      </c>
      <c r="E67" s="77">
        <v>13</v>
      </c>
      <c r="F67" s="77">
        <v>11</v>
      </c>
      <c r="G67" s="77">
        <v>2</v>
      </c>
      <c r="H67" s="77">
        <v>0</v>
      </c>
      <c r="I67" s="77">
        <v>0</v>
      </c>
      <c r="J67" s="77">
        <v>1</v>
      </c>
      <c r="K67" s="77">
        <v>3</v>
      </c>
      <c r="L67" s="77">
        <v>7</v>
      </c>
      <c r="M67" s="77">
        <v>0</v>
      </c>
      <c r="N67" s="77">
        <v>2</v>
      </c>
    </row>
    <row r="68" spans="1:14" x14ac:dyDescent="0.2">
      <c r="A68" s="53">
        <v>617</v>
      </c>
      <c r="B68" s="289" t="s">
        <v>121</v>
      </c>
      <c r="C68" s="70">
        <f t="shared" si="4"/>
        <v>1</v>
      </c>
      <c r="D68" s="77">
        <v>0</v>
      </c>
      <c r="E68" s="77">
        <v>1</v>
      </c>
      <c r="F68" s="77">
        <v>1</v>
      </c>
      <c r="G68" s="77">
        <v>0</v>
      </c>
      <c r="H68" s="77">
        <v>0</v>
      </c>
      <c r="I68" s="77">
        <v>0</v>
      </c>
      <c r="J68" s="77">
        <v>0</v>
      </c>
      <c r="K68" s="77">
        <v>0</v>
      </c>
      <c r="L68" s="77">
        <v>0</v>
      </c>
      <c r="M68" s="77">
        <v>1</v>
      </c>
      <c r="N68" s="77">
        <v>0</v>
      </c>
    </row>
    <row r="69" spans="1:14" ht="21" x14ac:dyDescent="0.2">
      <c r="A69" s="53">
        <v>619</v>
      </c>
      <c r="B69" s="289" t="s">
        <v>335</v>
      </c>
      <c r="C69" s="70">
        <f t="shared" si="4"/>
        <v>20</v>
      </c>
      <c r="D69" s="77">
        <v>0</v>
      </c>
      <c r="E69" s="77">
        <v>20</v>
      </c>
      <c r="F69" s="77">
        <v>18</v>
      </c>
      <c r="G69" s="77">
        <v>2</v>
      </c>
      <c r="H69" s="77">
        <v>0</v>
      </c>
      <c r="I69" s="77">
        <v>0</v>
      </c>
      <c r="J69" s="77">
        <v>0</v>
      </c>
      <c r="K69" s="77">
        <v>4</v>
      </c>
      <c r="L69" s="77">
        <v>7</v>
      </c>
      <c r="M69" s="77">
        <v>6</v>
      </c>
      <c r="N69" s="77">
        <v>3</v>
      </c>
    </row>
    <row r="70" spans="1:14" x14ac:dyDescent="0.2">
      <c r="A70" s="53">
        <v>620</v>
      </c>
      <c r="B70" s="289" t="s">
        <v>272</v>
      </c>
      <c r="C70" s="70">
        <f t="shared" si="4"/>
        <v>59</v>
      </c>
      <c r="D70" s="77">
        <v>0</v>
      </c>
      <c r="E70" s="77">
        <v>59</v>
      </c>
      <c r="F70" s="77">
        <v>49</v>
      </c>
      <c r="G70" s="77">
        <v>10</v>
      </c>
      <c r="H70" s="77">
        <v>0</v>
      </c>
      <c r="I70" s="77">
        <v>0</v>
      </c>
      <c r="J70" s="77">
        <v>1</v>
      </c>
      <c r="K70" s="77">
        <v>10</v>
      </c>
      <c r="L70" s="77">
        <v>15</v>
      </c>
      <c r="M70" s="77">
        <v>17</v>
      </c>
      <c r="N70" s="77">
        <v>16</v>
      </c>
    </row>
    <row r="71" spans="1:14" x14ac:dyDescent="0.2">
      <c r="A71" s="53">
        <v>621</v>
      </c>
      <c r="B71" s="289" t="s">
        <v>122</v>
      </c>
      <c r="C71" s="70">
        <f t="shared" ref="C71:C134" si="9">D71+E71</f>
        <v>146</v>
      </c>
      <c r="D71" s="77">
        <v>5</v>
      </c>
      <c r="E71" s="77">
        <v>141</v>
      </c>
      <c r="F71" s="77">
        <v>134</v>
      </c>
      <c r="G71" s="77">
        <v>12</v>
      </c>
      <c r="H71" s="77">
        <v>3</v>
      </c>
      <c r="I71" s="77">
        <v>2</v>
      </c>
      <c r="J71" s="77">
        <v>10</v>
      </c>
      <c r="K71" s="77">
        <v>38</v>
      </c>
      <c r="L71" s="77">
        <v>41</v>
      </c>
      <c r="M71" s="77">
        <v>25</v>
      </c>
      <c r="N71" s="77">
        <v>27</v>
      </c>
    </row>
    <row r="72" spans="1:14" x14ac:dyDescent="0.2">
      <c r="A72" s="53">
        <v>623</v>
      </c>
      <c r="B72" s="289" t="s">
        <v>267</v>
      </c>
      <c r="C72" s="70">
        <f t="shared" si="9"/>
        <v>246</v>
      </c>
      <c r="D72" s="77">
        <v>5</v>
      </c>
      <c r="E72" s="77">
        <v>241</v>
      </c>
      <c r="F72" s="77">
        <v>230</v>
      </c>
      <c r="G72" s="77">
        <v>16</v>
      </c>
      <c r="H72" s="77">
        <v>1</v>
      </c>
      <c r="I72" s="77">
        <v>4</v>
      </c>
      <c r="J72" s="77">
        <v>4</v>
      </c>
      <c r="K72" s="77">
        <v>35</v>
      </c>
      <c r="L72" s="77">
        <v>55</v>
      </c>
      <c r="M72" s="77">
        <v>61</v>
      </c>
      <c r="N72" s="77">
        <v>86</v>
      </c>
    </row>
    <row r="73" spans="1:14" x14ac:dyDescent="0.2">
      <c r="A73" s="53">
        <v>624</v>
      </c>
      <c r="B73" s="289" t="s">
        <v>123</v>
      </c>
      <c r="C73" s="70">
        <f t="shared" si="9"/>
        <v>5</v>
      </c>
      <c r="D73" s="77">
        <v>0</v>
      </c>
      <c r="E73" s="77">
        <v>5</v>
      </c>
      <c r="F73" s="77">
        <v>5</v>
      </c>
      <c r="G73" s="77">
        <v>0</v>
      </c>
      <c r="H73" s="77">
        <v>0</v>
      </c>
      <c r="I73" s="77">
        <v>0</v>
      </c>
      <c r="J73" s="77">
        <v>0</v>
      </c>
      <c r="K73" s="77">
        <v>3</v>
      </c>
      <c r="L73" s="77">
        <v>1</v>
      </c>
      <c r="M73" s="77">
        <v>1</v>
      </c>
      <c r="N73" s="77">
        <v>0</v>
      </c>
    </row>
    <row r="74" spans="1:14" x14ac:dyDescent="0.2">
      <c r="A74" s="53">
        <v>625</v>
      </c>
      <c r="B74" s="289" t="s">
        <v>124</v>
      </c>
      <c r="C74" s="70">
        <f t="shared" si="9"/>
        <v>1</v>
      </c>
      <c r="D74" s="77">
        <v>0</v>
      </c>
      <c r="E74" s="77">
        <v>1</v>
      </c>
      <c r="F74" s="77">
        <v>0</v>
      </c>
      <c r="G74" s="77">
        <v>1</v>
      </c>
      <c r="H74" s="77">
        <v>0</v>
      </c>
      <c r="I74" s="77">
        <v>0</v>
      </c>
      <c r="J74" s="77">
        <v>0</v>
      </c>
      <c r="K74" s="77">
        <v>0</v>
      </c>
      <c r="L74" s="77">
        <v>1</v>
      </c>
      <c r="M74" s="77">
        <v>0</v>
      </c>
      <c r="N74" s="77">
        <v>0</v>
      </c>
    </row>
    <row r="75" spans="1:14" x14ac:dyDescent="0.2">
      <c r="A75" s="53">
        <v>628</v>
      </c>
      <c r="B75" s="289" t="s">
        <v>80</v>
      </c>
      <c r="C75" s="70">
        <f t="shared" si="9"/>
        <v>4</v>
      </c>
      <c r="D75" s="77">
        <v>0</v>
      </c>
      <c r="E75" s="77">
        <v>4</v>
      </c>
      <c r="F75" s="77">
        <v>4</v>
      </c>
      <c r="G75" s="77">
        <v>0</v>
      </c>
      <c r="H75" s="77">
        <v>0</v>
      </c>
      <c r="I75" s="77">
        <v>0</v>
      </c>
      <c r="J75" s="77">
        <v>0</v>
      </c>
      <c r="K75" s="77">
        <v>0</v>
      </c>
      <c r="L75" s="77">
        <v>2</v>
      </c>
      <c r="M75" s="77">
        <v>1</v>
      </c>
      <c r="N75" s="77">
        <v>1</v>
      </c>
    </row>
    <row r="76" spans="1:14" ht="17.25" customHeight="1" x14ac:dyDescent="0.2">
      <c r="A76" s="53">
        <v>629</v>
      </c>
      <c r="B76" s="289" t="s">
        <v>273</v>
      </c>
      <c r="C76" s="70">
        <f t="shared" si="9"/>
        <v>2</v>
      </c>
      <c r="D76" s="77">
        <v>0</v>
      </c>
      <c r="E76" s="77">
        <v>2</v>
      </c>
      <c r="F76" s="77">
        <v>2</v>
      </c>
      <c r="G76" s="77">
        <v>0</v>
      </c>
      <c r="H76" s="77">
        <v>0</v>
      </c>
      <c r="I76" s="77">
        <v>0</v>
      </c>
      <c r="J76" s="77">
        <v>0</v>
      </c>
      <c r="K76" s="77">
        <v>1</v>
      </c>
      <c r="L76" s="77">
        <v>1</v>
      </c>
      <c r="M76" s="77">
        <v>0</v>
      </c>
      <c r="N76" s="77">
        <v>0</v>
      </c>
    </row>
    <row r="77" spans="1:14" ht="21" x14ac:dyDescent="0.2">
      <c r="A77" s="53">
        <v>630</v>
      </c>
      <c r="B77" s="289" t="s">
        <v>292</v>
      </c>
      <c r="C77" s="70">
        <f t="shared" si="9"/>
        <v>1</v>
      </c>
      <c r="D77" s="77">
        <v>0</v>
      </c>
      <c r="E77" s="77">
        <v>1</v>
      </c>
      <c r="F77" s="77">
        <v>1</v>
      </c>
      <c r="G77" s="77">
        <v>0</v>
      </c>
      <c r="H77" s="77">
        <v>0</v>
      </c>
      <c r="I77" s="77">
        <v>0</v>
      </c>
      <c r="J77" s="77">
        <v>1</v>
      </c>
      <c r="K77" s="77">
        <v>0</v>
      </c>
      <c r="L77" s="77">
        <v>0</v>
      </c>
      <c r="M77" s="77">
        <v>0</v>
      </c>
      <c r="N77" s="77">
        <v>0</v>
      </c>
    </row>
    <row r="78" spans="1:14" x14ac:dyDescent="0.2">
      <c r="A78" s="53">
        <v>631</v>
      </c>
      <c r="B78" s="289" t="s">
        <v>81</v>
      </c>
      <c r="C78" s="70">
        <f t="shared" si="9"/>
        <v>37</v>
      </c>
      <c r="D78" s="77">
        <v>0</v>
      </c>
      <c r="E78" s="77">
        <v>37</v>
      </c>
      <c r="F78" s="77">
        <v>35</v>
      </c>
      <c r="G78" s="77">
        <v>2</v>
      </c>
      <c r="H78" s="77">
        <v>0</v>
      </c>
      <c r="I78" s="77">
        <v>0</v>
      </c>
      <c r="J78" s="77">
        <v>1</v>
      </c>
      <c r="K78" s="77">
        <v>19</v>
      </c>
      <c r="L78" s="77">
        <v>8</v>
      </c>
      <c r="M78" s="77">
        <v>6</v>
      </c>
      <c r="N78" s="77">
        <v>3</v>
      </c>
    </row>
    <row r="79" spans="1:14" ht="21" x14ac:dyDescent="0.2">
      <c r="A79" s="51">
        <v>633</v>
      </c>
      <c r="B79" s="289" t="s">
        <v>293</v>
      </c>
      <c r="C79" s="70">
        <f t="shared" si="9"/>
        <v>6</v>
      </c>
      <c r="D79" s="77">
        <v>0</v>
      </c>
      <c r="E79" s="77">
        <v>6</v>
      </c>
      <c r="F79" s="77">
        <v>6</v>
      </c>
      <c r="G79" s="77">
        <v>0</v>
      </c>
      <c r="H79" s="77">
        <v>0</v>
      </c>
      <c r="I79" s="77">
        <v>0</v>
      </c>
      <c r="J79" s="77">
        <v>0</v>
      </c>
      <c r="K79" s="77">
        <v>1</v>
      </c>
      <c r="L79" s="77">
        <v>3</v>
      </c>
      <c r="M79" s="77">
        <v>2</v>
      </c>
      <c r="N79" s="77">
        <v>0</v>
      </c>
    </row>
    <row r="80" spans="1:14" ht="21" x14ac:dyDescent="0.2">
      <c r="A80" s="51">
        <v>634</v>
      </c>
      <c r="B80" s="289" t="s">
        <v>294</v>
      </c>
      <c r="C80" s="70">
        <f t="shared" si="9"/>
        <v>19</v>
      </c>
      <c r="D80" s="77">
        <v>0</v>
      </c>
      <c r="E80" s="77">
        <v>19</v>
      </c>
      <c r="F80" s="77">
        <v>17</v>
      </c>
      <c r="G80" s="77">
        <v>2</v>
      </c>
      <c r="H80" s="77">
        <v>0</v>
      </c>
      <c r="I80" s="77">
        <v>0</v>
      </c>
      <c r="J80" s="77">
        <v>1</v>
      </c>
      <c r="K80" s="77">
        <v>1</v>
      </c>
      <c r="L80" s="77">
        <v>4</v>
      </c>
      <c r="M80" s="77">
        <v>4</v>
      </c>
      <c r="N80" s="77">
        <v>9</v>
      </c>
    </row>
    <row r="81" spans="1:14" x14ac:dyDescent="0.2">
      <c r="A81" s="51">
        <v>635</v>
      </c>
      <c r="B81" s="289" t="s">
        <v>169</v>
      </c>
      <c r="C81" s="70">
        <f t="shared" si="9"/>
        <v>118</v>
      </c>
      <c r="D81" s="77">
        <v>2</v>
      </c>
      <c r="E81" s="77">
        <v>116</v>
      </c>
      <c r="F81" s="77">
        <v>102</v>
      </c>
      <c r="G81" s="77">
        <v>16</v>
      </c>
      <c r="H81" s="77">
        <v>1</v>
      </c>
      <c r="I81" s="77">
        <v>1</v>
      </c>
      <c r="J81" s="77">
        <v>2</v>
      </c>
      <c r="K81" s="77">
        <v>28</v>
      </c>
      <c r="L81" s="77">
        <v>28</v>
      </c>
      <c r="M81" s="77">
        <v>29</v>
      </c>
      <c r="N81" s="77">
        <v>29</v>
      </c>
    </row>
    <row r="82" spans="1:14" x14ac:dyDescent="0.2">
      <c r="A82" s="51">
        <v>637</v>
      </c>
      <c r="B82" s="289" t="s">
        <v>83</v>
      </c>
      <c r="C82" s="70">
        <f t="shared" si="9"/>
        <v>129</v>
      </c>
      <c r="D82" s="77">
        <v>2</v>
      </c>
      <c r="E82" s="77">
        <v>127</v>
      </c>
      <c r="F82" s="77">
        <v>109</v>
      </c>
      <c r="G82" s="77">
        <v>20</v>
      </c>
      <c r="H82" s="77">
        <v>1</v>
      </c>
      <c r="I82" s="77">
        <v>1</v>
      </c>
      <c r="J82" s="77">
        <v>10</v>
      </c>
      <c r="K82" s="77">
        <v>32</v>
      </c>
      <c r="L82" s="77">
        <v>42</v>
      </c>
      <c r="M82" s="77">
        <v>28</v>
      </c>
      <c r="N82" s="77">
        <v>15</v>
      </c>
    </row>
    <row r="83" spans="1:14" ht="25.5" customHeight="1" x14ac:dyDescent="0.2">
      <c r="A83" s="51">
        <v>699</v>
      </c>
      <c r="B83" s="289" t="s">
        <v>295</v>
      </c>
      <c r="C83" s="70">
        <f t="shared" si="9"/>
        <v>6</v>
      </c>
      <c r="D83" s="77">
        <v>0</v>
      </c>
      <c r="E83" s="77">
        <v>6</v>
      </c>
      <c r="F83" s="77">
        <v>6</v>
      </c>
      <c r="G83" s="77">
        <v>0</v>
      </c>
      <c r="H83" s="77">
        <v>0</v>
      </c>
      <c r="I83" s="77">
        <v>0</v>
      </c>
      <c r="J83" s="77">
        <v>0</v>
      </c>
      <c r="K83" s="77">
        <v>3</v>
      </c>
      <c r="L83" s="77">
        <v>3</v>
      </c>
      <c r="M83" s="77">
        <v>0</v>
      </c>
      <c r="N83" s="77">
        <v>0</v>
      </c>
    </row>
    <row r="84" spans="1:14" x14ac:dyDescent="0.2">
      <c r="A84" s="50"/>
      <c r="B84" s="288" t="s">
        <v>296</v>
      </c>
      <c r="C84" s="70">
        <f>SUM(C85:C102)</f>
        <v>3453</v>
      </c>
      <c r="D84" s="70">
        <f t="shared" ref="D84:N84" si="10">SUM(D85:D102)</f>
        <v>100</v>
      </c>
      <c r="E84" s="70">
        <f t="shared" si="10"/>
        <v>3353</v>
      </c>
      <c r="F84" s="70">
        <f t="shared" si="10"/>
        <v>3168</v>
      </c>
      <c r="G84" s="70">
        <f t="shared" si="10"/>
        <v>285</v>
      </c>
      <c r="H84" s="70">
        <f t="shared" si="10"/>
        <v>22</v>
      </c>
      <c r="I84" s="70">
        <f t="shared" si="10"/>
        <v>78</v>
      </c>
      <c r="J84" s="70">
        <f t="shared" si="10"/>
        <v>277</v>
      </c>
      <c r="K84" s="70">
        <f t="shared" si="10"/>
        <v>1266</v>
      </c>
      <c r="L84" s="70">
        <f t="shared" si="10"/>
        <v>949</v>
      </c>
      <c r="M84" s="70">
        <f t="shared" si="10"/>
        <v>515</v>
      </c>
      <c r="N84" s="70">
        <f t="shared" si="10"/>
        <v>346</v>
      </c>
    </row>
    <row r="85" spans="1:14" x14ac:dyDescent="0.2">
      <c r="A85" s="51">
        <v>701</v>
      </c>
      <c r="B85" s="289" t="s">
        <v>125</v>
      </c>
      <c r="C85" s="70">
        <f t="shared" si="9"/>
        <v>12</v>
      </c>
      <c r="D85" s="77">
        <v>1</v>
      </c>
      <c r="E85" s="77">
        <v>11</v>
      </c>
      <c r="F85" s="77">
        <v>9</v>
      </c>
      <c r="G85" s="77">
        <v>3</v>
      </c>
      <c r="H85" s="77">
        <v>1</v>
      </c>
      <c r="I85" s="77">
        <v>0</v>
      </c>
      <c r="J85" s="77">
        <v>0</v>
      </c>
      <c r="K85" s="77">
        <v>5</v>
      </c>
      <c r="L85" s="77">
        <v>3</v>
      </c>
      <c r="M85" s="77">
        <v>1</v>
      </c>
      <c r="N85" s="77">
        <v>2</v>
      </c>
    </row>
    <row r="86" spans="1:14" x14ac:dyDescent="0.2">
      <c r="A86" s="51">
        <v>702</v>
      </c>
      <c r="B86" s="289" t="s">
        <v>126</v>
      </c>
      <c r="C86" s="70">
        <f t="shared" si="9"/>
        <v>548</v>
      </c>
      <c r="D86" s="77">
        <v>35</v>
      </c>
      <c r="E86" s="77">
        <v>513</v>
      </c>
      <c r="F86" s="77">
        <v>520</v>
      </c>
      <c r="G86" s="77">
        <v>28</v>
      </c>
      <c r="H86" s="77">
        <v>6</v>
      </c>
      <c r="I86" s="77">
        <v>29</v>
      </c>
      <c r="J86" s="77">
        <v>74</v>
      </c>
      <c r="K86" s="77">
        <v>212</v>
      </c>
      <c r="L86" s="77">
        <v>130</v>
      </c>
      <c r="M86" s="77">
        <v>59</v>
      </c>
      <c r="N86" s="77">
        <v>38</v>
      </c>
    </row>
    <row r="87" spans="1:14" x14ac:dyDescent="0.2">
      <c r="A87" s="51">
        <v>703</v>
      </c>
      <c r="B87" s="289" t="s">
        <v>127</v>
      </c>
      <c r="C87" s="70">
        <f t="shared" si="9"/>
        <v>62</v>
      </c>
      <c r="D87" s="77">
        <v>1</v>
      </c>
      <c r="E87" s="77">
        <v>61</v>
      </c>
      <c r="F87" s="77">
        <v>61</v>
      </c>
      <c r="G87" s="77">
        <v>1</v>
      </c>
      <c r="H87" s="77">
        <v>1</v>
      </c>
      <c r="I87" s="77">
        <v>0</v>
      </c>
      <c r="J87" s="77">
        <v>5</v>
      </c>
      <c r="K87" s="77">
        <v>12</v>
      </c>
      <c r="L87" s="77">
        <v>7</v>
      </c>
      <c r="M87" s="77">
        <v>4</v>
      </c>
      <c r="N87" s="77">
        <v>33</v>
      </c>
    </row>
    <row r="88" spans="1:14" x14ac:dyDescent="0.2">
      <c r="A88" s="51">
        <v>705</v>
      </c>
      <c r="B88" s="289" t="s">
        <v>128</v>
      </c>
      <c r="C88" s="70">
        <f t="shared" si="9"/>
        <v>10</v>
      </c>
      <c r="D88" s="77">
        <v>0</v>
      </c>
      <c r="E88" s="77">
        <v>10</v>
      </c>
      <c r="F88" s="77">
        <v>10</v>
      </c>
      <c r="G88" s="77">
        <v>0</v>
      </c>
      <c r="H88" s="77">
        <v>0</v>
      </c>
      <c r="I88" s="77">
        <v>0</v>
      </c>
      <c r="J88" s="77">
        <v>1</v>
      </c>
      <c r="K88" s="77">
        <v>3</v>
      </c>
      <c r="L88" s="77">
        <v>3</v>
      </c>
      <c r="M88" s="77">
        <v>2</v>
      </c>
      <c r="N88" s="77">
        <v>1</v>
      </c>
    </row>
    <row r="89" spans="1:14" x14ac:dyDescent="0.2">
      <c r="A89" s="51">
        <v>707</v>
      </c>
      <c r="B89" s="289" t="s">
        <v>130</v>
      </c>
      <c r="C89" s="70">
        <f t="shared" si="9"/>
        <v>4</v>
      </c>
      <c r="D89" s="77">
        <v>2</v>
      </c>
      <c r="E89" s="77">
        <v>2</v>
      </c>
      <c r="F89" s="77">
        <v>4</v>
      </c>
      <c r="G89" s="77">
        <v>0</v>
      </c>
      <c r="H89" s="77">
        <v>0</v>
      </c>
      <c r="I89" s="77">
        <v>2</v>
      </c>
      <c r="J89" s="77">
        <v>0</v>
      </c>
      <c r="K89" s="77">
        <v>2</v>
      </c>
      <c r="L89" s="77">
        <v>0</v>
      </c>
      <c r="M89" s="77">
        <v>0</v>
      </c>
      <c r="N89" s="77">
        <v>0</v>
      </c>
    </row>
    <row r="90" spans="1:14" x14ac:dyDescent="0.2">
      <c r="A90" s="51">
        <v>709</v>
      </c>
      <c r="B90" s="289" t="s">
        <v>131</v>
      </c>
      <c r="C90" s="70">
        <f t="shared" si="9"/>
        <v>248</v>
      </c>
      <c r="D90" s="77">
        <v>10</v>
      </c>
      <c r="E90" s="77">
        <v>238</v>
      </c>
      <c r="F90" s="77">
        <v>230</v>
      </c>
      <c r="G90" s="77">
        <v>18</v>
      </c>
      <c r="H90" s="77">
        <v>3</v>
      </c>
      <c r="I90" s="77">
        <v>7</v>
      </c>
      <c r="J90" s="77">
        <v>22</v>
      </c>
      <c r="K90" s="77">
        <v>99</v>
      </c>
      <c r="L90" s="77">
        <v>71</v>
      </c>
      <c r="M90" s="77">
        <v>27</v>
      </c>
      <c r="N90" s="77">
        <v>19</v>
      </c>
    </row>
    <row r="91" spans="1:14" x14ac:dyDescent="0.2">
      <c r="A91" s="51">
        <v>710</v>
      </c>
      <c r="B91" s="289" t="s">
        <v>132</v>
      </c>
      <c r="C91" s="70">
        <f t="shared" si="9"/>
        <v>1580</v>
      </c>
      <c r="D91" s="77">
        <v>24</v>
      </c>
      <c r="E91" s="77">
        <v>1556</v>
      </c>
      <c r="F91" s="77">
        <v>1463</v>
      </c>
      <c r="G91" s="77">
        <v>117</v>
      </c>
      <c r="H91" s="77">
        <v>3</v>
      </c>
      <c r="I91" s="77">
        <v>21</v>
      </c>
      <c r="J91" s="77">
        <v>99</v>
      </c>
      <c r="K91" s="77">
        <v>569</v>
      </c>
      <c r="L91" s="77">
        <v>477</v>
      </c>
      <c r="M91" s="77">
        <v>265</v>
      </c>
      <c r="N91" s="77">
        <v>146</v>
      </c>
    </row>
    <row r="92" spans="1:14" x14ac:dyDescent="0.2">
      <c r="A92" s="51">
        <v>715</v>
      </c>
      <c r="B92" s="289" t="s">
        <v>297</v>
      </c>
      <c r="C92" s="70">
        <f t="shared" si="9"/>
        <v>3</v>
      </c>
      <c r="D92" s="77">
        <v>0</v>
      </c>
      <c r="E92" s="77">
        <v>3</v>
      </c>
      <c r="F92" s="77">
        <v>3</v>
      </c>
      <c r="G92" s="77">
        <v>0</v>
      </c>
      <c r="H92" s="77">
        <v>0</v>
      </c>
      <c r="I92" s="77">
        <v>0</v>
      </c>
      <c r="J92" s="77">
        <v>0</v>
      </c>
      <c r="K92" s="77">
        <v>1</v>
      </c>
      <c r="L92" s="77">
        <v>0</v>
      </c>
      <c r="M92" s="77">
        <v>2</v>
      </c>
      <c r="N92" s="77">
        <v>0</v>
      </c>
    </row>
    <row r="93" spans="1:14" x14ac:dyDescent="0.2">
      <c r="A93" s="51">
        <v>717</v>
      </c>
      <c r="B93" s="289" t="s">
        <v>84</v>
      </c>
      <c r="C93" s="70">
        <f t="shared" si="9"/>
        <v>13</v>
      </c>
      <c r="D93" s="77">
        <v>0</v>
      </c>
      <c r="E93" s="77">
        <v>13</v>
      </c>
      <c r="F93" s="77">
        <v>12</v>
      </c>
      <c r="G93" s="77">
        <v>1</v>
      </c>
      <c r="H93" s="77">
        <v>0</v>
      </c>
      <c r="I93" s="77">
        <v>0</v>
      </c>
      <c r="J93" s="77">
        <v>0</v>
      </c>
      <c r="K93" s="77">
        <v>6</v>
      </c>
      <c r="L93" s="77">
        <v>3</v>
      </c>
      <c r="M93" s="77">
        <v>3</v>
      </c>
      <c r="N93" s="77">
        <v>1</v>
      </c>
    </row>
    <row r="94" spans="1:14" x14ac:dyDescent="0.2">
      <c r="A94" s="53">
        <v>720</v>
      </c>
      <c r="B94" s="289" t="s">
        <v>178</v>
      </c>
      <c r="C94" s="70">
        <f t="shared" si="9"/>
        <v>18</v>
      </c>
      <c r="D94" s="77">
        <v>0</v>
      </c>
      <c r="E94" s="77">
        <v>18</v>
      </c>
      <c r="F94" s="77">
        <v>16</v>
      </c>
      <c r="G94" s="77">
        <v>2</v>
      </c>
      <c r="H94" s="77">
        <v>0</v>
      </c>
      <c r="I94" s="77">
        <v>0</v>
      </c>
      <c r="J94" s="77">
        <v>0</v>
      </c>
      <c r="K94" s="77">
        <v>2</v>
      </c>
      <c r="L94" s="77">
        <v>4</v>
      </c>
      <c r="M94" s="77">
        <v>5</v>
      </c>
      <c r="N94" s="77">
        <v>7</v>
      </c>
    </row>
    <row r="95" spans="1:14" x14ac:dyDescent="0.2">
      <c r="A95" s="53">
        <v>721</v>
      </c>
      <c r="B95" s="289" t="s">
        <v>360</v>
      </c>
      <c r="C95" s="70">
        <f t="shared" si="9"/>
        <v>26</v>
      </c>
      <c r="D95" s="77">
        <v>0</v>
      </c>
      <c r="E95" s="77">
        <v>26</v>
      </c>
      <c r="F95" s="77">
        <v>3</v>
      </c>
      <c r="G95" s="77">
        <v>23</v>
      </c>
      <c r="H95" s="77">
        <v>0</v>
      </c>
      <c r="I95" s="77">
        <v>0</v>
      </c>
      <c r="J95" s="77">
        <v>2</v>
      </c>
      <c r="K95" s="77">
        <v>5</v>
      </c>
      <c r="L95" s="77">
        <v>13</v>
      </c>
      <c r="M95" s="77">
        <v>4</v>
      </c>
      <c r="N95" s="77">
        <v>2</v>
      </c>
    </row>
    <row r="96" spans="1:14" x14ac:dyDescent="0.2">
      <c r="A96" s="53">
        <v>723</v>
      </c>
      <c r="B96" s="289" t="s">
        <v>0</v>
      </c>
      <c r="C96" s="70">
        <f t="shared" si="9"/>
        <v>2</v>
      </c>
      <c r="D96" s="77">
        <v>0</v>
      </c>
      <c r="E96" s="77">
        <v>2</v>
      </c>
      <c r="F96" s="77">
        <v>0</v>
      </c>
      <c r="G96" s="77">
        <v>2</v>
      </c>
      <c r="H96" s="77">
        <v>0</v>
      </c>
      <c r="I96" s="77">
        <v>0</v>
      </c>
      <c r="J96" s="77">
        <v>0</v>
      </c>
      <c r="K96" s="77">
        <v>2</v>
      </c>
      <c r="L96" s="77">
        <v>0</v>
      </c>
      <c r="M96" s="77">
        <v>0</v>
      </c>
      <c r="N96" s="77">
        <v>0</v>
      </c>
    </row>
    <row r="97" spans="1:14" ht="18" customHeight="1" x14ac:dyDescent="0.2">
      <c r="A97" s="53">
        <v>725</v>
      </c>
      <c r="B97" s="289" t="s">
        <v>2</v>
      </c>
      <c r="C97" s="70">
        <f t="shared" si="9"/>
        <v>1</v>
      </c>
      <c r="D97" s="77">
        <v>0</v>
      </c>
      <c r="E97" s="77">
        <v>1</v>
      </c>
      <c r="F97" s="77">
        <v>0</v>
      </c>
      <c r="G97" s="77">
        <v>1</v>
      </c>
      <c r="H97" s="77">
        <v>0</v>
      </c>
      <c r="I97" s="77">
        <v>0</v>
      </c>
      <c r="J97" s="77">
        <v>0</v>
      </c>
      <c r="K97" s="77">
        <v>0</v>
      </c>
      <c r="L97" s="77">
        <v>0</v>
      </c>
      <c r="M97" s="77">
        <v>1</v>
      </c>
      <c r="N97" s="77">
        <v>0</v>
      </c>
    </row>
    <row r="98" spans="1:14" ht="21" x14ac:dyDescent="0.2">
      <c r="A98" s="53">
        <v>726</v>
      </c>
      <c r="B98" s="289" t="s">
        <v>3</v>
      </c>
      <c r="C98" s="70">
        <f t="shared" si="9"/>
        <v>5</v>
      </c>
      <c r="D98" s="77">
        <v>0</v>
      </c>
      <c r="E98" s="77">
        <v>5</v>
      </c>
      <c r="F98" s="77">
        <v>1</v>
      </c>
      <c r="G98" s="77">
        <v>4</v>
      </c>
      <c r="H98" s="77">
        <v>0</v>
      </c>
      <c r="I98" s="77">
        <v>0</v>
      </c>
      <c r="J98" s="77">
        <v>0</v>
      </c>
      <c r="K98" s="77">
        <v>3</v>
      </c>
      <c r="L98" s="77">
        <v>2</v>
      </c>
      <c r="M98" s="77">
        <v>0</v>
      </c>
      <c r="N98" s="77">
        <v>0</v>
      </c>
    </row>
    <row r="99" spans="1:14" x14ac:dyDescent="0.2">
      <c r="A99" s="51">
        <v>763</v>
      </c>
      <c r="B99" s="289" t="s">
        <v>383</v>
      </c>
      <c r="C99" s="70">
        <f t="shared" si="9"/>
        <v>4</v>
      </c>
      <c r="D99" s="77">
        <v>1</v>
      </c>
      <c r="E99" s="77">
        <v>3</v>
      </c>
      <c r="F99" s="77">
        <v>3</v>
      </c>
      <c r="G99" s="77">
        <v>1</v>
      </c>
      <c r="H99" s="77">
        <v>0</v>
      </c>
      <c r="I99" s="77">
        <v>1</v>
      </c>
      <c r="J99" s="77">
        <v>0</v>
      </c>
      <c r="K99" s="77">
        <v>1</v>
      </c>
      <c r="L99" s="77">
        <v>0</v>
      </c>
      <c r="M99" s="77">
        <v>2</v>
      </c>
      <c r="N99" s="77">
        <v>0</v>
      </c>
    </row>
    <row r="100" spans="1:14" x14ac:dyDescent="0.2">
      <c r="A100" s="51">
        <v>764</v>
      </c>
      <c r="B100" s="289" t="s">
        <v>384</v>
      </c>
      <c r="C100" s="70">
        <f t="shared" si="9"/>
        <v>3</v>
      </c>
      <c r="D100" s="77">
        <v>0</v>
      </c>
      <c r="E100" s="77">
        <v>3</v>
      </c>
      <c r="F100" s="77">
        <v>2</v>
      </c>
      <c r="G100" s="77">
        <v>1</v>
      </c>
      <c r="H100" s="77">
        <v>0</v>
      </c>
      <c r="I100" s="77">
        <v>0</v>
      </c>
      <c r="J100" s="77">
        <v>0</v>
      </c>
      <c r="K100" s="77">
        <v>1</v>
      </c>
      <c r="L100" s="77">
        <v>1</v>
      </c>
      <c r="M100" s="77">
        <v>0</v>
      </c>
      <c r="N100" s="77">
        <v>1</v>
      </c>
    </row>
    <row r="101" spans="1:14" x14ac:dyDescent="0.2">
      <c r="A101" s="51">
        <v>799</v>
      </c>
      <c r="B101" s="289" t="s">
        <v>189</v>
      </c>
      <c r="C101" s="70">
        <f t="shared" si="9"/>
        <v>6</v>
      </c>
      <c r="D101" s="77">
        <v>0</v>
      </c>
      <c r="E101" s="77">
        <v>6</v>
      </c>
      <c r="F101" s="77">
        <v>5</v>
      </c>
      <c r="G101" s="77">
        <v>1</v>
      </c>
      <c r="H101" s="77">
        <v>0</v>
      </c>
      <c r="I101" s="77">
        <v>0</v>
      </c>
      <c r="J101" s="77">
        <v>0</v>
      </c>
      <c r="K101" s="77">
        <v>3</v>
      </c>
      <c r="L101" s="77">
        <v>2</v>
      </c>
      <c r="M101" s="77">
        <v>1</v>
      </c>
      <c r="N101" s="77">
        <v>0</v>
      </c>
    </row>
    <row r="102" spans="1:14" x14ac:dyDescent="0.2">
      <c r="A102" s="53">
        <v>13001</v>
      </c>
      <c r="B102" s="289" t="s">
        <v>133</v>
      </c>
      <c r="C102" s="70">
        <f t="shared" si="9"/>
        <v>908</v>
      </c>
      <c r="D102" s="77">
        <v>26</v>
      </c>
      <c r="E102" s="77">
        <v>882</v>
      </c>
      <c r="F102" s="77">
        <v>826</v>
      </c>
      <c r="G102" s="77">
        <v>82</v>
      </c>
      <c r="H102" s="77">
        <v>8</v>
      </c>
      <c r="I102" s="77">
        <v>18</v>
      </c>
      <c r="J102" s="77">
        <v>74</v>
      </c>
      <c r="K102" s="77">
        <v>340</v>
      </c>
      <c r="L102" s="77">
        <v>233</v>
      </c>
      <c r="M102" s="77">
        <v>139</v>
      </c>
      <c r="N102" s="77">
        <v>96</v>
      </c>
    </row>
    <row r="103" spans="1:14" x14ac:dyDescent="0.2">
      <c r="A103" s="50"/>
      <c r="B103" s="288" t="s">
        <v>299</v>
      </c>
      <c r="C103" s="70">
        <f>SUM(C104:C143)</f>
        <v>10868</v>
      </c>
      <c r="D103" s="70">
        <f t="shared" ref="D103:N103" si="11">SUM(D104:D143)</f>
        <v>845</v>
      </c>
      <c r="E103" s="70">
        <f t="shared" si="11"/>
        <v>10023</v>
      </c>
      <c r="F103" s="70">
        <f t="shared" si="11"/>
        <v>10202</v>
      </c>
      <c r="G103" s="70">
        <f t="shared" si="11"/>
        <v>666</v>
      </c>
      <c r="H103" s="70">
        <f t="shared" si="11"/>
        <v>209</v>
      </c>
      <c r="I103" s="70">
        <f t="shared" si="11"/>
        <v>636</v>
      </c>
      <c r="J103" s="70">
        <f t="shared" si="11"/>
        <v>1294</v>
      </c>
      <c r="K103" s="70">
        <f t="shared" si="11"/>
        <v>4180</v>
      </c>
      <c r="L103" s="70">
        <f t="shared" si="11"/>
        <v>2598</v>
      </c>
      <c r="M103" s="70">
        <f t="shared" si="11"/>
        <v>1236</v>
      </c>
      <c r="N103" s="70">
        <f t="shared" si="11"/>
        <v>715</v>
      </c>
    </row>
    <row r="104" spans="1:14" x14ac:dyDescent="0.2">
      <c r="A104" s="51">
        <v>802</v>
      </c>
      <c r="B104" s="289" t="s">
        <v>85</v>
      </c>
      <c r="C104" s="70">
        <f t="shared" si="9"/>
        <v>932</v>
      </c>
      <c r="D104" s="77">
        <v>133</v>
      </c>
      <c r="E104" s="77">
        <v>799</v>
      </c>
      <c r="F104" s="77">
        <v>827</v>
      </c>
      <c r="G104" s="77">
        <v>105</v>
      </c>
      <c r="H104" s="77">
        <v>34</v>
      </c>
      <c r="I104" s="77">
        <v>99</v>
      </c>
      <c r="J104" s="77">
        <v>185</v>
      </c>
      <c r="K104" s="77">
        <v>406</v>
      </c>
      <c r="L104" s="77">
        <v>131</v>
      </c>
      <c r="M104" s="77">
        <v>56</v>
      </c>
      <c r="N104" s="77">
        <v>21</v>
      </c>
    </row>
    <row r="105" spans="1:14" x14ac:dyDescent="0.2">
      <c r="A105" s="51">
        <v>803</v>
      </c>
      <c r="B105" s="289" t="s">
        <v>134</v>
      </c>
      <c r="C105" s="70">
        <f t="shared" si="9"/>
        <v>518</v>
      </c>
      <c r="D105" s="77">
        <v>68</v>
      </c>
      <c r="E105" s="77">
        <v>450</v>
      </c>
      <c r="F105" s="77">
        <v>450</v>
      </c>
      <c r="G105" s="77">
        <v>68</v>
      </c>
      <c r="H105" s="77">
        <v>9</v>
      </c>
      <c r="I105" s="77">
        <v>59</v>
      </c>
      <c r="J105" s="77">
        <v>114</v>
      </c>
      <c r="K105" s="77">
        <v>202</v>
      </c>
      <c r="L105" s="77">
        <v>100</v>
      </c>
      <c r="M105" s="77">
        <v>26</v>
      </c>
      <c r="N105" s="77">
        <v>8</v>
      </c>
    </row>
    <row r="106" spans="1:14" x14ac:dyDescent="0.2">
      <c r="A106" s="51">
        <v>804</v>
      </c>
      <c r="B106" s="289" t="s">
        <v>135</v>
      </c>
      <c r="C106" s="70">
        <f t="shared" si="9"/>
        <v>440</v>
      </c>
      <c r="D106" s="77">
        <v>80</v>
      </c>
      <c r="E106" s="77">
        <v>360</v>
      </c>
      <c r="F106" s="77">
        <v>381</v>
      </c>
      <c r="G106" s="77">
        <v>59</v>
      </c>
      <c r="H106" s="77">
        <v>15</v>
      </c>
      <c r="I106" s="77">
        <v>65</v>
      </c>
      <c r="J106" s="77">
        <v>87</v>
      </c>
      <c r="K106" s="77">
        <v>180</v>
      </c>
      <c r="L106" s="77">
        <v>58</v>
      </c>
      <c r="M106" s="77">
        <v>25</v>
      </c>
      <c r="N106" s="77">
        <v>10</v>
      </c>
    </row>
    <row r="107" spans="1:14" x14ac:dyDescent="0.2">
      <c r="A107" s="51">
        <v>806</v>
      </c>
      <c r="B107" s="289" t="s">
        <v>86</v>
      </c>
      <c r="C107" s="70">
        <f t="shared" si="9"/>
        <v>5</v>
      </c>
      <c r="D107" s="77">
        <v>0</v>
      </c>
      <c r="E107" s="77">
        <v>5</v>
      </c>
      <c r="F107" s="77">
        <v>0</v>
      </c>
      <c r="G107" s="77">
        <v>5</v>
      </c>
      <c r="H107" s="77">
        <v>0</v>
      </c>
      <c r="I107" s="77">
        <v>0</v>
      </c>
      <c r="J107" s="77">
        <v>0</v>
      </c>
      <c r="K107" s="77">
        <v>2</v>
      </c>
      <c r="L107" s="77">
        <v>1</v>
      </c>
      <c r="M107" s="77">
        <v>2</v>
      </c>
      <c r="N107" s="77">
        <v>0</v>
      </c>
    </row>
    <row r="108" spans="1:14" ht="21" x14ac:dyDescent="0.2">
      <c r="A108" s="51">
        <v>808</v>
      </c>
      <c r="B108" s="289" t="s">
        <v>300</v>
      </c>
      <c r="C108" s="70">
        <f t="shared" si="9"/>
        <v>390</v>
      </c>
      <c r="D108" s="77">
        <v>50</v>
      </c>
      <c r="E108" s="77">
        <v>340</v>
      </c>
      <c r="F108" s="77">
        <v>378</v>
      </c>
      <c r="G108" s="77">
        <v>12</v>
      </c>
      <c r="H108" s="77">
        <v>10</v>
      </c>
      <c r="I108" s="77">
        <v>40</v>
      </c>
      <c r="J108" s="77">
        <v>48</v>
      </c>
      <c r="K108" s="77">
        <v>144</v>
      </c>
      <c r="L108" s="77">
        <v>114</v>
      </c>
      <c r="M108" s="77">
        <v>27</v>
      </c>
      <c r="N108" s="77">
        <v>7</v>
      </c>
    </row>
    <row r="109" spans="1:14" x14ac:dyDescent="0.2">
      <c r="A109" s="51">
        <v>809</v>
      </c>
      <c r="B109" s="289" t="s">
        <v>274</v>
      </c>
      <c r="C109" s="70">
        <f t="shared" si="9"/>
        <v>580</v>
      </c>
      <c r="D109" s="77">
        <v>63</v>
      </c>
      <c r="E109" s="77">
        <v>517</v>
      </c>
      <c r="F109" s="77">
        <v>561</v>
      </c>
      <c r="G109" s="77">
        <v>19</v>
      </c>
      <c r="H109" s="77">
        <v>11</v>
      </c>
      <c r="I109" s="77">
        <v>52</v>
      </c>
      <c r="J109" s="77">
        <v>89</v>
      </c>
      <c r="K109" s="77">
        <v>219</v>
      </c>
      <c r="L109" s="77">
        <v>127</v>
      </c>
      <c r="M109" s="77">
        <v>52</v>
      </c>
      <c r="N109" s="77">
        <v>30</v>
      </c>
    </row>
    <row r="110" spans="1:14" x14ac:dyDescent="0.2">
      <c r="A110" s="51">
        <v>810</v>
      </c>
      <c r="B110" s="289" t="s">
        <v>136</v>
      </c>
      <c r="C110" s="70">
        <f t="shared" si="9"/>
        <v>749</v>
      </c>
      <c r="D110" s="77">
        <v>50</v>
      </c>
      <c r="E110" s="77">
        <v>699</v>
      </c>
      <c r="F110" s="77">
        <v>730</v>
      </c>
      <c r="G110" s="77">
        <v>19</v>
      </c>
      <c r="H110" s="77">
        <v>17</v>
      </c>
      <c r="I110" s="77">
        <v>33</v>
      </c>
      <c r="J110" s="77">
        <v>91</v>
      </c>
      <c r="K110" s="77">
        <v>292</v>
      </c>
      <c r="L110" s="77">
        <v>201</v>
      </c>
      <c r="M110" s="77">
        <v>89</v>
      </c>
      <c r="N110" s="77">
        <v>26</v>
      </c>
    </row>
    <row r="111" spans="1:14" x14ac:dyDescent="0.2">
      <c r="A111" s="53">
        <v>811</v>
      </c>
      <c r="B111" s="289" t="s">
        <v>137</v>
      </c>
      <c r="C111" s="70">
        <f t="shared" si="9"/>
        <v>21</v>
      </c>
      <c r="D111" s="77">
        <v>0</v>
      </c>
      <c r="E111" s="77">
        <v>21</v>
      </c>
      <c r="F111" s="77">
        <v>21</v>
      </c>
      <c r="G111" s="77">
        <v>0</v>
      </c>
      <c r="H111" s="77">
        <v>0</v>
      </c>
      <c r="I111" s="77">
        <v>0</v>
      </c>
      <c r="J111" s="77">
        <v>1</v>
      </c>
      <c r="K111" s="77">
        <v>3</v>
      </c>
      <c r="L111" s="77">
        <v>9</v>
      </c>
      <c r="M111" s="77">
        <v>2</v>
      </c>
      <c r="N111" s="77">
        <v>6</v>
      </c>
    </row>
    <row r="112" spans="1:14" x14ac:dyDescent="0.2">
      <c r="A112" s="53">
        <v>812</v>
      </c>
      <c r="B112" s="289" t="s">
        <v>151</v>
      </c>
      <c r="C112" s="70">
        <f t="shared" si="9"/>
        <v>2624</v>
      </c>
      <c r="D112" s="77">
        <v>166</v>
      </c>
      <c r="E112" s="77">
        <v>2458</v>
      </c>
      <c r="F112" s="77">
        <v>2453</v>
      </c>
      <c r="G112" s="77">
        <v>171</v>
      </c>
      <c r="H112" s="77">
        <v>47</v>
      </c>
      <c r="I112" s="77">
        <v>119</v>
      </c>
      <c r="J112" s="77">
        <v>257</v>
      </c>
      <c r="K112" s="77">
        <v>1011</v>
      </c>
      <c r="L112" s="77">
        <v>614</v>
      </c>
      <c r="M112" s="77">
        <v>341</v>
      </c>
      <c r="N112" s="77">
        <v>235</v>
      </c>
    </row>
    <row r="113" spans="1:14" x14ac:dyDescent="0.2">
      <c r="A113" s="53">
        <v>816</v>
      </c>
      <c r="B113" s="289" t="s">
        <v>248</v>
      </c>
      <c r="C113" s="70">
        <f t="shared" si="9"/>
        <v>746</v>
      </c>
      <c r="D113" s="77">
        <v>9</v>
      </c>
      <c r="E113" s="77">
        <v>737</v>
      </c>
      <c r="F113" s="77">
        <v>729</v>
      </c>
      <c r="G113" s="77">
        <v>17</v>
      </c>
      <c r="H113" s="77">
        <v>2</v>
      </c>
      <c r="I113" s="77">
        <v>7</v>
      </c>
      <c r="J113" s="77">
        <v>36</v>
      </c>
      <c r="K113" s="77">
        <v>286</v>
      </c>
      <c r="L113" s="77">
        <v>199</v>
      </c>
      <c r="M113" s="77">
        <v>129</v>
      </c>
      <c r="N113" s="77">
        <v>87</v>
      </c>
    </row>
    <row r="114" spans="1:14" x14ac:dyDescent="0.2">
      <c r="A114" s="53">
        <v>817</v>
      </c>
      <c r="B114" s="289" t="s">
        <v>139</v>
      </c>
      <c r="C114" s="70">
        <f t="shared" si="9"/>
        <v>37</v>
      </c>
      <c r="D114" s="77">
        <v>0</v>
      </c>
      <c r="E114" s="77">
        <v>37</v>
      </c>
      <c r="F114" s="77">
        <v>5</v>
      </c>
      <c r="G114" s="77">
        <v>32</v>
      </c>
      <c r="H114" s="77">
        <v>0</v>
      </c>
      <c r="I114" s="77">
        <v>0</v>
      </c>
      <c r="J114" s="77">
        <v>0</v>
      </c>
      <c r="K114" s="77">
        <v>15</v>
      </c>
      <c r="L114" s="77">
        <v>16</v>
      </c>
      <c r="M114" s="77">
        <v>2</v>
      </c>
      <c r="N114" s="77">
        <v>4</v>
      </c>
    </row>
    <row r="115" spans="1:14" x14ac:dyDescent="0.2">
      <c r="A115" s="53">
        <v>821</v>
      </c>
      <c r="B115" s="289" t="s">
        <v>342</v>
      </c>
      <c r="C115" s="70">
        <f t="shared" si="9"/>
        <v>55</v>
      </c>
      <c r="D115" s="77">
        <v>0</v>
      </c>
      <c r="E115" s="77">
        <v>55</v>
      </c>
      <c r="F115" s="77">
        <v>52</v>
      </c>
      <c r="G115" s="77">
        <v>3</v>
      </c>
      <c r="H115" s="77">
        <v>0</v>
      </c>
      <c r="I115" s="77">
        <v>0</v>
      </c>
      <c r="J115" s="77">
        <v>2</v>
      </c>
      <c r="K115" s="77">
        <v>20</v>
      </c>
      <c r="L115" s="77">
        <v>14</v>
      </c>
      <c r="M115" s="77">
        <v>12</v>
      </c>
      <c r="N115" s="77">
        <v>7</v>
      </c>
    </row>
    <row r="116" spans="1:14" x14ac:dyDescent="0.2">
      <c r="A116" s="53">
        <v>825</v>
      </c>
      <c r="B116" s="289" t="s">
        <v>361</v>
      </c>
      <c r="C116" s="70">
        <f t="shared" si="9"/>
        <v>11</v>
      </c>
      <c r="D116" s="77">
        <v>2</v>
      </c>
      <c r="E116" s="77">
        <v>9</v>
      </c>
      <c r="F116" s="77">
        <v>10</v>
      </c>
      <c r="G116" s="77">
        <v>1</v>
      </c>
      <c r="H116" s="77">
        <v>1</v>
      </c>
      <c r="I116" s="77">
        <v>1</v>
      </c>
      <c r="J116" s="77">
        <v>0</v>
      </c>
      <c r="K116" s="77">
        <v>2</v>
      </c>
      <c r="L116" s="77">
        <v>2</v>
      </c>
      <c r="M116" s="77">
        <v>3</v>
      </c>
      <c r="N116" s="77">
        <v>2</v>
      </c>
    </row>
    <row r="117" spans="1:14" x14ac:dyDescent="0.2">
      <c r="A117" s="53">
        <v>826</v>
      </c>
      <c r="B117" s="289" t="s">
        <v>301</v>
      </c>
      <c r="C117" s="70">
        <f t="shared" si="9"/>
        <v>137</v>
      </c>
      <c r="D117" s="77">
        <v>0</v>
      </c>
      <c r="E117" s="77">
        <v>137</v>
      </c>
      <c r="F117" s="77">
        <v>129</v>
      </c>
      <c r="G117" s="77">
        <v>8</v>
      </c>
      <c r="H117" s="77">
        <v>0</v>
      </c>
      <c r="I117" s="77">
        <v>0</v>
      </c>
      <c r="J117" s="77">
        <v>9</v>
      </c>
      <c r="K117" s="77">
        <v>58</v>
      </c>
      <c r="L117" s="77">
        <v>40</v>
      </c>
      <c r="M117" s="77">
        <v>22</v>
      </c>
      <c r="N117" s="77">
        <v>8</v>
      </c>
    </row>
    <row r="118" spans="1:14" x14ac:dyDescent="0.2">
      <c r="A118" s="53">
        <v>827</v>
      </c>
      <c r="B118" s="289" t="s">
        <v>141</v>
      </c>
      <c r="C118" s="70">
        <f t="shared" si="9"/>
        <v>61</v>
      </c>
      <c r="D118" s="77">
        <v>7</v>
      </c>
      <c r="E118" s="77">
        <v>54</v>
      </c>
      <c r="F118" s="77">
        <v>59</v>
      </c>
      <c r="G118" s="77">
        <v>2</v>
      </c>
      <c r="H118" s="77">
        <v>0</v>
      </c>
      <c r="I118" s="77">
        <v>7</v>
      </c>
      <c r="J118" s="77">
        <v>12</v>
      </c>
      <c r="K118" s="77">
        <v>22</v>
      </c>
      <c r="L118" s="77">
        <v>11</v>
      </c>
      <c r="M118" s="77">
        <v>7</v>
      </c>
      <c r="N118" s="77">
        <v>2</v>
      </c>
    </row>
    <row r="119" spans="1:14" x14ac:dyDescent="0.2">
      <c r="A119" s="53">
        <v>828</v>
      </c>
      <c r="B119" s="289" t="s">
        <v>142</v>
      </c>
      <c r="C119" s="70">
        <f t="shared" si="9"/>
        <v>8</v>
      </c>
      <c r="D119" s="77">
        <v>0</v>
      </c>
      <c r="E119" s="77">
        <v>8</v>
      </c>
      <c r="F119" s="77">
        <v>7</v>
      </c>
      <c r="G119" s="77">
        <v>1</v>
      </c>
      <c r="H119" s="77">
        <v>0</v>
      </c>
      <c r="I119" s="77">
        <v>0</v>
      </c>
      <c r="J119" s="77">
        <v>0</v>
      </c>
      <c r="K119" s="77">
        <v>7</v>
      </c>
      <c r="L119" s="77">
        <v>0</v>
      </c>
      <c r="M119" s="77">
        <v>0</v>
      </c>
      <c r="N119" s="77">
        <v>1</v>
      </c>
    </row>
    <row r="120" spans="1:14" x14ac:dyDescent="0.2">
      <c r="A120" s="53">
        <v>831</v>
      </c>
      <c r="B120" s="289" t="s">
        <v>92</v>
      </c>
      <c r="C120" s="70">
        <f t="shared" si="9"/>
        <v>48</v>
      </c>
      <c r="D120" s="77">
        <v>5</v>
      </c>
      <c r="E120" s="77">
        <v>43</v>
      </c>
      <c r="F120" s="77">
        <v>45</v>
      </c>
      <c r="G120" s="77">
        <v>3</v>
      </c>
      <c r="H120" s="77">
        <v>2</v>
      </c>
      <c r="I120" s="77">
        <v>3</v>
      </c>
      <c r="J120" s="77">
        <v>12</v>
      </c>
      <c r="K120" s="77">
        <v>21</v>
      </c>
      <c r="L120" s="77">
        <v>10</v>
      </c>
      <c r="M120" s="77">
        <v>0</v>
      </c>
      <c r="N120" s="77">
        <v>0</v>
      </c>
    </row>
    <row r="121" spans="1:14" ht="21" x14ac:dyDescent="0.2">
      <c r="A121" s="53">
        <v>832</v>
      </c>
      <c r="B121" s="289" t="s">
        <v>247</v>
      </c>
      <c r="C121" s="70">
        <f t="shared" si="9"/>
        <v>180</v>
      </c>
      <c r="D121" s="77">
        <v>21</v>
      </c>
      <c r="E121" s="77">
        <v>159</v>
      </c>
      <c r="F121" s="77">
        <v>170</v>
      </c>
      <c r="G121" s="77">
        <v>10</v>
      </c>
      <c r="H121" s="77">
        <v>6</v>
      </c>
      <c r="I121" s="77">
        <v>15</v>
      </c>
      <c r="J121" s="77">
        <v>32</v>
      </c>
      <c r="K121" s="77">
        <v>84</v>
      </c>
      <c r="L121" s="77">
        <v>34</v>
      </c>
      <c r="M121" s="77">
        <v>7</v>
      </c>
      <c r="N121" s="77">
        <v>2</v>
      </c>
    </row>
    <row r="122" spans="1:14" x14ac:dyDescent="0.2">
      <c r="A122" s="53">
        <v>833</v>
      </c>
      <c r="B122" s="289" t="s">
        <v>143</v>
      </c>
      <c r="C122" s="70">
        <f t="shared" si="9"/>
        <v>2</v>
      </c>
      <c r="D122" s="77">
        <v>0</v>
      </c>
      <c r="E122" s="77">
        <v>2</v>
      </c>
      <c r="F122" s="77">
        <v>2</v>
      </c>
      <c r="G122" s="77">
        <v>0</v>
      </c>
      <c r="H122" s="77">
        <v>0</v>
      </c>
      <c r="I122" s="77">
        <v>0</v>
      </c>
      <c r="J122" s="77">
        <v>0</v>
      </c>
      <c r="K122" s="77">
        <v>0</v>
      </c>
      <c r="L122" s="77">
        <v>1</v>
      </c>
      <c r="M122" s="77">
        <v>0</v>
      </c>
      <c r="N122" s="77">
        <v>1</v>
      </c>
    </row>
    <row r="123" spans="1:14" x14ac:dyDescent="0.2">
      <c r="A123" s="53">
        <v>834</v>
      </c>
      <c r="B123" s="289" t="s">
        <v>302</v>
      </c>
      <c r="C123" s="70">
        <f t="shared" si="9"/>
        <v>32</v>
      </c>
      <c r="D123" s="77">
        <v>1</v>
      </c>
      <c r="E123" s="77">
        <v>31</v>
      </c>
      <c r="F123" s="77">
        <v>23</v>
      </c>
      <c r="G123" s="77">
        <v>9</v>
      </c>
      <c r="H123" s="77">
        <v>0</v>
      </c>
      <c r="I123" s="77">
        <v>1</v>
      </c>
      <c r="J123" s="77">
        <v>1</v>
      </c>
      <c r="K123" s="77">
        <v>10</v>
      </c>
      <c r="L123" s="77">
        <v>12</v>
      </c>
      <c r="M123" s="77">
        <v>4</v>
      </c>
      <c r="N123" s="77">
        <v>4</v>
      </c>
    </row>
    <row r="124" spans="1:14" x14ac:dyDescent="0.2">
      <c r="A124" s="53">
        <v>836</v>
      </c>
      <c r="B124" s="289" t="s">
        <v>144</v>
      </c>
      <c r="C124" s="70">
        <f t="shared" si="9"/>
        <v>16</v>
      </c>
      <c r="D124" s="77">
        <v>0</v>
      </c>
      <c r="E124" s="77">
        <v>16</v>
      </c>
      <c r="F124" s="77">
        <v>14</v>
      </c>
      <c r="G124" s="77">
        <v>2</v>
      </c>
      <c r="H124" s="77">
        <v>0</v>
      </c>
      <c r="I124" s="77">
        <v>0</v>
      </c>
      <c r="J124" s="77">
        <v>0</v>
      </c>
      <c r="K124" s="77">
        <v>2</v>
      </c>
      <c r="L124" s="77">
        <v>7</v>
      </c>
      <c r="M124" s="77">
        <v>3</v>
      </c>
      <c r="N124" s="77">
        <v>4</v>
      </c>
    </row>
    <row r="125" spans="1:14" x14ac:dyDescent="0.2">
      <c r="A125" s="53">
        <v>838</v>
      </c>
      <c r="B125" s="289" t="s">
        <v>145</v>
      </c>
      <c r="C125" s="70">
        <f t="shared" si="9"/>
        <v>10</v>
      </c>
      <c r="D125" s="77">
        <v>2</v>
      </c>
      <c r="E125" s="77">
        <v>8</v>
      </c>
      <c r="F125" s="77">
        <v>10</v>
      </c>
      <c r="G125" s="77">
        <v>0</v>
      </c>
      <c r="H125" s="77">
        <v>1</v>
      </c>
      <c r="I125" s="77">
        <v>1</v>
      </c>
      <c r="J125" s="77">
        <v>2</v>
      </c>
      <c r="K125" s="77">
        <v>3</v>
      </c>
      <c r="L125" s="77">
        <v>1</v>
      </c>
      <c r="M125" s="77">
        <v>2</v>
      </c>
      <c r="N125" s="77">
        <v>0</v>
      </c>
    </row>
    <row r="126" spans="1:14" x14ac:dyDescent="0.2">
      <c r="A126" s="53">
        <v>839</v>
      </c>
      <c r="B126" s="289" t="s">
        <v>148</v>
      </c>
      <c r="C126" s="70">
        <f t="shared" si="9"/>
        <v>19</v>
      </c>
      <c r="D126" s="77">
        <v>0</v>
      </c>
      <c r="E126" s="77">
        <v>19</v>
      </c>
      <c r="F126" s="77">
        <v>18</v>
      </c>
      <c r="G126" s="77">
        <v>1</v>
      </c>
      <c r="H126" s="77">
        <v>0</v>
      </c>
      <c r="I126" s="77">
        <v>0</v>
      </c>
      <c r="J126" s="77">
        <v>3</v>
      </c>
      <c r="K126" s="77">
        <v>7</v>
      </c>
      <c r="L126" s="77">
        <v>4</v>
      </c>
      <c r="M126" s="77">
        <v>2</v>
      </c>
      <c r="N126" s="77">
        <v>3</v>
      </c>
    </row>
    <row r="127" spans="1:14" x14ac:dyDescent="0.2">
      <c r="A127" s="53">
        <v>840</v>
      </c>
      <c r="B127" s="289" t="s">
        <v>149</v>
      </c>
      <c r="C127" s="70">
        <f t="shared" si="9"/>
        <v>521</v>
      </c>
      <c r="D127" s="77">
        <v>29</v>
      </c>
      <c r="E127" s="77">
        <v>492</v>
      </c>
      <c r="F127" s="77">
        <v>501</v>
      </c>
      <c r="G127" s="77">
        <v>20</v>
      </c>
      <c r="H127" s="77">
        <v>6</v>
      </c>
      <c r="I127" s="77">
        <v>23</v>
      </c>
      <c r="J127" s="77">
        <v>52</v>
      </c>
      <c r="K127" s="77">
        <v>209</v>
      </c>
      <c r="L127" s="77">
        <v>119</v>
      </c>
      <c r="M127" s="77">
        <v>71</v>
      </c>
      <c r="N127" s="77">
        <v>41</v>
      </c>
    </row>
    <row r="128" spans="1:14" x14ac:dyDescent="0.2">
      <c r="A128" s="53">
        <v>841</v>
      </c>
      <c r="B128" s="289" t="s">
        <v>150</v>
      </c>
      <c r="C128" s="70">
        <f t="shared" si="9"/>
        <v>11</v>
      </c>
      <c r="D128" s="77">
        <v>1</v>
      </c>
      <c r="E128" s="77">
        <v>10</v>
      </c>
      <c r="F128" s="77">
        <v>11</v>
      </c>
      <c r="G128" s="77">
        <v>0</v>
      </c>
      <c r="H128" s="77">
        <v>1</v>
      </c>
      <c r="I128" s="77">
        <v>0</v>
      </c>
      <c r="J128" s="77">
        <v>0</v>
      </c>
      <c r="K128" s="77">
        <v>5</v>
      </c>
      <c r="L128" s="77">
        <v>3</v>
      </c>
      <c r="M128" s="77">
        <v>1</v>
      </c>
      <c r="N128" s="77">
        <v>1</v>
      </c>
    </row>
    <row r="129" spans="1:14" x14ac:dyDescent="0.2">
      <c r="A129" s="53">
        <v>846</v>
      </c>
      <c r="B129" s="289" t="s">
        <v>93</v>
      </c>
      <c r="C129" s="70">
        <f t="shared" si="9"/>
        <v>426</v>
      </c>
      <c r="D129" s="77">
        <v>24</v>
      </c>
      <c r="E129" s="77">
        <v>402</v>
      </c>
      <c r="F129" s="77">
        <v>416</v>
      </c>
      <c r="G129" s="77">
        <v>10</v>
      </c>
      <c r="H129" s="77">
        <v>8</v>
      </c>
      <c r="I129" s="77">
        <v>16</v>
      </c>
      <c r="J129" s="77">
        <v>46</v>
      </c>
      <c r="K129" s="77">
        <v>146</v>
      </c>
      <c r="L129" s="77">
        <v>110</v>
      </c>
      <c r="M129" s="77">
        <v>67</v>
      </c>
      <c r="N129" s="77">
        <v>33</v>
      </c>
    </row>
    <row r="130" spans="1:14" x14ac:dyDescent="0.2">
      <c r="A130" s="51">
        <v>847</v>
      </c>
      <c r="B130" s="289" t="s">
        <v>94</v>
      </c>
      <c r="C130" s="70">
        <f t="shared" si="9"/>
        <v>506</v>
      </c>
      <c r="D130" s="77">
        <v>38</v>
      </c>
      <c r="E130" s="77">
        <v>468</v>
      </c>
      <c r="F130" s="77">
        <v>482</v>
      </c>
      <c r="G130" s="77">
        <v>24</v>
      </c>
      <c r="H130" s="77">
        <v>13</v>
      </c>
      <c r="I130" s="77">
        <v>25</v>
      </c>
      <c r="J130" s="77">
        <v>56</v>
      </c>
      <c r="K130" s="77">
        <v>185</v>
      </c>
      <c r="L130" s="77">
        <v>136</v>
      </c>
      <c r="M130" s="77">
        <v>55</v>
      </c>
      <c r="N130" s="77">
        <v>36</v>
      </c>
    </row>
    <row r="131" spans="1:14" x14ac:dyDescent="0.2">
      <c r="A131" s="55">
        <v>848</v>
      </c>
      <c r="B131" s="289" t="s">
        <v>303</v>
      </c>
      <c r="C131" s="70">
        <f t="shared" si="9"/>
        <v>1543</v>
      </c>
      <c r="D131" s="77">
        <v>95</v>
      </c>
      <c r="E131" s="77">
        <v>1448</v>
      </c>
      <c r="F131" s="77">
        <v>1487</v>
      </c>
      <c r="G131" s="77">
        <v>56</v>
      </c>
      <c r="H131" s="77">
        <v>26</v>
      </c>
      <c r="I131" s="77">
        <v>69</v>
      </c>
      <c r="J131" s="77">
        <v>152</v>
      </c>
      <c r="K131" s="77">
        <v>580</v>
      </c>
      <c r="L131" s="77">
        <v>449</v>
      </c>
      <c r="M131" s="77">
        <v>167</v>
      </c>
      <c r="N131" s="77">
        <v>100</v>
      </c>
    </row>
    <row r="132" spans="1:14" ht="15.75" customHeight="1" x14ac:dyDescent="0.2">
      <c r="A132" s="51">
        <v>849</v>
      </c>
      <c r="B132" s="289" t="s">
        <v>166</v>
      </c>
      <c r="C132" s="70">
        <f t="shared" si="9"/>
        <v>8</v>
      </c>
      <c r="D132" s="77">
        <v>0</v>
      </c>
      <c r="E132" s="77">
        <v>8</v>
      </c>
      <c r="F132" s="77">
        <v>4</v>
      </c>
      <c r="G132" s="77">
        <v>4</v>
      </c>
      <c r="H132" s="77">
        <v>0</v>
      </c>
      <c r="I132" s="77">
        <v>0</v>
      </c>
      <c r="J132" s="77">
        <v>0</v>
      </c>
      <c r="K132" s="77">
        <v>2</v>
      </c>
      <c r="L132" s="77">
        <v>4</v>
      </c>
      <c r="M132" s="77">
        <v>2</v>
      </c>
      <c r="N132" s="77">
        <v>0</v>
      </c>
    </row>
    <row r="133" spans="1:14" x14ac:dyDescent="0.2">
      <c r="A133" s="51">
        <v>851</v>
      </c>
      <c r="B133" s="289" t="s">
        <v>53</v>
      </c>
      <c r="C133" s="70">
        <f t="shared" si="9"/>
        <v>6</v>
      </c>
      <c r="D133" s="77">
        <v>0</v>
      </c>
      <c r="E133" s="77">
        <v>6</v>
      </c>
      <c r="F133" s="77">
        <v>6</v>
      </c>
      <c r="G133" s="77">
        <v>0</v>
      </c>
      <c r="H133" s="77">
        <v>0</v>
      </c>
      <c r="I133" s="77">
        <v>0</v>
      </c>
      <c r="J133" s="77">
        <v>0</v>
      </c>
      <c r="K133" s="77">
        <v>1</v>
      </c>
      <c r="L133" s="77">
        <v>3</v>
      </c>
      <c r="M133" s="77">
        <v>1</v>
      </c>
      <c r="N133" s="77">
        <v>1</v>
      </c>
    </row>
    <row r="134" spans="1:14" x14ac:dyDescent="0.2">
      <c r="A134" s="55">
        <v>852</v>
      </c>
      <c r="B134" s="289" t="s">
        <v>95</v>
      </c>
      <c r="C134" s="70">
        <f t="shared" si="9"/>
        <v>2</v>
      </c>
      <c r="D134" s="77">
        <v>0</v>
      </c>
      <c r="E134" s="77">
        <v>2</v>
      </c>
      <c r="F134" s="77">
        <v>1</v>
      </c>
      <c r="G134" s="77">
        <v>1</v>
      </c>
      <c r="H134" s="77">
        <v>0</v>
      </c>
      <c r="I134" s="77">
        <v>0</v>
      </c>
      <c r="J134" s="77">
        <v>0</v>
      </c>
      <c r="K134" s="77">
        <v>0</v>
      </c>
      <c r="L134" s="77">
        <v>0</v>
      </c>
      <c r="M134" s="77">
        <v>1</v>
      </c>
      <c r="N134" s="77">
        <v>1</v>
      </c>
    </row>
    <row r="135" spans="1:14" x14ac:dyDescent="0.2">
      <c r="A135" s="55">
        <v>853</v>
      </c>
      <c r="B135" s="289" t="s">
        <v>66</v>
      </c>
      <c r="C135" s="70">
        <f t="shared" ref="C135:C199" si="12">D135+E135</f>
        <v>6</v>
      </c>
      <c r="D135" s="77">
        <v>0</v>
      </c>
      <c r="E135" s="77">
        <v>6</v>
      </c>
      <c r="F135" s="77">
        <v>6</v>
      </c>
      <c r="G135" s="77">
        <v>0</v>
      </c>
      <c r="H135" s="77">
        <v>0</v>
      </c>
      <c r="I135" s="77">
        <v>0</v>
      </c>
      <c r="J135" s="77">
        <v>0</v>
      </c>
      <c r="K135" s="77">
        <v>1</v>
      </c>
      <c r="L135" s="77">
        <v>4</v>
      </c>
      <c r="M135" s="77">
        <v>1</v>
      </c>
      <c r="N135" s="77">
        <v>0</v>
      </c>
    </row>
    <row r="136" spans="1:14" x14ac:dyDescent="0.2">
      <c r="A136" s="51">
        <v>854</v>
      </c>
      <c r="B136" s="289" t="s">
        <v>49</v>
      </c>
      <c r="C136" s="70">
        <f t="shared" si="12"/>
        <v>12</v>
      </c>
      <c r="D136" s="77">
        <v>0</v>
      </c>
      <c r="E136" s="77">
        <v>12</v>
      </c>
      <c r="F136" s="77">
        <v>11</v>
      </c>
      <c r="G136" s="77">
        <v>1</v>
      </c>
      <c r="H136" s="77">
        <v>0</v>
      </c>
      <c r="I136" s="77">
        <v>0</v>
      </c>
      <c r="J136" s="77">
        <v>5</v>
      </c>
      <c r="K136" s="77">
        <v>3</v>
      </c>
      <c r="L136" s="77">
        <v>2</v>
      </c>
      <c r="M136" s="77">
        <v>2</v>
      </c>
      <c r="N136" s="77">
        <v>0</v>
      </c>
    </row>
    <row r="137" spans="1:14" x14ac:dyDescent="0.2">
      <c r="A137" s="51">
        <v>855</v>
      </c>
      <c r="B137" s="289" t="s">
        <v>50</v>
      </c>
      <c r="C137" s="70">
        <f t="shared" si="12"/>
        <v>8</v>
      </c>
      <c r="D137" s="77">
        <v>0</v>
      </c>
      <c r="E137" s="77">
        <v>8</v>
      </c>
      <c r="F137" s="77">
        <v>7</v>
      </c>
      <c r="G137" s="77">
        <v>1</v>
      </c>
      <c r="H137" s="77">
        <v>0</v>
      </c>
      <c r="I137" s="77">
        <v>0</v>
      </c>
      <c r="J137" s="77">
        <v>0</v>
      </c>
      <c r="K137" s="77">
        <v>2</v>
      </c>
      <c r="L137" s="77">
        <v>4</v>
      </c>
      <c r="M137" s="77">
        <v>2</v>
      </c>
      <c r="N137" s="77">
        <v>0</v>
      </c>
    </row>
    <row r="138" spans="1:14" x14ac:dyDescent="0.2">
      <c r="A138" s="51">
        <v>856</v>
      </c>
      <c r="B138" s="289" t="s">
        <v>304</v>
      </c>
      <c r="C138" s="70">
        <f t="shared" si="12"/>
        <v>177</v>
      </c>
      <c r="D138" s="77">
        <v>1</v>
      </c>
      <c r="E138" s="77">
        <v>176</v>
      </c>
      <c r="F138" s="77">
        <v>176</v>
      </c>
      <c r="G138" s="77">
        <v>1</v>
      </c>
      <c r="H138" s="77">
        <v>0</v>
      </c>
      <c r="I138" s="77">
        <v>1</v>
      </c>
      <c r="J138" s="77">
        <v>1</v>
      </c>
      <c r="K138" s="77">
        <v>48</v>
      </c>
      <c r="L138" s="77">
        <v>49</v>
      </c>
      <c r="M138" s="77">
        <v>49</v>
      </c>
      <c r="N138" s="77">
        <v>29</v>
      </c>
    </row>
    <row r="139" spans="1:14" x14ac:dyDescent="0.2">
      <c r="A139" s="51">
        <v>857</v>
      </c>
      <c r="B139" s="289" t="s">
        <v>305</v>
      </c>
      <c r="C139" s="70">
        <f t="shared" si="12"/>
        <v>6</v>
      </c>
      <c r="D139" s="77">
        <v>0</v>
      </c>
      <c r="E139" s="77">
        <v>6</v>
      </c>
      <c r="F139" s="77">
        <v>6</v>
      </c>
      <c r="G139" s="77">
        <v>0</v>
      </c>
      <c r="H139" s="77">
        <v>0</v>
      </c>
      <c r="I139" s="77">
        <v>0</v>
      </c>
      <c r="J139" s="77">
        <v>0</v>
      </c>
      <c r="K139" s="77">
        <v>0</v>
      </c>
      <c r="L139" s="77">
        <v>2</v>
      </c>
      <c r="M139" s="77">
        <v>3</v>
      </c>
      <c r="N139" s="77">
        <v>1</v>
      </c>
    </row>
    <row r="140" spans="1:14" x14ac:dyDescent="0.2">
      <c r="A140" s="53">
        <v>858</v>
      </c>
      <c r="B140" s="289" t="s">
        <v>181</v>
      </c>
      <c r="C140" s="70">
        <f t="shared" si="12"/>
        <v>1</v>
      </c>
      <c r="D140" s="77">
        <v>0</v>
      </c>
      <c r="E140" s="77">
        <v>1</v>
      </c>
      <c r="F140" s="77">
        <v>1</v>
      </c>
      <c r="G140" s="77">
        <v>0</v>
      </c>
      <c r="H140" s="77">
        <v>0</v>
      </c>
      <c r="I140" s="77">
        <v>0</v>
      </c>
      <c r="J140" s="77">
        <v>0</v>
      </c>
      <c r="K140" s="77">
        <v>0</v>
      </c>
      <c r="L140" s="77">
        <v>1</v>
      </c>
      <c r="M140" s="77">
        <v>0</v>
      </c>
      <c r="N140" s="77">
        <v>0</v>
      </c>
    </row>
    <row r="141" spans="1:14" x14ac:dyDescent="0.2">
      <c r="A141" s="51">
        <v>861</v>
      </c>
      <c r="B141" s="289" t="s">
        <v>386</v>
      </c>
      <c r="C141" s="70">
        <f t="shared" si="12"/>
        <v>1</v>
      </c>
      <c r="D141" s="77">
        <v>0</v>
      </c>
      <c r="E141" s="77">
        <v>1</v>
      </c>
      <c r="F141" s="77">
        <v>1</v>
      </c>
      <c r="G141" s="77">
        <v>0</v>
      </c>
      <c r="H141" s="77">
        <v>0</v>
      </c>
      <c r="I141" s="77">
        <v>0</v>
      </c>
      <c r="J141" s="77">
        <v>0</v>
      </c>
      <c r="K141" s="77">
        <v>0</v>
      </c>
      <c r="L141" s="77">
        <v>1</v>
      </c>
      <c r="M141" s="77">
        <v>0</v>
      </c>
      <c r="N141" s="77">
        <v>0</v>
      </c>
    </row>
    <row r="142" spans="1:14" x14ac:dyDescent="0.2">
      <c r="A142" s="51">
        <v>862</v>
      </c>
      <c r="B142" s="289" t="s">
        <v>387</v>
      </c>
      <c r="C142" s="70">
        <f t="shared" si="12"/>
        <v>1</v>
      </c>
      <c r="D142" s="77">
        <v>0</v>
      </c>
      <c r="E142" s="77">
        <v>1</v>
      </c>
      <c r="F142" s="77">
        <v>1</v>
      </c>
      <c r="G142" s="77">
        <v>0</v>
      </c>
      <c r="H142" s="77">
        <v>0</v>
      </c>
      <c r="I142" s="77">
        <v>0</v>
      </c>
      <c r="J142" s="77">
        <v>0</v>
      </c>
      <c r="K142" s="77">
        <v>0</v>
      </c>
      <c r="L142" s="77">
        <v>1</v>
      </c>
      <c r="M142" s="77">
        <v>0</v>
      </c>
      <c r="N142" s="77">
        <v>0</v>
      </c>
    </row>
    <row r="143" spans="1:14" x14ac:dyDescent="0.2">
      <c r="A143" s="51">
        <v>899</v>
      </c>
      <c r="B143" s="289" t="s">
        <v>190</v>
      </c>
      <c r="C143" s="70">
        <f t="shared" si="12"/>
        <v>12</v>
      </c>
      <c r="D143" s="77">
        <v>0</v>
      </c>
      <c r="E143" s="77">
        <v>12</v>
      </c>
      <c r="F143" s="77">
        <v>11</v>
      </c>
      <c r="G143" s="77">
        <v>1</v>
      </c>
      <c r="H143" s="77">
        <v>0</v>
      </c>
      <c r="I143" s="77">
        <v>0</v>
      </c>
      <c r="J143" s="77">
        <v>1</v>
      </c>
      <c r="K143" s="77">
        <v>2</v>
      </c>
      <c r="L143" s="77">
        <v>4</v>
      </c>
      <c r="M143" s="77">
        <v>1</v>
      </c>
      <c r="N143" s="77">
        <v>4</v>
      </c>
    </row>
    <row r="144" spans="1:14" x14ac:dyDescent="0.2">
      <c r="A144" s="56"/>
      <c r="B144" s="288" t="s">
        <v>214</v>
      </c>
      <c r="C144" s="70">
        <f>SUM(C145:C148)</f>
        <v>215</v>
      </c>
      <c r="D144" s="70">
        <f t="shared" ref="D144:N144" si="13">SUM(D145:D148)</f>
        <v>2</v>
      </c>
      <c r="E144" s="70">
        <f t="shared" si="13"/>
        <v>213</v>
      </c>
      <c r="F144" s="70">
        <f t="shared" si="13"/>
        <v>204</v>
      </c>
      <c r="G144" s="70">
        <f t="shared" si="13"/>
        <v>11</v>
      </c>
      <c r="H144" s="70">
        <f t="shared" si="13"/>
        <v>1</v>
      </c>
      <c r="I144" s="70">
        <f t="shared" si="13"/>
        <v>1</v>
      </c>
      <c r="J144" s="70">
        <f t="shared" si="13"/>
        <v>5</v>
      </c>
      <c r="K144" s="70">
        <f t="shared" si="13"/>
        <v>47</v>
      </c>
      <c r="L144" s="70">
        <f t="shared" si="13"/>
        <v>61</v>
      </c>
      <c r="M144" s="70">
        <f t="shared" si="13"/>
        <v>53</v>
      </c>
      <c r="N144" s="70">
        <f t="shared" si="13"/>
        <v>47</v>
      </c>
    </row>
    <row r="145" spans="1:14" x14ac:dyDescent="0.2">
      <c r="A145" s="51">
        <v>901</v>
      </c>
      <c r="B145" s="289" t="s">
        <v>96</v>
      </c>
      <c r="C145" s="70">
        <f t="shared" si="12"/>
        <v>180</v>
      </c>
      <c r="D145" s="77">
        <v>0</v>
      </c>
      <c r="E145" s="77">
        <v>180</v>
      </c>
      <c r="F145" s="77">
        <v>172</v>
      </c>
      <c r="G145" s="77">
        <v>8</v>
      </c>
      <c r="H145" s="77">
        <v>0</v>
      </c>
      <c r="I145" s="77">
        <v>0</v>
      </c>
      <c r="J145" s="77">
        <v>5</v>
      </c>
      <c r="K145" s="77">
        <v>45</v>
      </c>
      <c r="L145" s="77">
        <v>49</v>
      </c>
      <c r="M145" s="77">
        <v>38</v>
      </c>
      <c r="N145" s="77">
        <v>43</v>
      </c>
    </row>
    <row r="146" spans="1:14" x14ac:dyDescent="0.2">
      <c r="A146" s="51">
        <v>905</v>
      </c>
      <c r="B146" s="289" t="s">
        <v>97</v>
      </c>
      <c r="C146" s="70">
        <f t="shared" si="12"/>
        <v>28</v>
      </c>
      <c r="D146" s="77">
        <v>2</v>
      </c>
      <c r="E146" s="77">
        <v>26</v>
      </c>
      <c r="F146" s="77">
        <v>26</v>
      </c>
      <c r="G146" s="77">
        <v>2</v>
      </c>
      <c r="H146" s="77">
        <v>1</v>
      </c>
      <c r="I146" s="77">
        <v>1</v>
      </c>
      <c r="J146" s="77">
        <v>0</v>
      </c>
      <c r="K146" s="77">
        <v>2</v>
      </c>
      <c r="L146" s="77">
        <v>10</v>
      </c>
      <c r="M146" s="77">
        <v>12</v>
      </c>
      <c r="N146" s="77">
        <v>2</v>
      </c>
    </row>
    <row r="147" spans="1:14" ht="13.5" customHeight="1" x14ac:dyDescent="0.2">
      <c r="A147" s="51">
        <v>910</v>
      </c>
      <c r="B147" s="289" t="s">
        <v>337</v>
      </c>
      <c r="C147" s="70">
        <f t="shared" si="12"/>
        <v>1</v>
      </c>
      <c r="D147" s="77">
        <v>0</v>
      </c>
      <c r="E147" s="77">
        <v>1</v>
      </c>
      <c r="F147" s="77">
        <v>1</v>
      </c>
      <c r="G147" s="77">
        <v>0</v>
      </c>
      <c r="H147" s="77">
        <v>0</v>
      </c>
      <c r="I147" s="77">
        <v>0</v>
      </c>
      <c r="J147" s="77">
        <v>0</v>
      </c>
      <c r="K147" s="77">
        <v>0</v>
      </c>
      <c r="L147" s="77">
        <v>1</v>
      </c>
      <c r="M147" s="77">
        <v>0</v>
      </c>
      <c r="N147" s="77">
        <v>0</v>
      </c>
    </row>
    <row r="148" spans="1:14" x14ac:dyDescent="0.2">
      <c r="A148" s="51">
        <v>999</v>
      </c>
      <c r="B148" s="289" t="s">
        <v>191</v>
      </c>
      <c r="C148" s="70">
        <f t="shared" si="12"/>
        <v>6</v>
      </c>
      <c r="D148" s="77">
        <v>0</v>
      </c>
      <c r="E148" s="77">
        <v>6</v>
      </c>
      <c r="F148" s="77">
        <v>5</v>
      </c>
      <c r="G148" s="77">
        <v>1</v>
      </c>
      <c r="H148" s="77">
        <v>0</v>
      </c>
      <c r="I148" s="77">
        <v>0</v>
      </c>
      <c r="J148" s="77">
        <v>0</v>
      </c>
      <c r="K148" s="77">
        <v>0</v>
      </c>
      <c r="L148" s="77">
        <v>1</v>
      </c>
      <c r="M148" s="77">
        <v>3</v>
      </c>
      <c r="N148" s="77">
        <v>2</v>
      </c>
    </row>
    <row r="149" spans="1:14" x14ac:dyDescent="0.2">
      <c r="A149" s="50"/>
      <c r="B149" s="288" t="s">
        <v>146</v>
      </c>
      <c r="C149" s="70">
        <f>SUM(C150:C153)</f>
        <v>2094</v>
      </c>
      <c r="D149" s="70">
        <f t="shared" ref="D149:N149" si="14">SUM(D150:D153)</f>
        <v>18</v>
      </c>
      <c r="E149" s="70">
        <f t="shared" si="14"/>
        <v>2076</v>
      </c>
      <c r="F149" s="70">
        <f t="shared" si="14"/>
        <v>1944</v>
      </c>
      <c r="G149" s="70">
        <f t="shared" si="14"/>
        <v>150</v>
      </c>
      <c r="H149" s="70">
        <f t="shared" si="14"/>
        <v>7</v>
      </c>
      <c r="I149" s="70">
        <f t="shared" si="14"/>
        <v>11</v>
      </c>
      <c r="J149" s="70">
        <f t="shared" si="14"/>
        <v>160</v>
      </c>
      <c r="K149" s="70">
        <f t="shared" si="14"/>
        <v>737</v>
      </c>
      <c r="L149" s="70">
        <f t="shared" si="14"/>
        <v>555</v>
      </c>
      <c r="M149" s="70">
        <f t="shared" si="14"/>
        <v>333</v>
      </c>
      <c r="N149" s="70">
        <f t="shared" si="14"/>
        <v>291</v>
      </c>
    </row>
    <row r="150" spans="1:14" x14ac:dyDescent="0.2">
      <c r="A150" s="51">
        <v>1002</v>
      </c>
      <c r="B150" s="289" t="s">
        <v>99</v>
      </c>
      <c r="C150" s="70">
        <f t="shared" si="12"/>
        <v>1</v>
      </c>
      <c r="D150" s="77">
        <v>0</v>
      </c>
      <c r="E150" s="77">
        <v>1</v>
      </c>
      <c r="F150" s="77">
        <v>1</v>
      </c>
      <c r="G150" s="77">
        <v>0</v>
      </c>
      <c r="H150" s="77">
        <v>0</v>
      </c>
      <c r="I150" s="77">
        <v>0</v>
      </c>
      <c r="J150" s="77">
        <v>0</v>
      </c>
      <c r="K150" s="77">
        <v>0</v>
      </c>
      <c r="L150" s="77">
        <v>1</v>
      </c>
      <c r="M150" s="77">
        <v>0</v>
      </c>
      <c r="N150" s="77">
        <v>0</v>
      </c>
    </row>
    <row r="151" spans="1:14" x14ac:dyDescent="0.2">
      <c r="A151" s="51">
        <v>1006</v>
      </c>
      <c r="B151" s="289" t="s">
        <v>152</v>
      </c>
      <c r="C151" s="70">
        <f t="shared" si="12"/>
        <v>1</v>
      </c>
      <c r="D151" s="77">
        <v>0</v>
      </c>
      <c r="E151" s="77">
        <v>1</v>
      </c>
      <c r="F151" s="77">
        <v>1</v>
      </c>
      <c r="G151" s="77">
        <v>0</v>
      </c>
      <c r="H151" s="77">
        <v>0</v>
      </c>
      <c r="I151" s="77">
        <v>0</v>
      </c>
      <c r="J151" s="77">
        <v>0</v>
      </c>
      <c r="K151" s="77">
        <v>0</v>
      </c>
      <c r="L151" s="77">
        <v>1</v>
      </c>
      <c r="M151" s="77">
        <v>0</v>
      </c>
      <c r="N151" s="77">
        <v>0</v>
      </c>
    </row>
    <row r="152" spans="1:14" x14ac:dyDescent="0.2">
      <c r="A152" s="51">
        <v>1018</v>
      </c>
      <c r="B152" s="289" t="s">
        <v>63</v>
      </c>
      <c r="C152" s="70">
        <f t="shared" si="12"/>
        <v>8</v>
      </c>
      <c r="D152" s="77">
        <v>0</v>
      </c>
      <c r="E152" s="77">
        <v>8</v>
      </c>
      <c r="F152" s="77">
        <v>3</v>
      </c>
      <c r="G152" s="77">
        <v>5</v>
      </c>
      <c r="H152" s="77">
        <v>0</v>
      </c>
      <c r="I152" s="77">
        <v>0</v>
      </c>
      <c r="J152" s="77">
        <v>1</v>
      </c>
      <c r="K152" s="77">
        <v>5</v>
      </c>
      <c r="L152" s="77">
        <v>1</v>
      </c>
      <c r="M152" s="77">
        <v>1</v>
      </c>
      <c r="N152" s="77">
        <v>0</v>
      </c>
    </row>
    <row r="153" spans="1:14" x14ac:dyDescent="0.2">
      <c r="A153" s="51">
        <v>1099</v>
      </c>
      <c r="B153" s="289" t="s">
        <v>410</v>
      </c>
      <c r="C153" s="70">
        <f t="shared" si="12"/>
        <v>2084</v>
      </c>
      <c r="D153" s="77">
        <v>18</v>
      </c>
      <c r="E153" s="77">
        <v>2066</v>
      </c>
      <c r="F153" s="77">
        <v>1939</v>
      </c>
      <c r="G153" s="77">
        <v>145</v>
      </c>
      <c r="H153" s="77">
        <v>7</v>
      </c>
      <c r="I153" s="77">
        <v>11</v>
      </c>
      <c r="J153" s="77">
        <v>159</v>
      </c>
      <c r="K153" s="77">
        <v>732</v>
      </c>
      <c r="L153" s="77">
        <v>552</v>
      </c>
      <c r="M153" s="77">
        <v>332</v>
      </c>
      <c r="N153" s="77">
        <v>291</v>
      </c>
    </row>
    <row r="154" spans="1:14" x14ac:dyDescent="0.2">
      <c r="A154" s="102"/>
      <c r="B154" s="293" t="s">
        <v>582</v>
      </c>
      <c r="C154" s="109">
        <f>C155+C158+C161+C166+C171+C180+C183+C188+C197+C202+C205+C229+C272+C275+C278+C280+C297+C300</f>
        <v>21236</v>
      </c>
      <c r="D154" s="109">
        <f t="shared" ref="D154:N154" si="15">D155+D158+D161+D166+D171+D180+D183+D188+D197+D202+D205+D229+D272+D275+D278+D280+D297+D300</f>
        <v>304</v>
      </c>
      <c r="E154" s="109">
        <f t="shared" si="15"/>
        <v>20932</v>
      </c>
      <c r="F154" s="109">
        <f t="shared" si="15"/>
        <v>17398</v>
      </c>
      <c r="G154" s="109">
        <f t="shared" si="15"/>
        <v>3838</v>
      </c>
      <c r="H154" s="109">
        <f t="shared" si="15"/>
        <v>70</v>
      </c>
      <c r="I154" s="109">
        <f t="shared" si="15"/>
        <v>234</v>
      </c>
      <c r="J154" s="109">
        <f t="shared" si="15"/>
        <v>1294</v>
      </c>
      <c r="K154" s="109">
        <f t="shared" si="15"/>
        <v>7211</v>
      </c>
      <c r="L154" s="109">
        <f t="shared" si="15"/>
        <v>5883</v>
      </c>
      <c r="M154" s="109">
        <f t="shared" si="15"/>
        <v>3724</v>
      </c>
      <c r="N154" s="109">
        <f t="shared" si="15"/>
        <v>2820</v>
      </c>
    </row>
    <row r="155" spans="1:14" x14ac:dyDescent="0.2">
      <c r="A155" s="50"/>
      <c r="B155" s="288" t="s">
        <v>215</v>
      </c>
      <c r="C155" s="70">
        <f>SUM(C156:C157)</f>
        <v>22</v>
      </c>
      <c r="D155" s="70">
        <f t="shared" ref="D155:N155" si="16">SUM(D156:D157)</f>
        <v>0</v>
      </c>
      <c r="E155" s="70">
        <f t="shared" si="16"/>
        <v>22</v>
      </c>
      <c r="F155" s="70">
        <f t="shared" si="16"/>
        <v>21</v>
      </c>
      <c r="G155" s="70">
        <f t="shared" si="16"/>
        <v>1</v>
      </c>
      <c r="H155" s="70">
        <f t="shared" si="16"/>
        <v>0</v>
      </c>
      <c r="I155" s="70">
        <f t="shared" si="16"/>
        <v>0</v>
      </c>
      <c r="J155" s="70">
        <f t="shared" si="16"/>
        <v>0</v>
      </c>
      <c r="K155" s="70">
        <f t="shared" si="16"/>
        <v>7</v>
      </c>
      <c r="L155" s="70">
        <f t="shared" si="16"/>
        <v>11</v>
      </c>
      <c r="M155" s="70">
        <f t="shared" si="16"/>
        <v>3</v>
      </c>
      <c r="N155" s="70">
        <f t="shared" si="16"/>
        <v>1</v>
      </c>
    </row>
    <row r="156" spans="1:14" x14ac:dyDescent="0.2">
      <c r="A156" s="55">
        <v>2002</v>
      </c>
      <c r="B156" s="289" t="s">
        <v>101</v>
      </c>
      <c r="C156" s="70">
        <f t="shared" si="12"/>
        <v>9</v>
      </c>
      <c r="D156" s="77">
        <v>0</v>
      </c>
      <c r="E156" s="77">
        <v>9</v>
      </c>
      <c r="F156" s="77">
        <v>9</v>
      </c>
      <c r="G156" s="77">
        <v>0</v>
      </c>
      <c r="H156" s="77">
        <v>0</v>
      </c>
      <c r="I156" s="77">
        <v>0</v>
      </c>
      <c r="J156" s="77">
        <v>0</v>
      </c>
      <c r="K156" s="77">
        <v>4</v>
      </c>
      <c r="L156" s="77">
        <v>4</v>
      </c>
      <c r="M156" s="77">
        <v>0</v>
      </c>
      <c r="N156" s="77">
        <v>1</v>
      </c>
    </row>
    <row r="157" spans="1:14" x14ac:dyDescent="0.2">
      <c r="A157" s="55">
        <v>2003</v>
      </c>
      <c r="B157" s="289" t="s">
        <v>246</v>
      </c>
      <c r="C157" s="70">
        <f t="shared" si="12"/>
        <v>13</v>
      </c>
      <c r="D157" s="77">
        <v>0</v>
      </c>
      <c r="E157" s="77">
        <v>13</v>
      </c>
      <c r="F157" s="77">
        <v>12</v>
      </c>
      <c r="G157" s="77">
        <v>1</v>
      </c>
      <c r="H157" s="77">
        <v>0</v>
      </c>
      <c r="I157" s="77">
        <v>0</v>
      </c>
      <c r="J157" s="77">
        <v>0</v>
      </c>
      <c r="K157" s="77">
        <v>3</v>
      </c>
      <c r="L157" s="77">
        <v>7</v>
      </c>
      <c r="M157" s="77">
        <v>3</v>
      </c>
      <c r="N157" s="77">
        <v>0</v>
      </c>
    </row>
    <row r="158" spans="1:14" x14ac:dyDescent="0.2">
      <c r="A158" s="50"/>
      <c r="B158" s="288" t="s">
        <v>350</v>
      </c>
      <c r="C158" s="70">
        <f>SUM(C159:C160)</f>
        <v>11</v>
      </c>
      <c r="D158" s="70">
        <f t="shared" ref="D158:N158" si="17">SUM(D159:D160)</f>
        <v>1</v>
      </c>
      <c r="E158" s="70">
        <f t="shared" si="17"/>
        <v>10</v>
      </c>
      <c r="F158" s="70">
        <f t="shared" si="17"/>
        <v>10</v>
      </c>
      <c r="G158" s="70">
        <f t="shared" si="17"/>
        <v>1</v>
      </c>
      <c r="H158" s="70">
        <f t="shared" si="17"/>
        <v>1</v>
      </c>
      <c r="I158" s="70">
        <f t="shared" si="17"/>
        <v>0</v>
      </c>
      <c r="J158" s="70">
        <f t="shared" si="17"/>
        <v>1</v>
      </c>
      <c r="K158" s="70">
        <f t="shared" si="17"/>
        <v>3</v>
      </c>
      <c r="L158" s="70">
        <f t="shared" si="17"/>
        <v>2</v>
      </c>
      <c r="M158" s="70">
        <f t="shared" si="17"/>
        <v>2</v>
      </c>
      <c r="N158" s="70">
        <f t="shared" si="17"/>
        <v>2</v>
      </c>
    </row>
    <row r="159" spans="1:14" x14ac:dyDescent="0.2">
      <c r="A159" s="51">
        <v>3001</v>
      </c>
      <c r="B159" s="289" t="s">
        <v>102</v>
      </c>
      <c r="C159" s="70">
        <f t="shared" si="12"/>
        <v>3</v>
      </c>
      <c r="D159" s="77">
        <v>0</v>
      </c>
      <c r="E159" s="77">
        <v>3</v>
      </c>
      <c r="F159" s="77">
        <v>3</v>
      </c>
      <c r="G159" s="77">
        <v>0</v>
      </c>
      <c r="H159" s="77">
        <v>0</v>
      </c>
      <c r="I159" s="77">
        <v>0</v>
      </c>
      <c r="J159" s="77">
        <v>0</v>
      </c>
      <c r="K159" s="77">
        <v>0</v>
      </c>
      <c r="L159" s="77">
        <v>1</v>
      </c>
      <c r="M159" s="77">
        <v>1</v>
      </c>
      <c r="N159" s="77">
        <v>1</v>
      </c>
    </row>
    <row r="160" spans="1:14" x14ac:dyDescent="0.2">
      <c r="A160" s="51">
        <v>3099</v>
      </c>
      <c r="B160" s="289" t="s">
        <v>424</v>
      </c>
      <c r="C160" s="70">
        <f t="shared" si="12"/>
        <v>8</v>
      </c>
      <c r="D160" s="77">
        <v>1</v>
      </c>
      <c r="E160" s="77">
        <v>7</v>
      </c>
      <c r="F160" s="77">
        <v>7</v>
      </c>
      <c r="G160" s="77">
        <v>1</v>
      </c>
      <c r="H160" s="77">
        <v>1</v>
      </c>
      <c r="I160" s="77">
        <v>0</v>
      </c>
      <c r="J160" s="77">
        <v>1</v>
      </c>
      <c r="K160" s="77">
        <v>3</v>
      </c>
      <c r="L160" s="77">
        <v>1</v>
      </c>
      <c r="M160" s="77">
        <v>1</v>
      </c>
      <c r="N160" s="77">
        <v>1</v>
      </c>
    </row>
    <row r="161" spans="1:16" ht="24" customHeight="1" x14ac:dyDescent="0.2">
      <c r="A161" s="56"/>
      <c r="B161" s="288" t="s">
        <v>171</v>
      </c>
      <c r="C161" s="70">
        <f>SUM(C162:C165)</f>
        <v>142</v>
      </c>
      <c r="D161" s="70">
        <f t="shared" ref="D161:N161" si="18">SUM(D162:D165)</f>
        <v>0</v>
      </c>
      <c r="E161" s="70">
        <f t="shared" si="18"/>
        <v>142</v>
      </c>
      <c r="F161" s="70">
        <f t="shared" si="18"/>
        <v>139</v>
      </c>
      <c r="G161" s="70">
        <f t="shared" si="18"/>
        <v>3</v>
      </c>
      <c r="H161" s="70">
        <f t="shared" si="18"/>
        <v>0</v>
      </c>
      <c r="I161" s="70">
        <f t="shared" si="18"/>
        <v>0</v>
      </c>
      <c r="J161" s="70">
        <f t="shared" si="18"/>
        <v>0</v>
      </c>
      <c r="K161" s="70">
        <f t="shared" si="18"/>
        <v>5</v>
      </c>
      <c r="L161" s="70">
        <f t="shared" si="18"/>
        <v>20</v>
      </c>
      <c r="M161" s="70">
        <f t="shared" si="18"/>
        <v>41</v>
      </c>
      <c r="N161" s="70">
        <f t="shared" si="18"/>
        <v>76</v>
      </c>
    </row>
    <row r="162" spans="1:16" x14ac:dyDescent="0.2">
      <c r="A162" s="55">
        <v>4003</v>
      </c>
      <c r="B162" s="289" t="s">
        <v>458</v>
      </c>
      <c r="C162" s="70">
        <f t="shared" si="12"/>
        <v>123</v>
      </c>
      <c r="D162" s="77">
        <v>0</v>
      </c>
      <c r="E162" s="77">
        <v>123</v>
      </c>
      <c r="F162" s="77">
        <v>121</v>
      </c>
      <c r="G162" s="77">
        <v>2</v>
      </c>
      <c r="H162" s="77">
        <v>0</v>
      </c>
      <c r="I162" s="77">
        <v>0</v>
      </c>
      <c r="J162" s="77">
        <v>0</v>
      </c>
      <c r="K162" s="77">
        <v>4</v>
      </c>
      <c r="L162" s="77">
        <v>13</v>
      </c>
      <c r="M162" s="77">
        <v>36</v>
      </c>
      <c r="N162" s="77">
        <v>70</v>
      </c>
    </row>
    <row r="163" spans="1:16" x14ac:dyDescent="0.2">
      <c r="A163" s="55">
        <v>4004</v>
      </c>
      <c r="B163" s="289" t="s">
        <v>5</v>
      </c>
      <c r="C163" s="70">
        <f t="shared" si="12"/>
        <v>4</v>
      </c>
      <c r="D163" s="77">
        <v>0</v>
      </c>
      <c r="E163" s="77">
        <v>4</v>
      </c>
      <c r="F163" s="77">
        <v>4</v>
      </c>
      <c r="G163" s="77">
        <v>0</v>
      </c>
      <c r="H163" s="77">
        <v>0</v>
      </c>
      <c r="I163" s="77">
        <v>0</v>
      </c>
      <c r="J163" s="77">
        <v>0</v>
      </c>
      <c r="K163" s="77">
        <v>0</v>
      </c>
      <c r="L163" s="77">
        <v>1</v>
      </c>
      <c r="M163" s="77">
        <v>1</v>
      </c>
      <c r="N163" s="77">
        <v>2</v>
      </c>
    </row>
    <row r="164" spans="1:16" x14ac:dyDescent="0.2">
      <c r="A164" s="55">
        <v>4005</v>
      </c>
      <c r="B164" s="289" t="s">
        <v>6</v>
      </c>
      <c r="C164" s="70">
        <f t="shared" si="12"/>
        <v>6</v>
      </c>
      <c r="D164" s="77">
        <v>0</v>
      </c>
      <c r="E164" s="77">
        <v>6</v>
      </c>
      <c r="F164" s="77">
        <v>5</v>
      </c>
      <c r="G164" s="77">
        <v>1</v>
      </c>
      <c r="H164" s="77">
        <v>0</v>
      </c>
      <c r="I164" s="77">
        <v>0</v>
      </c>
      <c r="J164" s="77">
        <v>0</v>
      </c>
      <c r="K164" s="77">
        <v>0</v>
      </c>
      <c r="L164" s="77">
        <v>3</v>
      </c>
      <c r="M164" s="77">
        <v>2</v>
      </c>
      <c r="N164" s="77">
        <v>1</v>
      </c>
    </row>
    <row r="165" spans="1:16" x14ac:dyDescent="0.2">
      <c r="A165" s="51">
        <v>4099</v>
      </c>
      <c r="B165" s="289" t="s">
        <v>425</v>
      </c>
      <c r="C165" s="70">
        <f t="shared" si="12"/>
        <v>9</v>
      </c>
      <c r="D165" s="77">
        <v>0</v>
      </c>
      <c r="E165" s="77">
        <v>9</v>
      </c>
      <c r="F165" s="77">
        <v>9</v>
      </c>
      <c r="G165" s="77">
        <v>0</v>
      </c>
      <c r="H165" s="77">
        <v>0</v>
      </c>
      <c r="I165" s="77">
        <v>0</v>
      </c>
      <c r="J165" s="77">
        <v>0</v>
      </c>
      <c r="K165" s="77">
        <v>1</v>
      </c>
      <c r="L165" s="77">
        <v>3</v>
      </c>
      <c r="M165" s="77">
        <v>2</v>
      </c>
      <c r="N165" s="77">
        <v>3</v>
      </c>
    </row>
    <row r="166" spans="1:16" x14ac:dyDescent="0.2">
      <c r="A166" s="50"/>
      <c r="B166" s="288" t="s">
        <v>351</v>
      </c>
      <c r="C166" s="70">
        <f>SUM(C167:C170)</f>
        <v>22</v>
      </c>
      <c r="D166" s="70">
        <f t="shared" ref="D166:N166" si="19">SUM(D167:D170)</f>
        <v>0</v>
      </c>
      <c r="E166" s="70">
        <f t="shared" si="19"/>
        <v>22</v>
      </c>
      <c r="F166" s="70">
        <f t="shared" si="19"/>
        <v>15</v>
      </c>
      <c r="G166" s="70">
        <f t="shared" si="19"/>
        <v>7</v>
      </c>
      <c r="H166" s="70">
        <f t="shared" si="19"/>
        <v>0</v>
      </c>
      <c r="I166" s="70">
        <f t="shared" si="19"/>
        <v>0</v>
      </c>
      <c r="J166" s="70">
        <f t="shared" si="19"/>
        <v>0</v>
      </c>
      <c r="K166" s="70">
        <f t="shared" si="19"/>
        <v>6</v>
      </c>
      <c r="L166" s="70">
        <f t="shared" si="19"/>
        <v>3</v>
      </c>
      <c r="M166" s="70">
        <f t="shared" si="19"/>
        <v>6</v>
      </c>
      <c r="N166" s="70">
        <f t="shared" si="19"/>
        <v>7</v>
      </c>
    </row>
    <row r="167" spans="1:16" x14ac:dyDescent="0.2">
      <c r="A167" s="51">
        <v>5001</v>
      </c>
      <c r="B167" s="289" t="s">
        <v>456</v>
      </c>
      <c r="C167" s="70">
        <f t="shared" si="12"/>
        <v>7</v>
      </c>
      <c r="D167" s="77">
        <v>0</v>
      </c>
      <c r="E167" s="77">
        <v>7</v>
      </c>
      <c r="F167" s="77">
        <v>6</v>
      </c>
      <c r="G167" s="77">
        <v>1</v>
      </c>
      <c r="H167" s="77">
        <v>0</v>
      </c>
      <c r="I167" s="77">
        <v>0</v>
      </c>
      <c r="J167" s="77">
        <v>0</v>
      </c>
      <c r="K167" s="77">
        <v>0</v>
      </c>
      <c r="L167" s="77">
        <v>1</v>
      </c>
      <c r="M167" s="77">
        <v>2</v>
      </c>
      <c r="N167" s="77">
        <v>4</v>
      </c>
    </row>
    <row r="168" spans="1:16" x14ac:dyDescent="0.2">
      <c r="A168" s="51">
        <v>5002</v>
      </c>
      <c r="B168" s="289" t="s">
        <v>103</v>
      </c>
      <c r="C168" s="70">
        <f t="shared" si="12"/>
        <v>1</v>
      </c>
      <c r="D168" s="77">
        <v>0</v>
      </c>
      <c r="E168" s="77">
        <v>1</v>
      </c>
      <c r="F168" s="77">
        <v>1</v>
      </c>
      <c r="G168" s="77">
        <v>0</v>
      </c>
      <c r="H168" s="77">
        <v>0</v>
      </c>
      <c r="I168" s="77">
        <v>0</v>
      </c>
      <c r="J168" s="77">
        <v>0</v>
      </c>
      <c r="K168" s="77">
        <v>1</v>
      </c>
      <c r="L168" s="77">
        <v>0</v>
      </c>
      <c r="M168" s="77">
        <v>0</v>
      </c>
      <c r="N168" s="77">
        <v>0</v>
      </c>
    </row>
    <row r="169" spans="1:16" x14ac:dyDescent="0.2">
      <c r="A169" s="51">
        <v>5003</v>
      </c>
      <c r="B169" s="289" t="s">
        <v>7</v>
      </c>
      <c r="C169" s="70">
        <f t="shared" si="12"/>
        <v>2</v>
      </c>
      <c r="D169" s="77">
        <v>0</v>
      </c>
      <c r="E169" s="77">
        <v>2</v>
      </c>
      <c r="F169" s="77">
        <v>2</v>
      </c>
      <c r="G169" s="77">
        <v>0</v>
      </c>
      <c r="H169" s="77">
        <v>0</v>
      </c>
      <c r="I169" s="77">
        <v>0</v>
      </c>
      <c r="J169" s="77">
        <v>0</v>
      </c>
      <c r="K169" s="77">
        <v>0</v>
      </c>
      <c r="L169" s="77">
        <v>1</v>
      </c>
      <c r="M169" s="77">
        <v>0</v>
      </c>
      <c r="N169" s="77">
        <v>1</v>
      </c>
    </row>
    <row r="170" spans="1:16" x14ac:dyDescent="0.2">
      <c r="A170" s="53">
        <v>5099</v>
      </c>
      <c r="B170" s="289" t="s">
        <v>184</v>
      </c>
      <c r="C170" s="70">
        <f t="shared" si="12"/>
        <v>12</v>
      </c>
      <c r="D170" s="77">
        <v>0</v>
      </c>
      <c r="E170" s="77">
        <v>12</v>
      </c>
      <c r="F170" s="77">
        <v>6</v>
      </c>
      <c r="G170" s="77">
        <v>6</v>
      </c>
      <c r="H170" s="77">
        <v>0</v>
      </c>
      <c r="I170" s="77">
        <v>0</v>
      </c>
      <c r="J170" s="77">
        <v>0</v>
      </c>
      <c r="K170" s="77">
        <v>5</v>
      </c>
      <c r="L170" s="77">
        <v>1</v>
      </c>
      <c r="M170" s="77">
        <v>4</v>
      </c>
      <c r="N170" s="77">
        <v>2</v>
      </c>
    </row>
    <row r="171" spans="1:16" ht="20.25" customHeight="1" x14ac:dyDescent="0.2">
      <c r="A171" s="50"/>
      <c r="B171" s="288" t="s">
        <v>343</v>
      </c>
      <c r="C171" s="70">
        <f>SUM(C172:C179)</f>
        <v>9159</v>
      </c>
      <c r="D171" s="70">
        <f t="shared" ref="D171:N171" si="20">SUM(D172:D179)</f>
        <v>166</v>
      </c>
      <c r="E171" s="70">
        <f t="shared" si="20"/>
        <v>8993</v>
      </c>
      <c r="F171" s="70">
        <f t="shared" si="20"/>
        <v>6177</v>
      </c>
      <c r="G171" s="70">
        <f t="shared" si="20"/>
        <v>2982</v>
      </c>
      <c r="H171" s="70">
        <f t="shared" si="20"/>
        <v>42</v>
      </c>
      <c r="I171" s="70">
        <f t="shared" si="20"/>
        <v>124</v>
      </c>
      <c r="J171" s="70">
        <f t="shared" si="20"/>
        <v>840</v>
      </c>
      <c r="K171" s="70">
        <f t="shared" si="20"/>
        <v>3769</v>
      </c>
      <c r="L171" s="70">
        <f t="shared" si="20"/>
        <v>2287</v>
      </c>
      <c r="M171" s="70">
        <f t="shared" si="20"/>
        <v>1214</v>
      </c>
      <c r="N171" s="70">
        <f t="shared" si="20"/>
        <v>883</v>
      </c>
      <c r="P171" s="156"/>
    </row>
    <row r="172" spans="1:16" x14ac:dyDescent="0.2">
      <c r="A172" s="55">
        <v>7001</v>
      </c>
      <c r="B172" s="289" t="s">
        <v>276</v>
      </c>
      <c r="C172" s="70">
        <f t="shared" si="12"/>
        <v>1</v>
      </c>
      <c r="D172" s="77">
        <v>0</v>
      </c>
      <c r="E172" s="77">
        <v>1</v>
      </c>
      <c r="F172" s="77">
        <v>1</v>
      </c>
      <c r="G172" s="77">
        <v>0</v>
      </c>
      <c r="H172" s="77">
        <v>0</v>
      </c>
      <c r="I172" s="77">
        <v>0</v>
      </c>
      <c r="J172" s="77">
        <v>0</v>
      </c>
      <c r="K172" s="77">
        <v>1</v>
      </c>
      <c r="L172" s="77">
        <v>0</v>
      </c>
      <c r="M172" s="77">
        <v>0</v>
      </c>
      <c r="N172" s="77">
        <v>0</v>
      </c>
    </row>
    <row r="173" spans="1:16" ht="21" x14ac:dyDescent="0.2">
      <c r="A173" s="51">
        <v>7006</v>
      </c>
      <c r="B173" s="289" t="s">
        <v>306</v>
      </c>
      <c r="C173" s="70">
        <f t="shared" si="12"/>
        <v>434</v>
      </c>
      <c r="D173" s="77">
        <v>2</v>
      </c>
      <c r="E173" s="77">
        <v>432</v>
      </c>
      <c r="F173" s="77">
        <v>429</v>
      </c>
      <c r="G173" s="77">
        <v>5</v>
      </c>
      <c r="H173" s="77">
        <v>1</v>
      </c>
      <c r="I173" s="77">
        <v>1</v>
      </c>
      <c r="J173" s="77">
        <v>31</v>
      </c>
      <c r="K173" s="77">
        <v>173</v>
      </c>
      <c r="L173" s="77">
        <v>93</v>
      </c>
      <c r="M173" s="77">
        <v>60</v>
      </c>
      <c r="N173" s="77">
        <v>75</v>
      </c>
    </row>
    <row r="174" spans="1:16" x14ac:dyDescent="0.2">
      <c r="A174" s="51">
        <v>7007</v>
      </c>
      <c r="B174" s="289" t="s">
        <v>104</v>
      </c>
      <c r="C174" s="70">
        <f t="shared" si="12"/>
        <v>4488</v>
      </c>
      <c r="D174" s="77">
        <v>30</v>
      </c>
      <c r="E174" s="77">
        <v>4458</v>
      </c>
      <c r="F174" s="77">
        <v>1754</v>
      </c>
      <c r="G174" s="77">
        <v>2734</v>
      </c>
      <c r="H174" s="77">
        <v>4</v>
      </c>
      <c r="I174" s="77">
        <v>26</v>
      </c>
      <c r="J174" s="77">
        <v>393</v>
      </c>
      <c r="K174" s="77">
        <v>1990</v>
      </c>
      <c r="L174" s="77">
        <v>1207</v>
      </c>
      <c r="M174" s="77">
        <v>558</v>
      </c>
      <c r="N174" s="77">
        <v>310</v>
      </c>
    </row>
    <row r="175" spans="1:16" x14ac:dyDescent="0.2">
      <c r="A175" s="53">
        <v>7014</v>
      </c>
      <c r="B175" s="289" t="s">
        <v>426</v>
      </c>
      <c r="C175" s="70">
        <f t="shared" si="12"/>
        <v>11</v>
      </c>
      <c r="D175" s="77">
        <v>0</v>
      </c>
      <c r="E175" s="77">
        <v>11</v>
      </c>
      <c r="F175" s="77">
        <v>9</v>
      </c>
      <c r="G175" s="77">
        <v>2</v>
      </c>
      <c r="H175" s="77">
        <v>0</v>
      </c>
      <c r="I175" s="77">
        <v>0</v>
      </c>
      <c r="J175" s="77">
        <v>1</v>
      </c>
      <c r="K175" s="77">
        <v>5</v>
      </c>
      <c r="L175" s="77">
        <v>0</v>
      </c>
      <c r="M175" s="77">
        <v>4</v>
      </c>
      <c r="N175" s="77">
        <v>1</v>
      </c>
    </row>
    <row r="176" spans="1:16" x14ac:dyDescent="0.2">
      <c r="A176" s="55">
        <v>7031</v>
      </c>
      <c r="B176" s="289" t="s">
        <v>54</v>
      </c>
      <c r="C176" s="70">
        <f t="shared" si="12"/>
        <v>4</v>
      </c>
      <c r="D176" s="77">
        <v>0</v>
      </c>
      <c r="E176" s="77">
        <v>4</v>
      </c>
      <c r="F176" s="77">
        <v>4</v>
      </c>
      <c r="G176" s="77">
        <v>0</v>
      </c>
      <c r="H176" s="77">
        <v>0</v>
      </c>
      <c r="I176" s="77">
        <v>0</v>
      </c>
      <c r="J176" s="77">
        <v>0</v>
      </c>
      <c r="K176" s="77">
        <v>0</v>
      </c>
      <c r="L176" s="77">
        <v>3</v>
      </c>
      <c r="M176" s="77">
        <v>1</v>
      </c>
      <c r="N176" s="77">
        <v>0</v>
      </c>
    </row>
    <row r="177" spans="1:14" x14ac:dyDescent="0.2">
      <c r="A177" s="53">
        <v>7037</v>
      </c>
      <c r="B177" s="289" t="s">
        <v>11</v>
      </c>
      <c r="C177" s="70">
        <f t="shared" si="12"/>
        <v>3958</v>
      </c>
      <c r="D177" s="77">
        <v>124</v>
      </c>
      <c r="E177" s="77">
        <v>3834</v>
      </c>
      <c r="F177" s="77">
        <v>3735</v>
      </c>
      <c r="G177" s="77">
        <v>223</v>
      </c>
      <c r="H177" s="77">
        <v>36</v>
      </c>
      <c r="I177" s="77">
        <v>88</v>
      </c>
      <c r="J177" s="77">
        <v>380</v>
      </c>
      <c r="K177" s="77">
        <v>1471</v>
      </c>
      <c r="L177" s="77">
        <v>948</v>
      </c>
      <c r="M177" s="77">
        <v>558</v>
      </c>
      <c r="N177" s="77">
        <v>477</v>
      </c>
    </row>
    <row r="178" spans="1:14" x14ac:dyDescent="0.2">
      <c r="A178" s="53">
        <v>7044</v>
      </c>
      <c r="B178" s="289" t="s">
        <v>12</v>
      </c>
      <c r="C178" s="70">
        <f t="shared" si="12"/>
        <v>2</v>
      </c>
      <c r="D178" s="77">
        <v>0</v>
      </c>
      <c r="E178" s="77">
        <v>2</v>
      </c>
      <c r="F178" s="77">
        <v>2</v>
      </c>
      <c r="G178" s="77">
        <v>0</v>
      </c>
      <c r="H178" s="77">
        <v>0</v>
      </c>
      <c r="I178" s="77">
        <v>0</v>
      </c>
      <c r="J178" s="77">
        <v>0</v>
      </c>
      <c r="K178" s="77">
        <v>0</v>
      </c>
      <c r="L178" s="77">
        <v>0</v>
      </c>
      <c r="M178" s="77">
        <v>1</v>
      </c>
      <c r="N178" s="77">
        <v>1</v>
      </c>
    </row>
    <row r="179" spans="1:14" x14ac:dyDescent="0.2">
      <c r="A179" s="51">
        <v>7099</v>
      </c>
      <c r="B179" s="289" t="s">
        <v>427</v>
      </c>
      <c r="C179" s="70">
        <f t="shared" si="12"/>
        <v>261</v>
      </c>
      <c r="D179" s="77">
        <v>10</v>
      </c>
      <c r="E179" s="77">
        <v>251</v>
      </c>
      <c r="F179" s="77">
        <v>243</v>
      </c>
      <c r="G179" s="77">
        <v>18</v>
      </c>
      <c r="H179" s="77">
        <v>1</v>
      </c>
      <c r="I179" s="77">
        <v>9</v>
      </c>
      <c r="J179" s="77">
        <v>35</v>
      </c>
      <c r="K179" s="77">
        <v>129</v>
      </c>
      <c r="L179" s="77">
        <v>36</v>
      </c>
      <c r="M179" s="77">
        <v>32</v>
      </c>
      <c r="N179" s="77">
        <v>19</v>
      </c>
    </row>
    <row r="180" spans="1:14" ht="21" x14ac:dyDescent="0.2">
      <c r="A180" s="50"/>
      <c r="B180" s="288" t="s">
        <v>216</v>
      </c>
      <c r="C180" s="70">
        <f>SUM(C181:C182)</f>
        <v>105</v>
      </c>
      <c r="D180" s="70">
        <f t="shared" ref="D180:N180" si="21">SUM(D181:D182)</f>
        <v>3</v>
      </c>
      <c r="E180" s="70">
        <f t="shared" si="21"/>
        <v>102</v>
      </c>
      <c r="F180" s="70">
        <f t="shared" si="21"/>
        <v>76</v>
      </c>
      <c r="G180" s="70">
        <f t="shared" si="21"/>
        <v>29</v>
      </c>
      <c r="H180" s="70">
        <f t="shared" si="21"/>
        <v>0</v>
      </c>
      <c r="I180" s="70">
        <f t="shared" si="21"/>
        <v>3</v>
      </c>
      <c r="J180" s="70">
        <f t="shared" si="21"/>
        <v>10</v>
      </c>
      <c r="K180" s="70">
        <f t="shared" si="21"/>
        <v>27</v>
      </c>
      <c r="L180" s="70">
        <f t="shared" si="21"/>
        <v>45</v>
      </c>
      <c r="M180" s="70">
        <f t="shared" si="21"/>
        <v>10</v>
      </c>
      <c r="N180" s="70">
        <f t="shared" si="21"/>
        <v>10</v>
      </c>
    </row>
    <row r="181" spans="1:14" x14ac:dyDescent="0.2">
      <c r="A181" s="53">
        <v>8002</v>
      </c>
      <c r="B181" s="289" t="s">
        <v>105</v>
      </c>
      <c r="C181" s="70">
        <f t="shared" si="12"/>
        <v>5</v>
      </c>
      <c r="D181" s="77">
        <v>0</v>
      </c>
      <c r="E181" s="77">
        <v>5</v>
      </c>
      <c r="F181" s="77">
        <v>5</v>
      </c>
      <c r="G181" s="77">
        <v>0</v>
      </c>
      <c r="H181" s="77">
        <v>0</v>
      </c>
      <c r="I181" s="77">
        <v>0</v>
      </c>
      <c r="J181" s="77">
        <v>0</v>
      </c>
      <c r="K181" s="77">
        <v>0</v>
      </c>
      <c r="L181" s="77">
        <v>5</v>
      </c>
      <c r="M181" s="77">
        <v>0</v>
      </c>
      <c r="N181" s="77">
        <v>0</v>
      </c>
    </row>
    <row r="182" spans="1:14" ht="15" customHeight="1" x14ac:dyDescent="0.2">
      <c r="A182" s="53">
        <v>8003</v>
      </c>
      <c r="B182" s="289" t="s">
        <v>428</v>
      </c>
      <c r="C182" s="70">
        <f t="shared" si="12"/>
        <v>100</v>
      </c>
      <c r="D182" s="77">
        <v>3</v>
      </c>
      <c r="E182" s="77">
        <v>97</v>
      </c>
      <c r="F182" s="77">
        <v>71</v>
      </c>
      <c r="G182" s="77">
        <v>29</v>
      </c>
      <c r="H182" s="77">
        <v>0</v>
      </c>
      <c r="I182" s="77">
        <v>3</v>
      </c>
      <c r="J182" s="77">
        <v>10</v>
      </c>
      <c r="K182" s="77">
        <v>27</v>
      </c>
      <c r="L182" s="77">
        <v>40</v>
      </c>
      <c r="M182" s="77">
        <v>10</v>
      </c>
      <c r="N182" s="77">
        <v>10</v>
      </c>
    </row>
    <row r="183" spans="1:14" x14ac:dyDescent="0.2">
      <c r="A183" s="51"/>
      <c r="B183" s="288" t="s">
        <v>177</v>
      </c>
      <c r="C183" s="70">
        <f>SUM(C184:C187)</f>
        <v>216</v>
      </c>
      <c r="D183" s="70">
        <f t="shared" ref="D183:N183" si="22">SUM(D184:D187)</f>
        <v>2</v>
      </c>
      <c r="E183" s="70">
        <f t="shared" si="22"/>
        <v>214</v>
      </c>
      <c r="F183" s="70">
        <f t="shared" si="22"/>
        <v>166</v>
      </c>
      <c r="G183" s="70">
        <f t="shared" si="22"/>
        <v>50</v>
      </c>
      <c r="H183" s="70">
        <f t="shared" si="22"/>
        <v>0</v>
      </c>
      <c r="I183" s="70">
        <f t="shared" si="22"/>
        <v>2</v>
      </c>
      <c r="J183" s="70">
        <f t="shared" si="22"/>
        <v>11</v>
      </c>
      <c r="K183" s="70">
        <f t="shared" si="22"/>
        <v>63</v>
      </c>
      <c r="L183" s="70">
        <f t="shared" si="22"/>
        <v>54</v>
      </c>
      <c r="M183" s="70">
        <f t="shared" si="22"/>
        <v>53</v>
      </c>
      <c r="N183" s="70">
        <f t="shared" si="22"/>
        <v>33</v>
      </c>
    </row>
    <row r="184" spans="1:14" ht="18" customHeight="1" x14ac:dyDescent="0.2">
      <c r="A184" s="51">
        <v>9002</v>
      </c>
      <c r="B184" s="289" t="s">
        <v>450</v>
      </c>
      <c r="C184" s="70">
        <f t="shared" si="12"/>
        <v>8</v>
      </c>
      <c r="D184" s="77">
        <v>0</v>
      </c>
      <c r="E184" s="77">
        <v>8</v>
      </c>
      <c r="F184" s="77">
        <v>8</v>
      </c>
      <c r="G184" s="77">
        <v>0</v>
      </c>
      <c r="H184" s="77">
        <v>0</v>
      </c>
      <c r="I184" s="77">
        <v>0</v>
      </c>
      <c r="J184" s="77">
        <v>1</v>
      </c>
      <c r="K184" s="77">
        <v>2</v>
      </c>
      <c r="L184" s="77">
        <v>0</v>
      </c>
      <c r="M184" s="77">
        <v>3</v>
      </c>
      <c r="N184" s="77">
        <v>2</v>
      </c>
    </row>
    <row r="185" spans="1:14" ht="18" customHeight="1" x14ac:dyDescent="0.2">
      <c r="A185" s="51">
        <v>9003</v>
      </c>
      <c r="B185" s="289" t="s">
        <v>429</v>
      </c>
      <c r="C185" s="70">
        <f t="shared" si="12"/>
        <v>23</v>
      </c>
      <c r="D185" s="77">
        <v>0</v>
      </c>
      <c r="E185" s="77">
        <v>23</v>
      </c>
      <c r="F185" s="77">
        <v>20</v>
      </c>
      <c r="G185" s="77">
        <v>3</v>
      </c>
      <c r="H185" s="77">
        <v>0</v>
      </c>
      <c r="I185" s="77">
        <v>0</v>
      </c>
      <c r="J185" s="77">
        <v>0</v>
      </c>
      <c r="K185" s="77">
        <v>3</v>
      </c>
      <c r="L185" s="77">
        <v>10</v>
      </c>
      <c r="M185" s="77">
        <v>9</v>
      </c>
      <c r="N185" s="77">
        <v>1</v>
      </c>
    </row>
    <row r="186" spans="1:14" ht="21" x14ac:dyDescent="0.2">
      <c r="A186" s="51">
        <v>9004</v>
      </c>
      <c r="B186" s="289" t="s">
        <v>430</v>
      </c>
      <c r="C186" s="70">
        <f t="shared" si="12"/>
        <v>8</v>
      </c>
      <c r="D186" s="77">
        <v>0</v>
      </c>
      <c r="E186" s="77">
        <v>8</v>
      </c>
      <c r="F186" s="77">
        <v>6</v>
      </c>
      <c r="G186" s="77">
        <v>2</v>
      </c>
      <c r="H186" s="77">
        <v>0</v>
      </c>
      <c r="I186" s="77">
        <v>0</v>
      </c>
      <c r="J186" s="77">
        <v>1</v>
      </c>
      <c r="K186" s="77">
        <v>3</v>
      </c>
      <c r="L186" s="77">
        <v>4</v>
      </c>
      <c r="M186" s="77">
        <v>0</v>
      </c>
      <c r="N186" s="77">
        <v>0</v>
      </c>
    </row>
    <row r="187" spans="1:14" x14ac:dyDescent="0.2">
      <c r="A187" s="53">
        <v>9099</v>
      </c>
      <c r="B187" s="289" t="s">
        <v>431</v>
      </c>
      <c r="C187" s="70">
        <f t="shared" si="12"/>
        <v>177</v>
      </c>
      <c r="D187" s="77">
        <v>2</v>
      </c>
      <c r="E187" s="77">
        <v>175</v>
      </c>
      <c r="F187" s="77">
        <v>132</v>
      </c>
      <c r="G187" s="77">
        <v>45</v>
      </c>
      <c r="H187" s="77">
        <v>0</v>
      </c>
      <c r="I187" s="77">
        <v>2</v>
      </c>
      <c r="J187" s="77">
        <v>9</v>
      </c>
      <c r="K187" s="77">
        <v>55</v>
      </c>
      <c r="L187" s="77">
        <v>40</v>
      </c>
      <c r="M187" s="77">
        <v>41</v>
      </c>
      <c r="N187" s="77">
        <v>30</v>
      </c>
    </row>
    <row r="188" spans="1:14" x14ac:dyDescent="0.2">
      <c r="A188" s="50"/>
      <c r="B188" s="288" t="s">
        <v>176</v>
      </c>
      <c r="C188" s="70">
        <f>SUM(C189:C196)</f>
        <v>579</v>
      </c>
      <c r="D188" s="70">
        <f t="shared" ref="D188:N188" si="23">SUM(D189:D196)</f>
        <v>49</v>
      </c>
      <c r="E188" s="70">
        <f t="shared" si="23"/>
        <v>530</v>
      </c>
      <c r="F188" s="70">
        <f t="shared" si="23"/>
        <v>550</v>
      </c>
      <c r="G188" s="70">
        <f t="shared" si="23"/>
        <v>29</v>
      </c>
      <c r="H188" s="70">
        <f t="shared" si="23"/>
        <v>9</v>
      </c>
      <c r="I188" s="70">
        <f t="shared" si="23"/>
        <v>40</v>
      </c>
      <c r="J188" s="70">
        <f t="shared" si="23"/>
        <v>69</v>
      </c>
      <c r="K188" s="70">
        <f t="shared" si="23"/>
        <v>188</v>
      </c>
      <c r="L188" s="70">
        <f t="shared" si="23"/>
        <v>156</v>
      </c>
      <c r="M188" s="70">
        <f t="shared" si="23"/>
        <v>54</v>
      </c>
      <c r="N188" s="70">
        <f t="shared" si="23"/>
        <v>63</v>
      </c>
    </row>
    <row r="189" spans="1:14" ht="21" x14ac:dyDescent="0.2">
      <c r="A189" s="51">
        <v>10001</v>
      </c>
      <c r="B189" s="289" t="s">
        <v>462</v>
      </c>
      <c r="C189" s="70">
        <f t="shared" si="12"/>
        <v>302</v>
      </c>
      <c r="D189" s="77">
        <v>29</v>
      </c>
      <c r="E189" s="77">
        <v>273</v>
      </c>
      <c r="F189" s="77">
        <v>285</v>
      </c>
      <c r="G189" s="77">
        <v>17</v>
      </c>
      <c r="H189" s="77">
        <v>7</v>
      </c>
      <c r="I189" s="77">
        <v>22</v>
      </c>
      <c r="J189" s="77">
        <v>32</v>
      </c>
      <c r="K189" s="77">
        <v>97</v>
      </c>
      <c r="L189" s="77">
        <v>83</v>
      </c>
      <c r="M189" s="77">
        <v>35</v>
      </c>
      <c r="N189" s="77">
        <v>26</v>
      </c>
    </row>
    <row r="190" spans="1:14" x14ac:dyDescent="0.2">
      <c r="A190" s="51">
        <v>10008</v>
      </c>
      <c r="B190" s="289" t="s">
        <v>13</v>
      </c>
      <c r="C190" s="70">
        <f t="shared" si="12"/>
        <v>69</v>
      </c>
      <c r="D190" s="77">
        <v>5</v>
      </c>
      <c r="E190" s="77">
        <v>64</v>
      </c>
      <c r="F190" s="77">
        <v>64</v>
      </c>
      <c r="G190" s="77">
        <v>5</v>
      </c>
      <c r="H190" s="77">
        <v>0</v>
      </c>
      <c r="I190" s="77">
        <v>5</v>
      </c>
      <c r="J190" s="77">
        <v>9</v>
      </c>
      <c r="K190" s="77">
        <v>24</v>
      </c>
      <c r="L190" s="77">
        <v>20</v>
      </c>
      <c r="M190" s="77">
        <v>2</v>
      </c>
      <c r="N190" s="77">
        <v>9</v>
      </c>
    </row>
    <row r="191" spans="1:14" x14ac:dyDescent="0.2">
      <c r="A191" s="51">
        <v>10009</v>
      </c>
      <c r="B191" s="289" t="s">
        <v>14</v>
      </c>
      <c r="C191" s="70">
        <f t="shared" si="12"/>
        <v>66</v>
      </c>
      <c r="D191" s="77">
        <v>5</v>
      </c>
      <c r="E191" s="77">
        <v>61</v>
      </c>
      <c r="F191" s="77">
        <v>66</v>
      </c>
      <c r="G191" s="77">
        <v>0</v>
      </c>
      <c r="H191" s="77">
        <v>1</v>
      </c>
      <c r="I191" s="77">
        <v>4</v>
      </c>
      <c r="J191" s="77">
        <v>14</v>
      </c>
      <c r="K191" s="77">
        <v>26</v>
      </c>
      <c r="L191" s="77">
        <v>9</v>
      </c>
      <c r="M191" s="77">
        <v>5</v>
      </c>
      <c r="N191" s="77">
        <v>7</v>
      </c>
    </row>
    <row r="192" spans="1:14" x14ac:dyDescent="0.2">
      <c r="A192" s="51">
        <v>10010</v>
      </c>
      <c r="B192" s="289" t="s">
        <v>362</v>
      </c>
      <c r="C192" s="70">
        <f t="shared" si="12"/>
        <v>16</v>
      </c>
      <c r="D192" s="77">
        <v>0</v>
      </c>
      <c r="E192" s="77">
        <v>16</v>
      </c>
      <c r="F192" s="77">
        <v>16</v>
      </c>
      <c r="G192" s="77">
        <v>0</v>
      </c>
      <c r="H192" s="77">
        <v>0</v>
      </c>
      <c r="I192" s="77">
        <v>0</v>
      </c>
      <c r="J192" s="77">
        <v>0</v>
      </c>
      <c r="K192" s="77">
        <v>2</v>
      </c>
      <c r="L192" s="77">
        <v>8</v>
      </c>
      <c r="M192" s="77">
        <v>1</v>
      </c>
      <c r="N192" s="77">
        <v>5</v>
      </c>
    </row>
    <row r="193" spans="1:14" ht="18" customHeight="1" x14ac:dyDescent="0.2">
      <c r="A193" s="53">
        <v>10011</v>
      </c>
      <c r="B193" s="289" t="s">
        <v>15</v>
      </c>
      <c r="C193" s="70">
        <f t="shared" si="12"/>
        <v>41</v>
      </c>
      <c r="D193" s="77">
        <v>5</v>
      </c>
      <c r="E193" s="77">
        <v>36</v>
      </c>
      <c r="F193" s="77">
        <v>38</v>
      </c>
      <c r="G193" s="77">
        <v>3</v>
      </c>
      <c r="H193" s="77">
        <v>0</v>
      </c>
      <c r="I193" s="77">
        <v>5</v>
      </c>
      <c r="J193" s="77">
        <v>4</v>
      </c>
      <c r="K193" s="77">
        <v>17</v>
      </c>
      <c r="L193" s="77">
        <v>9</v>
      </c>
      <c r="M193" s="77">
        <v>1</v>
      </c>
      <c r="N193" s="77">
        <v>5</v>
      </c>
    </row>
    <row r="194" spans="1:14" x14ac:dyDescent="0.2">
      <c r="A194" s="53">
        <v>10012</v>
      </c>
      <c r="B194" s="289" t="s">
        <v>16</v>
      </c>
      <c r="C194" s="70">
        <f t="shared" si="12"/>
        <v>1</v>
      </c>
      <c r="D194" s="77">
        <v>0</v>
      </c>
      <c r="E194" s="77">
        <v>1</v>
      </c>
      <c r="F194" s="77">
        <v>1</v>
      </c>
      <c r="G194" s="77">
        <v>0</v>
      </c>
      <c r="H194" s="77">
        <v>0</v>
      </c>
      <c r="I194" s="77">
        <v>0</v>
      </c>
      <c r="J194" s="77">
        <v>0</v>
      </c>
      <c r="K194" s="77">
        <v>1</v>
      </c>
      <c r="L194" s="77">
        <v>0</v>
      </c>
      <c r="M194" s="77">
        <v>0</v>
      </c>
      <c r="N194" s="77">
        <v>0</v>
      </c>
    </row>
    <row r="195" spans="1:14" x14ac:dyDescent="0.2">
      <c r="A195" s="51">
        <v>10015</v>
      </c>
      <c r="B195" s="289" t="s">
        <v>389</v>
      </c>
      <c r="C195" s="70">
        <f t="shared" si="12"/>
        <v>1</v>
      </c>
      <c r="D195" s="77">
        <v>0</v>
      </c>
      <c r="E195" s="77">
        <v>1</v>
      </c>
      <c r="F195" s="77">
        <v>1</v>
      </c>
      <c r="G195" s="77">
        <v>0</v>
      </c>
      <c r="H195" s="77">
        <v>0</v>
      </c>
      <c r="I195" s="77">
        <v>0</v>
      </c>
      <c r="J195" s="77">
        <v>0</v>
      </c>
      <c r="K195" s="77">
        <v>0</v>
      </c>
      <c r="L195" s="77">
        <v>1</v>
      </c>
      <c r="M195" s="77">
        <v>0</v>
      </c>
      <c r="N195" s="77">
        <v>0</v>
      </c>
    </row>
    <row r="196" spans="1:14" x14ac:dyDescent="0.2">
      <c r="A196" s="51">
        <v>10099</v>
      </c>
      <c r="B196" s="289" t="s">
        <v>432</v>
      </c>
      <c r="C196" s="70">
        <f t="shared" si="12"/>
        <v>83</v>
      </c>
      <c r="D196" s="77">
        <v>5</v>
      </c>
      <c r="E196" s="77">
        <v>78</v>
      </c>
      <c r="F196" s="77">
        <v>79</v>
      </c>
      <c r="G196" s="77">
        <v>4</v>
      </c>
      <c r="H196" s="77">
        <v>1</v>
      </c>
      <c r="I196" s="77">
        <v>4</v>
      </c>
      <c r="J196" s="77">
        <v>10</v>
      </c>
      <c r="K196" s="77">
        <v>21</v>
      </c>
      <c r="L196" s="77">
        <v>26</v>
      </c>
      <c r="M196" s="77">
        <v>10</v>
      </c>
      <c r="N196" s="77">
        <v>11</v>
      </c>
    </row>
    <row r="197" spans="1:14" ht="18.75" customHeight="1" x14ac:dyDescent="0.2">
      <c r="A197" s="50"/>
      <c r="B197" s="288" t="s">
        <v>309</v>
      </c>
      <c r="C197" s="70">
        <f>SUM(C198:C201)</f>
        <v>166</v>
      </c>
      <c r="D197" s="70">
        <f t="shared" ref="D197:N197" si="24">SUM(D198:D201)</f>
        <v>18</v>
      </c>
      <c r="E197" s="70">
        <f t="shared" si="24"/>
        <v>148</v>
      </c>
      <c r="F197" s="70">
        <f t="shared" si="24"/>
        <v>151</v>
      </c>
      <c r="G197" s="70">
        <f t="shared" si="24"/>
        <v>15</v>
      </c>
      <c r="H197" s="70">
        <f t="shared" si="24"/>
        <v>5</v>
      </c>
      <c r="I197" s="70">
        <f t="shared" si="24"/>
        <v>13</v>
      </c>
      <c r="J197" s="70">
        <f t="shared" si="24"/>
        <v>14</v>
      </c>
      <c r="K197" s="70">
        <f t="shared" si="24"/>
        <v>67</v>
      </c>
      <c r="L197" s="70">
        <f t="shared" si="24"/>
        <v>38</v>
      </c>
      <c r="M197" s="70">
        <f t="shared" si="24"/>
        <v>14</v>
      </c>
      <c r="N197" s="70">
        <f t="shared" si="24"/>
        <v>15</v>
      </c>
    </row>
    <row r="198" spans="1:14" ht="14.25" customHeight="1" x14ac:dyDescent="0.2">
      <c r="A198" s="51">
        <v>11001</v>
      </c>
      <c r="B198" s="289" t="s">
        <v>271</v>
      </c>
      <c r="C198" s="70">
        <f t="shared" si="12"/>
        <v>133</v>
      </c>
      <c r="D198" s="77">
        <v>15</v>
      </c>
      <c r="E198" s="77">
        <v>118</v>
      </c>
      <c r="F198" s="77">
        <v>121</v>
      </c>
      <c r="G198" s="77">
        <v>12</v>
      </c>
      <c r="H198" s="77">
        <v>5</v>
      </c>
      <c r="I198" s="77">
        <v>10</v>
      </c>
      <c r="J198" s="77">
        <v>13</v>
      </c>
      <c r="K198" s="77">
        <v>53</v>
      </c>
      <c r="L198" s="77">
        <v>28</v>
      </c>
      <c r="M198" s="77">
        <v>12</v>
      </c>
      <c r="N198" s="77">
        <v>12</v>
      </c>
    </row>
    <row r="199" spans="1:14" ht="21" x14ac:dyDescent="0.2">
      <c r="A199" s="51">
        <v>11004</v>
      </c>
      <c r="B199" s="289" t="s">
        <v>275</v>
      </c>
      <c r="C199" s="70">
        <f t="shared" si="12"/>
        <v>24</v>
      </c>
      <c r="D199" s="77">
        <v>2</v>
      </c>
      <c r="E199" s="77">
        <v>22</v>
      </c>
      <c r="F199" s="77">
        <v>24</v>
      </c>
      <c r="G199" s="77">
        <v>0</v>
      </c>
      <c r="H199" s="77">
        <v>0</v>
      </c>
      <c r="I199" s="77">
        <v>2</v>
      </c>
      <c r="J199" s="77">
        <v>1</v>
      </c>
      <c r="K199" s="77">
        <v>11</v>
      </c>
      <c r="L199" s="77">
        <v>8</v>
      </c>
      <c r="M199" s="77">
        <v>0</v>
      </c>
      <c r="N199" s="77">
        <v>2</v>
      </c>
    </row>
    <row r="200" spans="1:14" ht="18" customHeight="1" x14ac:dyDescent="0.2">
      <c r="A200" s="51">
        <v>11005</v>
      </c>
      <c r="B200" s="289" t="s">
        <v>67</v>
      </c>
      <c r="C200" s="70">
        <f t="shared" ref="C200:C263" si="25">D200+E200</f>
        <v>4</v>
      </c>
      <c r="D200" s="77">
        <v>0</v>
      </c>
      <c r="E200" s="77">
        <v>4</v>
      </c>
      <c r="F200" s="77">
        <v>1</v>
      </c>
      <c r="G200" s="77">
        <v>3</v>
      </c>
      <c r="H200" s="77">
        <v>0</v>
      </c>
      <c r="I200" s="77">
        <v>0</v>
      </c>
      <c r="J200" s="77">
        <v>0</v>
      </c>
      <c r="K200" s="77">
        <v>2</v>
      </c>
      <c r="L200" s="77">
        <v>1</v>
      </c>
      <c r="M200" s="77">
        <v>1</v>
      </c>
      <c r="N200" s="77">
        <v>0</v>
      </c>
    </row>
    <row r="201" spans="1:14" x14ac:dyDescent="0.2">
      <c r="A201" s="51">
        <v>11099</v>
      </c>
      <c r="B201" s="289" t="s">
        <v>459</v>
      </c>
      <c r="C201" s="70">
        <f t="shared" si="25"/>
        <v>5</v>
      </c>
      <c r="D201" s="77">
        <v>1</v>
      </c>
      <c r="E201" s="77">
        <v>4</v>
      </c>
      <c r="F201" s="77">
        <v>5</v>
      </c>
      <c r="G201" s="77">
        <v>0</v>
      </c>
      <c r="H201" s="77">
        <v>0</v>
      </c>
      <c r="I201" s="77">
        <v>1</v>
      </c>
      <c r="J201" s="77">
        <v>0</v>
      </c>
      <c r="K201" s="77">
        <v>1</v>
      </c>
      <c r="L201" s="77">
        <v>1</v>
      </c>
      <c r="M201" s="77">
        <v>1</v>
      </c>
      <c r="N201" s="77">
        <v>1</v>
      </c>
    </row>
    <row r="202" spans="1:14" ht="25.5" customHeight="1" x14ac:dyDescent="0.2">
      <c r="A202" s="50"/>
      <c r="B202" s="288" t="s">
        <v>310</v>
      </c>
      <c r="C202" s="70">
        <f>SUM(C203:C204)</f>
        <v>6</v>
      </c>
      <c r="D202" s="70">
        <f t="shared" ref="D202:N202" si="26">SUM(D203:D204)</f>
        <v>1</v>
      </c>
      <c r="E202" s="70">
        <f t="shared" si="26"/>
        <v>5</v>
      </c>
      <c r="F202" s="70">
        <f t="shared" si="26"/>
        <v>6</v>
      </c>
      <c r="G202" s="70">
        <f t="shared" si="26"/>
        <v>0</v>
      </c>
      <c r="H202" s="70">
        <f t="shared" si="26"/>
        <v>0</v>
      </c>
      <c r="I202" s="70">
        <f t="shared" si="26"/>
        <v>1</v>
      </c>
      <c r="J202" s="70">
        <f t="shared" si="26"/>
        <v>0</v>
      </c>
      <c r="K202" s="70">
        <f t="shared" si="26"/>
        <v>3</v>
      </c>
      <c r="L202" s="70">
        <f t="shared" si="26"/>
        <v>2</v>
      </c>
      <c r="M202" s="70">
        <f t="shared" si="26"/>
        <v>0</v>
      </c>
      <c r="N202" s="70">
        <f t="shared" si="26"/>
        <v>0</v>
      </c>
    </row>
    <row r="203" spans="1:14" ht="18" customHeight="1" x14ac:dyDescent="0.2">
      <c r="A203" s="51">
        <v>11102</v>
      </c>
      <c r="B203" s="289" t="s">
        <v>478</v>
      </c>
      <c r="C203" s="70">
        <f t="shared" si="25"/>
        <v>5</v>
      </c>
      <c r="D203" s="77">
        <v>1</v>
      </c>
      <c r="E203" s="77">
        <v>4</v>
      </c>
      <c r="F203" s="77">
        <v>5</v>
      </c>
      <c r="G203" s="77">
        <v>0</v>
      </c>
      <c r="H203" s="77">
        <v>0</v>
      </c>
      <c r="I203" s="77">
        <v>1</v>
      </c>
      <c r="J203" s="77">
        <v>0</v>
      </c>
      <c r="K203" s="77">
        <v>3</v>
      </c>
      <c r="L203" s="77">
        <v>1</v>
      </c>
      <c r="M203" s="77">
        <v>0</v>
      </c>
      <c r="N203" s="77">
        <v>0</v>
      </c>
    </row>
    <row r="204" spans="1:14" ht="15" customHeight="1" x14ac:dyDescent="0.2">
      <c r="A204" s="51">
        <v>11103</v>
      </c>
      <c r="B204" s="289" t="s">
        <v>477</v>
      </c>
      <c r="C204" s="70">
        <f t="shared" si="25"/>
        <v>1</v>
      </c>
      <c r="D204" s="77">
        <v>0</v>
      </c>
      <c r="E204" s="77">
        <v>1</v>
      </c>
      <c r="F204" s="77">
        <v>1</v>
      </c>
      <c r="G204" s="77">
        <v>0</v>
      </c>
      <c r="H204" s="77">
        <v>0</v>
      </c>
      <c r="I204" s="77">
        <v>0</v>
      </c>
      <c r="J204" s="77">
        <v>0</v>
      </c>
      <c r="K204" s="77">
        <v>0</v>
      </c>
      <c r="L204" s="77">
        <v>1</v>
      </c>
      <c r="M204" s="77">
        <v>0</v>
      </c>
      <c r="N204" s="77">
        <v>0</v>
      </c>
    </row>
    <row r="205" spans="1:14" x14ac:dyDescent="0.2">
      <c r="A205" s="50"/>
      <c r="B205" s="288" t="s">
        <v>19</v>
      </c>
      <c r="C205" s="70">
        <f>SUM(C206:C228)</f>
        <v>3359</v>
      </c>
      <c r="D205" s="70">
        <f t="shared" ref="D205:N205" si="27">SUM(D206:D228)</f>
        <v>9</v>
      </c>
      <c r="E205" s="70">
        <f t="shared" si="27"/>
        <v>3350</v>
      </c>
      <c r="F205" s="70">
        <f t="shared" si="27"/>
        <v>3075</v>
      </c>
      <c r="G205" s="70">
        <f t="shared" si="27"/>
        <v>284</v>
      </c>
      <c r="H205" s="70">
        <f t="shared" si="27"/>
        <v>2</v>
      </c>
      <c r="I205" s="70">
        <f t="shared" si="27"/>
        <v>7</v>
      </c>
      <c r="J205" s="70">
        <f t="shared" si="27"/>
        <v>111</v>
      </c>
      <c r="K205" s="70">
        <f t="shared" si="27"/>
        <v>1175</v>
      </c>
      <c r="L205" s="70">
        <f t="shared" si="27"/>
        <v>986</v>
      </c>
      <c r="M205" s="70">
        <f t="shared" si="27"/>
        <v>635</v>
      </c>
      <c r="N205" s="70">
        <f t="shared" si="27"/>
        <v>443</v>
      </c>
    </row>
    <row r="206" spans="1:14" x14ac:dyDescent="0.2">
      <c r="A206" s="51">
        <v>12071</v>
      </c>
      <c r="B206" s="289" t="s">
        <v>56</v>
      </c>
      <c r="C206" s="70">
        <f t="shared" si="25"/>
        <v>1</v>
      </c>
      <c r="D206" s="77">
        <v>0</v>
      </c>
      <c r="E206" s="77">
        <v>1</v>
      </c>
      <c r="F206" s="77">
        <v>1</v>
      </c>
      <c r="G206" s="77">
        <v>0</v>
      </c>
      <c r="H206" s="77">
        <v>0</v>
      </c>
      <c r="I206" s="77">
        <v>0</v>
      </c>
      <c r="J206" s="77">
        <v>0</v>
      </c>
      <c r="K206" s="77">
        <v>0</v>
      </c>
      <c r="L206" s="77">
        <v>1</v>
      </c>
      <c r="M206" s="77">
        <v>0</v>
      </c>
      <c r="N206" s="77">
        <v>0</v>
      </c>
    </row>
    <row r="207" spans="1:14" ht="21" x14ac:dyDescent="0.2">
      <c r="A207" s="51">
        <v>12072</v>
      </c>
      <c r="B207" s="289" t="s">
        <v>433</v>
      </c>
      <c r="C207" s="70">
        <f t="shared" si="25"/>
        <v>71</v>
      </c>
      <c r="D207" s="77">
        <v>2</v>
      </c>
      <c r="E207" s="77">
        <v>69</v>
      </c>
      <c r="F207" s="77">
        <v>63</v>
      </c>
      <c r="G207" s="77">
        <v>8</v>
      </c>
      <c r="H207" s="77">
        <v>0</v>
      </c>
      <c r="I207" s="77">
        <v>2</v>
      </c>
      <c r="J207" s="77">
        <v>1</v>
      </c>
      <c r="K207" s="77">
        <v>23</v>
      </c>
      <c r="L207" s="77">
        <v>15</v>
      </c>
      <c r="M207" s="77">
        <v>19</v>
      </c>
      <c r="N207" s="77">
        <v>11</v>
      </c>
    </row>
    <row r="208" spans="1:14" x14ac:dyDescent="0.2">
      <c r="A208" s="51">
        <v>12073</v>
      </c>
      <c r="B208" s="289" t="s">
        <v>245</v>
      </c>
      <c r="C208" s="70">
        <f t="shared" si="25"/>
        <v>12</v>
      </c>
      <c r="D208" s="77">
        <v>0</v>
      </c>
      <c r="E208" s="77">
        <v>12</v>
      </c>
      <c r="F208" s="77">
        <v>11</v>
      </c>
      <c r="G208" s="77">
        <v>1</v>
      </c>
      <c r="H208" s="77">
        <v>0</v>
      </c>
      <c r="I208" s="77">
        <v>0</v>
      </c>
      <c r="J208" s="77">
        <v>1</v>
      </c>
      <c r="K208" s="77">
        <v>2</v>
      </c>
      <c r="L208" s="77">
        <v>4</v>
      </c>
      <c r="M208" s="77">
        <v>1</v>
      </c>
      <c r="N208" s="77">
        <v>4</v>
      </c>
    </row>
    <row r="209" spans="1:14" x14ac:dyDescent="0.2">
      <c r="A209" s="51">
        <v>12074</v>
      </c>
      <c r="B209" s="289" t="s">
        <v>154</v>
      </c>
      <c r="C209" s="70">
        <f t="shared" si="25"/>
        <v>332</v>
      </c>
      <c r="D209" s="77">
        <v>1</v>
      </c>
      <c r="E209" s="77">
        <v>331</v>
      </c>
      <c r="F209" s="77">
        <v>281</v>
      </c>
      <c r="G209" s="77">
        <v>51</v>
      </c>
      <c r="H209" s="77">
        <v>0</v>
      </c>
      <c r="I209" s="77">
        <v>1</v>
      </c>
      <c r="J209" s="77">
        <v>15</v>
      </c>
      <c r="K209" s="77">
        <v>117</v>
      </c>
      <c r="L209" s="77">
        <v>94</v>
      </c>
      <c r="M209" s="77">
        <v>64</v>
      </c>
      <c r="N209" s="77">
        <v>41</v>
      </c>
    </row>
    <row r="210" spans="1:14" x14ac:dyDescent="0.2">
      <c r="A210" s="51">
        <v>12077</v>
      </c>
      <c r="B210" s="289" t="s">
        <v>51</v>
      </c>
      <c r="C210" s="70">
        <f t="shared" si="25"/>
        <v>19</v>
      </c>
      <c r="D210" s="77">
        <v>0</v>
      </c>
      <c r="E210" s="77">
        <v>19</v>
      </c>
      <c r="F210" s="77">
        <v>18</v>
      </c>
      <c r="G210" s="77">
        <v>1</v>
      </c>
      <c r="H210" s="77">
        <v>0</v>
      </c>
      <c r="I210" s="77">
        <v>0</v>
      </c>
      <c r="J210" s="77">
        <v>0</v>
      </c>
      <c r="K210" s="77">
        <v>9</v>
      </c>
      <c r="L210" s="77">
        <v>7</v>
      </c>
      <c r="M210" s="77">
        <v>3</v>
      </c>
      <c r="N210" s="77">
        <v>0</v>
      </c>
    </row>
    <row r="211" spans="1:14" ht="21" x14ac:dyDescent="0.2">
      <c r="A211" s="51">
        <v>12078</v>
      </c>
      <c r="B211" s="289" t="s">
        <v>192</v>
      </c>
      <c r="C211" s="70">
        <f t="shared" si="25"/>
        <v>240</v>
      </c>
      <c r="D211" s="77">
        <v>0</v>
      </c>
      <c r="E211" s="77">
        <v>240</v>
      </c>
      <c r="F211" s="77">
        <v>214</v>
      </c>
      <c r="G211" s="77">
        <v>26</v>
      </c>
      <c r="H211" s="77">
        <v>0</v>
      </c>
      <c r="I211" s="77">
        <v>0</v>
      </c>
      <c r="J211" s="77">
        <v>11</v>
      </c>
      <c r="K211" s="77">
        <v>85</v>
      </c>
      <c r="L211" s="77">
        <v>77</v>
      </c>
      <c r="M211" s="77">
        <v>42</v>
      </c>
      <c r="N211" s="77">
        <v>25</v>
      </c>
    </row>
    <row r="212" spans="1:14" ht="24.75" customHeight="1" x14ac:dyDescent="0.2">
      <c r="A212" s="51">
        <v>12079</v>
      </c>
      <c r="B212" s="289" t="s">
        <v>61</v>
      </c>
      <c r="C212" s="70">
        <f t="shared" si="25"/>
        <v>4</v>
      </c>
      <c r="D212" s="77">
        <v>0</v>
      </c>
      <c r="E212" s="77">
        <v>4</v>
      </c>
      <c r="F212" s="77">
        <v>3</v>
      </c>
      <c r="G212" s="77">
        <v>1</v>
      </c>
      <c r="H212" s="77">
        <v>0</v>
      </c>
      <c r="I212" s="77">
        <v>0</v>
      </c>
      <c r="J212" s="77">
        <v>1</v>
      </c>
      <c r="K212" s="77">
        <v>2</v>
      </c>
      <c r="L212" s="77">
        <v>0</v>
      </c>
      <c r="M212" s="77">
        <v>1</v>
      </c>
      <c r="N212" s="77">
        <v>0</v>
      </c>
    </row>
    <row r="213" spans="1:14" ht="18" customHeight="1" x14ac:dyDescent="0.2">
      <c r="A213" s="51">
        <v>12080</v>
      </c>
      <c r="B213" s="289" t="s">
        <v>62</v>
      </c>
      <c r="C213" s="70">
        <f t="shared" si="25"/>
        <v>9</v>
      </c>
      <c r="D213" s="77">
        <v>0</v>
      </c>
      <c r="E213" s="77">
        <v>9</v>
      </c>
      <c r="F213" s="77">
        <v>8</v>
      </c>
      <c r="G213" s="77">
        <v>1</v>
      </c>
      <c r="H213" s="77">
        <v>0</v>
      </c>
      <c r="I213" s="77">
        <v>0</v>
      </c>
      <c r="J213" s="77">
        <v>0</v>
      </c>
      <c r="K213" s="77">
        <v>3</v>
      </c>
      <c r="L213" s="77">
        <v>5</v>
      </c>
      <c r="M213" s="77">
        <v>1</v>
      </c>
      <c r="N213" s="77">
        <v>0</v>
      </c>
    </row>
    <row r="214" spans="1:14" ht="24" customHeight="1" x14ac:dyDescent="0.2">
      <c r="A214" s="53">
        <v>12184</v>
      </c>
      <c r="B214" s="289" t="s">
        <v>20</v>
      </c>
      <c r="C214" s="70">
        <f t="shared" si="25"/>
        <v>2</v>
      </c>
      <c r="D214" s="77">
        <v>0</v>
      </c>
      <c r="E214" s="77">
        <v>2</v>
      </c>
      <c r="F214" s="77">
        <v>2</v>
      </c>
      <c r="G214" s="77">
        <v>0</v>
      </c>
      <c r="H214" s="77">
        <v>0</v>
      </c>
      <c r="I214" s="77">
        <v>0</v>
      </c>
      <c r="J214" s="77">
        <v>0</v>
      </c>
      <c r="K214" s="77">
        <v>1</v>
      </c>
      <c r="L214" s="77">
        <v>1</v>
      </c>
      <c r="M214" s="77">
        <v>0</v>
      </c>
      <c r="N214" s="77">
        <v>0</v>
      </c>
    </row>
    <row r="215" spans="1:14" x14ac:dyDescent="0.2">
      <c r="A215" s="51">
        <v>12185</v>
      </c>
      <c r="B215" s="289" t="s">
        <v>390</v>
      </c>
      <c r="C215" s="70">
        <f t="shared" si="25"/>
        <v>3</v>
      </c>
      <c r="D215" s="77">
        <v>0</v>
      </c>
      <c r="E215" s="77">
        <v>3</v>
      </c>
      <c r="F215" s="77">
        <v>3</v>
      </c>
      <c r="G215" s="77">
        <v>0</v>
      </c>
      <c r="H215" s="77">
        <v>0</v>
      </c>
      <c r="I215" s="77">
        <v>0</v>
      </c>
      <c r="J215" s="77">
        <v>0</v>
      </c>
      <c r="K215" s="77">
        <v>2</v>
      </c>
      <c r="L215" s="77">
        <v>0</v>
      </c>
      <c r="M215" s="77">
        <v>1</v>
      </c>
      <c r="N215" s="77">
        <v>0</v>
      </c>
    </row>
    <row r="216" spans="1:14" x14ac:dyDescent="0.2">
      <c r="A216" s="57">
        <v>14004</v>
      </c>
      <c r="B216" s="289" t="s">
        <v>21</v>
      </c>
      <c r="C216" s="70">
        <f t="shared" si="25"/>
        <v>128</v>
      </c>
      <c r="D216" s="77">
        <v>1</v>
      </c>
      <c r="E216" s="77">
        <v>127</v>
      </c>
      <c r="F216" s="77">
        <v>115</v>
      </c>
      <c r="G216" s="77">
        <v>13</v>
      </c>
      <c r="H216" s="77">
        <v>0</v>
      </c>
      <c r="I216" s="77">
        <v>1</v>
      </c>
      <c r="J216" s="77">
        <v>3</v>
      </c>
      <c r="K216" s="77">
        <v>45</v>
      </c>
      <c r="L216" s="77">
        <v>44</v>
      </c>
      <c r="M216" s="77">
        <v>19</v>
      </c>
      <c r="N216" s="77">
        <v>16</v>
      </c>
    </row>
    <row r="217" spans="1:14" x14ac:dyDescent="0.2">
      <c r="A217" s="53">
        <v>14005</v>
      </c>
      <c r="B217" s="289" t="s">
        <v>22</v>
      </c>
      <c r="C217" s="70">
        <f t="shared" si="25"/>
        <v>27</v>
      </c>
      <c r="D217" s="77">
        <v>0</v>
      </c>
      <c r="E217" s="77">
        <v>27</v>
      </c>
      <c r="F217" s="77">
        <v>25</v>
      </c>
      <c r="G217" s="77">
        <v>2</v>
      </c>
      <c r="H217" s="77">
        <v>0</v>
      </c>
      <c r="I217" s="77">
        <v>0</v>
      </c>
      <c r="J217" s="77">
        <v>2</v>
      </c>
      <c r="K217" s="77">
        <v>5</v>
      </c>
      <c r="L217" s="77">
        <v>7</v>
      </c>
      <c r="M217" s="77">
        <v>10</v>
      </c>
      <c r="N217" s="77">
        <v>3</v>
      </c>
    </row>
    <row r="218" spans="1:14" x14ac:dyDescent="0.2">
      <c r="A218" s="53">
        <v>14006</v>
      </c>
      <c r="B218" s="289" t="s">
        <v>23</v>
      </c>
      <c r="C218" s="70">
        <f t="shared" si="25"/>
        <v>16</v>
      </c>
      <c r="D218" s="77">
        <v>0</v>
      </c>
      <c r="E218" s="77">
        <v>16</v>
      </c>
      <c r="F218" s="77">
        <v>14</v>
      </c>
      <c r="G218" s="77">
        <v>2</v>
      </c>
      <c r="H218" s="77">
        <v>0</v>
      </c>
      <c r="I218" s="77">
        <v>0</v>
      </c>
      <c r="J218" s="77">
        <v>0</v>
      </c>
      <c r="K218" s="77">
        <v>3</v>
      </c>
      <c r="L218" s="77">
        <v>5</v>
      </c>
      <c r="M218" s="77">
        <v>4</v>
      </c>
      <c r="N218" s="77">
        <v>4</v>
      </c>
    </row>
    <row r="219" spans="1:14" ht="21" x14ac:dyDescent="0.2">
      <c r="A219" s="53">
        <v>14007</v>
      </c>
      <c r="B219" s="289" t="s">
        <v>24</v>
      </c>
      <c r="C219" s="70">
        <f t="shared" si="25"/>
        <v>11</v>
      </c>
      <c r="D219" s="77">
        <v>0</v>
      </c>
      <c r="E219" s="77">
        <v>11</v>
      </c>
      <c r="F219" s="77">
        <v>11</v>
      </c>
      <c r="G219" s="77">
        <v>0</v>
      </c>
      <c r="H219" s="77">
        <v>0</v>
      </c>
      <c r="I219" s="77">
        <v>0</v>
      </c>
      <c r="J219" s="77">
        <v>0</v>
      </c>
      <c r="K219" s="77">
        <v>1</v>
      </c>
      <c r="L219" s="77">
        <v>4</v>
      </c>
      <c r="M219" s="77">
        <v>3</v>
      </c>
      <c r="N219" s="77">
        <v>3</v>
      </c>
    </row>
    <row r="220" spans="1:14" ht="21" x14ac:dyDescent="0.2">
      <c r="A220" s="51">
        <v>14008</v>
      </c>
      <c r="B220" s="289" t="s">
        <v>391</v>
      </c>
      <c r="C220" s="70">
        <f t="shared" si="25"/>
        <v>23</v>
      </c>
      <c r="D220" s="77">
        <v>0</v>
      </c>
      <c r="E220" s="77">
        <v>23</v>
      </c>
      <c r="F220" s="77">
        <v>20</v>
      </c>
      <c r="G220" s="77">
        <v>3</v>
      </c>
      <c r="H220" s="77">
        <v>0</v>
      </c>
      <c r="I220" s="77">
        <v>0</v>
      </c>
      <c r="J220" s="77">
        <v>0</v>
      </c>
      <c r="K220" s="77">
        <v>6</v>
      </c>
      <c r="L220" s="77">
        <v>5</v>
      </c>
      <c r="M220" s="77">
        <v>6</v>
      </c>
      <c r="N220" s="77">
        <v>6</v>
      </c>
    </row>
    <row r="221" spans="1:14" ht="14.25" customHeight="1" x14ac:dyDescent="0.2">
      <c r="A221" s="53">
        <v>14009</v>
      </c>
      <c r="B221" s="289" t="s">
        <v>25</v>
      </c>
      <c r="C221" s="70">
        <f t="shared" si="25"/>
        <v>18</v>
      </c>
      <c r="D221" s="77">
        <v>0</v>
      </c>
      <c r="E221" s="77">
        <v>18</v>
      </c>
      <c r="F221" s="77">
        <v>17</v>
      </c>
      <c r="G221" s="77">
        <v>1</v>
      </c>
      <c r="H221" s="77">
        <v>0</v>
      </c>
      <c r="I221" s="77">
        <v>0</v>
      </c>
      <c r="J221" s="77">
        <v>0</v>
      </c>
      <c r="K221" s="77">
        <v>4</v>
      </c>
      <c r="L221" s="77">
        <v>7</v>
      </c>
      <c r="M221" s="77">
        <v>2</v>
      </c>
      <c r="N221" s="77">
        <v>5</v>
      </c>
    </row>
    <row r="222" spans="1:14" x14ac:dyDescent="0.2">
      <c r="A222" s="53">
        <v>14020</v>
      </c>
      <c r="B222" s="289" t="s">
        <v>434</v>
      </c>
      <c r="C222" s="70">
        <f t="shared" si="25"/>
        <v>7</v>
      </c>
      <c r="D222" s="77">
        <v>0</v>
      </c>
      <c r="E222" s="77">
        <v>7</v>
      </c>
      <c r="F222" s="77">
        <v>6</v>
      </c>
      <c r="G222" s="77">
        <v>1</v>
      </c>
      <c r="H222" s="77">
        <v>0</v>
      </c>
      <c r="I222" s="77">
        <v>0</v>
      </c>
      <c r="J222" s="77">
        <v>0</v>
      </c>
      <c r="K222" s="77">
        <v>2</v>
      </c>
      <c r="L222" s="77">
        <v>3</v>
      </c>
      <c r="M222" s="77">
        <v>0</v>
      </c>
      <c r="N222" s="77">
        <v>2</v>
      </c>
    </row>
    <row r="223" spans="1:14" x14ac:dyDescent="0.2">
      <c r="A223" s="53">
        <v>14021</v>
      </c>
      <c r="B223" s="289" t="s">
        <v>451</v>
      </c>
      <c r="C223" s="70">
        <f t="shared" si="25"/>
        <v>3</v>
      </c>
      <c r="D223" s="77">
        <v>0</v>
      </c>
      <c r="E223" s="77">
        <v>3</v>
      </c>
      <c r="F223" s="77">
        <v>3</v>
      </c>
      <c r="G223" s="77">
        <v>0</v>
      </c>
      <c r="H223" s="77">
        <v>0</v>
      </c>
      <c r="I223" s="77">
        <v>0</v>
      </c>
      <c r="J223" s="77">
        <v>0</v>
      </c>
      <c r="K223" s="77">
        <v>3</v>
      </c>
      <c r="L223" s="77">
        <v>0</v>
      </c>
      <c r="M223" s="77">
        <v>0</v>
      </c>
      <c r="N223" s="77">
        <v>0</v>
      </c>
    </row>
    <row r="224" spans="1:14" x14ac:dyDescent="0.2">
      <c r="A224" s="53">
        <v>14022</v>
      </c>
      <c r="B224" s="289" t="s">
        <v>484</v>
      </c>
      <c r="C224" s="70">
        <f t="shared" si="25"/>
        <v>5</v>
      </c>
      <c r="D224" s="77">
        <v>4</v>
      </c>
      <c r="E224" s="77">
        <v>1</v>
      </c>
      <c r="F224" s="77">
        <v>5</v>
      </c>
      <c r="G224" s="77">
        <v>0</v>
      </c>
      <c r="H224" s="77">
        <v>2</v>
      </c>
      <c r="I224" s="77">
        <v>2</v>
      </c>
      <c r="J224" s="77">
        <v>0</v>
      </c>
      <c r="K224" s="77">
        <v>0</v>
      </c>
      <c r="L224" s="77">
        <v>1</v>
      </c>
      <c r="M224" s="77">
        <v>0</v>
      </c>
      <c r="N224" s="77">
        <v>0</v>
      </c>
    </row>
    <row r="225" spans="1:14" x14ac:dyDescent="0.2">
      <c r="A225" s="53">
        <v>14052</v>
      </c>
      <c r="B225" s="289" t="s">
        <v>182</v>
      </c>
      <c r="C225" s="70">
        <f t="shared" si="25"/>
        <v>1525</v>
      </c>
      <c r="D225" s="77">
        <v>0</v>
      </c>
      <c r="E225" s="77">
        <v>1525</v>
      </c>
      <c r="F225" s="77">
        <v>1373</v>
      </c>
      <c r="G225" s="77">
        <v>152</v>
      </c>
      <c r="H225" s="77">
        <v>0</v>
      </c>
      <c r="I225" s="77">
        <v>0</v>
      </c>
      <c r="J225" s="77">
        <v>18</v>
      </c>
      <c r="K225" s="77">
        <v>489</v>
      </c>
      <c r="L225" s="77">
        <v>473</v>
      </c>
      <c r="M225" s="77">
        <v>325</v>
      </c>
      <c r="N225" s="77">
        <v>220</v>
      </c>
    </row>
    <row r="226" spans="1:14" ht="21" x14ac:dyDescent="0.2">
      <c r="A226" s="53">
        <v>14056</v>
      </c>
      <c r="B226" s="289" t="s">
        <v>193</v>
      </c>
      <c r="C226" s="70">
        <f t="shared" si="25"/>
        <v>3</v>
      </c>
      <c r="D226" s="77">
        <v>0</v>
      </c>
      <c r="E226" s="77">
        <v>3</v>
      </c>
      <c r="F226" s="77">
        <v>2</v>
      </c>
      <c r="G226" s="77">
        <v>1</v>
      </c>
      <c r="H226" s="77">
        <v>0</v>
      </c>
      <c r="I226" s="77">
        <v>0</v>
      </c>
      <c r="J226" s="77">
        <v>0</v>
      </c>
      <c r="K226" s="77">
        <v>1</v>
      </c>
      <c r="L226" s="77">
        <v>1</v>
      </c>
      <c r="M226" s="77">
        <v>0</v>
      </c>
      <c r="N226" s="77">
        <v>1</v>
      </c>
    </row>
    <row r="227" spans="1:14" ht="15" customHeight="1" x14ac:dyDescent="0.2">
      <c r="A227" s="57">
        <v>14057</v>
      </c>
      <c r="B227" s="289" t="s">
        <v>26</v>
      </c>
      <c r="C227" s="70">
        <f t="shared" si="25"/>
        <v>81</v>
      </c>
      <c r="D227" s="77">
        <v>0</v>
      </c>
      <c r="E227" s="77">
        <v>81</v>
      </c>
      <c r="F227" s="77">
        <v>79</v>
      </c>
      <c r="G227" s="77">
        <v>2</v>
      </c>
      <c r="H227" s="77">
        <v>0</v>
      </c>
      <c r="I227" s="77">
        <v>0</v>
      </c>
      <c r="J227" s="77">
        <v>1</v>
      </c>
      <c r="K227" s="77">
        <v>26</v>
      </c>
      <c r="L227" s="77">
        <v>31</v>
      </c>
      <c r="M227" s="77">
        <v>19</v>
      </c>
      <c r="N227" s="77">
        <v>4</v>
      </c>
    </row>
    <row r="228" spans="1:14" x14ac:dyDescent="0.2">
      <c r="A228" s="53">
        <v>14060</v>
      </c>
      <c r="B228" s="289" t="s">
        <v>435</v>
      </c>
      <c r="C228" s="70">
        <f t="shared" si="25"/>
        <v>819</v>
      </c>
      <c r="D228" s="77">
        <v>1</v>
      </c>
      <c r="E228" s="77">
        <v>818</v>
      </c>
      <c r="F228" s="77">
        <v>801</v>
      </c>
      <c r="G228" s="77">
        <v>18</v>
      </c>
      <c r="H228" s="77">
        <v>0</v>
      </c>
      <c r="I228" s="77">
        <v>1</v>
      </c>
      <c r="J228" s="77">
        <v>58</v>
      </c>
      <c r="K228" s="77">
        <v>346</v>
      </c>
      <c r="L228" s="77">
        <v>201</v>
      </c>
      <c r="M228" s="77">
        <v>115</v>
      </c>
      <c r="N228" s="77">
        <v>98</v>
      </c>
    </row>
    <row r="229" spans="1:14" x14ac:dyDescent="0.2">
      <c r="A229" s="51"/>
      <c r="B229" s="288" t="s">
        <v>153</v>
      </c>
      <c r="C229" s="70">
        <f>SUM(C230:C271)</f>
        <v>5825</v>
      </c>
      <c r="D229" s="70">
        <f t="shared" ref="D229:N229" si="28">SUM(D230:D271)</f>
        <v>20</v>
      </c>
      <c r="E229" s="70">
        <f t="shared" si="28"/>
        <v>5805</v>
      </c>
      <c r="F229" s="70">
        <f t="shared" si="28"/>
        <v>5485</v>
      </c>
      <c r="G229" s="70">
        <f t="shared" si="28"/>
        <v>340</v>
      </c>
      <c r="H229" s="70">
        <f t="shared" si="28"/>
        <v>7</v>
      </c>
      <c r="I229" s="70">
        <f t="shared" si="28"/>
        <v>13</v>
      </c>
      <c r="J229" s="70">
        <f t="shared" si="28"/>
        <v>90</v>
      </c>
      <c r="K229" s="70">
        <f t="shared" si="28"/>
        <v>1294</v>
      </c>
      <c r="L229" s="70">
        <f t="shared" si="28"/>
        <v>1859</v>
      </c>
      <c r="M229" s="70">
        <f t="shared" si="28"/>
        <v>1453</v>
      </c>
      <c r="N229" s="70">
        <f t="shared" si="28"/>
        <v>1109</v>
      </c>
    </row>
    <row r="230" spans="1:14" x14ac:dyDescent="0.2">
      <c r="A230" s="53">
        <v>12010</v>
      </c>
      <c r="B230" s="289" t="s">
        <v>436</v>
      </c>
      <c r="C230" s="70">
        <f t="shared" si="25"/>
        <v>11</v>
      </c>
      <c r="D230" s="77">
        <v>0</v>
      </c>
      <c r="E230" s="77">
        <v>11</v>
      </c>
      <c r="F230" s="77">
        <v>11</v>
      </c>
      <c r="G230" s="77">
        <v>0</v>
      </c>
      <c r="H230" s="77">
        <v>0</v>
      </c>
      <c r="I230" s="77">
        <v>0</v>
      </c>
      <c r="J230" s="77">
        <v>0</v>
      </c>
      <c r="K230" s="77">
        <v>0</v>
      </c>
      <c r="L230" s="77">
        <v>4</v>
      </c>
      <c r="M230" s="77">
        <v>2</v>
      </c>
      <c r="N230" s="77">
        <v>5</v>
      </c>
    </row>
    <row r="231" spans="1:14" ht="15" customHeight="1" x14ac:dyDescent="0.2">
      <c r="A231" s="53">
        <v>12021</v>
      </c>
      <c r="B231" s="289" t="s">
        <v>452</v>
      </c>
      <c r="C231" s="70">
        <f t="shared" si="25"/>
        <v>1</v>
      </c>
      <c r="D231" s="77">
        <v>0</v>
      </c>
      <c r="E231" s="77">
        <v>1</v>
      </c>
      <c r="F231" s="77">
        <v>1</v>
      </c>
      <c r="G231" s="77">
        <v>0</v>
      </c>
      <c r="H231" s="77">
        <v>0</v>
      </c>
      <c r="I231" s="77">
        <v>0</v>
      </c>
      <c r="J231" s="77">
        <v>0</v>
      </c>
      <c r="K231" s="77">
        <v>0</v>
      </c>
      <c r="L231" s="77">
        <v>0</v>
      </c>
      <c r="M231" s="77">
        <v>1</v>
      </c>
      <c r="N231" s="77">
        <v>0</v>
      </c>
    </row>
    <row r="232" spans="1:14" x14ac:dyDescent="0.2">
      <c r="A232" s="53">
        <v>12022</v>
      </c>
      <c r="B232" s="289" t="s">
        <v>437</v>
      </c>
      <c r="C232" s="70">
        <f t="shared" si="25"/>
        <v>65</v>
      </c>
      <c r="D232" s="77">
        <v>1</v>
      </c>
      <c r="E232" s="77">
        <v>64</v>
      </c>
      <c r="F232" s="77">
        <v>57</v>
      </c>
      <c r="G232" s="77">
        <v>8</v>
      </c>
      <c r="H232" s="77">
        <v>0</v>
      </c>
      <c r="I232" s="77">
        <v>1</v>
      </c>
      <c r="J232" s="77">
        <v>0</v>
      </c>
      <c r="K232" s="77">
        <v>13</v>
      </c>
      <c r="L232" s="77">
        <v>23</v>
      </c>
      <c r="M232" s="77">
        <v>13</v>
      </c>
      <c r="N232" s="77">
        <v>15</v>
      </c>
    </row>
    <row r="233" spans="1:14" x14ac:dyDescent="0.2">
      <c r="A233" s="53">
        <v>12031</v>
      </c>
      <c r="B233" s="289" t="s">
        <v>311</v>
      </c>
      <c r="C233" s="70">
        <f t="shared" si="25"/>
        <v>22</v>
      </c>
      <c r="D233" s="77">
        <v>0</v>
      </c>
      <c r="E233" s="77">
        <v>22</v>
      </c>
      <c r="F233" s="77">
        <v>15</v>
      </c>
      <c r="G233" s="77">
        <v>7</v>
      </c>
      <c r="H233" s="77">
        <v>0</v>
      </c>
      <c r="I233" s="77">
        <v>0</v>
      </c>
      <c r="J233" s="77">
        <v>0</v>
      </c>
      <c r="K233" s="77">
        <v>7</v>
      </c>
      <c r="L233" s="77">
        <v>5</v>
      </c>
      <c r="M233" s="77">
        <v>4</v>
      </c>
      <c r="N233" s="77">
        <v>6</v>
      </c>
    </row>
    <row r="234" spans="1:14" x14ac:dyDescent="0.2">
      <c r="A234" s="53">
        <v>12032</v>
      </c>
      <c r="B234" s="289" t="s">
        <v>348</v>
      </c>
      <c r="C234" s="70">
        <f t="shared" si="25"/>
        <v>1</v>
      </c>
      <c r="D234" s="77">
        <v>0</v>
      </c>
      <c r="E234" s="77">
        <v>1</v>
      </c>
      <c r="F234" s="77">
        <v>1</v>
      </c>
      <c r="G234" s="77">
        <v>0</v>
      </c>
      <c r="H234" s="77">
        <v>0</v>
      </c>
      <c r="I234" s="77">
        <v>0</v>
      </c>
      <c r="J234" s="77">
        <v>0</v>
      </c>
      <c r="K234" s="77">
        <v>1</v>
      </c>
      <c r="L234" s="77">
        <v>0</v>
      </c>
      <c r="M234" s="77">
        <v>0</v>
      </c>
      <c r="N234" s="77">
        <v>0</v>
      </c>
    </row>
    <row r="235" spans="1:14" x14ac:dyDescent="0.2">
      <c r="A235" s="53">
        <v>12051</v>
      </c>
      <c r="B235" s="289" t="s">
        <v>27</v>
      </c>
      <c r="C235" s="70">
        <f t="shared" si="25"/>
        <v>287</v>
      </c>
      <c r="D235" s="77">
        <v>1</v>
      </c>
      <c r="E235" s="77">
        <v>286</v>
      </c>
      <c r="F235" s="77">
        <v>182</v>
      </c>
      <c r="G235" s="77">
        <v>105</v>
      </c>
      <c r="H235" s="77">
        <v>1</v>
      </c>
      <c r="I235" s="77">
        <v>0</v>
      </c>
      <c r="J235" s="77">
        <v>2</v>
      </c>
      <c r="K235" s="77">
        <v>63</v>
      </c>
      <c r="L235" s="77">
        <v>86</v>
      </c>
      <c r="M235" s="77">
        <v>71</v>
      </c>
      <c r="N235" s="77">
        <v>64</v>
      </c>
    </row>
    <row r="236" spans="1:14" x14ac:dyDescent="0.2">
      <c r="A236" s="53">
        <v>12052</v>
      </c>
      <c r="B236" s="289" t="s">
        <v>28</v>
      </c>
      <c r="C236" s="70">
        <f t="shared" si="25"/>
        <v>88</v>
      </c>
      <c r="D236" s="77">
        <v>0</v>
      </c>
      <c r="E236" s="77">
        <v>88</v>
      </c>
      <c r="F236" s="77">
        <v>67</v>
      </c>
      <c r="G236" s="77">
        <v>21</v>
      </c>
      <c r="H236" s="77">
        <v>0</v>
      </c>
      <c r="I236" s="77">
        <v>0</v>
      </c>
      <c r="J236" s="77">
        <v>2</v>
      </c>
      <c r="K236" s="77">
        <v>16</v>
      </c>
      <c r="L236" s="77">
        <v>35</v>
      </c>
      <c r="M236" s="77">
        <v>14</v>
      </c>
      <c r="N236" s="77">
        <v>21</v>
      </c>
    </row>
    <row r="237" spans="1:14" x14ac:dyDescent="0.2">
      <c r="A237" s="53">
        <v>12053</v>
      </c>
      <c r="B237" s="289" t="s">
        <v>29</v>
      </c>
      <c r="C237" s="70">
        <f t="shared" si="25"/>
        <v>16</v>
      </c>
      <c r="D237" s="77">
        <v>0</v>
      </c>
      <c r="E237" s="77">
        <v>16</v>
      </c>
      <c r="F237" s="77">
        <v>15</v>
      </c>
      <c r="G237" s="77">
        <v>1</v>
      </c>
      <c r="H237" s="77">
        <v>0</v>
      </c>
      <c r="I237" s="77">
        <v>0</v>
      </c>
      <c r="J237" s="77">
        <v>1</v>
      </c>
      <c r="K237" s="77">
        <v>5</v>
      </c>
      <c r="L237" s="77">
        <v>2</v>
      </c>
      <c r="M237" s="77">
        <v>4</v>
      </c>
      <c r="N237" s="77">
        <v>4</v>
      </c>
    </row>
    <row r="238" spans="1:14" x14ac:dyDescent="0.2">
      <c r="A238" s="53">
        <v>12054</v>
      </c>
      <c r="B238" s="289" t="s">
        <v>30</v>
      </c>
      <c r="C238" s="70">
        <f t="shared" si="25"/>
        <v>13</v>
      </c>
      <c r="D238" s="77">
        <v>0</v>
      </c>
      <c r="E238" s="77">
        <v>13</v>
      </c>
      <c r="F238" s="77">
        <v>8</v>
      </c>
      <c r="G238" s="77">
        <v>5</v>
      </c>
      <c r="H238" s="77">
        <v>0</v>
      </c>
      <c r="I238" s="77">
        <v>0</v>
      </c>
      <c r="J238" s="77">
        <v>0</v>
      </c>
      <c r="K238" s="77">
        <v>3</v>
      </c>
      <c r="L238" s="77">
        <v>4</v>
      </c>
      <c r="M238" s="77">
        <v>3</v>
      </c>
      <c r="N238" s="77">
        <v>3</v>
      </c>
    </row>
    <row r="239" spans="1:14" x14ac:dyDescent="0.2">
      <c r="A239" s="51">
        <v>12055</v>
      </c>
      <c r="B239" s="289" t="s">
        <v>392</v>
      </c>
      <c r="C239" s="70">
        <f t="shared" si="25"/>
        <v>16</v>
      </c>
      <c r="D239" s="77">
        <v>0</v>
      </c>
      <c r="E239" s="77">
        <v>16</v>
      </c>
      <c r="F239" s="77">
        <v>13</v>
      </c>
      <c r="G239" s="77">
        <v>3</v>
      </c>
      <c r="H239" s="77">
        <v>0</v>
      </c>
      <c r="I239" s="77">
        <v>0</v>
      </c>
      <c r="J239" s="77">
        <v>0</v>
      </c>
      <c r="K239" s="77">
        <v>0</v>
      </c>
      <c r="L239" s="77">
        <v>7</v>
      </c>
      <c r="M239" s="77">
        <v>3</v>
      </c>
      <c r="N239" s="77">
        <v>6</v>
      </c>
    </row>
    <row r="240" spans="1:14" x14ac:dyDescent="0.2">
      <c r="A240" s="53">
        <v>12081</v>
      </c>
      <c r="B240" s="289" t="s">
        <v>365</v>
      </c>
      <c r="C240" s="70">
        <f t="shared" si="25"/>
        <v>92</v>
      </c>
      <c r="D240" s="77">
        <v>4</v>
      </c>
      <c r="E240" s="77">
        <v>88</v>
      </c>
      <c r="F240" s="77">
        <v>82</v>
      </c>
      <c r="G240" s="77">
        <v>10</v>
      </c>
      <c r="H240" s="77">
        <v>2</v>
      </c>
      <c r="I240" s="77">
        <v>2</v>
      </c>
      <c r="J240" s="77">
        <v>5</v>
      </c>
      <c r="K240" s="77">
        <v>42</v>
      </c>
      <c r="L240" s="77">
        <v>23</v>
      </c>
      <c r="M240" s="77">
        <v>13</v>
      </c>
      <c r="N240" s="77">
        <v>5</v>
      </c>
    </row>
    <row r="241" spans="1:14" x14ac:dyDescent="0.2">
      <c r="A241" s="53">
        <v>12082</v>
      </c>
      <c r="B241" s="289" t="s">
        <v>356</v>
      </c>
      <c r="C241" s="70">
        <f t="shared" si="25"/>
        <v>55</v>
      </c>
      <c r="D241" s="77">
        <v>0</v>
      </c>
      <c r="E241" s="77">
        <v>55</v>
      </c>
      <c r="F241" s="77">
        <v>55</v>
      </c>
      <c r="G241" s="77">
        <v>0</v>
      </c>
      <c r="H241" s="77">
        <v>0</v>
      </c>
      <c r="I241" s="77">
        <v>0</v>
      </c>
      <c r="J241" s="77">
        <v>5</v>
      </c>
      <c r="K241" s="77">
        <v>31</v>
      </c>
      <c r="L241" s="77">
        <v>9</v>
      </c>
      <c r="M241" s="77">
        <v>8</v>
      </c>
      <c r="N241" s="77">
        <v>2</v>
      </c>
    </row>
    <row r="242" spans="1:14" x14ac:dyDescent="0.2">
      <c r="A242" s="53">
        <v>12089</v>
      </c>
      <c r="B242" s="289" t="s">
        <v>476</v>
      </c>
      <c r="C242" s="70">
        <f t="shared" si="25"/>
        <v>54</v>
      </c>
      <c r="D242" s="77">
        <v>0</v>
      </c>
      <c r="E242" s="77">
        <v>54</v>
      </c>
      <c r="F242" s="77">
        <v>54</v>
      </c>
      <c r="G242" s="77">
        <v>0</v>
      </c>
      <c r="H242" s="77">
        <v>0</v>
      </c>
      <c r="I242" s="77">
        <v>0</v>
      </c>
      <c r="J242" s="77">
        <v>18</v>
      </c>
      <c r="K242" s="77">
        <v>33</v>
      </c>
      <c r="L242" s="77">
        <v>2</v>
      </c>
      <c r="M242" s="77">
        <v>1</v>
      </c>
      <c r="N242" s="77">
        <v>0</v>
      </c>
    </row>
    <row r="243" spans="1:14" ht="21" x14ac:dyDescent="0.2">
      <c r="A243" s="53">
        <v>12121</v>
      </c>
      <c r="B243" s="289" t="s">
        <v>32</v>
      </c>
      <c r="C243" s="70">
        <f t="shared" si="25"/>
        <v>5</v>
      </c>
      <c r="D243" s="77">
        <v>0</v>
      </c>
      <c r="E243" s="77">
        <v>5</v>
      </c>
      <c r="F243" s="77">
        <v>0</v>
      </c>
      <c r="G243" s="77">
        <v>5</v>
      </c>
      <c r="H243" s="77">
        <v>0</v>
      </c>
      <c r="I243" s="77">
        <v>0</v>
      </c>
      <c r="J243" s="77">
        <v>0</v>
      </c>
      <c r="K243" s="77">
        <v>4</v>
      </c>
      <c r="L243" s="77">
        <v>0</v>
      </c>
      <c r="M243" s="77">
        <v>1</v>
      </c>
      <c r="N243" s="77">
        <v>0</v>
      </c>
    </row>
    <row r="244" spans="1:14" ht="17.25" customHeight="1" x14ac:dyDescent="0.2">
      <c r="A244" s="53">
        <v>12122</v>
      </c>
      <c r="B244" s="289" t="s">
        <v>244</v>
      </c>
      <c r="C244" s="70">
        <f t="shared" si="25"/>
        <v>23</v>
      </c>
      <c r="D244" s="77">
        <v>0</v>
      </c>
      <c r="E244" s="77">
        <v>23</v>
      </c>
      <c r="F244" s="77">
        <v>1</v>
      </c>
      <c r="G244" s="77">
        <v>22</v>
      </c>
      <c r="H244" s="77">
        <v>0</v>
      </c>
      <c r="I244" s="77">
        <v>0</v>
      </c>
      <c r="J244" s="77">
        <v>1</v>
      </c>
      <c r="K244" s="77">
        <v>11</v>
      </c>
      <c r="L244" s="77">
        <v>9</v>
      </c>
      <c r="M244" s="77">
        <v>2</v>
      </c>
      <c r="N244" s="77">
        <v>0</v>
      </c>
    </row>
    <row r="245" spans="1:14" x14ac:dyDescent="0.2">
      <c r="A245" s="53">
        <v>12123</v>
      </c>
      <c r="B245" s="289" t="s">
        <v>179</v>
      </c>
      <c r="C245" s="70">
        <f t="shared" si="25"/>
        <v>1</v>
      </c>
      <c r="D245" s="77">
        <v>0</v>
      </c>
      <c r="E245" s="77">
        <v>1</v>
      </c>
      <c r="F245" s="77">
        <v>1</v>
      </c>
      <c r="G245" s="77">
        <v>0</v>
      </c>
      <c r="H245" s="77">
        <v>0</v>
      </c>
      <c r="I245" s="77">
        <v>0</v>
      </c>
      <c r="J245" s="77">
        <v>0</v>
      </c>
      <c r="K245" s="77">
        <v>0</v>
      </c>
      <c r="L245" s="77">
        <v>0</v>
      </c>
      <c r="M245" s="77">
        <v>1</v>
      </c>
      <c r="N245" s="77">
        <v>0</v>
      </c>
    </row>
    <row r="246" spans="1:14" x14ac:dyDescent="0.2">
      <c r="A246" s="53">
        <v>12125</v>
      </c>
      <c r="B246" s="289" t="s">
        <v>33</v>
      </c>
      <c r="C246" s="70">
        <f t="shared" si="25"/>
        <v>1</v>
      </c>
      <c r="D246" s="77">
        <v>0</v>
      </c>
      <c r="E246" s="77">
        <v>1</v>
      </c>
      <c r="F246" s="77">
        <v>1</v>
      </c>
      <c r="G246" s="77">
        <v>0</v>
      </c>
      <c r="H246" s="77">
        <v>0</v>
      </c>
      <c r="I246" s="77">
        <v>0</v>
      </c>
      <c r="J246" s="77">
        <v>0</v>
      </c>
      <c r="K246" s="77">
        <v>1</v>
      </c>
      <c r="L246" s="77">
        <v>0</v>
      </c>
      <c r="M246" s="77">
        <v>0</v>
      </c>
      <c r="N246" s="77">
        <v>0</v>
      </c>
    </row>
    <row r="247" spans="1:14" x14ac:dyDescent="0.2">
      <c r="A247" s="51">
        <v>12131</v>
      </c>
      <c r="B247" s="289" t="s">
        <v>393</v>
      </c>
      <c r="C247" s="70">
        <f t="shared" si="25"/>
        <v>4</v>
      </c>
      <c r="D247" s="77">
        <v>0</v>
      </c>
      <c r="E247" s="77">
        <v>4</v>
      </c>
      <c r="F247" s="77">
        <v>4</v>
      </c>
      <c r="G247" s="77">
        <v>0</v>
      </c>
      <c r="H247" s="77">
        <v>0</v>
      </c>
      <c r="I247" s="77">
        <v>0</v>
      </c>
      <c r="J247" s="77">
        <v>0</v>
      </c>
      <c r="K247" s="77">
        <v>1</v>
      </c>
      <c r="L247" s="77">
        <v>0</v>
      </c>
      <c r="M247" s="77">
        <v>0</v>
      </c>
      <c r="N247" s="77">
        <v>3</v>
      </c>
    </row>
    <row r="248" spans="1:14" x14ac:dyDescent="0.2">
      <c r="A248" s="51">
        <v>12132</v>
      </c>
      <c r="B248" s="289" t="s">
        <v>439</v>
      </c>
      <c r="C248" s="70">
        <f t="shared" si="25"/>
        <v>13</v>
      </c>
      <c r="D248" s="77">
        <v>0</v>
      </c>
      <c r="E248" s="77">
        <v>13</v>
      </c>
      <c r="F248" s="77">
        <v>13</v>
      </c>
      <c r="G248" s="77">
        <v>0</v>
      </c>
      <c r="H248" s="77">
        <v>0</v>
      </c>
      <c r="I248" s="77">
        <v>0</v>
      </c>
      <c r="J248" s="77">
        <v>0</v>
      </c>
      <c r="K248" s="77">
        <v>2</v>
      </c>
      <c r="L248" s="77">
        <v>1</v>
      </c>
      <c r="M248" s="77">
        <v>6</v>
      </c>
      <c r="N248" s="77">
        <v>4</v>
      </c>
    </row>
    <row r="249" spans="1:14" x14ac:dyDescent="0.2">
      <c r="A249" s="51">
        <v>12133</v>
      </c>
      <c r="B249" s="289" t="s">
        <v>57</v>
      </c>
      <c r="C249" s="70">
        <f t="shared" si="25"/>
        <v>33</v>
      </c>
      <c r="D249" s="77">
        <v>0</v>
      </c>
      <c r="E249" s="77">
        <v>33</v>
      </c>
      <c r="F249" s="77">
        <v>32</v>
      </c>
      <c r="G249" s="77">
        <v>1</v>
      </c>
      <c r="H249" s="77">
        <v>0</v>
      </c>
      <c r="I249" s="77">
        <v>0</v>
      </c>
      <c r="J249" s="77">
        <v>0</v>
      </c>
      <c r="K249" s="77">
        <v>12</v>
      </c>
      <c r="L249" s="77">
        <v>11</v>
      </c>
      <c r="M249" s="77">
        <v>0</v>
      </c>
      <c r="N249" s="77">
        <v>10</v>
      </c>
    </row>
    <row r="250" spans="1:14" x14ac:dyDescent="0.2">
      <c r="A250" s="51">
        <v>12138</v>
      </c>
      <c r="B250" s="289" t="s">
        <v>156</v>
      </c>
      <c r="C250" s="70">
        <f t="shared" si="25"/>
        <v>11</v>
      </c>
      <c r="D250" s="77">
        <v>0</v>
      </c>
      <c r="E250" s="77">
        <v>11</v>
      </c>
      <c r="F250" s="77">
        <v>11</v>
      </c>
      <c r="G250" s="77">
        <v>0</v>
      </c>
      <c r="H250" s="77">
        <v>0</v>
      </c>
      <c r="I250" s="77">
        <v>0</v>
      </c>
      <c r="J250" s="77">
        <v>0</v>
      </c>
      <c r="K250" s="77">
        <v>4</v>
      </c>
      <c r="L250" s="77">
        <v>3</v>
      </c>
      <c r="M250" s="77">
        <v>0</v>
      </c>
      <c r="N250" s="77">
        <v>4</v>
      </c>
    </row>
    <row r="251" spans="1:14" x14ac:dyDescent="0.2">
      <c r="A251" s="51">
        <v>12139</v>
      </c>
      <c r="B251" s="289" t="s">
        <v>358</v>
      </c>
      <c r="C251" s="70">
        <f t="shared" si="25"/>
        <v>11</v>
      </c>
      <c r="D251" s="77">
        <v>0</v>
      </c>
      <c r="E251" s="77">
        <v>11</v>
      </c>
      <c r="F251" s="77">
        <v>7</v>
      </c>
      <c r="G251" s="77">
        <v>4</v>
      </c>
      <c r="H251" s="77">
        <v>0</v>
      </c>
      <c r="I251" s="77">
        <v>0</v>
      </c>
      <c r="J251" s="77">
        <v>1</v>
      </c>
      <c r="K251" s="77">
        <v>3</v>
      </c>
      <c r="L251" s="77">
        <v>2</v>
      </c>
      <c r="M251" s="77">
        <v>5</v>
      </c>
      <c r="N251" s="77">
        <v>0</v>
      </c>
    </row>
    <row r="252" spans="1:14" x14ac:dyDescent="0.2">
      <c r="A252" s="51">
        <v>12141</v>
      </c>
      <c r="B252" s="294" t="s">
        <v>312</v>
      </c>
      <c r="C252" s="70">
        <f t="shared" si="25"/>
        <v>1</v>
      </c>
      <c r="D252" s="77">
        <v>0</v>
      </c>
      <c r="E252" s="77">
        <v>1</v>
      </c>
      <c r="F252" s="77">
        <v>1</v>
      </c>
      <c r="G252" s="77">
        <v>0</v>
      </c>
      <c r="H252" s="77">
        <v>0</v>
      </c>
      <c r="I252" s="77">
        <v>0</v>
      </c>
      <c r="J252" s="77">
        <v>0</v>
      </c>
      <c r="K252" s="77">
        <v>0</v>
      </c>
      <c r="L252" s="77">
        <v>0</v>
      </c>
      <c r="M252" s="77">
        <v>0</v>
      </c>
      <c r="N252" s="77">
        <v>1</v>
      </c>
    </row>
    <row r="253" spans="1:14" ht="21" x14ac:dyDescent="0.2">
      <c r="A253" s="51">
        <v>12146</v>
      </c>
      <c r="B253" s="289" t="s">
        <v>441</v>
      </c>
      <c r="C253" s="70">
        <f t="shared" si="25"/>
        <v>23</v>
      </c>
      <c r="D253" s="77">
        <v>0</v>
      </c>
      <c r="E253" s="77">
        <v>23</v>
      </c>
      <c r="F253" s="77">
        <v>23</v>
      </c>
      <c r="G253" s="77">
        <v>0</v>
      </c>
      <c r="H253" s="77">
        <v>0</v>
      </c>
      <c r="I253" s="77">
        <v>0</v>
      </c>
      <c r="J253" s="77">
        <v>2</v>
      </c>
      <c r="K253" s="77">
        <v>8</v>
      </c>
      <c r="L253" s="77">
        <v>6</v>
      </c>
      <c r="M253" s="77">
        <v>4</v>
      </c>
      <c r="N253" s="77">
        <v>3</v>
      </c>
    </row>
    <row r="254" spans="1:14" x14ac:dyDescent="0.2">
      <c r="A254" s="51">
        <v>12149</v>
      </c>
      <c r="B254" s="289" t="s">
        <v>277</v>
      </c>
      <c r="C254" s="70">
        <f t="shared" si="25"/>
        <v>311</v>
      </c>
      <c r="D254" s="77">
        <v>7</v>
      </c>
      <c r="E254" s="77">
        <v>304</v>
      </c>
      <c r="F254" s="77">
        <v>289</v>
      </c>
      <c r="G254" s="77">
        <v>22</v>
      </c>
      <c r="H254" s="77">
        <v>0</v>
      </c>
      <c r="I254" s="77">
        <v>7</v>
      </c>
      <c r="J254" s="77">
        <v>12</v>
      </c>
      <c r="K254" s="77">
        <v>85</v>
      </c>
      <c r="L254" s="77">
        <v>89</v>
      </c>
      <c r="M254" s="77">
        <v>79</v>
      </c>
      <c r="N254" s="77">
        <v>39</v>
      </c>
    </row>
    <row r="255" spans="1:14" x14ac:dyDescent="0.2">
      <c r="A255" s="51">
        <v>12150</v>
      </c>
      <c r="B255" s="289" t="s">
        <v>35</v>
      </c>
      <c r="C255" s="70">
        <f t="shared" si="25"/>
        <v>4</v>
      </c>
      <c r="D255" s="77">
        <v>0</v>
      </c>
      <c r="E255" s="77">
        <v>4</v>
      </c>
      <c r="F255" s="77">
        <v>4</v>
      </c>
      <c r="G255" s="77">
        <v>0</v>
      </c>
      <c r="H255" s="77">
        <v>0</v>
      </c>
      <c r="I255" s="77">
        <v>0</v>
      </c>
      <c r="J255" s="77">
        <v>0</v>
      </c>
      <c r="K255" s="77">
        <v>1</v>
      </c>
      <c r="L255" s="77">
        <v>0</v>
      </c>
      <c r="M255" s="77">
        <v>2</v>
      </c>
      <c r="N255" s="77">
        <v>1</v>
      </c>
    </row>
    <row r="256" spans="1:14" x14ac:dyDescent="0.2">
      <c r="A256" s="51">
        <v>12151</v>
      </c>
      <c r="B256" s="289" t="s">
        <v>36</v>
      </c>
      <c r="C256" s="70">
        <f t="shared" si="25"/>
        <v>73</v>
      </c>
      <c r="D256" s="77">
        <v>1</v>
      </c>
      <c r="E256" s="77">
        <v>72</v>
      </c>
      <c r="F256" s="77">
        <v>46</v>
      </c>
      <c r="G256" s="77">
        <v>27</v>
      </c>
      <c r="H256" s="77">
        <v>0</v>
      </c>
      <c r="I256" s="77">
        <v>1</v>
      </c>
      <c r="J256" s="77">
        <v>4</v>
      </c>
      <c r="K256" s="77">
        <v>29</v>
      </c>
      <c r="L256" s="77">
        <v>19</v>
      </c>
      <c r="M256" s="77">
        <v>12</v>
      </c>
      <c r="N256" s="77">
        <v>8</v>
      </c>
    </row>
    <row r="257" spans="1:14" ht="21" x14ac:dyDescent="0.2">
      <c r="A257" s="51">
        <v>12152</v>
      </c>
      <c r="B257" s="289" t="s">
        <v>996</v>
      </c>
      <c r="C257" s="70">
        <f t="shared" si="25"/>
        <v>781</v>
      </c>
      <c r="D257" s="77">
        <v>0</v>
      </c>
      <c r="E257" s="77">
        <v>781</v>
      </c>
      <c r="F257" s="77">
        <v>764</v>
      </c>
      <c r="G257" s="77">
        <v>17</v>
      </c>
      <c r="H257" s="77">
        <v>0</v>
      </c>
      <c r="I257" s="77">
        <v>0</v>
      </c>
      <c r="J257" s="77">
        <v>0</v>
      </c>
      <c r="K257" s="77">
        <v>15</v>
      </c>
      <c r="L257" s="77">
        <v>117</v>
      </c>
      <c r="M257" s="77">
        <v>233</v>
      </c>
      <c r="N257" s="77">
        <v>416</v>
      </c>
    </row>
    <row r="258" spans="1:14" ht="21" x14ac:dyDescent="0.2">
      <c r="A258" s="51">
        <v>12159</v>
      </c>
      <c r="B258" s="289" t="s">
        <v>442</v>
      </c>
      <c r="C258" s="70">
        <f t="shared" si="25"/>
        <v>4</v>
      </c>
      <c r="D258" s="77">
        <v>0</v>
      </c>
      <c r="E258" s="77">
        <v>4</v>
      </c>
      <c r="F258" s="77">
        <v>4</v>
      </c>
      <c r="G258" s="77">
        <v>0</v>
      </c>
      <c r="H258" s="77">
        <v>0</v>
      </c>
      <c r="I258" s="77">
        <v>0</v>
      </c>
      <c r="J258" s="77">
        <v>0</v>
      </c>
      <c r="K258" s="77">
        <v>2</v>
      </c>
      <c r="L258" s="77">
        <v>1</v>
      </c>
      <c r="M258" s="77">
        <v>1</v>
      </c>
      <c r="N258" s="77">
        <v>0</v>
      </c>
    </row>
    <row r="259" spans="1:14" x14ac:dyDescent="0.2">
      <c r="A259" s="51">
        <v>12163</v>
      </c>
      <c r="B259" s="289" t="s">
        <v>243</v>
      </c>
      <c r="C259" s="70">
        <f t="shared" si="25"/>
        <v>3488</v>
      </c>
      <c r="D259" s="77">
        <v>0</v>
      </c>
      <c r="E259" s="77">
        <v>3488</v>
      </c>
      <c r="F259" s="77">
        <v>3420</v>
      </c>
      <c r="G259" s="77">
        <v>68</v>
      </c>
      <c r="H259" s="77">
        <v>0</v>
      </c>
      <c r="I259" s="77">
        <v>0</v>
      </c>
      <c r="J259" s="77">
        <v>20</v>
      </c>
      <c r="K259" s="77">
        <v>806</v>
      </c>
      <c r="L259" s="77">
        <v>1307</v>
      </c>
      <c r="M259" s="77">
        <v>919</v>
      </c>
      <c r="N259" s="77">
        <v>436</v>
      </c>
    </row>
    <row r="260" spans="1:14" x14ac:dyDescent="0.2">
      <c r="A260" s="51">
        <v>12170</v>
      </c>
      <c r="B260" s="289" t="s">
        <v>443</v>
      </c>
      <c r="C260" s="70">
        <f t="shared" si="25"/>
        <v>5</v>
      </c>
      <c r="D260" s="77">
        <v>0</v>
      </c>
      <c r="E260" s="77">
        <v>5</v>
      </c>
      <c r="F260" s="77">
        <v>5</v>
      </c>
      <c r="G260" s="77">
        <v>0</v>
      </c>
      <c r="H260" s="77">
        <v>0</v>
      </c>
      <c r="I260" s="77">
        <v>0</v>
      </c>
      <c r="J260" s="77">
        <v>0</v>
      </c>
      <c r="K260" s="77">
        <v>0</v>
      </c>
      <c r="L260" s="77">
        <v>0</v>
      </c>
      <c r="M260" s="77">
        <v>1</v>
      </c>
      <c r="N260" s="77">
        <v>4</v>
      </c>
    </row>
    <row r="261" spans="1:14" x14ac:dyDescent="0.2">
      <c r="A261" s="53">
        <v>12171</v>
      </c>
      <c r="B261" s="289" t="s">
        <v>183</v>
      </c>
      <c r="C261" s="70">
        <f t="shared" si="25"/>
        <v>2</v>
      </c>
      <c r="D261" s="77">
        <v>0</v>
      </c>
      <c r="E261" s="77">
        <v>2</v>
      </c>
      <c r="F261" s="77">
        <v>2</v>
      </c>
      <c r="G261" s="77">
        <v>0</v>
      </c>
      <c r="H261" s="77">
        <v>0</v>
      </c>
      <c r="I261" s="77">
        <v>0</v>
      </c>
      <c r="J261" s="77">
        <v>0</v>
      </c>
      <c r="K261" s="77">
        <v>0</v>
      </c>
      <c r="L261" s="77">
        <v>1</v>
      </c>
      <c r="M261" s="77">
        <v>1</v>
      </c>
      <c r="N261" s="77">
        <v>0</v>
      </c>
    </row>
    <row r="262" spans="1:14" x14ac:dyDescent="0.2">
      <c r="A262" s="53">
        <v>12173</v>
      </c>
      <c r="B262" s="289" t="s">
        <v>58</v>
      </c>
      <c r="C262" s="70">
        <f t="shared" si="25"/>
        <v>120</v>
      </c>
      <c r="D262" s="77">
        <v>2</v>
      </c>
      <c r="E262" s="77">
        <v>118</v>
      </c>
      <c r="F262" s="77">
        <v>115</v>
      </c>
      <c r="G262" s="77">
        <v>5</v>
      </c>
      <c r="H262" s="77">
        <v>1</v>
      </c>
      <c r="I262" s="77">
        <v>1</v>
      </c>
      <c r="J262" s="77">
        <v>1</v>
      </c>
      <c r="K262" s="77">
        <v>40</v>
      </c>
      <c r="L262" s="77">
        <v>44</v>
      </c>
      <c r="M262" s="77">
        <v>20</v>
      </c>
      <c r="N262" s="77">
        <v>13</v>
      </c>
    </row>
    <row r="263" spans="1:14" x14ac:dyDescent="0.2">
      <c r="A263" s="53">
        <v>12174</v>
      </c>
      <c r="B263" s="289" t="s">
        <v>59</v>
      </c>
      <c r="C263" s="70">
        <f t="shared" si="25"/>
        <v>1</v>
      </c>
      <c r="D263" s="77">
        <v>0</v>
      </c>
      <c r="E263" s="77">
        <v>1</v>
      </c>
      <c r="F263" s="77">
        <v>1</v>
      </c>
      <c r="G263" s="77">
        <v>0</v>
      </c>
      <c r="H263" s="77">
        <v>0</v>
      </c>
      <c r="I263" s="77">
        <v>0</v>
      </c>
      <c r="J263" s="77">
        <v>0</v>
      </c>
      <c r="K263" s="77">
        <v>1</v>
      </c>
      <c r="L263" s="77">
        <v>0</v>
      </c>
      <c r="M263" s="77">
        <v>0</v>
      </c>
      <c r="N263" s="77">
        <v>0</v>
      </c>
    </row>
    <row r="264" spans="1:14" x14ac:dyDescent="0.2">
      <c r="A264" s="53">
        <v>12182</v>
      </c>
      <c r="B264" s="289" t="s">
        <v>38</v>
      </c>
      <c r="C264" s="70">
        <f t="shared" ref="C264:C325" si="29">D264+E264</f>
        <v>17</v>
      </c>
      <c r="D264" s="77">
        <v>4</v>
      </c>
      <c r="E264" s="77">
        <v>13</v>
      </c>
      <c r="F264" s="77">
        <v>15</v>
      </c>
      <c r="G264" s="77">
        <v>2</v>
      </c>
      <c r="H264" s="77">
        <v>3</v>
      </c>
      <c r="I264" s="77">
        <v>1</v>
      </c>
      <c r="J264" s="77">
        <v>2</v>
      </c>
      <c r="K264" s="77">
        <v>1</v>
      </c>
      <c r="L264" s="77">
        <v>2</v>
      </c>
      <c r="M264" s="77">
        <v>3</v>
      </c>
      <c r="N264" s="77">
        <v>5</v>
      </c>
    </row>
    <row r="265" spans="1:14" x14ac:dyDescent="0.2">
      <c r="A265" s="53">
        <v>12183</v>
      </c>
      <c r="B265" s="289" t="s">
        <v>39</v>
      </c>
      <c r="C265" s="70">
        <f t="shared" si="29"/>
        <v>14</v>
      </c>
      <c r="D265" s="77">
        <v>0</v>
      </c>
      <c r="E265" s="77">
        <v>14</v>
      </c>
      <c r="F265" s="77">
        <v>12</v>
      </c>
      <c r="G265" s="77">
        <v>2</v>
      </c>
      <c r="H265" s="77">
        <v>0</v>
      </c>
      <c r="I265" s="77">
        <v>0</v>
      </c>
      <c r="J265" s="77">
        <v>0</v>
      </c>
      <c r="K265" s="77">
        <v>1</v>
      </c>
      <c r="L265" s="77">
        <v>6</v>
      </c>
      <c r="M265" s="77">
        <v>5</v>
      </c>
      <c r="N265" s="77">
        <v>2</v>
      </c>
    </row>
    <row r="266" spans="1:14" x14ac:dyDescent="0.2">
      <c r="A266" s="51">
        <v>12999</v>
      </c>
      <c r="B266" s="289" t="s">
        <v>68</v>
      </c>
      <c r="C266" s="70">
        <f t="shared" si="29"/>
        <v>135</v>
      </c>
      <c r="D266" s="77">
        <v>0</v>
      </c>
      <c r="E266" s="77">
        <v>135</v>
      </c>
      <c r="F266" s="77">
        <v>131</v>
      </c>
      <c r="G266" s="77">
        <v>4</v>
      </c>
      <c r="H266" s="77">
        <v>0</v>
      </c>
      <c r="I266" s="77">
        <v>0</v>
      </c>
      <c r="J266" s="77">
        <v>8</v>
      </c>
      <c r="K266" s="77">
        <v>45</v>
      </c>
      <c r="L266" s="77">
        <v>38</v>
      </c>
      <c r="M266" s="77">
        <v>18</v>
      </c>
      <c r="N266" s="77">
        <v>26</v>
      </c>
    </row>
    <row r="267" spans="1:14" x14ac:dyDescent="0.2">
      <c r="A267" s="53">
        <v>13051</v>
      </c>
      <c r="B267" s="289" t="s">
        <v>444</v>
      </c>
      <c r="C267" s="70">
        <f t="shared" si="29"/>
        <v>3</v>
      </c>
      <c r="D267" s="77">
        <v>0</v>
      </c>
      <c r="E267" s="77">
        <v>3</v>
      </c>
      <c r="F267" s="77">
        <v>3</v>
      </c>
      <c r="G267" s="77">
        <v>0</v>
      </c>
      <c r="H267" s="77">
        <v>0</v>
      </c>
      <c r="I267" s="77">
        <v>0</v>
      </c>
      <c r="J267" s="77">
        <v>0</v>
      </c>
      <c r="K267" s="77">
        <v>1</v>
      </c>
      <c r="L267" s="77">
        <v>1</v>
      </c>
      <c r="M267" s="77">
        <v>1</v>
      </c>
      <c r="N267" s="77">
        <v>0</v>
      </c>
    </row>
    <row r="268" spans="1:14" x14ac:dyDescent="0.2">
      <c r="A268" s="51">
        <v>15099</v>
      </c>
      <c r="B268" s="289" t="s">
        <v>445</v>
      </c>
      <c r="C268" s="70">
        <f t="shared" si="29"/>
        <v>1</v>
      </c>
      <c r="D268" s="77">
        <v>0</v>
      </c>
      <c r="E268" s="77">
        <v>1</v>
      </c>
      <c r="F268" s="77">
        <v>1</v>
      </c>
      <c r="G268" s="77">
        <v>0</v>
      </c>
      <c r="H268" s="77">
        <v>0</v>
      </c>
      <c r="I268" s="77">
        <v>0</v>
      </c>
      <c r="J268" s="77">
        <v>0</v>
      </c>
      <c r="K268" s="77">
        <v>0</v>
      </c>
      <c r="L268" s="77">
        <v>0</v>
      </c>
      <c r="M268" s="77">
        <v>1</v>
      </c>
      <c r="N268" s="77">
        <v>0</v>
      </c>
    </row>
    <row r="269" spans="1:14" x14ac:dyDescent="0.2">
      <c r="A269" s="51">
        <v>22412</v>
      </c>
      <c r="B269" s="289" t="s">
        <v>395</v>
      </c>
      <c r="C269" s="70">
        <f t="shared" si="29"/>
        <v>7</v>
      </c>
      <c r="D269" s="77">
        <v>0</v>
      </c>
      <c r="E269" s="77">
        <v>7</v>
      </c>
      <c r="F269" s="77">
        <v>6</v>
      </c>
      <c r="G269" s="77">
        <v>1</v>
      </c>
      <c r="H269" s="77">
        <v>0</v>
      </c>
      <c r="I269" s="77">
        <v>0</v>
      </c>
      <c r="J269" s="77">
        <v>0</v>
      </c>
      <c r="K269" s="77">
        <v>1</v>
      </c>
      <c r="L269" s="77">
        <v>2</v>
      </c>
      <c r="M269" s="77">
        <v>1</v>
      </c>
      <c r="N269" s="77">
        <v>3</v>
      </c>
    </row>
    <row r="270" spans="1:14" x14ac:dyDescent="0.2">
      <c r="A270" s="51">
        <v>22600</v>
      </c>
      <c r="B270" s="289" t="s">
        <v>396</v>
      </c>
      <c r="C270" s="70">
        <f t="shared" si="29"/>
        <v>9</v>
      </c>
      <c r="D270" s="77">
        <v>0</v>
      </c>
      <c r="E270" s="77">
        <v>9</v>
      </c>
      <c r="F270" s="77">
        <v>9</v>
      </c>
      <c r="G270" s="77">
        <v>0</v>
      </c>
      <c r="H270" s="77">
        <v>0</v>
      </c>
      <c r="I270" s="77">
        <v>0</v>
      </c>
      <c r="J270" s="77">
        <v>4</v>
      </c>
      <c r="K270" s="77">
        <v>5</v>
      </c>
      <c r="L270" s="77">
        <v>0</v>
      </c>
      <c r="M270" s="77">
        <v>0</v>
      </c>
      <c r="N270" s="77">
        <v>0</v>
      </c>
    </row>
    <row r="271" spans="1:14" x14ac:dyDescent="0.2">
      <c r="A271" s="51">
        <v>22601</v>
      </c>
      <c r="B271" s="289" t="s">
        <v>397</v>
      </c>
      <c r="C271" s="70">
        <f t="shared" si="29"/>
        <v>3</v>
      </c>
      <c r="D271" s="77">
        <v>0</v>
      </c>
      <c r="E271" s="77">
        <v>3</v>
      </c>
      <c r="F271" s="77">
        <v>3</v>
      </c>
      <c r="G271" s="77">
        <v>0</v>
      </c>
      <c r="H271" s="77">
        <v>0</v>
      </c>
      <c r="I271" s="77">
        <v>0</v>
      </c>
      <c r="J271" s="77">
        <v>2</v>
      </c>
      <c r="K271" s="77">
        <v>1</v>
      </c>
      <c r="L271" s="77">
        <v>0</v>
      </c>
      <c r="M271" s="77">
        <v>0</v>
      </c>
      <c r="N271" s="77">
        <v>0</v>
      </c>
    </row>
    <row r="272" spans="1:14" x14ac:dyDescent="0.2">
      <c r="A272" s="51"/>
      <c r="B272" s="288" t="s">
        <v>352</v>
      </c>
      <c r="C272" s="70">
        <f>SUM(C273:C274)</f>
        <v>5</v>
      </c>
      <c r="D272" s="70">
        <f t="shared" ref="D272:N272" si="30">SUM(D273:D274)</f>
        <v>0</v>
      </c>
      <c r="E272" s="70">
        <f t="shared" si="30"/>
        <v>5</v>
      </c>
      <c r="F272" s="70">
        <f t="shared" si="30"/>
        <v>5</v>
      </c>
      <c r="G272" s="70">
        <f t="shared" si="30"/>
        <v>0</v>
      </c>
      <c r="H272" s="70">
        <f t="shared" si="30"/>
        <v>0</v>
      </c>
      <c r="I272" s="70">
        <f t="shared" si="30"/>
        <v>0</v>
      </c>
      <c r="J272" s="70">
        <f t="shared" si="30"/>
        <v>0</v>
      </c>
      <c r="K272" s="70">
        <f t="shared" si="30"/>
        <v>1</v>
      </c>
      <c r="L272" s="70">
        <f t="shared" si="30"/>
        <v>0</v>
      </c>
      <c r="M272" s="70">
        <f t="shared" si="30"/>
        <v>3</v>
      </c>
      <c r="N272" s="70">
        <f t="shared" si="30"/>
        <v>1</v>
      </c>
    </row>
    <row r="273" spans="1:14" x14ac:dyDescent="0.2">
      <c r="A273" s="53">
        <v>20003</v>
      </c>
      <c r="B273" s="289" t="s">
        <v>344</v>
      </c>
      <c r="C273" s="70">
        <f t="shared" si="29"/>
        <v>4</v>
      </c>
      <c r="D273" s="77">
        <v>0</v>
      </c>
      <c r="E273" s="77">
        <v>4</v>
      </c>
      <c r="F273" s="77">
        <v>4</v>
      </c>
      <c r="G273" s="77">
        <v>0</v>
      </c>
      <c r="H273" s="77">
        <v>0</v>
      </c>
      <c r="I273" s="77">
        <v>0</v>
      </c>
      <c r="J273" s="77">
        <v>0</v>
      </c>
      <c r="K273" s="77">
        <v>1</v>
      </c>
      <c r="L273" s="77">
        <v>0</v>
      </c>
      <c r="M273" s="77">
        <v>3</v>
      </c>
      <c r="N273" s="77">
        <v>0</v>
      </c>
    </row>
    <row r="274" spans="1:14" x14ac:dyDescent="0.2">
      <c r="A274" s="53">
        <v>20005</v>
      </c>
      <c r="B274" s="289" t="s">
        <v>322</v>
      </c>
      <c r="C274" s="70">
        <f t="shared" si="29"/>
        <v>1</v>
      </c>
      <c r="D274" s="77">
        <v>0</v>
      </c>
      <c r="E274" s="77">
        <v>1</v>
      </c>
      <c r="F274" s="77">
        <v>1</v>
      </c>
      <c r="G274" s="77">
        <v>0</v>
      </c>
      <c r="H274" s="77">
        <v>0</v>
      </c>
      <c r="I274" s="77">
        <v>0</v>
      </c>
      <c r="J274" s="77">
        <v>0</v>
      </c>
      <c r="K274" s="77">
        <v>0</v>
      </c>
      <c r="L274" s="77">
        <v>0</v>
      </c>
      <c r="M274" s="77">
        <v>0</v>
      </c>
      <c r="N274" s="77">
        <v>1</v>
      </c>
    </row>
    <row r="275" spans="1:14" ht="21" x14ac:dyDescent="0.2">
      <c r="A275" s="51"/>
      <c r="B275" s="288" t="s">
        <v>260</v>
      </c>
      <c r="C275" s="70">
        <f>SUM(C276:C277)</f>
        <v>6</v>
      </c>
      <c r="D275" s="70">
        <f t="shared" ref="D275:N275" si="31">SUM(D276:D277)</f>
        <v>0</v>
      </c>
      <c r="E275" s="70">
        <f t="shared" si="31"/>
        <v>6</v>
      </c>
      <c r="F275" s="70">
        <f t="shared" si="31"/>
        <v>6</v>
      </c>
      <c r="G275" s="70">
        <f t="shared" si="31"/>
        <v>0</v>
      </c>
      <c r="H275" s="70">
        <f t="shared" si="31"/>
        <v>0</v>
      </c>
      <c r="I275" s="70">
        <f t="shared" si="31"/>
        <v>0</v>
      </c>
      <c r="J275" s="70">
        <f t="shared" si="31"/>
        <v>0</v>
      </c>
      <c r="K275" s="70">
        <f t="shared" si="31"/>
        <v>3</v>
      </c>
      <c r="L275" s="70">
        <f t="shared" si="31"/>
        <v>0</v>
      </c>
      <c r="M275" s="70">
        <f t="shared" si="31"/>
        <v>3</v>
      </c>
      <c r="N275" s="70">
        <f t="shared" si="31"/>
        <v>0</v>
      </c>
    </row>
    <row r="276" spans="1:14" x14ac:dyDescent="0.2">
      <c r="A276" s="53">
        <v>21001</v>
      </c>
      <c r="B276" s="289" t="s">
        <v>168</v>
      </c>
      <c r="C276" s="70">
        <f t="shared" si="29"/>
        <v>5</v>
      </c>
      <c r="D276" s="77">
        <v>0</v>
      </c>
      <c r="E276" s="77">
        <v>5</v>
      </c>
      <c r="F276" s="77">
        <v>5</v>
      </c>
      <c r="G276" s="77">
        <v>0</v>
      </c>
      <c r="H276" s="77">
        <v>0</v>
      </c>
      <c r="I276" s="77">
        <v>0</v>
      </c>
      <c r="J276" s="77">
        <v>0</v>
      </c>
      <c r="K276" s="77">
        <v>2</v>
      </c>
      <c r="L276" s="77">
        <v>0</v>
      </c>
      <c r="M276" s="77">
        <v>3</v>
      </c>
      <c r="N276" s="77">
        <v>0</v>
      </c>
    </row>
    <row r="277" spans="1:14" ht="21" x14ac:dyDescent="0.2">
      <c r="A277" s="53">
        <v>21002</v>
      </c>
      <c r="B277" s="289" t="s">
        <v>340</v>
      </c>
      <c r="C277" s="70">
        <f t="shared" si="29"/>
        <v>1</v>
      </c>
      <c r="D277" s="77">
        <v>0</v>
      </c>
      <c r="E277" s="77">
        <v>1</v>
      </c>
      <c r="F277" s="77">
        <v>1</v>
      </c>
      <c r="G277" s="77">
        <v>0</v>
      </c>
      <c r="H277" s="77">
        <v>0</v>
      </c>
      <c r="I277" s="77">
        <v>0</v>
      </c>
      <c r="J277" s="77">
        <v>0</v>
      </c>
      <c r="K277" s="77">
        <v>1</v>
      </c>
      <c r="L277" s="77">
        <v>0</v>
      </c>
      <c r="M277" s="77">
        <v>0</v>
      </c>
      <c r="N277" s="77">
        <v>0</v>
      </c>
    </row>
    <row r="278" spans="1:14" x14ac:dyDescent="0.2">
      <c r="A278" s="51"/>
      <c r="B278" s="288" t="s">
        <v>217</v>
      </c>
      <c r="C278" s="70">
        <f>SUM(C279)</f>
        <v>476</v>
      </c>
      <c r="D278" s="70">
        <f t="shared" ref="D278:N278" si="32">SUM(D279)</f>
        <v>4</v>
      </c>
      <c r="E278" s="70">
        <f t="shared" si="32"/>
        <v>472</v>
      </c>
      <c r="F278" s="70">
        <f t="shared" si="32"/>
        <v>428</v>
      </c>
      <c r="G278" s="70">
        <f t="shared" si="32"/>
        <v>48</v>
      </c>
      <c r="H278" s="70">
        <f t="shared" si="32"/>
        <v>1</v>
      </c>
      <c r="I278" s="70">
        <f t="shared" si="32"/>
        <v>3</v>
      </c>
      <c r="J278" s="70">
        <f t="shared" si="32"/>
        <v>17</v>
      </c>
      <c r="K278" s="70">
        <f t="shared" si="32"/>
        <v>152</v>
      </c>
      <c r="L278" s="70">
        <f t="shared" si="32"/>
        <v>150</v>
      </c>
      <c r="M278" s="70">
        <f t="shared" si="32"/>
        <v>86</v>
      </c>
      <c r="N278" s="70">
        <f t="shared" si="32"/>
        <v>67</v>
      </c>
    </row>
    <row r="279" spans="1:14" x14ac:dyDescent="0.2">
      <c r="A279" s="53">
        <v>22100</v>
      </c>
      <c r="B279" s="289" t="s">
        <v>368</v>
      </c>
      <c r="C279" s="70">
        <f t="shared" si="29"/>
        <v>476</v>
      </c>
      <c r="D279" s="77">
        <v>4</v>
      </c>
      <c r="E279" s="77">
        <v>472</v>
      </c>
      <c r="F279" s="77">
        <v>428</v>
      </c>
      <c r="G279" s="77">
        <v>48</v>
      </c>
      <c r="H279" s="77">
        <v>1</v>
      </c>
      <c r="I279" s="77">
        <v>3</v>
      </c>
      <c r="J279" s="77">
        <v>17</v>
      </c>
      <c r="K279" s="77">
        <v>152</v>
      </c>
      <c r="L279" s="77">
        <v>150</v>
      </c>
      <c r="M279" s="77">
        <v>86</v>
      </c>
      <c r="N279" s="77">
        <v>67</v>
      </c>
    </row>
    <row r="280" spans="1:14" x14ac:dyDescent="0.2">
      <c r="A280" s="50"/>
      <c r="B280" s="288" t="s">
        <v>314</v>
      </c>
      <c r="C280" s="70">
        <f>SUM(C281:C296)</f>
        <v>880</v>
      </c>
      <c r="D280" s="70">
        <f t="shared" ref="D280:N280" si="33">SUM(D281:D296)</f>
        <v>28</v>
      </c>
      <c r="E280" s="70">
        <f t="shared" si="33"/>
        <v>852</v>
      </c>
      <c r="F280" s="70">
        <f t="shared" si="33"/>
        <v>838</v>
      </c>
      <c r="G280" s="70">
        <f t="shared" si="33"/>
        <v>42</v>
      </c>
      <c r="H280" s="70">
        <f t="shared" si="33"/>
        <v>3</v>
      </c>
      <c r="I280" s="70">
        <f t="shared" si="33"/>
        <v>25</v>
      </c>
      <c r="J280" s="70">
        <f t="shared" si="33"/>
        <v>93</v>
      </c>
      <c r="K280" s="70">
        <f t="shared" si="33"/>
        <v>319</v>
      </c>
      <c r="L280" s="70">
        <f t="shared" si="33"/>
        <v>221</v>
      </c>
      <c r="M280" s="70">
        <f t="shared" si="33"/>
        <v>121</v>
      </c>
      <c r="N280" s="70">
        <f t="shared" si="33"/>
        <v>98</v>
      </c>
    </row>
    <row r="281" spans="1:14" x14ac:dyDescent="0.2">
      <c r="A281" s="51">
        <v>13016</v>
      </c>
      <c r="B281" s="289" t="s">
        <v>422</v>
      </c>
      <c r="C281" s="70">
        <f t="shared" si="29"/>
        <v>30</v>
      </c>
      <c r="D281" s="77">
        <v>0</v>
      </c>
      <c r="E281" s="77">
        <v>30</v>
      </c>
      <c r="F281" s="77">
        <v>30</v>
      </c>
      <c r="G281" s="77">
        <v>0</v>
      </c>
      <c r="H281" s="77">
        <v>0</v>
      </c>
      <c r="I281" s="77">
        <v>0</v>
      </c>
      <c r="J281" s="77">
        <v>3</v>
      </c>
      <c r="K281" s="77">
        <v>11</v>
      </c>
      <c r="L281" s="77">
        <v>8</v>
      </c>
      <c r="M281" s="77">
        <v>4</v>
      </c>
      <c r="N281" s="77">
        <v>4</v>
      </c>
    </row>
    <row r="282" spans="1:14" x14ac:dyDescent="0.2">
      <c r="A282" s="51">
        <v>13021</v>
      </c>
      <c r="B282" s="289" t="s">
        <v>315</v>
      </c>
      <c r="C282" s="70">
        <f t="shared" si="29"/>
        <v>19</v>
      </c>
      <c r="D282" s="77">
        <v>1</v>
      </c>
      <c r="E282" s="77">
        <v>18</v>
      </c>
      <c r="F282" s="77">
        <v>19</v>
      </c>
      <c r="G282" s="77">
        <v>0</v>
      </c>
      <c r="H282" s="77">
        <v>0</v>
      </c>
      <c r="I282" s="77">
        <v>1</v>
      </c>
      <c r="J282" s="77">
        <v>2</v>
      </c>
      <c r="K282" s="77">
        <v>1</v>
      </c>
      <c r="L282" s="77">
        <v>5</v>
      </c>
      <c r="M282" s="77">
        <v>4</v>
      </c>
      <c r="N282" s="77">
        <v>6</v>
      </c>
    </row>
    <row r="283" spans="1:14" x14ac:dyDescent="0.2">
      <c r="A283" s="51">
        <v>13022</v>
      </c>
      <c r="B283" s="289" t="s">
        <v>399</v>
      </c>
      <c r="C283" s="70">
        <f t="shared" si="29"/>
        <v>3</v>
      </c>
      <c r="D283" s="77">
        <v>0</v>
      </c>
      <c r="E283" s="77">
        <v>3</v>
      </c>
      <c r="F283" s="77">
        <v>3</v>
      </c>
      <c r="G283" s="77">
        <v>0</v>
      </c>
      <c r="H283" s="77">
        <v>0</v>
      </c>
      <c r="I283" s="77">
        <v>0</v>
      </c>
      <c r="J283" s="77">
        <v>0</v>
      </c>
      <c r="K283" s="77">
        <v>0</v>
      </c>
      <c r="L283" s="77">
        <v>1</v>
      </c>
      <c r="M283" s="77">
        <v>1</v>
      </c>
      <c r="N283" s="77">
        <v>1</v>
      </c>
    </row>
    <row r="284" spans="1:14" x14ac:dyDescent="0.2">
      <c r="A284" s="51">
        <v>13023</v>
      </c>
      <c r="B284" s="289" t="s">
        <v>316</v>
      </c>
      <c r="C284" s="70">
        <f t="shared" si="29"/>
        <v>26</v>
      </c>
      <c r="D284" s="77">
        <v>0</v>
      </c>
      <c r="E284" s="77">
        <v>26</v>
      </c>
      <c r="F284" s="77">
        <v>25</v>
      </c>
      <c r="G284" s="77">
        <v>1</v>
      </c>
      <c r="H284" s="77">
        <v>0</v>
      </c>
      <c r="I284" s="77">
        <v>0</v>
      </c>
      <c r="J284" s="77">
        <v>2</v>
      </c>
      <c r="K284" s="77">
        <v>8</v>
      </c>
      <c r="L284" s="77">
        <v>7</v>
      </c>
      <c r="M284" s="77">
        <v>4</v>
      </c>
      <c r="N284" s="77">
        <v>5</v>
      </c>
    </row>
    <row r="285" spans="1:14" x14ac:dyDescent="0.2">
      <c r="A285" s="51">
        <v>13024</v>
      </c>
      <c r="B285" s="289" t="s">
        <v>317</v>
      </c>
      <c r="C285" s="70">
        <f t="shared" si="29"/>
        <v>4</v>
      </c>
      <c r="D285" s="77">
        <v>0</v>
      </c>
      <c r="E285" s="77">
        <v>4</v>
      </c>
      <c r="F285" s="77">
        <v>3</v>
      </c>
      <c r="G285" s="77">
        <v>1</v>
      </c>
      <c r="H285" s="77">
        <v>0</v>
      </c>
      <c r="I285" s="77">
        <v>0</v>
      </c>
      <c r="J285" s="77">
        <v>0</v>
      </c>
      <c r="K285" s="77">
        <v>2</v>
      </c>
      <c r="L285" s="77">
        <v>2</v>
      </c>
      <c r="M285" s="77">
        <v>0</v>
      </c>
      <c r="N285" s="77">
        <v>0</v>
      </c>
    </row>
    <row r="286" spans="1:14" x14ac:dyDescent="0.2">
      <c r="A286" s="51">
        <v>13025</v>
      </c>
      <c r="B286" s="289" t="s">
        <v>318</v>
      </c>
      <c r="C286" s="70">
        <f t="shared" si="29"/>
        <v>12</v>
      </c>
      <c r="D286" s="77">
        <v>0</v>
      </c>
      <c r="E286" s="77">
        <v>12</v>
      </c>
      <c r="F286" s="77">
        <v>12</v>
      </c>
      <c r="G286" s="77">
        <v>0</v>
      </c>
      <c r="H286" s="77">
        <v>0</v>
      </c>
      <c r="I286" s="77">
        <v>0</v>
      </c>
      <c r="J286" s="77">
        <v>2</v>
      </c>
      <c r="K286" s="77">
        <v>2</v>
      </c>
      <c r="L286" s="77">
        <v>5</v>
      </c>
      <c r="M286" s="77">
        <v>1</v>
      </c>
      <c r="N286" s="77">
        <v>2</v>
      </c>
    </row>
    <row r="287" spans="1:14" x14ac:dyDescent="0.2">
      <c r="A287" s="51">
        <v>13027</v>
      </c>
      <c r="B287" s="289" t="s">
        <v>319</v>
      </c>
      <c r="C287" s="70">
        <f t="shared" si="29"/>
        <v>18</v>
      </c>
      <c r="D287" s="77">
        <v>0</v>
      </c>
      <c r="E287" s="77">
        <v>18</v>
      </c>
      <c r="F287" s="77">
        <v>18</v>
      </c>
      <c r="G287" s="77">
        <v>0</v>
      </c>
      <c r="H287" s="77">
        <v>0</v>
      </c>
      <c r="I287" s="77">
        <v>0</v>
      </c>
      <c r="J287" s="77">
        <v>3</v>
      </c>
      <c r="K287" s="77">
        <v>9</v>
      </c>
      <c r="L287" s="77">
        <v>2</v>
      </c>
      <c r="M287" s="77">
        <v>3</v>
      </c>
      <c r="N287" s="77">
        <v>1</v>
      </c>
    </row>
    <row r="288" spans="1:14" x14ac:dyDescent="0.2">
      <c r="A288" s="51">
        <v>13028</v>
      </c>
      <c r="B288" s="289" t="s">
        <v>320</v>
      </c>
      <c r="C288" s="70">
        <f t="shared" si="29"/>
        <v>419</v>
      </c>
      <c r="D288" s="77">
        <v>23</v>
      </c>
      <c r="E288" s="77">
        <v>396</v>
      </c>
      <c r="F288" s="77">
        <v>407</v>
      </c>
      <c r="G288" s="77">
        <v>12</v>
      </c>
      <c r="H288" s="77">
        <v>1</v>
      </c>
      <c r="I288" s="77">
        <v>22</v>
      </c>
      <c r="J288" s="77">
        <v>43</v>
      </c>
      <c r="K288" s="77">
        <v>151</v>
      </c>
      <c r="L288" s="77">
        <v>109</v>
      </c>
      <c r="M288" s="77">
        <v>53</v>
      </c>
      <c r="N288" s="77">
        <v>40</v>
      </c>
    </row>
    <row r="289" spans="1:14" x14ac:dyDescent="0.2">
      <c r="A289" s="51">
        <v>13030</v>
      </c>
      <c r="B289" s="289" t="s">
        <v>336</v>
      </c>
      <c r="C289" s="70">
        <f t="shared" si="29"/>
        <v>32</v>
      </c>
      <c r="D289" s="77">
        <v>2</v>
      </c>
      <c r="E289" s="77">
        <v>30</v>
      </c>
      <c r="F289" s="77">
        <v>28</v>
      </c>
      <c r="G289" s="77">
        <v>4</v>
      </c>
      <c r="H289" s="77">
        <v>1</v>
      </c>
      <c r="I289" s="77">
        <v>1</v>
      </c>
      <c r="J289" s="77">
        <v>2</v>
      </c>
      <c r="K289" s="77">
        <v>9</v>
      </c>
      <c r="L289" s="77">
        <v>8</v>
      </c>
      <c r="M289" s="77">
        <v>5</v>
      </c>
      <c r="N289" s="77">
        <v>6</v>
      </c>
    </row>
    <row r="290" spans="1:14" x14ac:dyDescent="0.2">
      <c r="A290" s="51">
        <v>13031</v>
      </c>
      <c r="B290" s="289" t="s">
        <v>167</v>
      </c>
      <c r="C290" s="70">
        <f t="shared" si="29"/>
        <v>27</v>
      </c>
      <c r="D290" s="77">
        <v>0</v>
      </c>
      <c r="E290" s="77">
        <v>27</v>
      </c>
      <c r="F290" s="77">
        <v>25</v>
      </c>
      <c r="G290" s="77">
        <v>2</v>
      </c>
      <c r="H290" s="77">
        <v>0</v>
      </c>
      <c r="I290" s="77">
        <v>0</v>
      </c>
      <c r="J290" s="77">
        <v>4</v>
      </c>
      <c r="K290" s="77">
        <v>16</v>
      </c>
      <c r="L290" s="77">
        <v>6</v>
      </c>
      <c r="M290" s="77">
        <v>0</v>
      </c>
      <c r="N290" s="77">
        <v>1</v>
      </c>
    </row>
    <row r="291" spans="1:14" x14ac:dyDescent="0.2">
      <c r="A291" s="51">
        <v>13032</v>
      </c>
      <c r="B291" s="289" t="s">
        <v>400</v>
      </c>
      <c r="C291" s="70">
        <f t="shared" si="29"/>
        <v>1</v>
      </c>
      <c r="D291" s="77">
        <v>0</v>
      </c>
      <c r="E291" s="77">
        <v>1</v>
      </c>
      <c r="F291" s="77">
        <v>1</v>
      </c>
      <c r="G291" s="77">
        <v>0</v>
      </c>
      <c r="H291" s="77">
        <v>0</v>
      </c>
      <c r="I291" s="77">
        <v>0</v>
      </c>
      <c r="J291" s="77">
        <v>0</v>
      </c>
      <c r="K291" s="77">
        <v>1</v>
      </c>
      <c r="L291" s="77">
        <v>0</v>
      </c>
      <c r="M291" s="77">
        <v>0</v>
      </c>
      <c r="N291" s="77">
        <v>0</v>
      </c>
    </row>
    <row r="292" spans="1:14" x14ac:dyDescent="0.2">
      <c r="A292" s="51">
        <v>13033</v>
      </c>
      <c r="B292" s="289" t="s">
        <v>321</v>
      </c>
      <c r="C292" s="70">
        <f t="shared" si="29"/>
        <v>165</v>
      </c>
      <c r="D292" s="77">
        <v>1</v>
      </c>
      <c r="E292" s="77">
        <v>164</v>
      </c>
      <c r="F292" s="77">
        <v>154</v>
      </c>
      <c r="G292" s="77">
        <v>11</v>
      </c>
      <c r="H292" s="77">
        <v>1</v>
      </c>
      <c r="I292" s="77">
        <v>0</v>
      </c>
      <c r="J292" s="77">
        <v>18</v>
      </c>
      <c r="K292" s="77">
        <v>62</v>
      </c>
      <c r="L292" s="77">
        <v>44</v>
      </c>
      <c r="M292" s="77">
        <v>23</v>
      </c>
      <c r="N292" s="77">
        <v>17</v>
      </c>
    </row>
    <row r="293" spans="1:14" x14ac:dyDescent="0.2">
      <c r="A293" s="51">
        <v>13035</v>
      </c>
      <c r="B293" s="289" t="s">
        <v>158</v>
      </c>
      <c r="C293" s="70">
        <f t="shared" si="29"/>
        <v>4</v>
      </c>
      <c r="D293" s="77">
        <v>0</v>
      </c>
      <c r="E293" s="77">
        <v>4</v>
      </c>
      <c r="F293" s="77">
        <v>4</v>
      </c>
      <c r="G293" s="77">
        <v>0</v>
      </c>
      <c r="H293" s="77">
        <v>0</v>
      </c>
      <c r="I293" s="77">
        <v>0</v>
      </c>
      <c r="J293" s="77">
        <v>2</v>
      </c>
      <c r="K293" s="77">
        <v>1</v>
      </c>
      <c r="L293" s="77">
        <v>1</v>
      </c>
      <c r="M293" s="77">
        <v>0</v>
      </c>
      <c r="N293" s="77">
        <v>0</v>
      </c>
    </row>
    <row r="294" spans="1:14" x14ac:dyDescent="0.2">
      <c r="A294" s="51">
        <v>13052</v>
      </c>
      <c r="B294" s="289" t="s">
        <v>402</v>
      </c>
      <c r="C294" s="70">
        <f t="shared" si="29"/>
        <v>26</v>
      </c>
      <c r="D294" s="77">
        <v>0</v>
      </c>
      <c r="E294" s="77">
        <v>26</v>
      </c>
      <c r="F294" s="77">
        <v>20</v>
      </c>
      <c r="G294" s="77">
        <v>6</v>
      </c>
      <c r="H294" s="77">
        <v>0</v>
      </c>
      <c r="I294" s="77">
        <v>0</v>
      </c>
      <c r="J294" s="77">
        <v>2</v>
      </c>
      <c r="K294" s="77">
        <v>12</v>
      </c>
      <c r="L294" s="77">
        <v>3</v>
      </c>
      <c r="M294" s="77">
        <v>6</v>
      </c>
      <c r="N294" s="77">
        <v>3</v>
      </c>
    </row>
    <row r="295" spans="1:14" x14ac:dyDescent="0.2">
      <c r="A295" s="51">
        <v>13053</v>
      </c>
      <c r="B295" s="289" t="s">
        <v>401</v>
      </c>
      <c r="C295" s="70">
        <f t="shared" si="29"/>
        <v>20</v>
      </c>
      <c r="D295" s="77">
        <v>1</v>
      </c>
      <c r="E295" s="77">
        <v>19</v>
      </c>
      <c r="F295" s="77">
        <v>19</v>
      </c>
      <c r="G295" s="77">
        <v>1</v>
      </c>
      <c r="H295" s="77">
        <v>0</v>
      </c>
      <c r="I295" s="77">
        <v>1</v>
      </c>
      <c r="J295" s="77">
        <v>3</v>
      </c>
      <c r="K295" s="77">
        <v>6</v>
      </c>
      <c r="L295" s="77">
        <v>7</v>
      </c>
      <c r="M295" s="77">
        <v>1</v>
      </c>
      <c r="N295" s="77">
        <v>2</v>
      </c>
    </row>
    <row r="296" spans="1:14" x14ac:dyDescent="0.2">
      <c r="A296" s="51">
        <v>13097</v>
      </c>
      <c r="B296" s="289" t="s">
        <v>457</v>
      </c>
      <c r="C296" s="70">
        <f t="shared" si="29"/>
        <v>74</v>
      </c>
      <c r="D296" s="77">
        <v>0</v>
      </c>
      <c r="E296" s="77">
        <v>74</v>
      </c>
      <c r="F296" s="77">
        <v>70</v>
      </c>
      <c r="G296" s="77">
        <v>4</v>
      </c>
      <c r="H296" s="77">
        <v>0</v>
      </c>
      <c r="I296" s="77">
        <v>0</v>
      </c>
      <c r="J296" s="77">
        <v>7</v>
      </c>
      <c r="K296" s="77">
        <v>28</v>
      </c>
      <c r="L296" s="77">
        <v>13</v>
      </c>
      <c r="M296" s="77">
        <v>16</v>
      </c>
      <c r="N296" s="77">
        <v>10</v>
      </c>
    </row>
    <row r="297" spans="1:14" ht="21" x14ac:dyDescent="0.2">
      <c r="A297" s="51"/>
      <c r="B297" s="288" t="s">
        <v>497</v>
      </c>
      <c r="C297" s="70">
        <f>SUM(C298:C299)</f>
        <v>247</v>
      </c>
      <c r="D297" s="70">
        <f t="shared" ref="D297:N297" si="34">SUM(D298:D299)</f>
        <v>3</v>
      </c>
      <c r="E297" s="70">
        <f t="shared" si="34"/>
        <v>244</v>
      </c>
      <c r="F297" s="70">
        <f t="shared" si="34"/>
        <v>240</v>
      </c>
      <c r="G297" s="70">
        <f t="shared" si="34"/>
        <v>7</v>
      </c>
      <c r="H297" s="70">
        <f t="shared" si="34"/>
        <v>0</v>
      </c>
      <c r="I297" s="70">
        <f>SUM(I298:I299)</f>
        <v>3</v>
      </c>
      <c r="J297" s="70">
        <f t="shared" si="34"/>
        <v>38</v>
      </c>
      <c r="K297" s="70">
        <f t="shared" si="34"/>
        <v>122</v>
      </c>
      <c r="L297" s="70">
        <f t="shared" si="34"/>
        <v>48</v>
      </c>
      <c r="M297" s="70">
        <f t="shared" si="34"/>
        <v>25</v>
      </c>
      <c r="N297" s="70">
        <f t="shared" si="34"/>
        <v>11</v>
      </c>
    </row>
    <row r="298" spans="1:14" ht="16.5" customHeight="1" x14ac:dyDescent="0.2">
      <c r="A298" s="51">
        <v>7038</v>
      </c>
      <c r="B298" s="289" t="s">
        <v>41</v>
      </c>
      <c r="C298" s="70">
        <f t="shared" si="29"/>
        <v>207</v>
      </c>
      <c r="D298" s="77">
        <v>2</v>
      </c>
      <c r="E298" s="77">
        <v>205</v>
      </c>
      <c r="F298" s="77">
        <v>201</v>
      </c>
      <c r="G298" s="77">
        <v>6</v>
      </c>
      <c r="H298" s="77">
        <v>0</v>
      </c>
      <c r="I298" s="77">
        <v>2</v>
      </c>
      <c r="J298" s="77">
        <v>31</v>
      </c>
      <c r="K298" s="77">
        <v>105</v>
      </c>
      <c r="L298" s="77">
        <v>40</v>
      </c>
      <c r="M298" s="77">
        <v>20</v>
      </c>
      <c r="N298" s="77">
        <v>9</v>
      </c>
    </row>
    <row r="299" spans="1:14" x14ac:dyDescent="0.2">
      <c r="A299" s="51">
        <v>7039</v>
      </c>
      <c r="B299" s="289" t="s">
        <v>339</v>
      </c>
      <c r="C299" s="70">
        <f t="shared" si="29"/>
        <v>40</v>
      </c>
      <c r="D299" s="77">
        <v>1</v>
      </c>
      <c r="E299" s="77">
        <v>39</v>
      </c>
      <c r="F299" s="77">
        <v>39</v>
      </c>
      <c r="G299" s="77">
        <v>1</v>
      </c>
      <c r="H299" s="70">
        <v>0</v>
      </c>
      <c r="I299" s="299">
        <v>1</v>
      </c>
      <c r="J299" s="299">
        <v>7</v>
      </c>
      <c r="K299" s="299">
        <v>17</v>
      </c>
      <c r="L299" s="299">
        <v>8</v>
      </c>
      <c r="M299" s="299">
        <v>5</v>
      </c>
      <c r="N299" s="299">
        <v>2</v>
      </c>
    </row>
    <row r="300" spans="1:14" ht="21" x14ac:dyDescent="0.2">
      <c r="A300" s="51"/>
      <c r="B300" s="288" t="s">
        <v>367</v>
      </c>
      <c r="C300" s="70">
        <f>SUM(C301:C302)</f>
        <v>10</v>
      </c>
      <c r="D300" s="70">
        <f t="shared" ref="D300:N300" si="35">SUM(D301:D302)</f>
        <v>0</v>
      </c>
      <c r="E300" s="70">
        <f t="shared" si="35"/>
        <v>10</v>
      </c>
      <c r="F300" s="70">
        <f t="shared" si="35"/>
        <v>10</v>
      </c>
      <c r="G300" s="70">
        <f t="shared" si="35"/>
        <v>0</v>
      </c>
      <c r="H300" s="70">
        <f t="shared" si="35"/>
        <v>0</v>
      </c>
      <c r="I300" s="70">
        <f>SUM(I301:I302)</f>
        <v>0</v>
      </c>
      <c r="J300" s="70">
        <f t="shared" si="35"/>
        <v>0</v>
      </c>
      <c r="K300" s="70">
        <f t="shared" si="35"/>
        <v>7</v>
      </c>
      <c r="L300" s="70">
        <f t="shared" si="35"/>
        <v>1</v>
      </c>
      <c r="M300" s="70">
        <f t="shared" si="35"/>
        <v>1</v>
      </c>
      <c r="N300" s="70">
        <f t="shared" si="35"/>
        <v>1</v>
      </c>
    </row>
    <row r="301" spans="1:14" x14ac:dyDescent="0.2">
      <c r="A301" s="55">
        <v>18001</v>
      </c>
      <c r="B301" s="289" t="s">
        <v>106</v>
      </c>
      <c r="C301" s="70">
        <f t="shared" si="29"/>
        <v>9</v>
      </c>
      <c r="D301" s="77">
        <v>0</v>
      </c>
      <c r="E301" s="77">
        <v>9</v>
      </c>
      <c r="F301" s="77">
        <v>9</v>
      </c>
      <c r="G301" s="77">
        <v>0</v>
      </c>
      <c r="H301" s="77">
        <v>0</v>
      </c>
      <c r="I301" s="77">
        <v>0</v>
      </c>
      <c r="J301" s="77">
        <v>0</v>
      </c>
      <c r="K301" s="77">
        <v>7</v>
      </c>
      <c r="L301" s="77">
        <v>1</v>
      </c>
      <c r="M301" s="77">
        <v>1</v>
      </c>
      <c r="N301" s="77">
        <v>0</v>
      </c>
    </row>
    <row r="302" spans="1:14" x14ac:dyDescent="0.2">
      <c r="A302" s="51">
        <v>18002</v>
      </c>
      <c r="B302" s="289" t="s">
        <v>403</v>
      </c>
      <c r="C302" s="70">
        <f t="shared" si="29"/>
        <v>1</v>
      </c>
      <c r="D302" s="77">
        <v>0</v>
      </c>
      <c r="E302" s="77">
        <v>1</v>
      </c>
      <c r="F302" s="77">
        <v>1</v>
      </c>
      <c r="G302" s="77">
        <v>0</v>
      </c>
      <c r="H302" s="77">
        <v>0</v>
      </c>
      <c r="I302" s="77">
        <v>0</v>
      </c>
      <c r="J302" s="77">
        <v>0</v>
      </c>
      <c r="K302" s="77">
        <v>0</v>
      </c>
      <c r="L302" s="77">
        <v>0</v>
      </c>
      <c r="M302" s="77">
        <v>0</v>
      </c>
      <c r="N302" s="77">
        <v>1</v>
      </c>
    </row>
    <row r="303" spans="1:14" x14ac:dyDescent="0.2">
      <c r="A303" s="152"/>
      <c r="B303" s="298" t="s">
        <v>815</v>
      </c>
      <c r="C303" s="109">
        <f>SUM(C304,C318)</f>
        <v>16068</v>
      </c>
      <c r="D303" s="109">
        <f t="shared" ref="D303:N303" si="36">SUM(D304,D318)</f>
        <v>4</v>
      </c>
      <c r="E303" s="109">
        <f t="shared" si="36"/>
        <v>16064</v>
      </c>
      <c r="F303" s="109">
        <f t="shared" si="36"/>
        <v>15872</v>
      </c>
      <c r="G303" s="109">
        <f t="shared" si="36"/>
        <v>196</v>
      </c>
      <c r="H303" s="109">
        <f t="shared" si="36"/>
        <v>0</v>
      </c>
      <c r="I303" s="109">
        <f t="shared" si="36"/>
        <v>4</v>
      </c>
      <c r="J303" s="109">
        <f t="shared" si="36"/>
        <v>157</v>
      </c>
      <c r="K303" s="109">
        <f t="shared" si="36"/>
        <v>3871</v>
      </c>
      <c r="L303" s="109">
        <f t="shared" si="36"/>
        <v>5640</v>
      </c>
      <c r="M303" s="109">
        <f t="shared" si="36"/>
        <v>4202</v>
      </c>
      <c r="N303" s="109">
        <f t="shared" si="36"/>
        <v>2194</v>
      </c>
    </row>
    <row r="304" spans="1:14" x14ac:dyDescent="0.2">
      <c r="A304" s="42"/>
      <c r="B304" s="478" t="s">
        <v>894</v>
      </c>
      <c r="C304" s="70">
        <f>SUM(C305:C317)</f>
        <v>14982</v>
      </c>
      <c r="D304" s="70">
        <f t="shared" ref="D304:N304" si="37">SUM(D305:D317)</f>
        <v>0</v>
      </c>
      <c r="E304" s="70">
        <f t="shared" si="37"/>
        <v>14982</v>
      </c>
      <c r="F304" s="70">
        <f t="shared" si="37"/>
        <v>14832</v>
      </c>
      <c r="G304" s="70">
        <f t="shared" si="37"/>
        <v>150</v>
      </c>
      <c r="H304" s="70">
        <f t="shared" si="37"/>
        <v>0</v>
      </c>
      <c r="I304" s="70">
        <f t="shared" si="37"/>
        <v>0</v>
      </c>
      <c r="J304" s="70">
        <f t="shared" si="37"/>
        <v>87</v>
      </c>
      <c r="K304" s="70">
        <f t="shared" si="37"/>
        <v>3525</v>
      </c>
      <c r="L304" s="70">
        <f t="shared" si="37"/>
        <v>5384</v>
      </c>
      <c r="M304" s="70">
        <f t="shared" si="37"/>
        <v>3992</v>
      </c>
      <c r="N304" s="70">
        <f t="shared" si="37"/>
        <v>1994</v>
      </c>
    </row>
    <row r="305" spans="1:14" x14ac:dyDescent="0.2">
      <c r="A305" s="51">
        <v>18102</v>
      </c>
      <c r="B305" s="289" t="s">
        <v>407</v>
      </c>
      <c r="C305" s="70">
        <f>D305+E305</f>
        <v>155</v>
      </c>
      <c r="D305" s="77">
        <v>0</v>
      </c>
      <c r="E305" s="77">
        <v>155</v>
      </c>
      <c r="F305" s="77">
        <v>155</v>
      </c>
      <c r="G305" s="77">
        <v>0</v>
      </c>
      <c r="H305" s="77">
        <v>0</v>
      </c>
      <c r="I305" s="77">
        <v>0</v>
      </c>
      <c r="J305" s="77">
        <v>0</v>
      </c>
      <c r="K305" s="77">
        <v>43</v>
      </c>
      <c r="L305" s="77">
        <v>43</v>
      </c>
      <c r="M305" s="77">
        <v>49</v>
      </c>
      <c r="N305" s="77">
        <v>20</v>
      </c>
    </row>
    <row r="306" spans="1:14" x14ac:dyDescent="0.2">
      <c r="A306" s="53">
        <v>18401</v>
      </c>
      <c r="B306" s="289" t="s">
        <v>42</v>
      </c>
      <c r="C306" s="70">
        <f t="shared" si="29"/>
        <v>14738</v>
      </c>
      <c r="D306" s="77">
        <v>0</v>
      </c>
      <c r="E306" s="77">
        <v>14738</v>
      </c>
      <c r="F306" s="77">
        <v>14589</v>
      </c>
      <c r="G306" s="77">
        <v>149</v>
      </c>
      <c r="H306" s="77">
        <v>0</v>
      </c>
      <c r="I306" s="77">
        <v>0</v>
      </c>
      <c r="J306" s="77">
        <v>84</v>
      </c>
      <c r="K306" s="77">
        <v>3463</v>
      </c>
      <c r="L306" s="77">
        <v>5311</v>
      </c>
      <c r="M306" s="77">
        <v>3922</v>
      </c>
      <c r="N306" s="77">
        <v>1958</v>
      </c>
    </row>
    <row r="307" spans="1:14" x14ac:dyDescent="0.2">
      <c r="A307" s="51">
        <v>18402</v>
      </c>
      <c r="B307" s="289" t="s">
        <v>745</v>
      </c>
      <c r="C307" s="70">
        <f t="shared" si="29"/>
        <v>16</v>
      </c>
      <c r="D307" s="77">
        <v>0</v>
      </c>
      <c r="E307" s="77">
        <v>16</v>
      </c>
      <c r="F307" s="77">
        <v>16</v>
      </c>
      <c r="G307" s="77">
        <v>0</v>
      </c>
      <c r="H307" s="77">
        <v>0</v>
      </c>
      <c r="I307" s="77">
        <v>0</v>
      </c>
      <c r="J307" s="77">
        <v>0</v>
      </c>
      <c r="K307" s="77">
        <v>2</v>
      </c>
      <c r="L307" s="77">
        <v>7</v>
      </c>
      <c r="M307" s="77">
        <v>5</v>
      </c>
      <c r="N307" s="77">
        <v>2</v>
      </c>
    </row>
    <row r="308" spans="1:14" x14ac:dyDescent="0.2">
      <c r="A308" s="51">
        <v>18404</v>
      </c>
      <c r="B308" s="289" t="s">
        <v>746</v>
      </c>
      <c r="C308" s="70">
        <f t="shared" si="29"/>
        <v>4</v>
      </c>
      <c r="D308" s="77">
        <v>0</v>
      </c>
      <c r="E308" s="77">
        <v>4</v>
      </c>
      <c r="F308" s="77">
        <v>4</v>
      </c>
      <c r="G308" s="77">
        <v>0</v>
      </c>
      <c r="H308" s="77">
        <v>0</v>
      </c>
      <c r="I308" s="77">
        <v>0</v>
      </c>
      <c r="J308" s="77">
        <v>0</v>
      </c>
      <c r="K308" s="77">
        <v>1</v>
      </c>
      <c r="L308" s="77">
        <v>1</v>
      </c>
      <c r="M308" s="77">
        <v>2</v>
      </c>
      <c r="N308" s="77">
        <v>0</v>
      </c>
    </row>
    <row r="309" spans="1:14" x14ac:dyDescent="0.2">
      <c r="A309" s="51">
        <v>18405</v>
      </c>
      <c r="B309" s="289" t="s">
        <v>404</v>
      </c>
      <c r="C309" s="70">
        <f t="shared" si="29"/>
        <v>10</v>
      </c>
      <c r="D309" s="77">
        <v>0</v>
      </c>
      <c r="E309" s="77">
        <v>10</v>
      </c>
      <c r="F309" s="77">
        <v>10</v>
      </c>
      <c r="G309" s="77">
        <v>0</v>
      </c>
      <c r="H309" s="77">
        <v>0</v>
      </c>
      <c r="I309" s="77">
        <v>0</v>
      </c>
      <c r="J309" s="77">
        <v>0</v>
      </c>
      <c r="K309" s="77">
        <v>1</v>
      </c>
      <c r="L309" s="77">
        <v>3</v>
      </c>
      <c r="M309" s="77">
        <v>3</v>
      </c>
      <c r="N309" s="77">
        <v>3</v>
      </c>
    </row>
    <row r="310" spans="1:14" x14ac:dyDescent="0.2">
      <c r="A310" s="53">
        <v>18499</v>
      </c>
      <c r="B310" s="289" t="s">
        <v>747</v>
      </c>
      <c r="C310" s="70">
        <f t="shared" si="29"/>
        <v>12</v>
      </c>
      <c r="D310" s="77">
        <v>0</v>
      </c>
      <c r="E310" s="77">
        <v>12</v>
      </c>
      <c r="F310" s="77">
        <v>12</v>
      </c>
      <c r="G310" s="77">
        <v>0</v>
      </c>
      <c r="H310" s="77">
        <v>0</v>
      </c>
      <c r="I310" s="77">
        <v>0</v>
      </c>
      <c r="J310" s="77">
        <v>0</v>
      </c>
      <c r="K310" s="77">
        <v>1</v>
      </c>
      <c r="L310" s="77">
        <v>7</v>
      </c>
      <c r="M310" s="77">
        <v>1</v>
      </c>
      <c r="N310" s="77">
        <v>3</v>
      </c>
    </row>
    <row r="311" spans="1:14" x14ac:dyDescent="0.2">
      <c r="A311" s="53">
        <v>18602</v>
      </c>
      <c r="B311" s="289" t="s">
        <v>753</v>
      </c>
      <c r="C311" s="70">
        <f t="shared" si="29"/>
        <v>1</v>
      </c>
      <c r="D311" s="77">
        <v>0</v>
      </c>
      <c r="E311" s="77">
        <v>1</v>
      </c>
      <c r="F311" s="77">
        <v>1</v>
      </c>
      <c r="G311" s="77">
        <v>0</v>
      </c>
      <c r="H311" s="77">
        <v>0</v>
      </c>
      <c r="I311" s="77">
        <v>0</v>
      </c>
      <c r="J311" s="77">
        <v>0</v>
      </c>
      <c r="K311" s="77">
        <v>1</v>
      </c>
      <c r="L311" s="77">
        <v>0</v>
      </c>
      <c r="M311" s="77">
        <v>0</v>
      </c>
      <c r="N311" s="77">
        <v>0</v>
      </c>
    </row>
    <row r="312" spans="1:14" x14ac:dyDescent="0.2">
      <c r="A312" s="53">
        <v>18699</v>
      </c>
      <c r="B312" s="289" t="s">
        <v>748</v>
      </c>
      <c r="C312" s="70">
        <f t="shared" si="29"/>
        <v>3</v>
      </c>
      <c r="D312" s="77">
        <v>0</v>
      </c>
      <c r="E312" s="77">
        <v>3</v>
      </c>
      <c r="F312" s="77">
        <v>3</v>
      </c>
      <c r="G312" s="77">
        <v>0</v>
      </c>
      <c r="H312" s="77">
        <v>0</v>
      </c>
      <c r="I312" s="77">
        <v>0</v>
      </c>
      <c r="J312" s="77">
        <v>0</v>
      </c>
      <c r="K312" s="77">
        <v>1</v>
      </c>
      <c r="L312" s="77">
        <v>1</v>
      </c>
      <c r="M312" s="77">
        <v>1</v>
      </c>
      <c r="N312" s="77">
        <v>0</v>
      </c>
    </row>
    <row r="313" spans="1:14" x14ac:dyDescent="0.2">
      <c r="A313" s="53">
        <v>18701</v>
      </c>
      <c r="B313" s="289" t="s">
        <v>754</v>
      </c>
      <c r="C313" s="70">
        <f t="shared" si="29"/>
        <v>1</v>
      </c>
      <c r="D313" s="77">
        <v>0</v>
      </c>
      <c r="E313" s="77">
        <v>1</v>
      </c>
      <c r="F313" s="77">
        <v>1</v>
      </c>
      <c r="G313" s="77">
        <v>0</v>
      </c>
      <c r="H313" s="77">
        <v>0</v>
      </c>
      <c r="I313" s="77">
        <v>0</v>
      </c>
      <c r="J313" s="77">
        <v>0</v>
      </c>
      <c r="K313" s="77">
        <v>0</v>
      </c>
      <c r="L313" s="77">
        <v>0</v>
      </c>
      <c r="M313" s="77">
        <v>1</v>
      </c>
      <c r="N313" s="77">
        <v>0</v>
      </c>
    </row>
    <row r="314" spans="1:14" x14ac:dyDescent="0.2">
      <c r="A314" s="53">
        <v>18799</v>
      </c>
      <c r="B314" s="289" t="s">
        <v>755</v>
      </c>
      <c r="C314" s="70">
        <f t="shared" si="29"/>
        <v>1</v>
      </c>
      <c r="D314" s="77">
        <v>0</v>
      </c>
      <c r="E314" s="77">
        <v>1</v>
      </c>
      <c r="F314" s="77">
        <v>1</v>
      </c>
      <c r="G314" s="77">
        <v>0</v>
      </c>
      <c r="H314" s="77">
        <v>0</v>
      </c>
      <c r="I314" s="77">
        <v>0</v>
      </c>
      <c r="J314" s="77">
        <v>0</v>
      </c>
      <c r="K314" s="77">
        <v>0</v>
      </c>
      <c r="L314" s="77">
        <v>0</v>
      </c>
      <c r="M314" s="77">
        <v>1</v>
      </c>
      <c r="N314" s="77">
        <v>0</v>
      </c>
    </row>
    <row r="315" spans="1:14" x14ac:dyDescent="0.2">
      <c r="A315" s="53">
        <v>19101</v>
      </c>
      <c r="B315" s="289" t="s">
        <v>749</v>
      </c>
      <c r="C315" s="70">
        <f t="shared" si="29"/>
        <v>1</v>
      </c>
      <c r="D315" s="77">
        <v>0</v>
      </c>
      <c r="E315" s="77">
        <v>1</v>
      </c>
      <c r="F315" s="77">
        <v>1</v>
      </c>
      <c r="G315" s="77">
        <v>0</v>
      </c>
      <c r="H315" s="77">
        <v>0</v>
      </c>
      <c r="I315" s="77">
        <v>0</v>
      </c>
      <c r="J315" s="77">
        <v>0</v>
      </c>
      <c r="K315" s="77">
        <v>0</v>
      </c>
      <c r="L315" s="77">
        <v>0</v>
      </c>
      <c r="M315" s="77">
        <v>0</v>
      </c>
      <c r="N315" s="77">
        <v>1</v>
      </c>
    </row>
    <row r="316" spans="1:14" x14ac:dyDescent="0.2">
      <c r="A316" s="53">
        <v>19999</v>
      </c>
      <c r="B316" s="289" t="s">
        <v>751</v>
      </c>
      <c r="C316" s="70">
        <f t="shared" si="29"/>
        <v>2</v>
      </c>
      <c r="D316" s="77">
        <v>0</v>
      </c>
      <c r="E316" s="77">
        <v>2</v>
      </c>
      <c r="F316" s="77">
        <v>2</v>
      </c>
      <c r="G316" s="77">
        <v>0</v>
      </c>
      <c r="H316" s="77">
        <v>0</v>
      </c>
      <c r="I316" s="77">
        <v>0</v>
      </c>
      <c r="J316" s="77">
        <v>0</v>
      </c>
      <c r="K316" s="77">
        <v>0</v>
      </c>
      <c r="L316" s="77">
        <v>1</v>
      </c>
      <c r="M316" s="77">
        <v>1</v>
      </c>
      <c r="N316" s="77">
        <v>0</v>
      </c>
    </row>
    <row r="317" spans="1:14" x14ac:dyDescent="0.2">
      <c r="A317" s="53">
        <v>22017</v>
      </c>
      <c r="B317" s="289" t="s">
        <v>88</v>
      </c>
      <c r="C317" s="70">
        <f t="shared" si="29"/>
        <v>38</v>
      </c>
      <c r="D317" s="77">
        <v>0</v>
      </c>
      <c r="E317" s="77">
        <v>38</v>
      </c>
      <c r="F317" s="77">
        <v>37</v>
      </c>
      <c r="G317" s="77">
        <v>1</v>
      </c>
      <c r="H317" s="77">
        <v>0</v>
      </c>
      <c r="I317" s="77">
        <v>0</v>
      </c>
      <c r="J317" s="77">
        <v>3</v>
      </c>
      <c r="K317" s="77">
        <v>12</v>
      </c>
      <c r="L317" s="77">
        <v>10</v>
      </c>
      <c r="M317" s="77">
        <v>6</v>
      </c>
      <c r="N317" s="77">
        <v>7</v>
      </c>
    </row>
    <row r="318" spans="1:14" x14ac:dyDescent="0.2">
      <c r="A318" s="50"/>
      <c r="B318" s="288" t="s">
        <v>45</v>
      </c>
      <c r="C318" s="70">
        <f>SUM(C319:C325)</f>
        <v>1086</v>
      </c>
      <c r="D318" s="70">
        <f t="shared" ref="D318:N318" si="38">SUM(D319:D325)</f>
        <v>4</v>
      </c>
      <c r="E318" s="70">
        <f t="shared" si="38"/>
        <v>1082</v>
      </c>
      <c r="F318" s="70">
        <f t="shared" si="38"/>
        <v>1040</v>
      </c>
      <c r="G318" s="70">
        <f t="shared" si="38"/>
        <v>46</v>
      </c>
      <c r="H318" s="70">
        <f t="shared" si="38"/>
        <v>0</v>
      </c>
      <c r="I318" s="70">
        <f t="shared" si="38"/>
        <v>4</v>
      </c>
      <c r="J318" s="70">
        <f t="shared" si="38"/>
        <v>70</v>
      </c>
      <c r="K318" s="70">
        <f t="shared" si="38"/>
        <v>346</v>
      </c>
      <c r="L318" s="70">
        <f t="shared" si="38"/>
        <v>256</v>
      </c>
      <c r="M318" s="70">
        <f t="shared" si="38"/>
        <v>210</v>
      </c>
      <c r="N318" s="70">
        <f t="shared" si="38"/>
        <v>200</v>
      </c>
    </row>
    <row r="319" spans="1:14" x14ac:dyDescent="0.2">
      <c r="A319" s="51">
        <v>16003</v>
      </c>
      <c r="B319" s="289" t="s">
        <v>405</v>
      </c>
      <c r="C319" s="70">
        <f t="shared" si="29"/>
        <v>13</v>
      </c>
      <c r="D319" s="77">
        <v>0</v>
      </c>
      <c r="E319" s="77">
        <v>13</v>
      </c>
      <c r="F319" s="77">
        <v>12</v>
      </c>
      <c r="G319" s="77">
        <v>1</v>
      </c>
      <c r="H319" s="77">
        <v>0</v>
      </c>
      <c r="I319" s="77">
        <v>0</v>
      </c>
      <c r="J319" s="77">
        <v>1</v>
      </c>
      <c r="K319" s="77">
        <v>6</v>
      </c>
      <c r="L319" s="77">
        <v>0</v>
      </c>
      <c r="M319" s="77">
        <v>2</v>
      </c>
      <c r="N319" s="77">
        <v>4</v>
      </c>
    </row>
    <row r="320" spans="1:14" x14ac:dyDescent="0.2">
      <c r="A320" s="53">
        <v>16004</v>
      </c>
      <c r="B320" s="289" t="s">
        <v>347</v>
      </c>
      <c r="C320" s="70">
        <f t="shared" si="29"/>
        <v>432</v>
      </c>
      <c r="D320" s="77">
        <v>1</v>
      </c>
      <c r="E320" s="77">
        <v>431</v>
      </c>
      <c r="F320" s="77">
        <v>420</v>
      </c>
      <c r="G320" s="77">
        <v>12</v>
      </c>
      <c r="H320" s="77">
        <v>0</v>
      </c>
      <c r="I320" s="77">
        <v>1</v>
      </c>
      <c r="J320" s="77">
        <v>25</v>
      </c>
      <c r="K320" s="77">
        <v>150</v>
      </c>
      <c r="L320" s="77">
        <v>104</v>
      </c>
      <c r="M320" s="77">
        <v>77</v>
      </c>
      <c r="N320" s="77">
        <v>75</v>
      </c>
    </row>
    <row r="321" spans="1:14" x14ac:dyDescent="0.2">
      <c r="A321" s="53">
        <v>16007</v>
      </c>
      <c r="B321" s="289" t="s">
        <v>69</v>
      </c>
      <c r="C321" s="70">
        <f t="shared" si="29"/>
        <v>3</v>
      </c>
      <c r="D321" s="77">
        <v>0</v>
      </c>
      <c r="E321" s="77">
        <v>3</v>
      </c>
      <c r="F321" s="77">
        <v>3</v>
      </c>
      <c r="G321" s="77">
        <v>0</v>
      </c>
      <c r="H321" s="77">
        <v>0</v>
      </c>
      <c r="I321" s="77">
        <v>0</v>
      </c>
      <c r="J321" s="77">
        <v>1</v>
      </c>
      <c r="K321" s="77">
        <v>1</v>
      </c>
      <c r="L321" s="77">
        <v>0</v>
      </c>
      <c r="M321" s="77">
        <v>0</v>
      </c>
      <c r="N321" s="77">
        <v>1</v>
      </c>
    </row>
    <row r="322" spans="1:14" x14ac:dyDescent="0.2">
      <c r="A322" s="53">
        <v>16010</v>
      </c>
      <c r="B322" s="289" t="s">
        <v>498</v>
      </c>
      <c r="C322" s="70">
        <f t="shared" si="29"/>
        <v>2</v>
      </c>
      <c r="D322" s="77">
        <v>0</v>
      </c>
      <c r="E322" s="77">
        <v>2</v>
      </c>
      <c r="F322" s="77">
        <v>2</v>
      </c>
      <c r="G322" s="77">
        <v>0</v>
      </c>
      <c r="H322" s="77">
        <v>0</v>
      </c>
      <c r="I322" s="77">
        <v>0</v>
      </c>
      <c r="J322" s="77">
        <v>0</v>
      </c>
      <c r="K322" s="77">
        <v>0</v>
      </c>
      <c r="L322" s="77">
        <v>1</v>
      </c>
      <c r="M322" s="77">
        <v>0</v>
      </c>
      <c r="N322" s="77">
        <v>1</v>
      </c>
    </row>
    <row r="323" spans="1:14" x14ac:dyDescent="0.2">
      <c r="A323" s="53">
        <v>16015</v>
      </c>
      <c r="B323" s="289" t="s">
        <v>346</v>
      </c>
      <c r="C323" s="70">
        <f t="shared" si="29"/>
        <v>1</v>
      </c>
      <c r="D323" s="77">
        <v>0</v>
      </c>
      <c r="E323" s="77">
        <v>1</v>
      </c>
      <c r="F323" s="77">
        <v>1</v>
      </c>
      <c r="G323" s="77">
        <v>0</v>
      </c>
      <c r="H323" s="77">
        <v>0</v>
      </c>
      <c r="I323" s="77">
        <v>0</v>
      </c>
      <c r="J323" s="77">
        <v>0</v>
      </c>
      <c r="K323" s="77">
        <v>0</v>
      </c>
      <c r="L323" s="77">
        <v>0</v>
      </c>
      <c r="M323" s="77">
        <v>0</v>
      </c>
      <c r="N323" s="77">
        <v>1</v>
      </c>
    </row>
    <row r="324" spans="1:14" x14ac:dyDescent="0.2">
      <c r="A324" s="53">
        <v>16018</v>
      </c>
      <c r="B324" s="289" t="s">
        <v>423</v>
      </c>
      <c r="C324" s="70">
        <f t="shared" si="29"/>
        <v>21</v>
      </c>
      <c r="D324" s="77">
        <v>0</v>
      </c>
      <c r="E324" s="77">
        <v>21</v>
      </c>
      <c r="F324" s="77">
        <v>20</v>
      </c>
      <c r="G324" s="77">
        <v>1</v>
      </c>
      <c r="H324" s="77">
        <v>0</v>
      </c>
      <c r="I324" s="77">
        <v>0</v>
      </c>
      <c r="J324" s="77">
        <v>0</v>
      </c>
      <c r="K324" s="77">
        <v>1</v>
      </c>
      <c r="L324" s="77">
        <v>2</v>
      </c>
      <c r="M324" s="77">
        <v>9</v>
      </c>
      <c r="N324" s="77">
        <v>9</v>
      </c>
    </row>
    <row r="325" spans="1:14" x14ac:dyDescent="0.2">
      <c r="A325" s="157">
        <v>16099</v>
      </c>
      <c r="B325" s="292" t="s">
        <v>460</v>
      </c>
      <c r="C325" s="121">
        <f t="shared" si="29"/>
        <v>614</v>
      </c>
      <c r="D325" s="78">
        <v>3</v>
      </c>
      <c r="E325" s="78">
        <v>611</v>
      </c>
      <c r="F325" s="78">
        <v>582</v>
      </c>
      <c r="G325" s="78">
        <v>32</v>
      </c>
      <c r="H325" s="78">
        <v>0</v>
      </c>
      <c r="I325" s="78">
        <v>3</v>
      </c>
      <c r="J325" s="78">
        <v>43</v>
      </c>
      <c r="K325" s="78">
        <v>188</v>
      </c>
      <c r="L325" s="78">
        <v>149</v>
      </c>
      <c r="M325" s="78">
        <v>122</v>
      </c>
      <c r="N325" s="78">
        <v>109</v>
      </c>
    </row>
    <row r="326" spans="1:14" x14ac:dyDescent="0.2">
      <c r="A326" s="149" t="s">
        <v>206</v>
      </c>
      <c r="B326" s="11"/>
      <c r="C326" s="11"/>
      <c r="D326" s="11"/>
      <c r="E326" s="11"/>
      <c r="F326" s="11"/>
      <c r="G326" s="11"/>
    </row>
    <row r="327" spans="1:14" x14ac:dyDescent="0.2">
      <c r="A327" s="149" t="s">
        <v>1002</v>
      </c>
      <c r="B327" s="11"/>
      <c r="C327" s="11"/>
      <c r="D327" s="11"/>
      <c r="E327" s="11"/>
      <c r="F327" s="11"/>
      <c r="G327" s="11"/>
    </row>
    <row r="328" spans="1:14" x14ac:dyDescent="0.2">
      <c r="A328" s="11" t="s">
        <v>740</v>
      </c>
      <c r="B328" s="11"/>
      <c r="C328" s="11"/>
      <c r="D328" s="11"/>
      <c r="E328" s="11"/>
      <c r="F328" s="11"/>
      <c r="G328" s="11"/>
    </row>
  </sheetData>
  <mergeCells count="6">
    <mergeCell ref="H2:N2"/>
    <mergeCell ref="A2:A3"/>
    <mergeCell ref="B2:B3"/>
    <mergeCell ref="D2:E2"/>
    <mergeCell ref="C2:C3"/>
    <mergeCell ref="F2:G2"/>
  </mergeCells>
  <pageMargins left="0.70866141732283472" right="0.70866141732283472" top="0.74803149606299213" bottom="0.74803149606299213" header="0.31496062992125984" footer="0.31496062992125984"/>
  <pageSetup scale="43" fitToHeight="5"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64"/>
  <sheetViews>
    <sheetView showGridLines="0" zoomScaleNormal="100" zoomScaleSheetLayoutView="100" workbookViewId="0">
      <selection activeCell="B59" sqref="B59"/>
    </sheetView>
  </sheetViews>
  <sheetFormatPr baseColWidth="10" defaultRowHeight="10.5" x14ac:dyDescent="0.15"/>
  <cols>
    <col min="1" max="1" width="13.28515625" style="27" customWidth="1"/>
    <col min="2" max="2" width="18.140625" style="27" customWidth="1"/>
    <col min="3" max="6" width="11.42578125" style="27"/>
    <col min="7" max="7" width="7.85546875" style="27" customWidth="1"/>
    <col min="8" max="8" width="4" style="27" customWidth="1"/>
    <col min="9" max="9" width="17.85546875" style="27" customWidth="1"/>
    <col min="10" max="10" width="13.7109375" style="27" customWidth="1"/>
    <col min="11" max="11" width="20.85546875" style="27" customWidth="1"/>
    <col min="12" max="16384" width="11.42578125" style="27"/>
  </cols>
  <sheetData>
    <row r="1" spans="1:12" ht="12" customHeight="1" x14ac:dyDescent="0.15">
      <c r="A1" s="17" t="s">
        <v>758</v>
      </c>
      <c r="I1" s="36"/>
      <c r="J1" s="36"/>
    </row>
    <row r="2" spans="1:12" ht="10.5" customHeight="1" x14ac:dyDescent="0.15">
      <c r="A2" s="504" t="s">
        <v>609</v>
      </c>
      <c r="B2" s="504" t="s">
        <v>251</v>
      </c>
      <c r="C2" s="504" t="s">
        <v>252</v>
      </c>
      <c r="K2" s="36"/>
      <c r="L2" s="36"/>
    </row>
    <row r="3" spans="1:12" x14ac:dyDescent="0.15">
      <c r="A3" s="512" t="s">
        <v>797</v>
      </c>
      <c r="B3" s="445">
        <v>1409</v>
      </c>
      <c r="C3" s="445">
        <v>56515</v>
      </c>
      <c r="K3" s="36"/>
      <c r="L3" s="36"/>
    </row>
    <row r="4" spans="1:12" x14ac:dyDescent="0.15">
      <c r="A4" s="512" t="s">
        <v>799</v>
      </c>
      <c r="B4" s="223">
        <f>B3/$B$11</f>
        <v>2.4324977556798563E-2</v>
      </c>
      <c r="C4" s="223">
        <f>C3/$B$11</f>
        <v>0.97567502244320148</v>
      </c>
      <c r="I4" s="36"/>
      <c r="J4" s="36"/>
    </row>
    <row r="5" spans="1:12" x14ac:dyDescent="0.15">
      <c r="A5" s="427"/>
      <c r="I5" s="36"/>
      <c r="J5" s="36"/>
    </row>
    <row r="6" spans="1:12" x14ac:dyDescent="0.15">
      <c r="A6" s="528" t="s">
        <v>218</v>
      </c>
      <c r="B6" s="528" t="s">
        <v>250</v>
      </c>
      <c r="C6" s="528" t="s">
        <v>249</v>
      </c>
      <c r="I6" s="36"/>
    </row>
    <row r="7" spans="1:12" x14ac:dyDescent="0.15">
      <c r="A7" s="512" t="s">
        <v>797</v>
      </c>
      <c r="B7" s="490">
        <v>52435</v>
      </c>
      <c r="C7" s="490">
        <v>5489</v>
      </c>
      <c r="I7" s="36"/>
    </row>
    <row r="8" spans="1:12" x14ac:dyDescent="0.15">
      <c r="A8" s="512" t="s">
        <v>799</v>
      </c>
      <c r="B8" s="223">
        <f>B7/$B$11</f>
        <v>0.90523789793522547</v>
      </c>
      <c r="C8" s="223">
        <f>C7/$B$11</f>
        <v>9.4762102064774534E-2</v>
      </c>
      <c r="I8" s="37"/>
      <c r="J8" s="37"/>
    </row>
    <row r="9" spans="1:12" x14ac:dyDescent="0.15">
      <c r="A9" s="513"/>
      <c r="B9" s="222"/>
      <c r="C9" s="222"/>
      <c r="I9" s="37"/>
      <c r="J9" s="37"/>
    </row>
    <row r="10" spans="1:12" x14ac:dyDescent="0.15">
      <c r="A10" s="529" t="s">
        <v>419</v>
      </c>
      <c r="B10" s="528" t="s">
        <v>797</v>
      </c>
      <c r="C10" s="528" t="s">
        <v>799</v>
      </c>
      <c r="I10" s="37"/>
      <c r="J10" s="37"/>
    </row>
    <row r="11" spans="1:12" x14ac:dyDescent="0.15">
      <c r="A11" s="530" t="s">
        <v>170</v>
      </c>
      <c r="B11" s="447">
        <f>SUM(B12:B18)</f>
        <v>57924</v>
      </c>
      <c r="C11" s="446">
        <f t="shared" ref="C11:C18" si="0">B11/$B$11</f>
        <v>1</v>
      </c>
      <c r="I11" s="37"/>
      <c r="J11" s="37"/>
    </row>
    <row r="12" spans="1:12" x14ac:dyDescent="0.15">
      <c r="A12" s="354" t="s">
        <v>469</v>
      </c>
      <c r="B12" s="353">
        <v>338</v>
      </c>
      <c r="C12" s="419">
        <f t="shared" si="0"/>
        <v>5.8352323734548722E-3</v>
      </c>
      <c r="I12" s="37"/>
      <c r="J12" s="37"/>
    </row>
    <row r="13" spans="1:12" x14ac:dyDescent="0.15">
      <c r="A13" s="354" t="s">
        <v>463</v>
      </c>
      <c r="B13" s="353">
        <v>1071</v>
      </c>
      <c r="C13" s="419">
        <f t="shared" si="0"/>
        <v>1.8489745183343693E-2</v>
      </c>
      <c r="I13" s="37"/>
      <c r="J13" s="37"/>
    </row>
    <row r="14" spans="1:12" x14ac:dyDescent="0.15">
      <c r="A14" s="354" t="s">
        <v>464</v>
      </c>
      <c r="B14" s="353">
        <v>3403</v>
      </c>
      <c r="C14" s="419">
        <f t="shared" si="0"/>
        <v>5.8749395759961326E-2</v>
      </c>
      <c r="I14" s="37"/>
      <c r="J14" s="37"/>
    </row>
    <row r="15" spans="1:12" x14ac:dyDescent="0.15">
      <c r="A15" s="354" t="s">
        <v>465</v>
      </c>
      <c r="B15" s="353">
        <v>18517</v>
      </c>
      <c r="C15" s="419">
        <f t="shared" si="0"/>
        <v>0.31967750845936055</v>
      </c>
      <c r="I15" s="37"/>
      <c r="J15" s="37"/>
    </row>
    <row r="16" spans="1:12" x14ac:dyDescent="0.15">
      <c r="A16" s="354" t="s">
        <v>466</v>
      </c>
      <c r="B16" s="353">
        <v>16806</v>
      </c>
      <c r="C16" s="419">
        <f t="shared" si="0"/>
        <v>0.29013880256888336</v>
      </c>
      <c r="I16" s="37"/>
      <c r="J16" s="37"/>
    </row>
    <row r="17" spans="1:10" x14ac:dyDescent="0.15">
      <c r="A17" s="354" t="s">
        <v>467</v>
      </c>
      <c r="B17" s="353">
        <v>10746</v>
      </c>
      <c r="C17" s="419">
        <f t="shared" si="0"/>
        <v>0.18551895587321318</v>
      </c>
      <c r="I17" s="37"/>
      <c r="J17" s="37"/>
    </row>
    <row r="18" spans="1:10" x14ac:dyDescent="0.15">
      <c r="A18" s="354" t="s">
        <v>253</v>
      </c>
      <c r="B18" s="353">
        <v>7043</v>
      </c>
      <c r="C18" s="419">
        <f t="shared" si="0"/>
        <v>0.12159035978178302</v>
      </c>
      <c r="I18" s="37"/>
      <c r="J18" s="37"/>
    </row>
    <row r="19" spans="1:10" x14ac:dyDescent="0.15">
      <c r="A19" s="695" t="s">
        <v>855</v>
      </c>
      <c r="I19" s="37"/>
      <c r="J19" s="37"/>
    </row>
    <row r="20" spans="1:10" x14ac:dyDescent="0.15">
      <c r="A20" s="513"/>
      <c r="B20" s="222"/>
      <c r="C20" s="222"/>
      <c r="I20" s="37"/>
      <c r="J20" s="37"/>
    </row>
    <row r="21" spans="1:10" x14ac:dyDescent="0.15">
      <c r="A21" s="513"/>
      <c r="B21" s="222"/>
      <c r="C21" s="222"/>
      <c r="I21" s="37"/>
      <c r="J21" s="37"/>
    </row>
    <row r="22" spans="1:10" x14ac:dyDescent="0.15">
      <c r="A22" s="39" t="s">
        <v>934</v>
      </c>
      <c r="B22" s="222"/>
      <c r="C22" s="222"/>
      <c r="I22" s="37"/>
      <c r="J22" s="37"/>
    </row>
    <row r="23" spans="1:10" x14ac:dyDescent="0.15">
      <c r="A23" s="513"/>
      <c r="B23" s="222"/>
      <c r="C23" s="222"/>
      <c r="I23" s="37"/>
      <c r="J23" s="37"/>
    </row>
    <row r="24" spans="1:10" x14ac:dyDescent="0.15">
      <c r="A24" s="513"/>
      <c r="B24" s="222"/>
      <c r="C24" s="222"/>
      <c r="I24" s="37"/>
      <c r="J24" s="37"/>
    </row>
    <row r="25" spans="1:10" x14ac:dyDescent="0.15">
      <c r="A25" s="513"/>
      <c r="B25" s="222"/>
      <c r="C25" s="222"/>
      <c r="I25" s="37"/>
      <c r="J25" s="37"/>
    </row>
    <row r="26" spans="1:10" x14ac:dyDescent="0.15">
      <c r="A26" s="513"/>
      <c r="B26" s="222"/>
      <c r="C26" s="222"/>
      <c r="I26" s="37"/>
      <c r="J26" s="37"/>
    </row>
    <row r="27" spans="1:10" x14ac:dyDescent="0.15">
      <c r="A27" s="513"/>
      <c r="B27" s="222"/>
      <c r="C27" s="222"/>
      <c r="I27" s="37"/>
      <c r="J27" s="37"/>
    </row>
    <row r="28" spans="1:10" x14ac:dyDescent="0.15">
      <c r="A28" s="513"/>
      <c r="B28" s="222"/>
      <c r="C28" s="222"/>
      <c r="I28" s="37"/>
      <c r="J28" s="37"/>
    </row>
    <row r="29" spans="1:10" x14ac:dyDescent="0.15">
      <c r="A29" s="513"/>
      <c r="B29" s="222"/>
      <c r="C29" s="222"/>
      <c r="I29" s="37"/>
      <c r="J29" s="37"/>
    </row>
    <row r="30" spans="1:10" x14ac:dyDescent="0.15">
      <c r="A30" s="513"/>
      <c r="B30" s="222"/>
      <c r="C30" s="222"/>
      <c r="I30" s="37"/>
      <c r="J30" s="37"/>
    </row>
    <row r="31" spans="1:10" x14ac:dyDescent="0.15">
      <c r="A31" s="513"/>
      <c r="B31" s="222"/>
      <c r="C31" s="222"/>
      <c r="I31" s="37"/>
      <c r="J31" s="37"/>
    </row>
    <row r="32" spans="1:10" x14ac:dyDescent="0.15">
      <c r="A32" s="513"/>
      <c r="B32" s="222"/>
      <c r="C32" s="222"/>
      <c r="I32" s="37"/>
      <c r="J32" s="37"/>
    </row>
    <row r="33" spans="1:17" x14ac:dyDescent="0.15">
      <c r="A33" s="513"/>
      <c r="B33" s="222"/>
      <c r="C33" s="222"/>
      <c r="I33" s="37"/>
      <c r="J33" s="37"/>
    </row>
    <row r="34" spans="1:17" x14ac:dyDescent="0.15">
      <c r="A34" s="513"/>
      <c r="B34" s="222"/>
      <c r="C34" s="222"/>
      <c r="I34" s="37"/>
      <c r="J34" s="37"/>
    </row>
    <row r="35" spans="1:17" x14ac:dyDescent="0.15">
      <c r="A35" s="513"/>
      <c r="B35" s="222"/>
      <c r="C35" s="222"/>
      <c r="I35" s="37"/>
      <c r="J35" s="37"/>
    </row>
    <row r="36" spans="1:17" x14ac:dyDescent="0.15">
      <c r="A36" s="513"/>
      <c r="B36" s="222"/>
      <c r="C36" s="222"/>
      <c r="I36" s="37"/>
      <c r="J36" s="37"/>
    </row>
    <row r="37" spans="1:17" x14ac:dyDescent="0.15">
      <c r="A37" s="513"/>
      <c r="B37" s="222"/>
      <c r="C37" s="222"/>
      <c r="I37" s="37"/>
      <c r="J37" s="37"/>
    </row>
    <row r="38" spans="1:17" x14ac:dyDescent="0.15">
      <c r="I38" s="37"/>
      <c r="J38" s="37"/>
    </row>
    <row r="39" spans="1:17" x14ac:dyDescent="0.15">
      <c r="I39" s="37"/>
      <c r="J39" s="37"/>
    </row>
    <row r="40" spans="1:17" x14ac:dyDescent="0.15">
      <c r="A40" s="30"/>
      <c r="I40" s="37"/>
      <c r="J40" s="202"/>
      <c r="K40" s="32"/>
      <c r="L40" s="32"/>
      <c r="M40" s="32"/>
      <c r="N40" s="32"/>
      <c r="O40" s="32"/>
      <c r="P40" s="32"/>
      <c r="Q40" s="32"/>
    </row>
    <row r="41" spans="1:17" x14ac:dyDescent="0.15">
      <c r="J41" s="32"/>
      <c r="K41" s="32"/>
      <c r="L41" s="32"/>
      <c r="M41" s="32"/>
      <c r="N41" s="32"/>
      <c r="O41" s="32"/>
      <c r="P41" s="32"/>
      <c r="Q41" s="32"/>
    </row>
    <row r="42" spans="1:17" x14ac:dyDescent="0.15">
      <c r="J42" s="32"/>
      <c r="K42" s="32"/>
      <c r="L42" s="32"/>
      <c r="M42" s="32"/>
      <c r="N42" s="32"/>
      <c r="O42" s="32"/>
      <c r="P42" s="32"/>
      <c r="Q42" s="32"/>
    </row>
    <row r="43" spans="1:17" x14ac:dyDescent="0.15">
      <c r="J43" s="32"/>
      <c r="K43" s="32"/>
      <c r="L43" s="32"/>
      <c r="M43" s="32"/>
      <c r="N43" s="32"/>
      <c r="O43" s="32"/>
      <c r="P43" s="32"/>
      <c r="Q43" s="32"/>
    </row>
    <row r="44" spans="1:17" x14ac:dyDescent="0.15">
      <c r="J44" s="32"/>
      <c r="K44" s="32"/>
      <c r="L44" s="32"/>
      <c r="M44" s="32"/>
      <c r="N44" s="32"/>
      <c r="O44" s="32"/>
      <c r="P44" s="32"/>
      <c r="Q44" s="32"/>
    </row>
    <row r="45" spans="1:17" x14ac:dyDescent="0.15">
      <c r="J45" s="32"/>
      <c r="K45" s="32"/>
      <c r="L45" s="32"/>
      <c r="M45" s="32"/>
      <c r="N45" s="32"/>
      <c r="O45" s="32"/>
      <c r="P45" s="32"/>
      <c r="Q45" s="32"/>
    </row>
    <row r="46" spans="1:17" x14ac:dyDescent="0.15">
      <c r="J46" s="32"/>
      <c r="K46" s="32"/>
      <c r="L46" s="32"/>
      <c r="M46" s="32"/>
      <c r="N46" s="32"/>
      <c r="O46" s="32"/>
      <c r="P46" s="32"/>
      <c r="Q46" s="32"/>
    </row>
    <row r="47" spans="1:17" x14ac:dyDescent="0.15">
      <c r="J47" s="32"/>
      <c r="K47" s="32"/>
      <c r="L47" s="32"/>
      <c r="M47" s="32"/>
      <c r="N47" s="32"/>
      <c r="O47" s="32"/>
      <c r="P47" s="32"/>
      <c r="Q47" s="32"/>
    </row>
    <row r="48" spans="1:17" x14ac:dyDescent="0.15">
      <c r="J48" s="32"/>
      <c r="K48" s="32"/>
      <c r="L48" s="32"/>
      <c r="M48" s="32"/>
      <c r="N48" s="32"/>
      <c r="O48" s="32"/>
      <c r="P48" s="32"/>
      <c r="Q48" s="32"/>
    </row>
    <row r="49" spans="1:17" x14ac:dyDescent="0.15">
      <c r="J49" s="32"/>
      <c r="K49" s="32"/>
      <c r="L49" s="32"/>
      <c r="M49" s="32"/>
      <c r="N49" s="32"/>
      <c r="O49" s="32"/>
      <c r="P49" s="32"/>
      <c r="Q49" s="32"/>
    </row>
    <row r="50" spans="1:17" x14ac:dyDescent="0.15">
      <c r="A50" s="326" t="s">
        <v>855</v>
      </c>
      <c r="L50" s="32"/>
      <c r="M50" s="32"/>
      <c r="N50" s="32"/>
      <c r="O50" s="32"/>
      <c r="P50" s="32"/>
      <c r="Q50" s="32"/>
    </row>
    <row r="51" spans="1:17" x14ac:dyDescent="0.15">
      <c r="L51" s="32"/>
      <c r="M51" s="32"/>
      <c r="N51" s="32"/>
      <c r="O51" s="32"/>
      <c r="P51" s="32"/>
      <c r="Q51" s="32"/>
    </row>
    <row r="52" spans="1:17" ht="10.5" customHeight="1" x14ac:dyDescent="0.15">
      <c r="A52" s="749" t="s">
        <v>1068</v>
      </c>
      <c r="B52" s="83"/>
      <c r="C52" s="83"/>
      <c r="D52" s="83"/>
      <c r="E52" s="83"/>
      <c r="F52" s="83"/>
      <c r="G52" s="83"/>
      <c r="L52" s="32"/>
      <c r="M52" s="32"/>
      <c r="N52" s="32"/>
      <c r="O52" s="32"/>
      <c r="P52" s="32"/>
      <c r="Q52" s="32"/>
    </row>
    <row r="53" spans="1:17" x14ac:dyDescent="0.15">
      <c r="A53" s="83" t="s">
        <v>1069</v>
      </c>
      <c r="B53" s="83"/>
      <c r="C53" s="83"/>
      <c r="D53" s="83"/>
      <c r="E53" s="83"/>
      <c r="F53" s="83"/>
      <c r="G53" s="83"/>
      <c r="J53" s="32"/>
      <c r="K53" s="35"/>
      <c r="L53" s="32"/>
      <c r="M53" s="32"/>
      <c r="N53" s="32"/>
      <c r="O53" s="32"/>
      <c r="P53" s="32"/>
      <c r="Q53" s="32"/>
    </row>
    <row r="54" spans="1:17" x14ac:dyDescent="0.15">
      <c r="A54" s="83"/>
      <c r="B54" s="83"/>
      <c r="C54" s="83"/>
      <c r="D54" s="83"/>
      <c r="E54" s="83"/>
      <c r="F54" s="83"/>
      <c r="G54" s="83"/>
      <c r="J54" s="32"/>
      <c r="K54" s="32"/>
      <c r="L54" s="32"/>
      <c r="M54" s="32"/>
      <c r="N54" s="32"/>
      <c r="O54" s="32"/>
      <c r="P54" s="32"/>
      <c r="Q54" s="32"/>
    </row>
    <row r="55" spans="1:17" x14ac:dyDescent="0.15">
      <c r="J55" s="32"/>
      <c r="K55" s="32"/>
      <c r="L55" s="32"/>
      <c r="M55" s="32"/>
      <c r="N55" s="32"/>
      <c r="O55" s="32"/>
      <c r="P55" s="32"/>
      <c r="Q55" s="32"/>
    </row>
    <row r="59" spans="1:17" x14ac:dyDescent="0.15">
      <c r="D59" s="83"/>
    </row>
    <row r="64" spans="1:17" x14ac:dyDescent="0.15">
      <c r="A64" s="326"/>
    </row>
  </sheetData>
  <pageMargins left="0.25" right="0.25" top="0.75" bottom="0.75" header="0.3" footer="0.3"/>
  <pageSetup scale="92"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pageSetUpPr fitToPage="1"/>
  </sheetPr>
  <dimension ref="A1:P326"/>
  <sheetViews>
    <sheetView showGridLines="0" zoomScale="90" zoomScaleNormal="90" zoomScaleSheetLayoutView="80" zoomScalePageLayoutView="80" workbookViewId="0">
      <pane ySplit="2" topLeftCell="A3" activePane="bottomLeft" state="frozen"/>
      <selection pane="bottomLeft" activeCell="G72" sqref="G72"/>
    </sheetView>
  </sheetViews>
  <sheetFormatPr baseColWidth="10" defaultRowHeight="15" customHeight="1" x14ac:dyDescent="0.2"/>
  <cols>
    <col min="1" max="1" width="8.140625" style="52" customWidth="1"/>
    <col min="2" max="2" width="51.5703125" style="52" customWidth="1"/>
    <col min="3" max="3" width="14.42578125" style="52" customWidth="1"/>
    <col min="4" max="4" width="11.42578125" style="52" customWidth="1"/>
    <col min="5" max="5" width="10.5703125" style="52" customWidth="1"/>
    <col min="6" max="6" width="11.85546875" style="52" customWidth="1"/>
    <col min="7" max="7" width="11.7109375" style="52" customWidth="1"/>
    <col min="8" max="8" width="10.5703125" style="52" customWidth="1"/>
    <col min="9" max="9" width="10.85546875" style="52" customWidth="1"/>
    <col min="10" max="10" width="11.5703125" style="52" customWidth="1"/>
    <col min="11" max="11" width="15.42578125" style="52" customWidth="1"/>
    <col min="12" max="16384" width="11.42578125" style="52"/>
  </cols>
  <sheetData>
    <row r="1" spans="1:11" ht="23.1" customHeight="1" x14ac:dyDescent="0.2">
      <c r="A1" s="19" t="s">
        <v>935</v>
      </c>
      <c r="B1" s="10"/>
      <c r="C1" s="10"/>
      <c r="D1" s="10"/>
      <c r="E1" s="10"/>
      <c r="F1" s="10"/>
      <c r="G1" s="10"/>
      <c r="H1" s="10"/>
      <c r="I1" s="10"/>
      <c r="J1" s="10"/>
      <c r="K1" s="10"/>
    </row>
    <row r="2" spans="1:11" ht="21" x14ac:dyDescent="0.2">
      <c r="A2" s="69" t="s">
        <v>327</v>
      </c>
      <c r="B2" s="141" t="s">
        <v>756</v>
      </c>
      <c r="C2" s="141" t="s">
        <v>264</v>
      </c>
      <c r="D2" s="141" t="s">
        <v>470</v>
      </c>
      <c r="E2" s="141" t="s">
        <v>471</v>
      </c>
      <c r="F2" s="141" t="s">
        <v>230</v>
      </c>
      <c r="G2" s="141" t="s">
        <v>472</v>
      </c>
      <c r="H2" s="141" t="s">
        <v>474</v>
      </c>
      <c r="I2" s="141" t="s">
        <v>473</v>
      </c>
      <c r="J2" s="141" t="s">
        <v>52</v>
      </c>
      <c r="K2" s="141" t="s">
        <v>411</v>
      </c>
    </row>
    <row r="3" spans="1:11" ht="12.75" x14ac:dyDescent="0.2">
      <c r="A3" s="17" t="s">
        <v>170</v>
      </c>
      <c r="B3" s="120"/>
      <c r="C3" s="40">
        <f>SUM(C4,C153,C302)</f>
        <v>57924</v>
      </c>
      <c r="D3" s="40">
        <f t="shared" ref="D3:K3" si="0">D4+D153+D302</f>
        <v>12815</v>
      </c>
      <c r="E3" s="40">
        <f t="shared" si="0"/>
        <v>39857</v>
      </c>
      <c r="F3" s="40">
        <f t="shared" si="0"/>
        <v>43</v>
      </c>
      <c r="G3" s="40">
        <f t="shared" si="0"/>
        <v>51</v>
      </c>
      <c r="H3" s="40">
        <f>H4+H153+H302</f>
        <v>1</v>
      </c>
      <c r="I3" s="40">
        <f t="shared" si="0"/>
        <v>392</v>
      </c>
      <c r="J3" s="40">
        <f t="shared" si="0"/>
        <v>4120</v>
      </c>
      <c r="K3" s="40">
        <f t="shared" si="0"/>
        <v>645</v>
      </c>
    </row>
    <row r="4" spans="1:11" ht="12.75" x14ac:dyDescent="0.2">
      <c r="A4" s="113"/>
      <c r="B4" s="296" t="s">
        <v>500</v>
      </c>
      <c r="C4" s="109">
        <f>SUM(C5,C7,C20,C32,C43,C61,C83,C102,C143,C148)</f>
        <v>20620</v>
      </c>
      <c r="D4" s="109">
        <f>SUM(D5,D7,D20,D32,D43,D61,D83,D102,D143,D148)</f>
        <v>3440</v>
      </c>
      <c r="E4" s="109">
        <f t="shared" ref="E4:K4" si="1">SUM(E5,E7,E20,E32,E43,E61,E83,E102,E143,E148)</f>
        <v>16031</v>
      </c>
      <c r="F4" s="109">
        <f t="shared" si="1"/>
        <v>21</v>
      </c>
      <c r="G4" s="109">
        <f t="shared" si="1"/>
        <v>16</v>
      </c>
      <c r="H4" s="109">
        <f t="shared" si="1"/>
        <v>0</v>
      </c>
      <c r="I4" s="109">
        <f t="shared" si="1"/>
        <v>119</v>
      </c>
      <c r="J4" s="109">
        <f t="shared" si="1"/>
        <v>772</v>
      </c>
      <c r="K4" s="109">
        <f t="shared" si="1"/>
        <v>221</v>
      </c>
    </row>
    <row r="5" spans="1:11" ht="21" x14ac:dyDescent="0.2">
      <c r="A5" s="50"/>
      <c r="B5" s="288" t="s">
        <v>278</v>
      </c>
      <c r="C5" s="70">
        <f>SUM(C6)</f>
        <v>84</v>
      </c>
      <c r="D5" s="70">
        <f t="shared" ref="D5:K5" si="2">SUM(D6)</f>
        <v>16</v>
      </c>
      <c r="E5" s="70">
        <f t="shared" si="2"/>
        <v>64</v>
      </c>
      <c r="F5" s="70">
        <f t="shared" si="2"/>
        <v>0</v>
      </c>
      <c r="G5" s="70">
        <f t="shared" si="2"/>
        <v>0</v>
      </c>
      <c r="H5" s="70">
        <f t="shared" si="2"/>
        <v>0</v>
      </c>
      <c r="I5" s="70">
        <f t="shared" si="2"/>
        <v>0</v>
      </c>
      <c r="J5" s="70">
        <f t="shared" si="2"/>
        <v>3</v>
      </c>
      <c r="K5" s="70">
        <f t="shared" si="2"/>
        <v>1</v>
      </c>
    </row>
    <row r="6" spans="1:11" ht="12.75" x14ac:dyDescent="0.2">
      <c r="A6" s="51">
        <v>101</v>
      </c>
      <c r="B6" s="289" t="s">
        <v>147</v>
      </c>
      <c r="C6" s="70">
        <f>SUM(D6:K6)</f>
        <v>84</v>
      </c>
      <c r="D6" s="77">
        <v>16</v>
      </c>
      <c r="E6" s="77">
        <v>64</v>
      </c>
      <c r="F6" s="77">
        <v>0</v>
      </c>
      <c r="G6" s="77">
        <v>0</v>
      </c>
      <c r="H6" s="77">
        <v>0</v>
      </c>
      <c r="I6" s="77">
        <v>0</v>
      </c>
      <c r="J6" s="77">
        <v>3</v>
      </c>
      <c r="K6" s="77">
        <v>1</v>
      </c>
    </row>
    <row r="7" spans="1:11" ht="21" x14ac:dyDescent="0.2">
      <c r="A7" s="50"/>
      <c r="B7" s="288" t="s">
        <v>323</v>
      </c>
      <c r="C7" s="70">
        <f t="shared" ref="C7:K7" si="3">SUM(C8:C19)</f>
        <v>296</v>
      </c>
      <c r="D7" s="70">
        <f t="shared" si="3"/>
        <v>103</v>
      </c>
      <c r="E7" s="70">
        <f t="shared" si="3"/>
        <v>175</v>
      </c>
      <c r="F7" s="70">
        <f t="shared" si="3"/>
        <v>0</v>
      </c>
      <c r="G7" s="70">
        <f t="shared" si="3"/>
        <v>0</v>
      </c>
      <c r="H7" s="70">
        <f t="shared" si="3"/>
        <v>0</v>
      </c>
      <c r="I7" s="70">
        <f t="shared" si="3"/>
        <v>5</v>
      </c>
      <c r="J7" s="70">
        <f t="shared" si="3"/>
        <v>10</v>
      </c>
      <c r="K7" s="70">
        <f t="shared" si="3"/>
        <v>3</v>
      </c>
    </row>
    <row r="8" spans="1:11" ht="12.75" x14ac:dyDescent="0.2">
      <c r="A8" s="51">
        <v>202</v>
      </c>
      <c r="B8" s="289" t="s">
        <v>108</v>
      </c>
      <c r="C8" s="70">
        <f t="shared" ref="C8:C19" si="4">SUM(D8:K8)</f>
        <v>95</v>
      </c>
      <c r="D8" s="77">
        <v>61</v>
      </c>
      <c r="E8" s="77">
        <v>28</v>
      </c>
      <c r="F8" s="77">
        <v>0</v>
      </c>
      <c r="G8" s="77">
        <v>0</v>
      </c>
      <c r="H8" s="77">
        <v>0</v>
      </c>
      <c r="I8" s="77">
        <v>3</v>
      </c>
      <c r="J8" s="77">
        <v>2</v>
      </c>
      <c r="K8" s="77">
        <v>1</v>
      </c>
    </row>
    <row r="9" spans="1:11" ht="12.75" x14ac:dyDescent="0.2">
      <c r="A9" s="51">
        <v>203</v>
      </c>
      <c r="B9" s="289" t="s">
        <v>70</v>
      </c>
      <c r="C9" s="70">
        <f t="shared" si="4"/>
        <v>15</v>
      </c>
      <c r="D9" s="77">
        <v>1</v>
      </c>
      <c r="E9" s="77">
        <v>13</v>
      </c>
      <c r="F9" s="70">
        <v>0</v>
      </c>
      <c r="G9" s="70">
        <v>0</v>
      </c>
      <c r="H9" s="70">
        <v>0</v>
      </c>
      <c r="I9" s="77">
        <v>1</v>
      </c>
      <c r="J9" s="77">
        <v>0</v>
      </c>
      <c r="K9" s="77">
        <v>0</v>
      </c>
    </row>
    <row r="10" spans="1:11" ht="12.75" x14ac:dyDescent="0.2">
      <c r="A10" s="51">
        <v>204</v>
      </c>
      <c r="B10" s="289" t="s">
        <v>71</v>
      </c>
      <c r="C10" s="70">
        <f t="shared" si="4"/>
        <v>138</v>
      </c>
      <c r="D10" s="77">
        <v>19</v>
      </c>
      <c r="E10" s="77">
        <v>111</v>
      </c>
      <c r="F10" s="77">
        <v>0</v>
      </c>
      <c r="G10" s="77">
        <v>0</v>
      </c>
      <c r="H10" s="77">
        <v>0</v>
      </c>
      <c r="I10" s="77">
        <v>0</v>
      </c>
      <c r="J10" s="77">
        <v>6</v>
      </c>
      <c r="K10" s="77">
        <v>2</v>
      </c>
    </row>
    <row r="11" spans="1:11" ht="12.75" x14ac:dyDescent="0.2">
      <c r="A11" s="51">
        <v>207</v>
      </c>
      <c r="B11" s="289" t="s">
        <v>279</v>
      </c>
      <c r="C11" s="70">
        <f t="shared" si="4"/>
        <v>1</v>
      </c>
      <c r="D11" s="77">
        <v>1</v>
      </c>
      <c r="E11" s="77">
        <v>0</v>
      </c>
      <c r="F11" s="70">
        <v>0</v>
      </c>
      <c r="G11" s="70">
        <v>0</v>
      </c>
      <c r="H11" s="70">
        <v>0</v>
      </c>
      <c r="I11" s="77">
        <v>0</v>
      </c>
      <c r="J11" s="77">
        <v>0</v>
      </c>
      <c r="K11" s="77">
        <v>0</v>
      </c>
    </row>
    <row r="12" spans="1:11" ht="21" x14ac:dyDescent="0.2">
      <c r="A12" s="54">
        <v>214</v>
      </c>
      <c r="B12" s="290" t="s">
        <v>421</v>
      </c>
      <c r="C12" s="70">
        <f t="shared" si="4"/>
        <v>1</v>
      </c>
      <c r="D12" s="77">
        <v>0</v>
      </c>
      <c r="E12" s="77">
        <v>1</v>
      </c>
      <c r="F12" s="77">
        <v>0</v>
      </c>
      <c r="G12" s="77">
        <v>0</v>
      </c>
      <c r="H12" s="77">
        <v>0</v>
      </c>
      <c r="I12" s="77">
        <v>0</v>
      </c>
      <c r="J12" s="77">
        <v>0</v>
      </c>
      <c r="K12" s="77">
        <v>0</v>
      </c>
    </row>
    <row r="13" spans="1:11" ht="15.75" customHeight="1" x14ac:dyDescent="0.2">
      <c r="A13" s="51">
        <v>216</v>
      </c>
      <c r="B13" s="289" t="s">
        <v>331</v>
      </c>
      <c r="C13" s="70">
        <f t="shared" si="4"/>
        <v>7</v>
      </c>
      <c r="D13" s="77">
        <v>2</v>
      </c>
      <c r="E13" s="77">
        <v>5</v>
      </c>
      <c r="F13" s="70">
        <v>0</v>
      </c>
      <c r="G13" s="70">
        <v>0</v>
      </c>
      <c r="H13" s="70">
        <v>0</v>
      </c>
      <c r="I13" s="77">
        <v>0</v>
      </c>
      <c r="J13" s="77">
        <v>0</v>
      </c>
      <c r="K13" s="77">
        <v>0</v>
      </c>
    </row>
    <row r="14" spans="1:11" ht="15.75" customHeight="1" x14ac:dyDescent="0.2">
      <c r="A14" s="53">
        <v>221</v>
      </c>
      <c r="B14" s="289" t="s">
        <v>185</v>
      </c>
      <c r="C14" s="70">
        <f t="shared" si="4"/>
        <v>7</v>
      </c>
      <c r="D14" s="77">
        <v>3</v>
      </c>
      <c r="E14" s="77">
        <v>4</v>
      </c>
      <c r="F14" s="77">
        <v>0</v>
      </c>
      <c r="G14" s="77">
        <v>0</v>
      </c>
      <c r="H14" s="77">
        <v>0</v>
      </c>
      <c r="I14" s="77">
        <v>0</v>
      </c>
      <c r="J14" s="77">
        <v>0</v>
      </c>
      <c r="K14" s="77">
        <v>0</v>
      </c>
    </row>
    <row r="15" spans="1:11" ht="12.75" x14ac:dyDescent="0.2">
      <c r="A15" s="53">
        <v>222</v>
      </c>
      <c r="B15" s="289" t="s">
        <v>72</v>
      </c>
      <c r="C15" s="70">
        <f t="shared" si="4"/>
        <v>3</v>
      </c>
      <c r="D15" s="77">
        <v>2</v>
      </c>
      <c r="E15" s="77">
        <v>1</v>
      </c>
      <c r="F15" s="70">
        <v>0</v>
      </c>
      <c r="G15" s="70">
        <v>0</v>
      </c>
      <c r="H15" s="70">
        <v>0</v>
      </c>
      <c r="I15" s="77">
        <v>0</v>
      </c>
      <c r="J15" s="77">
        <v>0</v>
      </c>
      <c r="K15" s="77">
        <v>0</v>
      </c>
    </row>
    <row r="16" spans="1:11" ht="12.75" x14ac:dyDescent="0.2">
      <c r="A16" s="54">
        <v>227</v>
      </c>
      <c r="B16" s="290" t="s">
        <v>377</v>
      </c>
      <c r="C16" s="70">
        <f t="shared" si="4"/>
        <v>4</v>
      </c>
      <c r="D16" s="77">
        <v>4</v>
      </c>
      <c r="E16" s="77">
        <v>0</v>
      </c>
      <c r="F16" s="77">
        <v>0</v>
      </c>
      <c r="G16" s="77">
        <v>0</v>
      </c>
      <c r="H16" s="77">
        <v>0</v>
      </c>
      <c r="I16" s="77">
        <v>0</v>
      </c>
      <c r="J16" s="77">
        <v>0</v>
      </c>
      <c r="K16" s="77">
        <v>0</v>
      </c>
    </row>
    <row r="17" spans="1:11" ht="12.75" x14ac:dyDescent="0.2">
      <c r="A17" s="54">
        <v>228</v>
      </c>
      <c r="B17" s="290" t="s">
        <v>382</v>
      </c>
      <c r="C17" s="70">
        <f t="shared" si="4"/>
        <v>2</v>
      </c>
      <c r="D17" s="77">
        <v>0</v>
      </c>
      <c r="E17" s="77">
        <v>2</v>
      </c>
      <c r="F17" s="70">
        <v>0</v>
      </c>
      <c r="G17" s="70">
        <v>0</v>
      </c>
      <c r="H17" s="70">
        <v>0</v>
      </c>
      <c r="I17" s="77">
        <v>0</v>
      </c>
      <c r="J17" s="77">
        <v>0</v>
      </c>
      <c r="K17" s="77">
        <v>0</v>
      </c>
    </row>
    <row r="18" spans="1:11" ht="12.75" x14ac:dyDescent="0.2">
      <c r="A18" s="54">
        <v>231</v>
      </c>
      <c r="B18" s="290" t="s">
        <v>378</v>
      </c>
      <c r="C18" s="70">
        <f t="shared" si="4"/>
        <v>2</v>
      </c>
      <c r="D18" s="77">
        <v>2</v>
      </c>
      <c r="E18" s="77">
        <v>0</v>
      </c>
      <c r="F18" s="77">
        <v>0</v>
      </c>
      <c r="G18" s="77">
        <v>0</v>
      </c>
      <c r="H18" s="77">
        <v>0</v>
      </c>
      <c r="I18" s="77">
        <v>0</v>
      </c>
      <c r="J18" s="77">
        <v>0</v>
      </c>
      <c r="K18" s="77">
        <v>0</v>
      </c>
    </row>
    <row r="19" spans="1:11" ht="21" x14ac:dyDescent="0.2">
      <c r="A19" s="51">
        <v>299</v>
      </c>
      <c r="B19" s="289" t="s">
        <v>997</v>
      </c>
      <c r="C19" s="70">
        <f t="shared" si="4"/>
        <v>21</v>
      </c>
      <c r="D19" s="77">
        <v>8</v>
      </c>
      <c r="E19" s="77">
        <v>10</v>
      </c>
      <c r="F19" s="70">
        <v>0</v>
      </c>
      <c r="G19" s="70">
        <v>0</v>
      </c>
      <c r="H19" s="70">
        <v>0</v>
      </c>
      <c r="I19" s="77">
        <v>1</v>
      </c>
      <c r="J19" s="77">
        <v>2</v>
      </c>
      <c r="K19" s="77">
        <v>0</v>
      </c>
    </row>
    <row r="20" spans="1:11" ht="21" x14ac:dyDescent="0.2">
      <c r="A20" s="50"/>
      <c r="B20" s="288" t="s">
        <v>325</v>
      </c>
      <c r="C20" s="70">
        <f>SUM(C21:C31)</f>
        <v>459</v>
      </c>
      <c r="D20" s="70">
        <f t="shared" ref="D20:K20" si="5">SUM(D21:D31)</f>
        <v>103</v>
      </c>
      <c r="E20" s="70">
        <f t="shared" si="5"/>
        <v>318</v>
      </c>
      <c r="F20" s="70">
        <f t="shared" si="5"/>
        <v>6</v>
      </c>
      <c r="G20" s="70">
        <f t="shared" si="5"/>
        <v>1</v>
      </c>
      <c r="H20" s="70">
        <f t="shared" si="5"/>
        <v>0</v>
      </c>
      <c r="I20" s="70">
        <f t="shared" si="5"/>
        <v>5</v>
      </c>
      <c r="J20" s="70">
        <f t="shared" si="5"/>
        <v>23</v>
      </c>
      <c r="K20" s="70">
        <f t="shared" si="5"/>
        <v>3</v>
      </c>
    </row>
    <row r="21" spans="1:11" ht="12.75" x14ac:dyDescent="0.2">
      <c r="A21" s="51">
        <v>301</v>
      </c>
      <c r="B21" s="289" t="s">
        <v>175</v>
      </c>
      <c r="C21" s="70">
        <f t="shared" ref="C21:C31" si="6">SUM(D21:K21)</f>
        <v>10</v>
      </c>
      <c r="D21" s="77">
        <v>2</v>
      </c>
      <c r="E21" s="77">
        <v>6</v>
      </c>
      <c r="F21" s="77">
        <v>1</v>
      </c>
      <c r="G21" s="77">
        <v>1</v>
      </c>
      <c r="H21" s="70">
        <v>0</v>
      </c>
      <c r="I21" s="77">
        <v>0</v>
      </c>
      <c r="J21" s="77">
        <v>0</v>
      </c>
      <c r="K21" s="77">
        <v>0</v>
      </c>
    </row>
    <row r="22" spans="1:11" ht="12.75" x14ac:dyDescent="0.2">
      <c r="A22" s="51">
        <v>302</v>
      </c>
      <c r="B22" s="289" t="s">
        <v>160</v>
      </c>
      <c r="C22" s="70">
        <f t="shared" si="6"/>
        <v>161</v>
      </c>
      <c r="D22" s="77">
        <v>59</v>
      </c>
      <c r="E22" s="77">
        <v>88</v>
      </c>
      <c r="F22" s="77">
        <v>3</v>
      </c>
      <c r="G22" s="77">
        <v>0</v>
      </c>
      <c r="H22" s="77">
        <v>0</v>
      </c>
      <c r="I22" s="77">
        <v>1</v>
      </c>
      <c r="J22" s="77">
        <v>9</v>
      </c>
      <c r="K22" s="77">
        <v>1</v>
      </c>
    </row>
    <row r="23" spans="1:11" ht="12.75" x14ac:dyDescent="0.2">
      <c r="A23" s="51">
        <v>303</v>
      </c>
      <c r="B23" s="289" t="s">
        <v>161</v>
      </c>
      <c r="C23" s="70">
        <f t="shared" si="6"/>
        <v>155</v>
      </c>
      <c r="D23" s="77">
        <v>24</v>
      </c>
      <c r="E23" s="77">
        <v>116</v>
      </c>
      <c r="F23" s="77">
        <v>2</v>
      </c>
      <c r="G23" s="77">
        <v>0</v>
      </c>
      <c r="H23" s="70">
        <v>0</v>
      </c>
      <c r="I23" s="77">
        <v>3</v>
      </c>
      <c r="J23" s="77">
        <v>9</v>
      </c>
      <c r="K23" s="77">
        <v>1</v>
      </c>
    </row>
    <row r="24" spans="1:11" ht="16.5" customHeight="1" x14ac:dyDescent="0.2">
      <c r="A24" s="51">
        <v>304</v>
      </c>
      <c r="B24" s="289" t="s">
        <v>159</v>
      </c>
      <c r="C24" s="70">
        <f t="shared" si="6"/>
        <v>3</v>
      </c>
      <c r="D24" s="77">
        <v>1</v>
      </c>
      <c r="E24" s="77">
        <v>2</v>
      </c>
      <c r="F24" s="77">
        <v>0</v>
      </c>
      <c r="G24" s="77">
        <v>0</v>
      </c>
      <c r="H24" s="77">
        <v>0</v>
      </c>
      <c r="I24" s="77">
        <v>0</v>
      </c>
      <c r="J24" s="77">
        <v>0</v>
      </c>
      <c r="K24" s="77">
        <v>0</v>
      </c>
    </row>
    <row r="25" spans="1:11" ht="12.75" x14ac:dyDescent="0.2">
      <c r="A25" s="51">
        <v>306</v>
      </c>
      <c r="B25" s="289" t="s">
        <v>280</v>
      </c>
      <c r="C25" s="70">
        <f t="shared" si="6"/>
        <v>5</v>
      </c>
      <c r="D25" s="77">
        <v>1</v>
      </c>
      <c r="E25" s="77">
        <v>4</v>
      </c>
      <c r="F25" s="77">
        <v>0</v>
      </c>
      <c r="G25" s="77">
        <v>0</v>
      </c>
      <c r="H25" s="70">
        <v>0</v>
      </c>
      <c r="I25" s="77">
        <v>0</v>
      </c>
      <c r="J25" s="77">
        <v>0</v>
      </c>
      <c r="K25" s="77">
        <v>0</v>
      </c>
    </row>
    <row r="26" spans="1:11" ht="21" x14ac:dyDescent="0.2">
      <c r="A26" s="51">
        <v>307</v>
      </c>
      <c r="B26" s="289" t="s">
        <v>281</v>
      </c>
      <c r="C26" s="70">
        <f t="shared" si="6"/>
        <v>1</v>
      </c>
      <c r="D26" s="77">
        <v>0</v>
      </c>
      <c r="E26" s="77">
        <v>1</v>
      </c>
      <c r="F26" s="77">
        <v>0</v>
      </c>
      <c r="G26" s="77">
        <v>0</v>
      </c>
      <c r="H26" s="77">
        <v>0</v>
      </c>
      <c r="I26" s="77">
        <v>0</v>
      </c>
      <c r="J26" s="77">
        <v>0</v>
      </c>
      <c r="K26" s="77">
        <v>0</v>
      </c>
    </row>
    <row r="27" spans="1:11" ht="12.75" x14ac:dyDescent="0.2">
      <c r="A27" s="51">
        <v>308</v>
      </c>
      <c r="B27" s="289" t="s">
        <v>162</v>
      </c>
      <c r="C27" s="70">
        <f t="shared" si="6"/>
        <v>13</v>
      </c>
      <c r="D27" s="77">
        <v>6</v>
      </c>
      <c r="E27" s="77">
        <v>4</v>
      </c>
      <c r="F27" s="77">
        <v>0</v>
      </c>
      <c r="G27" s="77">
        <v>0</v>
      </c>
      <c r="H27" s="70">
        <v>0</v>
      </c>
      <c r="I27" s="77">
        <v>1</v>
      </c>
      <c r="J27" s="77">
        <v>1</v>
      </c>
      <c r="K27" s="77">
        <v>1</v>
      </c>
    </row>
    <row r="28" spans="1:11" ht="12.75" x14ac:dyDescent="0.2">
      <c r="A28" s="51">
        <v>309</v>
      </c>
      <c r="B28" s="289" t="s">
        <v>73</v>
      </c>
      <c r="C28" s="70">
        <f t="shared" si="6"/>
        <v>107</v>
      </c>
      <c r="D28" s="77">
        <v>9</v>
      </c>
      <c r="E28" s="77">
        <v>94</v>
      </c>
      <c r="F28" s="77">
        <v>0</v>
      </c>
      <c r="G28" s="77">
        <v>0</v>
      </c>
      <c r="H28" s="77">
        <v>0</v>
      </c>
      <c r="I28" s="77">
        <v>0</v>
      </c>
      <c r="J28" s="77">
        <v>4</v>
      </c>
      <c r="K28" s="77">
        <v>0</v>
      </c>
    </row>
    <row r="29" spans="1:11" ht="12.75" x14ac:dyDescent="0.2">
      <c r="A29" s="51">
        <v>310</v>
      </c>
      <c r="B29" s="289" t="s">
        <v>282</v>
      </c>
      <c r="C29" s="70">
        <f t="shared" si="6"/>
        <v>1</v>
      </c>
      <c r="D29" s="77">
        <v>1</v>
      </c>
      <c r="E29" s="77">
        <v>0</v>
      </c>
      <c r="F29" s="77">
        <v>0</v>
      </c>
      <c r="G29" s="77">
        <v>0</v>
      </c>
      <c r="H29" s="70">
        <v>0</v>
      </c>
      <c r="I29" s="77">
        <v>0</v>
      </c>
      <c r="J29" s="77">
        <v>0</v>
      </c>
      <c r="K29" s="77">
        <v>0</v>
      </c>
    </row>
    <row r="30" spans="1:11" ht="12.75" x14ac:dyDescent="0.2">
      <c r="A30" s="53">
        <v>311</v>
      </c>
      <c r="B30" s="289" t="s">
        <v>180</v>
      </c>
      <c r="C30" s="70">
        <f t="shared" si="6"/>
        <v>2</v>
      </c>
      <c r="D30" s="77">
        <v>0</v>
      </c>
      <c r="E30" s="77">
        <v>2</v>
      </c>
      <c r="F30" s="77">
        <v>0</v>
      </c>
      <c r="G30" s="77">
        <v>0</v>
      </c>
      <c r="H30" s="77">
        <v>0</v>
      </c>
      <c r="I30" s="77">
        <v>0</v>
      </c>
      <c r="J30" s="77">
        <v>0</v>
      </c>
      <c r="K30" s="77">
        <v>0</v>
      </c>
    </row>
    <row r="31" spans="1:11" ht="21" x14ac:dyDescent="0.2">
      <c r="A31" s="51">
        <v>399</v>
      </c>
      <c r="B31" s="289" t="s">
        <v>333</v>
      </c>
      <c r="C31" s="70">
        <f t="shared" si="6"/>
        <v>1</v>
      </c>
      <c r="D31" s="77">
        <v>0</v>
      </c>
      <c r="E31" s="77">
        <v>1</v>
      </c>
      <c r="F31" s="77">
        <v>0</v>
      </c>
      <c r="G31" s="77">
        <v>0</v>
      </c>
      <c r="H31" s="70">
        <v>0</v>
      </c>
      <c r="I31" s="77">
        <v>0</v>
      </c>
      <c r="J31" s="77">
        <v>0</v>
      </c>
      <c r="K31" s="77">
        <v>0</v>
      </c>
    </row>
    <row r="32" spans="1:11" ht="21" x14ac:dyDescent="0.2">
      <c r="A32" s="50"/>
      <c r="B32" s="288" t="s">
        <v>283</v>
      </c>
      <c r="C32" s="70">
        <f>SUM(C33:C42)</f>
        <v>76</v>
      </c>
      <c r="D32" s="70">
        <f t="shared" ref="D32:K32" si="7">SUM(D33:D42)</f>
        <v>22</v>
      </c>
      <c r="E32" s="70">
        <f t="shared" si="7"/>
        <v>49</v>
      </c>
      <c r="F32" s="70">
        <f t="shared" si="7"/>
        <v>0</v>
      </c>
      <c r="G32" s="70">
        <f t="shared" si="7"/>
        <v>0</v>
      </c>
      <c r="H32" s="70">
        <f t="shared" si="7"/>
        <v>0</v>
      </c>
      <c r="I32" s="70">
        <f t="shared" si="7"/>
        <v>0</v>
      </c>
      <c r="J32" s="70">
        <f t="shared" si="7"/>
        <v>4</v>
      </c>
      <c r="K32" s="70">
        <f t="shared" si="7"/>
        <v>1</v>
      </c>
    </row>
    <row r="33" spans="1:11" ht="12.75" x14ac:dyDescent="0.2">
      <c r="A33" s="51">
        <v>406</v>
      </c>
      <c r="B33" s="289" t="s">
        <v>74</v>
      </c>
      <c r="C33" s="70">
        <f t="shared" ref="C33:C42" si="8">SUM(D33:K33)</f>
        <v>11</v>
      </c>
      <c r="D33" s="77">
        <v>6</v>
      </c>
      <c r="E33" s="77">
        <v>4</v>
      </c>
      <c r="F33" s="77">
        <v>0</v>
      </c>
      <c r="G33" s="77">
        <v>0</v>
      </c>
      <c r="H33" s="70">
        <v>0</v>
      </c>
      <c r="I33" s="77">
        <v>0</v>
      </c>
      <c r="J33" s="77">
        <v>1</v>
      </c>
      <c r="K33" s="77">
        <v>0</v>
      </c>
    </row>
    <row r="34" spans="1:11" ht="12.75" x14ac:dyDescent="0.2">
      <c r="A34" s="51">
        <v>410</v>
      </c>
      <c r="B34" s="289" t="s">
        <v>111</v>
      </c>
      <c r="C34" s="70">
        <f t="shared" si="8"/>
        <v>35</v>
      </c>
      <c r="D34" s="77">
        <v>7</v>
      </c>
      <c r="E34" s="77">
        <v>26</v>
      </c>
      <c r="F34" s="77">
        <v>0</v>
      </c>
      <c r="G34" s="77">
        <v>0</v>
      </c>
      <c r="H34" s="77">
        <v>0</v>
      </c>
      <c r="I34" s="77">
        <v>0</v>
      </c>
      <c r="J34" s="77">
        <v>1</v>
      </c>
      <c r="K34" s="77">
        <v>1</v>
      </c>
    </row>
    <row r="35" spans="1:11" ht="12.75" x14ac:dyDescent="0.2">
      <c r="A35" s="51">
        <v>411</v>
      </c>
      <c r="B35" s="289" t="s">
        <v>420</v>
      </c>
      <c r="C35" s="70">
        <f t="shared" si="8"/>
        <v>9</v>
      </c>
      <c r="D35" s="77">
        <v>1</v>
      </c>
      <c r="E35" s="77">
        <v>8</v>
      </c>
      <c r="F35" s="77">
        <v>0</v>
      </c>
      <c r="G35" s="77">
        <v>0</v>
      </c>
      <c r="H35" s="70">
        <v>0</v>
      </c>
      <c r="I35" s="77">
        <v>0</v>
      </c>
      <c r="J35" s="77">
        <v>0</v>
      </c>
      <c r="K35" s="77">
        <v>0</v>
      </c>
    </row>
    <row r="36" spans="1:11" ht="12.75" x14ac:dyDescent="0.2">
      <c r="A36" s="51">
        <v>413</v>
      </c>
      <c r="B36" s="289" t="s">
        <v>112</v>
      </c>
      <c r="C36" s="70">
        <f t="shared" si="8"/>
        <v>1</v>
      </c>
      <c r="D36" s="77">
        <v>1</v>
      </c>
      <c r="E36" s="77">
        <v>0</v>
      </c>
      <c r="F36" s="77">
        <v>0</v>
      </c>
      <c r="G36" s="77">
        <v>0</v>
      </c>
      <c r="H36" s="77">
        <v>0</v>
      </c>
      <c r="I36" s="77">
        <v>0</v>
      </c>
      <c r="J36" s="77">
        <v>0</v>
      </c>
      <c r="K36" s="77">
        <v>0</v>
      </c>
    </row>
    <row r="37" spans="1:11" ht="12.75" x14ac:dyDescent="0.2">
      <c r="A37" s="51">
        <v>415</v>
      </c>
      <c r="B37" s="289" t="s">
        <v>113</v>
      </c>
      <c r="C37" s="70">
        <f t="shared" si="8"/>
        <v>1</v>
      </c>
      <c r="D37" s="77">
        <v>1</v>
      </c>
      <c r="E37" s="77">
        <v>0</v>
      </c>
      <c r="F37" s="77">
        <v>0</v>
      </c>
      <c r="G37" s="77">
        <v>0</v>
      </c>
      <c r="H37" s="70">
        <v>0</v>
      </c>
      <c r="I37" s="77">
        <v>0</v>
      </c>
      <c r="J37" s="77">
        <v>0</v>
      </c>
      <c r="K37" s="77">
        <v>0</v>
      </c>
    </row>
    <row r="38" spans="1:11" ht="12.75" x14ac:dyDescent="0.2">
      <c r="A38" s="53">
        <v>419</v>
      </c>
      <c r="B38" s="289" t="s">
        <v>479</v>
      </c>
      <c r="C38" s="70">
        <f t="shared" si="8"/>
        <v>9</v>
      </c>
      <c r="D38" s="77">
        <v>4</v>
      </c>
      <c r="E38" s="77">
        <v>3</v>
      </c>
      <c r="F38" s="77">
        <v>0</v>
      </c>
      <c r="G38" s="77">
        <v>0</v>
      </c>
      <c r="H38" s="77">
        <v>0</v>
      </c>
      <c r="I38" s="77">
        <v>0</v>
      </c>
      <c r="J38" s="77">
        <v>2</v>
      </c>
      <c r="K38" s="77">
        <v>0</v>
      </c>
    </row>
    <row r="39" spans="1:11" ht="12.75" x14ac:dyDescent="0.2">
      <c r="A39" s="51">
        <v>420</v>
      </c>
      <c r="B39" s="289" t="s">
        <v>186</v>
      </c>
      <c r="C39" s="70">
        <f t="shared" si="8"/>
        <v>1</v>
      </c>
      <c r="D39" s="77">
        <v>1</v>
      </c>
      <c r="E39" s="77">
        <v>0</v>
      </c>
      <c r="F39" s="77">
        <v>0</v>
      </c>
      <c r="G39" s="77">
        <v>0</v>
      </c>
      <c r="H39" s="70">
        <v>0</v>
      </c>
      <c r="I39" s="77">
        <v>0</v>
      </c>
      <c r="J39" s="77">
        <v>0</v>
      </c>
      <c r="K39" s="77">
        <v>0</v>
      </c>
    </row>
    <row r="40" spans="1:11" ht="12.75" x14ac:dyDescent="0.2">
      <c r="A40" s="51">
        <v>422</v>
      </c>
      <c r="B40" s="289" t="s">
        <v>380</v>
      </c>
      <c r="C40" s="70">
        <f t="shared" si="8"/>
        <v>1</v>
      </c>
      <c r="D40" s="77">
        <v>0</v>
      </c>
      <c r="E40" s="77">
        <v>1</v>
      </c>
      <c r="F40" s="77">
        <v>0</v>
      </c>
      <c r="G40" s="77">
        <v>0</v>
      </c>
      <c r="H40" s="77">
        <v>0</v>
      </c>
      <c r="I40" s="77">
        <v>0</v>
      </c>
      <c r="J40" s="77">
        <v>0</v>
      </c>
      <c r="K40" s="77">
        <v>0</v>
      </c>
    </row>
    <row r="41" spans="1:11" ht="12.75" x14ac:dyDescent="0.2">
      <c r="A41" s="53">
        <v>423</v>
      </c>
      <c r="B41" s="289" t="s">
        <v>359</v>
      </c>
      <c r="C41" s="70">
        <f t="shared" si="8"/>
        <v>1</v>
      </c>
      <c r="D41" s="77">
        <v>0</v>
      </c>
      <c r="E41" s="77">
        <v>1</v>
      </c>
      <c r="F41" s="77">
        <v>0</v>
      </c>
      <c r="G41" s="77">
        <v>0</v>
      </c>
      <c r="H41" s="70">
        <v>0</v>
      </c>
      <c r="I41" s="77">
        <v>0</v>
      </c>
      <c r="J41" s="77">
        <v>0</v>
      </c>
      <c r="K41" s="77">
        <v>0</v>
      </c>
    </row>
    <row r="42" spans="1:11" ht="21" x14ac:dyDescent="0.2">
      <c r="A42" s="51">
        <v>499</v>
      </c>
      <c r="B42" s="289" t="s">
        <v>270</v>
      </c>
      <c r="C42" s="70">
        <f t="shared" si="8"/>
        <v>7</v>
      </c>
      <c r="D42" s="77">
        <v>1</v>
      </c>
      <c r="E42" s="77">
        <v>6</v>
      </c>
      <c r="F42" s="77">
        <v>0</v>
      </c>
      <c r="G42" s="77">
        <v>0</v>
      </c>
      <c r="H42" s="77">
        <v>0</v>
      </c>
      <c r="I42" s="77">
        <v>0</v>
      </c>
      <c r="J42" s="77">
        <v>0</v>
      </c>
      <c r="K42" s="77">
        <v>0</v>
      </c>
    </row>
    <row r="43" spans="1:11" ht="21" x14ac:dyDescent="0.2">
      <c r="A43" s="50"/>
      <c r="B43" s="288" t="s">
        <v>334</v>
      </c>
      <c r="C43" s="70">
        <f>SUM(C44:C60)</f>
        <v>2250</v>
      </c>
      <c r="D43" s="70">
        <f t="shared" ref="D43:K43" si="9">SUM(D44:D60)</f>
        <v>422</v>
      </c>
      <c r="E43" s="70">
        <f t="shared" si="9"/>
        <v>1676</v>
      </c>
      <c r="F43" s="70">
        <f t="shared" si="9"/>
        <v>4</v>
      </c>
      <c r="G43" s="70">
        <f t="shared" si="9"/>
        <v>1</v>
      </c>
      <c r="H43" s="70">
        <f t="shared" si="9"/>
        <v>0</v>
      </c>
      <c r="I43" s="70">
        <f t="shared" si="9"/>
        <v>18</v>
      </c>
      <c r="J43" s="70">
        <f t="shared" si="9"/>
        <v>112</v>
      </c>
      <c r="K43" s="70">
        <f t="shared" si="9"/>
        <v>17</v>
      </c>
    </row>
    <row r="44" spans="1:11" ht="12.75" x14ac:dyDescent="0.2">
      <c r="A44" s="51">
        <v>501</v>
      </c>
      <c r="B44" s="289" t="s">
        <v>287</v>
      </c>
      <c r="C44" s="70">
        <f t="shared" ref="C44:C60" si="10">SUM(D44:K44)</f>
        <v>10</v>
      </c>
      <c r="D44" s="77">
        <v>1</v>
      </c>
      <c r="E44" s="77">
        <v>8</v>
      </c>
      <c r="F44" s="77">
        <v>0</v>
      </c>
      <c r="G44" s="77">
        <v>0</v>
      </c>
      <c r="H44" s="77">
        <v>0</v>
      </c>
      <c r="I44" s="77">
        <v>0</v>
      </c>
      <c r="J44" s="77">
        <v>1</v>
      </c>
      <c r="K44" s="77">
        <v>0</v>
      </c>
    </row>
    <row r="45" spans="1:11" ht="12.75" x14ac:dyDescent="0.2">
      <c r="A45" s="51">
        <v>502</v>
      </c>
      <c r="B45" s="289" t="s">
        <v>163</v>
      </c>
      <c r="C45" s="70">
        <f t="shared" si="10"/>
        <v>6</v>
      </c>
      <c r="D45" s="77">
        <v>1</v>
      </c>
      <c r="E45" s="77">
        <v>3</v>
      </c>
      <c r="F45" s="77">
        <v>0</v>
      </c>
      <c r="G45" s="77">
        <v>0</v>
      </c>
      <c r="H45" s="70">
        <v>0</v>
      </c>
      <c r="I45" s="77">
        <v>0</v>
      </c>
      <c r="J45" s="77">
        <v>2</v>
      </c>
      <c r="K45" s="77">
        <v>0</v>
      </c>
    </row>
    <row r="46" spans="1:11" ht="12.75" x14ac:dyDescent="0.2">
      <c r="A46" s="51">
        <v>503</v>
      </c>
      <c r="B46" s="289" t="s">
        <v>114</v>
      </c>
      <c r="C46" s="70">
        <f t="shared" si="10"/>
        <v>1</v>
      </c>
      <c r="D46" s="77">
        <v>1</v>
      </c>
      <c r="E46" s="77">
        <v>0</v>
      </c>
      <c r="F46" s="77">
        <v>0</v>
      </c>
      <c r="G46" s="77">
        <v>0</v>
      </c>
      <c r="H46" s="77">
        <v>0</v>
      </c>
      <c r="I46" s="77">
        <v>0</v>
      </c>
      <c r="J46" s="77">
        <v>0</v>
      </c>
      <c r="K46" s="77">
        <v>0</v>
      </c>
    </row>
    <row r="47" spans="1:11" ht="12.75" x14ac:dyDescent="0.2">
      <c r="A47" s="51">
        <v>505</v>
      </c>
      <c r="B47" s="289" t="s">
        <v>288</v>
      </c>
      <c r="C47" s="70">
        <f t="shared" si="10"/>
        <v>26</v>
      </c>
      <c r="D47" s="77">
        <v>5</v>
      </c>
      <c r="E47" s="77">
        <v>18</v>
      </c>
      <c r="F47" s="77">
        <v>0</v>
      </c>
      <c r="G47" s="77">
        <v>0</v>
      </c>
      <c r="H47" s="70">
        <v>0</v>
      </c>
      <c r="I47" s="77">
        <v>1</v>
      </c>
      <c r="J47" s="77">
        <v>2</v>
      </c>
      <c r="K47" s="77">
        <v>0</v>
      </c>
    </row>
    <row r="48" spans="1:11" ht="12.75" x14ac:dyDescent="0.2">
      <c r="A48" s="51">
        <v>506</v>
      </c>
      <c r="B48" s="289" t="s">
        <v>289</v>
      </c>
      <c r="C48" s="70">
        <f t="shared" si="10"/>
        <v>1</v>
      </c>
      <c r="D48" s="77">
        <v>0</v>
      </c>
      <c r="E48" s="77">
        <v>1</v>
      </c>
      <c r="F48" s="77">
        <v>0</v>
      </c>
      <c r="G48" s="77">
        <v>0</v>
      </c>
      <c r="H48" s="77">
        <v>0</v>
      </c>
      <c r="I48" s="77">
        <v>0</v>
      </c>
      <c r="J48" s="77">
        <v>0</v>
      </c>
      <c r="K48" s="77">
        <v>0</v>
      </c>
    </row>
    <row r="49" spans="1:11" ht="12.75" x14ac:dyDescent="0.2">
      <c r="A49" s="51">
        <v>509</v>
      </c>
      <c r="B49" s="289" t="s">
        <v>115</v>
      </c>
      <c r="C49" s="70">
        <f t="shared" si="10"/>
        <v>57</v>
      </c>
      <c r="D49" s="77">
        <v>17</v>
      </c>
      <c r="E49" s="77">
        <v>33</v>
      </c>
      <c r="F49" s="77">
        <v>0</v>
      </c>
      <c r="G49" s="77">
        <v>0</v>
      </c>
      <c r="H49" s="70">
        <v>0</v>
      </c>
      <c r="I49" s="77">
        <v>4</v>
      </c>
      <c r="J49" s="77">
        <v>3</v>
      </c>
      <c r="K49" s="77">
        <v>0</v>
      </c>
    </row>
    <row r="50" spans="1:11" ht="12.75" x14ac:dyDescent="0.2">
      <c r="A50" s="53">
        <v>510</v>
      </c>
      <c r="B50" s="289" t="s">
        <v>76</v>
      </c>
      <c r="C50" s="70">
        <f t="shared" si="10"/>
        <v>3</v>
      </c>
      <c r="D50" s="77">
        <v>1</v>
      </c>
      <c r="E50" s="77">
        <v>2</v>
      </c>
      <c r="F50" s="77">
        <v>0</v>
      </c>
      <c r="G50" s="77">
        <v>0</v>
      </c>
      <c r="H50" s="77">
        <v>0</v>
      </c>
      <c r="I50" s="77">
        <v>0</v>
      </c>
      <c r="J50" s="77">
        <v>0</v>
      </c>
      <c r="K50" s="77">
        <v>0</v>
      </c>
    </row>
    <row r="51" spans="1:11" ht="12.75" x14ac:dyDescent="0.2">
      <c r="A51" s="53">
        <v>512</v>
      </c>
      <c r="B51" s="289" t="s">
        <v>187</v>
      </c>
      <c r="C51" s="70">
        <f t="shared" si="10"/>
        <v>1</v>
      </c>
      <c r="D51" s="77">
        <v>0</v>
      </c>
      <c r="E51" s="77">
        <v>1</v>
      </c>
      <c r="F51" s="77">
        <v>0</v>
      </c>
      <c r="G51" s="77">
        <v>0</v>
      </c>
      <c r="H51" s="70">
        <v>0</v>
      </c>
      <c r="I51" s="77">
        <v>0</v>
      </c>
      <c r="J51" s="77">
        <v>0</v>
      </c>
      <c r="K51" s="77">
        <v>0</v>
      </c>
    </row>
    <row r="52" spans="1:11" ht="12.75" x14ac:dyDescent="0.2">
      <c r="A52" s="53">
        <v>514</v>
      </c>
      <c r="B52" s="289" t="s">
        <v>164</v>
      </c>
      <c r="C52" s="70">
        <f t="shared" si="10"/>
        <v>1</v>
      </c>
      <c r="D52" s="77">
        <v>0</v>
      </c>
      <c r="E52" s="77">
        <v>1</v>
      </c>
      <c r="F52" s="77">
        <v>0</v>
      </c>
      <c r="G52" s="77">
        <v>0</v>
      </c>
      <c r="H52" s="77">
        <v>0</v>
      </c>
      <c r="I52" s="77">
        <v>0</v>
      </c>
      <c r="J52" s="77">
        <v>0</v>
      </c>
      <c r="K52" s="77">
        <v>0</v>
      </c>
    </row>
    <row r="53" spans="1:11" ht="12.75" x14ac:dyDescent="0.2">
      <c r="A53" s="53">
        <v>515</v>
      </c>
      <c r="B53" s="289" t="s">
        <v>116</v>
      </c>
      <c r="C53" s="70">
        <f t="shared" si="10"/>
        <v>29</v>
      </c>
      <c r="D53" s="77">
        <v>3</v>
      </c>
      <c r="E53" s="77">
        <v>26</v>
      </c>
      <c r="F53" s="77">
        <v>0</v>
      </c>
      <c r="G53" s="77">
        <v>0</v>
      </c>
      <c r="H53" s="70">
        <v>0</v>
      </c>
      <c r="I53" s="77">
        <v>0</v>
      </c>
      <c r="J53" s="77">
        <v>0</v>
      </c>
      <c r="K53" s="77">
        <v>0</v>
      </c>
    </row>
    <row r="54" spans="1:11" ht="12.75" x14ac:dyDescent="0.2">
      <c r="A54" s="53">
        <v>516</v>
      </c>
      <c r="B54" s="289" t="s">
        <v>341</v>
      </c>
      <c r="C54" s="70">
        <f t="shared" si="10"/>
        <v>24</v>
      </c>
      <c r="D54" s="77">
        <v>4</v>
      </c>
      <c r="E54" s="77">
        <v>19</v>
      </c>
      <c r="F54" s="77">
        <v>0</v>
      </c>
      <c r="G54" s="77">
        <v>0</v>
      </c>
      <c r="H54" s="77">
        <v>0</v>
      </c>
      <c r="I54" s="77">
        <v>0</v>
      </c>
      <c r="J54" s="77">
        <v>1</v>
      </c>
      <c r="K54" s="77">
        <v>0</v>
      </c>
    </row>
    <row r="55" spans="1:11" ht="12.75" x14ac:dyDescent="0.2">
      <c r="A55" s="53">
        <v>518</v>
      </c>
      <c r="B55" s="289" t="s">
        <v>290</v>
      </c>
      <c r="C55" s="70">
        <f t="shared" si="10"/>
        <v>393</v>
      </c>
      <c r="D55" s="77">
        <v>32</v>
      </c>
      <c r="E55" s="77">
        <v>348</v>
      </c>
      <c r="F55" s="77">
        <v>1</v>
      </c>
      <c r="G55" s="77">
        <v>0</v>
      </c>
      <c r="H55" s="70">
        <v>0</v>
      </c>
      <c r="I55" s="77">
        <v>2</v>
      </c>
      <c r="J55" s="77">
        <v>6</v>
      </c>
      <c r="K55" s="77">
        <v>4</v>
      </c>
    </row>
    <row r="56" spans="1:11" ht="12.75" x14ac:dyDescent="0.2">
      <c r="A56" s="53">
        <v>519</v>
      </c>
      <c r="B56" s="289" t="s">
        <v>188</v>
      </c>
      <c r="C56" s="70">
        <f t="shared" si="10"/>
        <v>2</v>
      </c>
      <c r="D56" s="77">
        <v>0</v>
      </c>
      <c r="E56" s="77">
        <v>2</v>
      </c>
      <c r="F56" s="77">
        <v>0</v>
      </c>
      <c r="G56" s="77">
        <v>0</v>
      </c>
      <c r="H56" s="77">
        <v>0</v>
      </c>
      <c r="I56" s="77">
        <v>0</v>
      </c>
      <c r="J56" s="77">
        <v>0</v>
      </c>
      <c r="K56" s="77">
        <v>0</v>
      </c>
    </row>
    <row r="57" spans="1:11" ht="12.75" x14ac:dyDescent="0.2">
      <c r="A57" s="51">
        <v>524</v>
      </c>
      <c r="B57" s="289" t="s">
        <v>64</v>
      </c>
      <c r="C57" s="70">
        <f t="shared" si="10"/>
        <v>1500</v>
      </c>
      <c r="D57" s="77">
        <v>320</v>
      </c>
      <c r="E57" s="77">
        <v>1071</v>
      </c>
      <c r="F57" s="77">
        <v>3</v>
      </c>
      <c r="G57" s="77">
        <v>1</v>
      </c>
      <c r="H57" s="70">
        <v>0</v>
      </c>
      <c r="I57" s="77">
        <v>11</v>
      </c>
      <c r="J57" s="77">
        <v>83</v>
      </c>
      <c r="K57" s="77">
        <v>11</v>
      </c>
    </row>
    <row r="58" spans="1:11" ht="12.75" x14ac:dyDescent="0.2">
      <c r="A58" s="51">
        <v>525</v>
      </c>
      <c r="B58" s="289" t="s">
        <v>65</v>
      </c>
      <c r="C58" s="70">
        <f t="shared" si="10"/>
        <v>172</v>
      </c>
      <c r="D58" s="77">
        <v>28</v>
      </c>
      <c r="E58" s="77">
        <v>132</v>
      </c>
      <c r="F58" s="77">
        <v>0</v>
      </c>
      <c r="G58" s="77">
        <v>0</v>
      </c>
      <c r="H58" s="77">
        <v>0</v>
      </c>
      <c r="I58" s="77">
        <v>0</v>
      </c>
      <c r="J58" s="77">
        <v>11</v>
      </c>
      <c r="K58" s="77">
        <v>1</v>
      </c>
    </row>
    <row r="59" spans="1:11" ht="12.75" x14ac:dyDescent="0.2">
      <c r="A59" s="53">
        <v>526</v>
      </c>
      <c r="B59" s="289" t="s">
        <v>1007</v>
      </c>
      <c r="C59" s="70">
        <f t="shared" si="10"/>
        <v>8</v>
      </c>
      <c r="D59" s="77">
        <v>1</v>
      </c>
      <c r="E59" s="77">
        <v>5</v>
      </c>
      <c r="F59" s="77">
        <v>0</v>
      </c>
      <c r="G59" s="77">
        <v>0</v>
      </c>
      <c r="H59" s="70">
        <v>0</v>
      </c>
      <c r="I59" s="77">
        <v>0</v>
      </c>
      <c r="J59" s="77">
        <v>2</v>
      </c>
      <c r="K59" s="77">
        <v>0</v>
      </c>
    </row>
    <row r="60" spans="1:11" ht="12.75" x14ac:dyDescent="0.2">
      <c r="A60" s="53">
        <v>527</v>
      </c>
      <c r="B60" s="289" t="s">
        <v>1008</v>
      </c>
      <c r="C60" s="70">
        <f t="shared" si="10"/>
        <v>16</v>
      </c>
      <c r="D60" s="77">
        <v>8</v>
      </c>
      <c r="E60" s="77">
        <v>6</v>
      </c>
      <c r="F60" s="77">
        <v>0</v>
      </c>
      <c r="G60" s="77">
        <v>0</v>
      </c>
      <c r="H60" s="77">
        <v>0</v>
      </c>
      <c r="I60" s="77">
        <v>0</v>
      </c>
      <c r="J60" s="77">
        <v>1</v>
      </c>
      <c r="K60" s="77">
        <v>1</v>
      </c>
    </row>
    <row r="61" spans="1:11" ht="31.5" x14ac:dyDescent="0.2">
      <c r="A61" s="50"/>
      <c r="B61" s="288" t="s">
        <v>291</v>
      </c>
      <c r="C61" s="70">
        <f>SUM(C62:C82)</f>
        <v>825</v>
      </c>
      <c r="D61" s="70">
        <f t="shared" ref="D61:K61" si="11">SUM(D62:D82)</f>
        <v>229</v>
      </c>
      <c r="E61" s="70">
        <f t="shared" si="11"/>
        <v>519</v>
      </c>
      <c r="F61" s="70">
        <f t="shared" si="11"/>
        <v>0</v>
      </c>
      <c r="G61" s="70">
        <f t="shared" si="11"/>
        <v>0</v>
      </c>
      <c r="H61" s="70">
        <f t="shared" si="11"/>
        <v>0</v>
      </c>
      <c r="I61" s="70">
        <f t="shared" si="11"/>
        <v>10</v>
      </c>
      <c r="J61" s="70">
        <f t="shared" si="11"/>
        <v>66</v>
      </c>
      <c r="K61" s="70">
        <f t="shared" si="11"/>
        <v>1</v>
      </c>
    </row>
    <row r="62" spans="1:11" ht="12.75" x14ac:dyDescent="0.2">
      <c r="A62" s="53">
        <v>602</v>
      </c>
      <c r="B62" s="289" t="s">
        <v>117</v>
      </c>
      <c r="C62" s="70">
        <f t="shared" ref="C62:C82" si="12">SUM(D62:K62)</f>
        <v>1</v>
      </c>
      <c r="D62" s="77">
        <v>0</v>
      </c>
      <c r="E62" s="77">
        <v>1</v>
      </c>
      <c r="F62" s="77">
        <v>0</v>
      </c>
      <c r="G62" s="77">
        <v>0</v>
      </c>
      <c r="H62" s="77">
        <v>0</v>
      </c>
      <c r="I62" s="77">
        <v>0</v>
      </c>
      <c r="J62" s="77">
        <v>0</v>
      </c>
      <c r="K62" s="77">
        <v>0</v>
      </c>
    </row>
    <row r="63" spans="1:11" ht="12.75" x14ac:dyDescent="0.2">
      <c r="A63" s="51">
        <v>608</v>
      </c>
      <c r="B63" s="289" t="s">
        <v>119</v>
      </c>
      <c r="C63" s="70">
        <f t="shared" si="12"/>
        <v>5</v>
      </c>
      <c r="D63" s="77">
        <v>3</v>
      </c>
      <c r="E63" s="77">
        <v>2</v>
      </c>
      <c r="F63" s="77">
        <v>0</v>
      </c>
      <c r="G63" s="77">
        <v>0</v>
      </c>
      <c r="H63" s="70">
        <v>0</v>
      </c>
      <c r="I63" s="77">
        <v>0</v>
      </c>
      <c r="J63" s="77">
        <v>0</v>
      </c>
      <c r="K63" s="77">
        <v>0</v>
      </c>
    </row>
    <row r="64" spans="1:11" ht="12.75" x14ac:dyDescent="0.2">
      <c r="A64" s="53">
        <v>609</v>
      </c>
      <c r="B64" s="289" t="s">
        <v>120</v>
      </c>
      <c r="C64" s="70">
        <f t="shared" si="12"/>
        <v>3</v>
      </c>
      <c r="D64" s="77">
        <v>2</v>
      </c>
      <c r="E64" s="77">
        <v>1</v>
      </c>
      <c r="F64" s="77">
        <v>0</v>
      </c>
      <c r="G64" s="77">
        <v>0</v>
      </c>
      <c r="H64" s="77">
        <v>0</v>
      </c>
      <c r="I64" s="77">
        <v>0</v>
      </c>
      <c r="J64" s="77">
        <v>0</v>
      </c>
      <c r="K64" s="77">
        <v>0</v>
      </c>
    </row>
    <row r="65" spans="1:11" ht="12.75" x14ac:dyDescent="0.2">
      <c r="A65" s="53">
        <v>610</v>
      </c>
      <c r="B65" s="289" t="s">
        <v>90</v>
      </c>
      <c r="C65" s="70">
        <f t="shared" si="12"/>
        <v>3</v>
      </c>
      <c r="D65" s="77">
        <v>2</v>
      </c>
      <c r="E65" s="77">
        <v>0</v>
      </c>
      <c r="F65" s="77">
        <v>0</v>
      </c>
      <c r="G65" s="77">
        <v>0</v>
      </c>
      <c r="H65" s="70">
        <v>0</v>
      </c>
      <c r="I65" s="77">
        <v>0</v>
      </c>
      <c r="J65" s="77">
        <v>1</v>
      </c>
      <c r="K65" s="77">
        <v>0</v>
      </c>
    </row>
    <row r="66" spans="1:11" ht="12.75" x14ac:dyDescent="0.2">
      <c r="A66" s="53">
        <v>615</v>
      </c>
      <c r="B66" s="289" t="s">
        <v>91</v>
      </c>
      <c r="C66" s="70">
        <f t="shared" si="12"/>
        <v>13</v>
      </c>
      <c r="D66" s="77">
        <v>1</v>
      </c>
      <c r="E66" s="77">
        <v>12</v>
      </c>
      <c r="F66" s="77">
        <v>0</v>
      </c>
      <c r="G66" s="77">
        <v>0</v>
      </c>
      <c r="H66" s="77">
        <v>0</v>
      </c>
      <c r="I66" s="77">
        <v>0</v>
      </c>
      <c r="J66" s="77">
        <v>0</v>
      </c>
      <c r="K66" s="77">
        <v>0</v>
      </c>
    </row>
    <row r="67" spans="1:11" ht="12.75" x14ac:dyDescent="0.2">
      <c r="A67" s="53">
        <v>617</v>
      </c>
      <c r="B67" s="289" t="s">
        <v>121</v>
      </c>
      <c r="C67" s="70">
        <f t="shared" si="12"/>
        <v>1</v>
      </c>
      <c r="D67" s="77">
        <v>0</v>
      </c>
      <c r="E67" s="77">
        <v>0</v>
      </c>
      <c r="F67" s="77">
        <v>0</v>
      </c>
      <c r="G67" s="77">
        <v>0</v>
      </c>
      <c r="H67" s="70">
        <v>0</v>
      </c>
      <c r="I67" s="77">
        <v>0</v>
      </c>
      <c r="J67" s="77">
        <v>1</v>
      </c>
      <c r="K67" s="77">
        <v>0</v>
      </c>
    </row>
    <row r="68" spans="1:11" ht="21" x14ac:dyDescent="0.2">
      <c r="A68" s="53">
        <v>619</v>
      </c>
      <c r="B68" s="289" t="s">
        <v>335</v>
      </c>
      <c r="C68" s="70">
        <f t="shared" si="12"/>
        <v>20</v>
      </c>
      <c r="D68" s="77">
        <v>3</v>
      </c>
      <c r="E68" s="77">
        <v>16</v>
      </c>
      <c r="F68" s="77">
        <v>0</v>
      </c>
      <c r="G68" s="77">
        <v>0</v>
      </c>
      <c r="H68" s="77">
        <v>0</v>
      </c>
      <c r="I68" s="77">
        <v>0</v>
      </c>
      <c r="J68" s="77">
        <v>1</v>
      </c>
      <c r="K68" s="77">
        <v>0</v>
      </c>
    </row>
    <row r="69" spans="1:11" ht="12.75" x14ac:dyDescent="0.2">
      <c r="A69" s="53">
        <v>620</v>
      </c>
      <c r="B69" s="289" t="s">
        <v>272</v>
      </c>
      <c r="C69" s="70">
        <f t="shared" si="12"/>
        <v>59</v>
      </c>
      <c r="D69" s="77">
        <v>15</v>
      </c>
      <c r="E69" s="77">
        <v>39</v>
      </c>
      <c r="F69" s="77">
        <v>0</v>
      </c>
      <c r="G69" s="77">
        <v>0</v>
      </c>
      <c r="H69" s="70">
        <v>0</v>
      </c>
      <c r="I69" s="77">
        <v>1</v>
      </c>
      <c r="J69" s="77">
        <v>4</v>
      </c>
      <c r="K69" s="77">
        <v>0</v>
      </c>
    </row>
    <row r="70" spans="1:11" ht="12.75" x14ac:dyDescent="0.2">
      <c r="A70" s="53">
        <v>621</v>
      </c>
      <c r="B70" s="289" t="s">
        <v>122</v>
      </c>
      <c r="C70" s="70">
        <f t="shared" si="12"/>
        <v>146</v>
      </c>
      <c r="D70" s="77">
        <v>37</v>
      </c>
      <c r="E70" s="77">
        <v>92</v>
      </c>
      <c r="F70" s="77">
        <v>0</v>
      </c>
      <c r="G70" s="77">
        <v>0</v>
      </c>
      <c r="H70" s="77">
        <v>0</v>
      </c>
      <c r="I70" s="77">
        <v>2</v>
      </c>
      <c r="J70" s="77">
        <v>15</v>
      </c>
      <c r="K70" s="77">
        <v>0</v>
      </c>
    </row>
    <row r="71" spans="1:11" ht="16.5" customHeight="1" x14ac:dyDescent="0.2">
      <c r="A71" s="53">
        <v>623</v>
      </c>
      <c r="B71" s="289" t="s">
        <v>267</v>
      </c>
      <c r="C71" s="70">
        <f t="shared" si="12"/>
        <v>246</v>
      </c>
      <c r="D71" s="77">
        <v>94</v>
      </c>
      <c r="E71" s="77">
        <v>121</v>
      </c>
      <c r="F71" s="77">
        <v>0</v>
      </c>
      <c r="G71" s="77">
        <v>0</v>
      </c>
      <c r="H71" s="70">
        <v>0</v>
      </c>
      <c r="I71" s="77">
        <v>5</v>
      </c>
      <c r="J71" s="77">
        <v>26</v>
      </c>
      <c r="K71" s="77">
        <v>0</v>
      </c>
    </row>
    <row r="72" spans="1:11" ht="12.75" x14ac:dyDescent="0.2">
      <c r="A72" s="53">
        <v>624</v>
      </c>
      <c r="B72" s="289" t="s">
        <v>123</v>
      </c>
      <c r="C72" s="70">
        <f t="shared" si="12"/>
        <v>5</v>
      </c>
      <c r="D72" s="77">
        <v>0</v>
      </c>
      <c r="E72" s="77">
        <v>5</v>
      </c>
      <c r="F72" s="77">
        <v>0</v>
      </c>
      <c r="G72" s="77">
        <v>0</v>
      </c>
      <c r="H72" s="77">
        <v>0</v>
      </c>
      <c r="I72" s="77">
        <v>0</v>
      </c>
      <c r="J72" s="77">
        <v>0</v>
      </c>
      <c r="K72" s="77">
        <v>0</v>
      </c>
    </row>
    <row r="73" spans="1:11" ht="12.75" x14ac:dyDescent="0.2">
      <c r="A73" s="53">
        <v>625</v>
      </c>
      <c r="B73" s="289" t="s">
        <v>124</v>
      </c>
      <c r="C73" s="70">
        <f t="shared" si="12"/>
        <v>1</v>
      </c>
      <c r="D73" s="77">
        <v>1</v>
      </c>
      <c r="E73" s="77">
        <v>0</v>
      </c>
      <c r="F73" s="77">
        <v>0</v>
      </c>
      <c r="G73" s="77">
        <v>0</v>
      </c>
      <c r="H73" s="70">
        <v>0</v>
      </c>
      <c r="I73" s="77">
        <v>0</v>
      </c>
      <c r="J73" s="77">
        <v>0</v>
      </c>
      <c r="K73" s="77">
        <v>0</v>
      </c>
    </row>
    <row r="74" spans="1:11" ht="12.75" x14ac:dyDescent="0.2">
      <c r="A74" s="53">
        <v>628</v>
      </c>
      <c r="B74" s="289" t="s">
        <v>80</v>
      </c>
      <c r="C74" s="70">
        <f t="shared" si="12"/>
        <v>4</v>
      </c>
      <c r="D74" s="77">
        <v>1</v>
      </c>
      <c r="E74" s="77">
        <v>3</v>
      </c>
      <c r="F74" s="77">
        <v>0</v>
      </c>
      <c r="G74" s="77">
        <v>0</v>
      </c>
      <c r="H74" s="77">
        <v>0</v>
      </c>
      <c r="I74" s="77">
        <v>0</v>
      </c>
      <c r="J74" s="77">
        <v>0</v>
      </c>
      <c r="K74" s="77">
        <v>0</v>
      </c>
    </row>
    <row r="75" spans="1:11" ht="21" x14ac:dyDescent="0.2">
      <c r="A75" s="53">
        <v>629</v>
      </c>
      <c r="B75" s="289" t="s">
        <v>273</v>
      </c>
      <c r="C75" s="70">
        <f t="shared" si="12"/>
        <v>2</v>
      </c>
      <c r="D75" s="77">
        <v>0</v>
      </c>
      <c r="E75" s="77">
        <v>2</v>
      </c>
      <c r="F75" s="77">
        <v>0</v>
      </c>
      <c r="G75" s="77">
        <v>0</v>
      </c>
      <c r="H75" s="70">
        <v>0</v>
      </c>
      <c r="I75" s="77">
        <v>0</v>
      </c>
      <c r="J75" s="77">
        <v>0</v>
      </c>
      <c r="K75" s="77">
        <v>0</v>
      </c>
    </row>
    <row r="76" spans="1:11" ht="21" x14ac:dyDescent="0.2">
      <c r="A76" s="53">
        <v>630</v>
      </c>
      <c r="B76" s="289" t="s">
        <v>292</v>
      </c>
      <c r="C76" s="70">
        <f t="shared" si="12"/>
        <v>1</v>
      </c>
      <c r="D76" s="77">
        <v>0</v>
      </c>
      <c r="E76" s="77">
        <v>1</v>
      </c>
      <c r="F76" s="77">
        <v>0</v>
      </c>
      <c r="G76" s="77">
        <v>0</v>
      </c>
      <c r="H76" s="77">
        <v>0</v>
      </c>
      <c r="I76" s="77">
        <v>0</v>
      </c>
      <c r="J76" s="77">
        <v>0</v>
      </c>
      <c r="K76" s="77">
        <v>0</v>
      </c>
    </row>
    <row r="77" spans="1:11" ht="12.75" x14ac:dyDescent="0.2">
      <c r="A77" s="53">
        <v>631</v>
      </c>
      <c r="B77" s="289" t="s">
        <v>81</v>
      </c>
      <c r="C77" s="70">
        <f t="shared" si="12"/>
        <v>37</v>
      </c>
      <c r="D77" s="77">
        <v>8</v>
      </c>
      <c r="E77" s="77">
        <v>27</v>
      </c>
      <c r="F77" s="77">
        <v>0</v>
      </c>
      <c r="G77" s="77">
        <v>0</v>
      </c>
      <c r="H77" s="70">
        <v>0</v>
      </c>
      <c r="I77" s="77">
        <v>0</v>
      </c>
      <c r="J77" s="77">
        <v>2</v>
      </c>
      <c r="K77" s="77">
        <v>0</v>
      </c>
    </row>
    <row r="78" spans="1:11" ht="21" x14ac:dyDescent="0.2">
      <c r="A78" s="51">
        <v>633</v>
      </c>
      <c r="B78" s="289" t="s">
        <v>293</v>
      </c>
      <c r="C78" s="70">
        <f t="shared" si="12"/>
        <v>6</v>
      </c>
      <c r="D78" s="77">
        <v>1</v>
      </c>
      <c r="E78" s="77">
        <v>5</v>
      </c>
      <c r="F78" s="77">
        <v>0</v>
      </c>
      <c r="G78" s="77">
        <v>0</v>
      </c>
      <c r="H78" s="77">
        <v>0</v>
      </c>
      <c r="I78" s="77">
        <v>0</v>
      </c>
      <c r="J78" s="77">
        <v>0</v>
      </c>
      <c r="K78" s="77">
        <v>0</v>
      </c>
    </row>
    <row r="79" spans="1:11" ht="23.25" customHeight="1" x14ac:dyDescent="0.2">
      <c r="A79" s="51">
        <v>634</v>
      </c>
      <c r="B79" s="289" t="s">
        <v>294</v>
      </c>
      <c r="C79" s="70">
        <f t="shared" si="12"/>
        <v>19</v>
      </c>
      <c r="D79" s="77">
        <v>6</v>
      </c>
      <c r="E79" s="77">
        <v>13</v>
      </c>
      <c r="F79" s="77">
        <v>0</v>
      </c>
      <c r="G79" s="77">
        <v>0</v>
      </c>
      <c r="H79" s="70">
        <v>0</v>
      </c>
      <c r="I79" s="77">
        <v>0</v>
      </c>
      <c r="J79" s="77">
        <v>0</v>
      </c>
      <c r="K79" s="77">
        <v>0</v>
      </c>
    </row>
    <row r="80" spans="1:11" ht="18.75" customHeight="1" x14ac:dyDescent="0.2">
      <c r="A80" s="51">
        <v>635</v>
      </c>
      <c r="B80" s="289" t="s">
        <v>169</v>
      </c>
      <c r="C80" s="70">
        <f t="shared" si="12"/>
        <v>118</v>
      </c>
      <c r="D80" s="77">
        <v>28</v>
      </c>
      <c r="E80" s="77">
        <v>79</v>
      </c>
      <c r="F80" s="77">
        <v>0</v>
      </c>
      <c r="G80" s="77">
        <v>0</v>
      </c>
      <c r="H80" s="77">
        <v>0</v>
      </c>
      <c r="I80" s="77">
        <v>1</v>
      </c>
      <c r="J80" s="77">
        <v>9</v>
      </c>
      <c r="K80" s="77">
        <v>1</v>
      </c>
    </row>
    <row r="81" spans="1:11" ht="12.75" x14ac:dyDescent="0.2">
      <c r="A81" s="51">
        <v>637</v>
      </c>
      <c r="B81" s="289" t="s">
        <v>83</v>
      </c>
      <c r="C81" s="70">
        <f t="shared" si="12"/>
        <v>129</v>
      </c>
      <c r="D81" s="77">
        <v>25</v>
      </c>
      <c r="E81" s="77">
        <v>96</v>
      </c>
      <c r="F81" s="77">
        <v>0</v>
      </c>
      <c r="G81" s="77">
        <v>0</v>
      </c>
      <c r="H81" s="70">
        <v>0</v>
      </c>
      <c r="I81" s="77">
        <v>1</v>
      </c>
      <c r="J81" s="77">
        <v>7</v>
      </c>
      <c r="K81" s="77">
        <v>0</v>
      </c>
    </row>
    <row r="82" spans="1:11" ht="21" x14ac:dyDescent="0.2">
      <c r="A82" s="51">
        <v>699</v>
      </c>
      <c r="B82" s="289" t="s">
        <v>295</v>
      </c>
      <c r="C82" s="70">
        <f t="shared" si="12"/>
        <v>6</v>
      </c>
      <c r="D82" s="77">
        <v>2</v>
      </c>
      <c r="E82" s="77">
        <v>4</v>
      </c>
      <c r="F82" s="77">
        <v>0</v>
      </c>
      <c r="G82" s="77">
        <v>0</v>
      </c>
      <c r="H82" s="77">
        <v>0</v>
      </c>
      <c r="I82" s="77">
        <v>0</v>
      </c>
      <c r="J82" s="77">
        <v>0</v>
      </c>
      <c r="K82" s="77">
        <v>0</v>
      </c>
    </row>
    <row r="83" spans="1:11" ht="12.75" x14ac:dyDescent="0.2">
      <c r="A83" s="50"/>
      <c r="B83" s="288" t="s">
        <v>296</v>
      </c>
      <c r="C83" s="70">
        <f>SUM(C84:C101)</f>
        <v>3453</v>
      </c>
      <c r="D83" s="70">
        <f t="shared" ref="D83:K83" si="13">SUM(D84:D101)</f>
        <v>667</v>
      </c>
      <c r="E83" s="70">
        <f t="shared" si="13"/>
        <v>2580</v>
      </c>
      <c r="F83" s="70">
        <f t="shared" si="13"/>
        <v>4</v>
      </c>
      <c r="G83" s="70">
        <f t="shared" si="13"/>
        <v>2</v>
      </c>
      <c r="H83" s="70">
        <f t="shared" si="13"/>
        <v>0</v>
      </c>
      <c r="I83" s="70">
        <f t="shared" si="13"/>
        <v>24</v>
      </c>
      <c r="J83" s="70">
        <f t="shared" si="13"/>
        <v>132</v>
      </c>
      <c r="K83" s="70">
        <f t="shared" si="13"/>
        <v>44</v>
      </c>
    </row>
    <row r="84" spans="1:11" ht="12.75" x14ac:dyDescent="0.2">
      <c r="A84" s="51">
        <v>701</v>
      </c>
      <c r="B84" s="289" t="s">
        <v>125</v>
      </c>
      <c r="C84" s="70">
        <f t="shared" ref="C84:C101" si="14">SUM(D84:K84)</f>
        <v>12</v>
      </c>
      <c r="D84" s="77">
        <v>3</v>
      </c>
      <c r="E84" s="77">
        <v>8</v>
      </c>
      <c r="F84" s="77">
        <v>0</v>
      </c>
      <c r="G84" s="77">
        <v>0</v>
      </c>
      <c r="H84" s="77">
        <v>0</v>
      </c>
      <c r="I84" s="77">
        <v>1</v>
      </c>
      <c r="J84" s="77">
        <v>0</v>
      </c>
      <c r="K84" s="77">
        <v>0</v>
      </c>
    </row>
    <row r="85" spans="1:11" ht="12.75" x14ac:dyDescent="0.2">
      <c r="A85" s="51">
        <v>702</v>
      </c>
      <c r="B85" s="289" t="s">
        <v>126</v>
      </c>
      <c r="C85" s="70">
        <f t="shared" si="14"/>
        <v>548</v>
      </c>
      <c r="D85" s="77">
        <v>55</v>
      </c>
      <c r="E85" s="77">
        <v>473</v>
      </c>
      <c r="F85" s="77">
        <v>3</v>
      </c>
      <c r="G85" s="77">
        <v>2</v>
      </c>
      <c r="H85" s="70">
        <v>0</v>
      </c>
      <c r="I85" s="77">
        <v>1</v>
      </c>
      <c r="J85" s="77">
        <v>10</v>
      </c>
      <c r="K85" s="77">
        <v>4</v>
      </c>
    </row>
    <row r="86" spans="1:11" ht="12.75" x14ac:dyDescent="0.2">
      <c r="A86" s="51">
        <v>703</v>
      </c>
      <c r="B86" s="289" t="s">
        <v>127</v>
      </c>
      <c r="C86" s="70">
        <f t="shared" si="14"/>
        <v>62</v>
      </c>
      <c r="D86" s="77">
        <v>35</v>
      </c>
      <c r="E86" s="77">
        <v>24</v>
      </c>
      <c r="F86" s="77">
        <v>0</v>
      </c>
      <c r="G86" s="77">
        <v>0</v>
      </c>
      <c r="H86" s="77">
        <v>0</v>
      </c>
      <c r="I86" s="77">
        <v>2</v>
      </c>
      <c r="J86" s="77">
        <v>1</v>
      </c>
      <c r="K86" s="77">
        <v>0</v>
      </c>
    </row>
    <row r="87" spans="1:11" ht="12.75" x14ac:dyDescent="0.2">
      <c r="A87" s="51">
        <v>705</v>
      </c>
      <c r="B87" s="289" t="s">
        <v>128</v>
      </c>
      <c r="C87" s="70">
        <f t="shared" si="14"/>
        <v>10</v>
      </c>
      <c r="D87" s="77">
        <v>1</v>
      </c>
      <c r="E87" s="77">
        <v>9</v>
      </c>
      <c r="F87" s="77">
        <v>0</v>
      </c>
      <c r="G87" s="77">
        <v>0</v>
      </c>
      <c r="H87" s="70">
        <v>0</v>
      </c>
      <c r="I87" s="77">
        <v>0</v>
      </c>
      <c r="J87" s="77">
        <v>0</v>
      </c>
      <c r="K87" s="77">
        <v>0</v>
      </c>
    </row>
    <row r="88" spans="1:11" ht="12.75" x14ac:dyDescent="0.2">
      <c r="A88" s="51">
        <v>707</v>
      </c>
      <c r="B88" s="289" t="s">
        <v>130</v>
      </c>
      <c r="C88" s="70">
        <f t="shared" si="14"/>
        <v>4</v>
      </c>
      <c r="D88" s="77">
        <v>0</v>
      </c>
      <c r="E88" s="77">
        <v>4</v>
      </c>
      <c r="F88" s="77">
        <v>0</v>
      </c>
      <c r="G88" s="77">
        <v>0</v>
      </c>
      <c r="H88" s="77">
        <v>0</v>
      </c>
      <c r="I88" s="77">
        <v>0</v>
      </c>
      <c r="J88" s="77">
        <v>0</v>
      </c>
      <c r="K88" s="77">
        <v>0</v>
      </c>
    </row>
    <row r="89" spans="1:11" ht="12.75" x14ac:dyDescent="0.2">
      <c r="A89" s="51">
        <v>709</v>
      </c>
      <c r="B89" s="289" t="s">
        <v>131</v>
      </c>
      <c r="C89" s="70">
        <f t="shared" si="14"/>
        <v>248</v>
      </c>
      <c r="D89" s="77">
        <v>35</v>
      </c>
      <c r="E89" s="77">
        <v>201</v>
      </c>
      <c r="F89" s="77">
        <v>0</v>
      </c>
      <c r="G89" s="77">
        <v>0</v>
      </c>
      <c r="H89" s="70">
        <v>0</v>
      </c>
      <c r="I89" s="77">
        <v>1</v>
      </c>
      <c r="J89" s="77">
        <v>6</v>
      </c>
      <c r="K89" s="77">
        <v>5</v>
      </c>
    </row>
    <row r="90" spans="1:11" ht="12.75" x14ac:dyDescent="0.2">
      <c r="A90" s="51">
        <v>710</v>
      </c>
      <c r="B90" s="289" t="s">
        <v>132</v>
      </c>
      <c r="C90" s="70">
        <f t="shared" si="14"/>
        <v>1580</v>
      </c>
      <c r="D90" s="77">
        <v>336</v>
      </c>
      <c r="E90" s="77">
        <v>1137</v>
      </c>
      <c r="F90" s="77">
        <v>1</v>
      </c>
      <c r="G90" s="77">
        <v>0</v>
      </c>
      <c r="H90" s="77">
        <v>0</v>
      </c>
      <c r="I90" s="77">
        <v>11</v>
      </c>
      <c r="J90" s="77">
        <v>76</v>
      </c>
      <c r="K90" s="77">
        <v>19</v>
      </c>
    </row>
    <row r="91" spans="1:11" ht="12.75" x14ac:dyDescent="0.2">
      <c r="A91" s="51">
        <v>715</v>
      </c>
      <c r="B91" s="289" t="s">
        <v>297</v>
      </c>
      <c r="C91" s="70">
        <f t="shared" si="14"/>
        <v>3</v>
      </c>
      <c r="D91" s="77">
        <v>1</v>
      </c>
      <c r="E91" s="77">
        <v>2</v>
      </c>
      <c r="F91" s="77">
        <v>0</v>
      </c>
      <c r="G91" s="77">
        <v>0</v>
      </c>
      <c r="H91" s="70">
        <v>0</v>
      </c>
      <c r="I91" s="77">
        <v>0</v>
      </c>
      <c r="J91" s="77">
        <v>0</v>
      </c>
      <c r="K91" s="77">
        <v>0</v>
      </c>
    </row>
    <row r="92" spans="1:11" ht="12.75" x14ac:dyDescent="0.2">
      <c r="A92" s="51">
        <v>717</v>
      </c>
      <c r="B92" s="289" t="s">
        <v>84</v>
      </c>
      <c r="C92" s="70">
        <f t="shared" si="14"/>
        <v>13</v>
      </c>
      <c r="D92" s="77">
        <v>2</v>
      </c>
      <c r="E92" s="77">
        <v>11</v>
      </c>
      <c r="F92" s="77">
        <v>0</v>
      </c>
      <c r="G92" s="77">
        <v>0</v>
      </c>
      <c r="H92" s="77">
        <v>0</v>
      </c>
      <c r="I92" s="77">
        <v>0</v>
      </c>
      <c r="J92" s="77">
        <v>0</v>
      </c>
      <c r="K92" s="77">
        <v>0</v>
      </c>
    </row>
    <row r="93" spans="1:11" ht="12.75" x14ac:dyDescent="0.2">
      <c r="A93" s="53">
        <v>720</v>
      </c>
      <c r="B93" s="289" t="s">
        <v>178</v>
      </c>
      <c r="C93" s="70">
        <f t="shared" si="14"/>
        <v>18</v>
      </c>
      <c r="D93" s="77">
        <v>7</v>
      </c>
      <c r="E93" s="77">
        <v>10</v>
      </c>
      <c r="F93" s="77">
        <v>0</v>
      </c>
      <c r="G93" s="77">
        <v>0</v>
      </c>
      <c r="H93" s="70">
        <v>0</v>
      </c>
      <c r="I93" s="77">
        <v>1</v>
      </c>
      <c r="J93" s="77">
        <v>0</v>
      </c>
      <c r="K93" s="77">
        <v>0</v>
      </c>
    </row>
    <row r="94" spans="1:11" ht="12.75" x14ac:dyDescent="0.2">
      <c r="A94" s="53">
        <v>721</v>
      </c>
      <c r="B94" s="289" t="s">
        <v>360</v>
      </c>
      <c r="C94" s="70">
        <f t="shared" si="14"/>
        <v>26</v>
      </c>
      <c r="D94" s="77">
        <v>1</v>
      </c>
      <c r="E94" s="77">
        <v>24</v>
      </c>
      <c r="F94" s="77">
        <v>0</v>
      </c>
      <c r="G94" s="77">
        <v>0</v>
      </c>
      <c r="H94" s="77">
        <v>0</v>
      </c>
      <c r="I94" s="77">
        <v>0</v>
      </c>
      <c r="J94" s="77">
        <v>1</v>
      </c>
      <c r="K94" s="77">
        <v>0</v>
      </c>
    </row>
    <row r="95" spans="1:11" ht="12.75" x14ac:dyDescent="0.2">
      <c r="A95" s="53">
        <v>723</v>
      </c>
      <c r="B95" s="289" t="s">
        <v>0</v>
      </c>
      <c r="C95" s="70">
        <f t="shared" si="14"/>
        <v>2</v>
      </c>
      <c r="D95" s="77">
        <v>1</v>
      </c>
      <c r="E95" s="77">
        <v>1</v>
      </c>
      <c r="F95" s="77">
        <v>0</v>
      </c>
      <c r="G95" s="77">
        <v>0</v>
      </c>
      <c r="H95" s="70">
        <v>0</v>
      </c>
      <c r="I95" s="77">
        <v>0</v>
      </c>
      <c r="J95" s="77">
        <v>0</v>
      </c>
      <c r="K95" s="77">
        <v>0</v>
      </c>
    </row>
    <row r="96" spans="1:11" ht="15.75" customHeight="1" x14ac:dyDescent="0.2">
      <c r="A96" s="53">
        <v>725</v>
      </c>
      <c r="B96" s="289" t="s">
        <v>2</v>
      </c>
      <c r="C96" s="70">
        <f t="shared" si="14"/>
        <v>1</v>
      </c>
      <c r="D96" s="77">
        <v>0</v>
      </c>
      <c r="E96" s="77">
        <v>1</v>
      </c>
      <c r="F96" s="77">
        <v>0</v>
      </c>
      <c r="G96" s="77">
        <v>0</v>
      </c>
      <c r="H96" s="77">
        <v>0</v>
      </c>
      <c r="I96" s="77">
        <v>0</v>
      </c>
      <c r="J96" s="77">
        <v>0</v>
      </c>
      <c r="K96" s="77">
        <v>0</v>
      </c>
    </row>
    <row r="97" spans="1:11" ht="21" x14ac:dyDescent="0.2">
      <c r="A97" s="53">
        <v>726</v>
      </c>
      <c r="B97" s="289" t="s">
        <v>3</v>
      </c>
      <c r="C97" s="70">
        <f t="shared" si="14"/>
        <v>5</v>
      </c>
      <c r="D97" s="77">
        <v>0</v>
      </c>
      <c r="E97" s="77">
        <v>5</v>
      </c>
      <c r="F97" s="77">
        <v>0</v>
      </c>
      <c r="G97" s="77">
        <v>0</v>
      </c>
      <c r="H97" s="70">
        <v>0</v>
      </c>
      <c r="I97" s="77">
        <v>0</v>
      </c>
      <c r="J97" s="77">
        <v>0</v>
      </c>
      <c r="K97" s="77">
        <v>0</v>
      </c>
    </row>
    <row r="98" spans="1:11" ht="12.75" x14ac:dyDescent="0.2">
      <c r="A98" s="54">
        <v>763</v>
      </c>
      <c r="B98" s="290" t="s">
        <v>383</v>
      </c>
      <c r="C98" s="70">
        <f t="shared" si="14"/>
        <v>4</v>
      </c>
      <c r="D98" s="77">
        <v>2</v>
      </c>
      <c r="E98" s="77">
        <v>2</v>
      </c>
      <c r="F98" s="77">
        <v>0</v>
      </c>
      <c r="G98" s="77">
        <v>0</v>
      </c>
      <c r="H98" s="77">
        <v>0</v>
      </c>
      <c r="I98" s="77">
        <v>0</v>
      </c>
      <c r="J98" s="77">
        <v>0</v>
      </c>
      <c r="K98" s="77">
        <v>0</v>
      </c>
    </row>
    <row r="99" spans="1:11" ht="12.75" x14ac:dyDescent="0.2">
      <c r="A99" s="54">
        <v>764</v>
      </c>
      <c r="B99" s="290" t="s">
        <v>384</v>
      </c>
      <c r="C99" s="70">
        <f t="shared" si="14"/>
        <v>3</v>
      </c>
      <c r="D99" s="77">
        <v>1</v>
      </c>
      <c r="E99" s="77">
        <v>2</v>
      </c>
      <c r="F99" s="77">
        <v>0</v>
      </c>
      <c r="G99" s="77">
        <v>0</v>
      </c>
      <c r="H99" s="70">
        <v>0</v>
      </c>
      <c r="I99" s="77">
        <v>0</v>
      </c>
      <c r="J99" s="77">
        <v>0</v>
      </c>
      <c r="K99" s="77">
        <v>0</v>
      </c>
    </row>
    <row r="100" spans="1:11" ht="12.75" x14ac:dyDescent="0.2">
      <c r="A100" s="51">
        <v>799</v>
      </c>
      <c r="B100" s="289" t="s">
        <v>189</v>
      </c>
      <c r="C100" s="70">
        <f t="shared" si="14"/>
        <v>6</v>
      </c>
      <c r="D100" s="77">
        <v>0</v>
      </c>
      <c r="E100" s="77">
        <v>6</v>
      </c>
      <c r="F100" s="77">
        <v>0</v>
      </c>
      <c r="G100" s="77">
        <v>0</v>
      </c>
      <c r="H100" s="77">
        <v>0</v>
      </c>
      <c r="I100" s="77">
        <v>0</v>
      </c>
      <c r="J100" s="77">
        <v>0</v>
      </c>
      <c r="K100" s="77">
        <v>0</v>
      </c>
    </row>
    <row r="101" spans="1:11" ht="12.75" x14ac:dyDescent="0.2">
      <c r="A101" s="53">
        <v>13001</v>
      </c>
      <c r="B101" s="289" t="s">
        <v>133</v>
      </c>
      <c r="C101" s="70">
        <f t="shared" si="14"/>
        <v>908</v>
      </c>
      <c r="D101" s="77">
        <v>187</v>
      </c>
      <c r="E101" s="77">
        <v>660</v>
      </c>
      <c r="F101" s="77">
        <v>0</v>
      </c>
      <c r="G101" s="77">
        <v>0</v>
      </c>
      <c r="H101" s="70">
        <v>0</v>
      </c>
      <c r="I101" s="77">
        <v>7</v>
      </c>
      <c r="J101" s="77">
        <v>38</v>
      </c>
      <c r="K101" s="77">
        <v>16</v>
      </c>
    </row>
    <row r="102" spans="1:11" ht="12.75" x14ac:dyDescent="0.2">
      <c r="A102" s="50"/>
      <c r="B102" s="288" t="s">
        <v>299</v>
      </c>
      <c r="C102" s="70">
        <f>SUM(C103:C142)</f>
        <v>10868</v>
      </c>
      <c r="D102" s="70">
        <f t="shared" ref="D102:K102" si="15">SUM(D103:D142)</f>
        <v>1412</v>
      </c>
      <c r="E102" s="70">
        <f t="shared" si="15"/>
        <v>8979</v>
      </c>
      <c r="F102" s="70">
        <f t="shared" si="15"/>
        <v>6</v>
      </c>
      <c r="G102" s="70">
        <f t="shared" si="15"/>
        <v>9</v>
      </c>
      <c r="H102" s="70">
        <f t="shared" si="15"/>
        <v>0</v>
      </c>
      <c r="I102" s="70">
        <f t="shared" si="15"/>
        <v>42</v>
      </c>
      <c r="J102" s="70">
        <f t="shared" si="15"/>
        <v>297</v>
      </c>
      <c r="K102" s="70">
        <f t="shared" si="15"/>
        <v>123</v>
      </c>
    </row>
    <row r="103" spans="1:11" ht="12.75" x14ac:dyDescent="0.2">
      <c r="A103" s="51">
        <v>802</v>
      </c>
      <c r="B103" s="289" t="s">
        <v>85</v>
      </c>
      <c r="C103" s="70">
        <f t="shared" ref="C103:C142" si="16">SUM(D103:K103)</f>
        <v>932</v>
      </c>
      <c r="D103" s="77">
        <v>62</v>
      </c>
      <c r="E103" s="77">
        <v>836</v>
      </c>
      <c r="F103" s="77">
        <v>0</v>
      </c>
      <c r="G103" s="77">
        <v>2</v>
      </c>
      <c r="H103" s="70">
        <v>0</v>
      </c>
      <c r="I103" s="77">
        <v>1</v>
      </c>
      <c r="J103" s="77">
        <v>12</v>
      </c>
      <c r="K103" s="77">
        <v>19</v>
      </c>
    </row>
    <row r="104" spans="1:11" ht="12.75" x14ac:dyDescent="0.2">
      <c r="A104" s="51">
        <v>803</v>
      </c>
      <c r="B104" s="289" t="s">
        <v>134</v>
      </c>
      <c r="C104" s="70">
        <f t="shared" si="16"/>
        <v>518</v>
      </c>
      <c r="D104" s="77">
        <v>25</v>
      </c>
      <c r="E104" s="77">
        <v>482</v>
      </c>
      <c r="F104" s="77">
        <v>1</v>
      </c>
      <c r="G104" s="77">
        <v>0</v>
      </c>
      <c r="H104" s="77">
        <v>0</v>
      </c>
      <c r="I104" s="77">
        <v>0</v>
      </c>
      <c r="J104" s="77">
        <v>4</v>
      </c>
      <c r="K104" s="77">
        <v>6</v>
      </c>
    </row>
    <row r="105" spans="1:11" ht="12.75" x14ac:dyDescent="0.2">
      <c r="A105" s="51">
        <v>804</v>
      </c>
      <c r="B105" s="289" t="s">
        <v>135</v>
      </c>
      <c r="C105" s="70">
        <f t="shared" si="16"/>
        <v>440</v>
      </c>
      <c r="D105" s="77">
        <v>20</v>
      </c>
      <c r="E105" s="77">
        <v>418</v>
      </c>
      <c r="F105" s="77">
        <v>0</v>
      </c>
      <c r="G105" s="77">
        <v>0</v>
      </c>
      <c r="H105" s="70">
        <v>0</v>
      </c>
      <c r="I105" s="77">
        <v>1</v>
      </c>
      <c r="J105" s="77">
        <v>1</v>
      </c>
      <c r="K105" s="77">
        <v>0</v>
      </c>
    </row>
    <row r="106" spans="1:11" ht="12.75" x14ac:dyDescent="0.2">
      <c r="A106" s="51">
        <v>806</v>
      </c>
      <c r="B106" s="289" t="s">
        <v>86</v>
      </c>
      <c r="C106" s="70">
        <f t="shared" si="16"/>
        <v>5</v>
      </c>
      <c r="D106" s="77">
        <v>2</v>
      </c>
      <c r="E106" s="77">
        <v>3</v>
      </c>
      <c r="F106" s="77">
        <v>0</v>
      </c>
      <c r="G106" s="77">
        <v>0</v>
      </c>
      <c r="H106" s="77">
        <v>0</v>
      </c>
      <c r="I106" s="77">
        <v>0</v>
      </c>
      <c r="J106" s="77">
        <v>0</v>
      </c>
      <c r="K106" s="77">
        <v>0</v>
      </c>
    </row>
    <row r="107" spans="1:11" ht="21" x14ac:dyDescent="0.2">
      <c r="A107" s="51">
        <v>808</v>
      </c>
      <c r="B107" s="289" t="s">
        <v>300</v>
      </c>
      <c r="C107" s="70">
        <f t="shared" si="16"/>
        <v>390</v>
      </c>
      <c r="D107" s="77">
        <v>27</v>
      </c>
      <c r="E107" s="77">
        <v>356</v>
      </c>
      <c r="F107" s="77">
        <v>0</v>
      </c>
      <c r="G107" s="77">
        <v>0</v>
      </c>
      <c r="H107" s="70">
        <v>0</v>
      </c>
      <c r="I107" s="77">
        <v>1</v>
      </c>
      <c r="J107" s="77">
        <v>3</v>
      </c>
      <c r="K107" s="77">
        <v>3</v>
      </c>
    </row>
    <row r="108" spans="1:11" ht="12.75" x14ac:dyDescent="0.2">
      <c r="A108" s="51">
        <v>809</v>
      </c>
      <c r="B108" s="289" t="s">
        <v>274</v>
      </c>
      <c r="C108" s="70">
        <f t="shared" si="16"/>
        <v>580</v>
      </c>
      <c r="D108" s="77">
        <v>42</v>
      </c>
      <c r="E108" s="77">
        <v>515</v>
      </c>
      <c r="F108" s="77">
        <v>1</v>
      </c>
      <c r="G108" s="77">
        <v>0</v>
      </c>
      <c r="H108" s="77">
        <v>0</v>
      </c>
      <c r="I108" s="77">
        <v>0</v>
      </c>
      <c r="J108" s="77">
        <v>15</v>
      </c>
      <c r="K108" s="77">
        <v>7</v>
      </c>
    </row>
    <row r="109" spans="1:11" ht="12.75" x14ac:dyDescent="0.2">
      <c r="A109" s="51">
        <v>810</v>
      </c>
      <c r="B109" s="289" t="s">
        <v>136</v>
      </c>
      <c r="C109" s="70">
        <f t="shared" si="16"/>
        <v>749</v>
      </c>
      <c r="D109" s="77">
        <v>58</v>
      </c>
      <c r="E109" s="77">
        <v>668</v>
      </c>
      <c r="F109" s="77">
        <v>2</v>
      </c>
      <c r="G109" s="77">
        <v>1</v>
      </c>
      <c r="H109" s="70">
        <v>0</v>
      </c>
      <c r="I109" s="77">
        <v>2</v>
      </c>
      <c r="J109" s="77">
        <v>12</v>
      </c>
      <c r="K109" s="77">
        <v>6</v>
      </c>
    </row>
    <row r="110" spans="1:11" ht="12.75" x14ac:dyDescent="0.2">
      <c r="A110" s="53">
        <v>811</v>
      </c>
      <c r="B110" s="289" t="s">
        <v>137</v>
      </c>
      <c r="C110" s="70">
        <f t="shared" si="16"/>
        <v>21</v>
      </c>
      <c r="D110" s="77">
        <v>4</v>
      </c>
      <c r="E110" s="77">
        <v>16</v>
      </c>
      <c r="F110" s="77">
        <v>0</v>
      </c>
      <c r="G110" s="77">
        <v>0</v>
      </c>
      <c r="H110" s="77">
        <v>0</v>
      </c>
      <c r="I110" s="77">
        <v>0</v>
      </c>
      <c r="J110" s="77">
        <v>1</v>
      </c>
      <c r="K110" s="77">
        <v>0</v>
      </c>
    </row>
    <row r="111" spans="1:11" ht="12.75" x14ac:dyDescent="0.2">
      <c r="A111" s="53">
        <v>812</v>
      </c>
      <c r="B111" s="289" t="s">
        <v>151</v>
      </c>
      <c r="C111" s="70">
        <f t="shared" si="16"/>
        <v>2624</v>
      </c>
      <c r="D111" s="77">
        <v>459</v>
      </c>
      <c r="E111" s="77">
        <v>2027</v>
      </c>
      <c r="F111" s="77">
        <v>2</v>
      </c>
      <c r="G111" s="77">
        <v>4</v>
      </c>
      <c r="H111" s="70">
        <v>0</v>
      </c>
      <c r="I111" s="77">
        <v>9</v>
      </c>
      <c r="J111" s="77">
        <v>97</v>
      </c>
      <c r="K111" s="77">
        <v>26</v>
      </c>
    </row>
    <row r="112" spans="1:11" ht="12.75" x14ac:dyDescent="0.2">
      <c r="A112" s="53">
        <v>816</v>
      </c>
      <c r="B112" s="289" t="s">
        <v>248</v>
      </c>
      <c r="C112" s="70">
        <f t="shared" si="16"/>
        <v>746</v>
      </c>
      <c r="D112" s="77">
        <v>151</v>
      </c>
      <c r="E112" s="77">
        <v>547</v>
      </c>
      <c r="F112" s="77">
        <v>0</v>
      </c>
      <c r="G112" s="77">
        <v>1</v>
      </c>
      <c r="H112" s="77">
        <v>0</v>
      </c>
      <c r="I112" s="77">
        <v>10</v>
      </c>
      <c r="J112" s="77">
        <v>28</v>
      </c>
      <c r="K112" s="77">
        <v>9</v>
      </c>
    </row>
    <row r="113" spans="1:11" ht="12.75" x14ac:dyDescent="0.2">
      <c r="A113" s="53">
        <v>817</v>
      </c>
      <c r="B113" s="289" t="s">
        <v>139</v>
      </c>
      <c r="C113" s="70">
        <f t="shared" si="16"/>
        <v>37</v>
      </c>
      <c r="D113" s="77">
        <v>7</v>
      </c>
      <c r="E113" s="77">
        <v>30</v>
      </c>
      <c r="F113" s="77">
        <v>0</v>
      </c>
      <c r="G113" s="77">
        <v>0</v>
      </c>
      <c r="H113" s="70">
        <v>0</v>
      </c>
      <c r="I113" s="77">
        <v>0</v>
      </c>
      <c r="J113" s="77">
        <v>0</v>
      </c>
      <c r="K113" s="77">
        <v>0</v>
      </c>
    </row>
    <row r="114" spans="1:11" ht="12.75" x14ac:dyDescent="0.2">
      <c r="A114" s="53">
        <v>821</v>
      </c>
      <c r="B114" s="289" t="s">
        <v>342</v>
      </c>
      <c r="C114" s="70">
        <f t="shared" si="16"/>
        <v>55</v>
      </c>
      <c r="D114" s="77">
        <v>13</v>
      </c>
      <c r="E114" s="77">
        <v>38</v>
      </c>
      <c r="F114" s="77">
        <v>0</v>
      </c>
      <c r="G114" s="77">
        <v>0</v>
      </c>
      <c r="H114" s="77">
        <v>0</v>
      </c>
      <c r="I114" s="77">
        <v>0</v>
      </c>
      <c r="J114" s="77">
        <v>3</v>
      </c>
      <c r="K114" s="77">
        <v>1</v>
      </c>
    </row>
    <row r="115" spans="1:11" ht="12.75" x14ac:dyDescent="0.2">
      <c r="A115" s="53">
        <v>825</v>
      </c>
      <c r="B115" s="289" t="s">
        <v>361</v>
      </c>
      <c r="C115" s="70">
        <f t="shared" si="16"/>
        <v>11</v>
      </c>
      <c r="D115" s="77">
        <v>1</v>
      </c>
      <c r="E115" s="77">
        <v>9</v>
      </c>
      <c r="F115" s="77">
        <v>0</v>
      </c>
      <c r="G115" s="77">
        <v>0</v>
      </c>
      <c r="H115" s="70">
        <v>0</v>
      </c>
      <c r="I115" s="77">
        <v>0</v>
      </c>
      <c r="J115" s="77">
        <v>1</v>
      </c>
      <c r="K115" s="77">
        <v>0</v>
      </c>
    </row>
    <row r="116" spans="1:11" ht="12.75" x14ac:dyDescent="0.2">
      <c r="A116" s="53">
        <v>826</v>
      </c>
      <c r="B116" s="289" t="s">
        <v>301</v>
      </c>
      <c r="C116" s="70">
        <f t="shared" si="16"/>
        <v>137</v>
      </c>
      <c r="D116" s="77">
        <v>29</v>
      </c>
      <c r="E116" s="77">
        <v>97</v>
      </c>
      <c r="F116" s="77">
        <v>0</v>
      </c>
      <c r="G116" s="77">
        <v>0</v>
      </c>
      <c r="H116" s="77">
        <v>0</v>
      </c>
      <c r="I116" s="77">
        <v>2</v>
      </c>
      <c r="J116" s="77">
        <v>6</v>
      </c>
      <c r="K116" s="77">
        <v>3</v>
      </c>
    </row>
    <row r="117" spans="1:11" ht="12.75" x14ac:dyDescent="0.2">
      <c r="A117" s="53">
        <v>827</v>
      </c>
      <c r="B117" s="289" t="s">
        <v>141</v>
      </c>
      <c r="C117" s="70">
        <f t="shared" si="16"/>
        <v>61</v>
      </c>
      <c r="D117" s="77">
        <v>5</v>
      </c>
      <c r="E117" s="77">
        <v>54</v>
      </c>
      <c r="F117" s="77">
        <v>0</v>
      </c>
      <c r="G117" s="77">
        <v>0</v>
      </c>
      <c r="H117" s="70">
        <v>0</v>
      </c>
      <c r="I117" s="77">
        <v>0</v>
      </c>
      <c r="J117" s="77">
        <v>1</v>
      </c>
      <c r="K117" s="77">
        <v>1</v>
      </c>
    </row>
    <row r="118" spans="1:11" ht="12.75" x14ac:dyDescent="0.2">
      <c r="A118" s="53">
        <v>828</v>
      </c>
      <c r="B118" s="289" t="s">
        <v>142</v>
      </c>
      <c r="C118" s="70">
        <f t="shared" si="16"/>
        <v>8</v>
      </c>
      <c r="D118" s="77">
        <v>0</v>
      </c>
      <c r="E118" s="77">
        <v>8</v>
      </c>
      <c r="F118" s="77">
        <v>0</v>
      </c>
      <c r="G118" s="77">
        <v>0</v>
      </c>
      <c r="H118" s="77">
        <v>0</v>
      </c>
      <c r="I118" s="77">
        <v>0</v>
      </c>
      <c r="J118" s="77">
        <v>0</v>
      </c>
      <c r="K118" s="77">
        <v>0</v>
      </c>
    </row>
    <row r="119" spans="1:11" ht="12.75" x14ac:dyDescent="0.2">
      <c r="A119" s="53">
        <v>831</v>
      </c>
      <c r="B119" s="289" t="s">
        <v>92</v>
      </c>
      <c r="C119" s="70">
        <f t="shared" si="16"/>
        <v>48</v>
      </c>
      <c r="D119" s="77">
        <v>4</v>
      </c>
      <c r="E119" s="77">
        <v>44</v>
      </c>
      <c r="F119" s="77">
        <v>0</v>
      </c>
      <c r="G119" s="77">
        <v>0</v>
      </c>
      <c r="H119" s="70">
        <v>0</v>
      </c>
      <c r="I119" s="77">
        <v>0</v>
      </c>
      <c r="J119" s="77">
        <v>0</v>
      </c>
      <c r="K119" s="77">
        <v>0</v>
      </c>
    </row>
    <row r="120" spans="1:11" ht="16.5" customHeight="1" x14ac:dyDescent="0.2">
      <c r="A120" s="53">
        <v>832</v>
      </c>
      <c r="B120" s="289" t="s">
        <v>247</v>
      </c>
      <c r="C120" s="70">
        <f t="shared" si="16"/>
        <v>180</v>
      </c>
      <c r="D120" s="77">
        <v>8</v>
      </c>
      <c r="E120" s="77">
        <v>167</v>
      </c>
      <c r="F120" s="77">
        <v>0</v>
      </c>
      <c r="G120" s="77">
        <v>0</v>
      </c>
      <c r="H120" s="77">
        <v>0</v>
      </c>
      <c r="I120" s="77">
        <v>0</v>
      </c>
      <c r="J120" s="77">
        <v>3</v>
      </c>
      <c r="K120" s="77">
        <v>2</v>
      </c>
    </row>
    <row r="121" spans="1:11" ht="12.75" x14ac:dyDescent="0.2">
      <c r="A121" s="53">
        <v>833</v>
      </c>
      <c r="B121" s="289" t="s">
        <v>143</v>
      </c>
      <c r="C121" s="70">
        <f t="shared" si="16"/>
        <v>2</v>
      </c>
      <c r="D121" s="77">
        <v>2</v>
      </c>
      <c r="E121" s="77">
        <v>0</v>
      </c>
      <c r="F121" s="77">
        <v>0</v>
      </c>
      <c r="G121" s="77">
        <v>0</v>
      </c>
      <c r="H121" s="70">
        <v>0</v>
      </c>
      <c r="I121" s="77">
        <v>0</v>
      </c>
      <c r="J121" s="77">
        <v>0</v>
      </c>
      <c r="K121" s="77">
        <v>0</v>
      </c>
    </row>
    <row r="122" spans="1:11" ht="12.75" x14ac:dyDescent="0.2">
      <c r="A122" s="53">
        <v>834</v>
      </c>
      <c r="B122" s="289" t="s">
        <v>302</v>
      </c>
      <c r="C122" s="70">
        <f t="shared" si="16"/>
        <v>32</v>
      </c>
      <c r="D122" s="77">
        <v>7</v>
      </c>
      <c r="E122" s="77">
        <v>22</v>
      </c>
      <c r="F122" s="77">
        <v>0</v>
      </c>
      <c r="G122" s="77">
        <v>0</v>
      </c>
      <c r="H122" s="77">
        <v>0</v>
      </c>
      <c r="I122" s="77">
        <v>0</v>
      </c>
      <c r="J122" s="77">
        <v>2</v>
      </c>
      <c r="K122" s="77">
        <v>1</v>
      </c>
    </row>
    <row r="123" spans="1:11" ht="12.75" x14ac:dyDescent="0.2">
      <c r="A123" s="53">
        <v>836</v>
      </c>
      <c r="B123" s="289" t="s">
        <v>144</v>
      </c>
      <c r="C123" s="70">
        <f t="shared" si="16"/>
        <v>16</v>
      </c>
      <c r="D123" s="77">
        <v>6</v>
      </c>
      <c r="E123" s="77">
        <v>9</v>
      </c>
      <c r="F123" s="77">
        <v>0</v>
      </c>
      <c r="G123" s="77">
        <v>0</v>
      </c>
      <c r="H123" s="70">
        <v>0</v>
      </c>
      <c r="I123" s="77">
        <v>0</v>
      </c>
      <c r="J123" s="77">
        <v>1</v>
      </c>
      <c r="K123" s="77">
        <v>0</v>
      </c>
    </row>
    <row r="124" spans="1:11" ht="12.75" x14ac:dyDescent="0.2">
      <c r="A124" s="53">
        <v>838</v>
      </c>
      <c r="B124" s="289" t="s">
        <v>145</v>
      </c>
      <c r="C124" s="70">
        <f t="shared" si="16"/>
        <v>10</v>
      </c>
      <c r="D124" s="77">
        <v>2</v>
      </c>
      <c r="E124" s="77">
        <v>7</v>
      </c>
      <c r="F124" s="77">
        <v>0</v>
      </c>
      <c r="G124" s="77">
        <v>0</v>
      </c>
      <c r="H124" s="77">
        <v>0</v>
      </c>
      <c r="I124" s="77">
        <v>0</v>
      </c>
      <c r="J124" s="77">
        <v>1</v>
      </c>
      <c r="K124" s="77">
        <v>0</v>
      </c>
    </row>
    <row r="125" spans="1:11" ht="12.75" x14ac:dyDescent="0.2">
      <c r="A125" s="53">
        <v>839</v>
      </c>
      <c r="B125" s="289" t="s">
        <v>148</v>
      </c>
      <c r="C125" s="70">
        <f t="shared" si="16"/>
        <v>19</v>
      </c>
      <c r="D125" s="77">
        <v>3</v>
      </c>
      <c r="E125" s="77">
        <v>16</v>
      </c>
      <c r="F125" s="77">
        <v>0</v>
      </c>
      <c r="G125" s="77">
        <v>0</v>
      </c>
      <c r="H125" s="70">
        <v>0</v>
      </c>
      <c r="I125" s="77">
        <v>0</v>
      </c>
      <c r="J125" s="77">
        <v>0</v>
      </c>
      <c r="K125" s="77">
        <v>0</v>
      </c>
    </row>
    <row r="126" spans="1:11" ht="12.75" x14ac:dyDescent="0.2">
      <c r="A126" s="53">
        <v>840</v>
      </c>
      <c r="B126" s="289" t="s">
        <v>149</v>
      </c>
      <c r="C126" s="70">
        <f t="shared" si="16"/>
        <v>521</v>
      </c>
      <c r="D126" s="77">
        <v>77</v>
      </c>
      <c r="E126" s="77">
        <v>420</v>
      </c>
      <c r="F126" s="77">
        <v>0</v>
      </c>
      <c r="G126" s="77">
        <v>0</v>
      </c>
      <c r="H126" s="77">
        <v>0</v>
      </c>
      <c r="I126" s="77">
        <v>2</v>
      </c>
      <c r="J126" s="77">
        <v>15</v>
      </c>
      <c r="K126" s="77">
        <v>7</v>
      </c>
    </row>
    <row r="127" spans="1:11" ht="12.75" x14ac:dyDescent="0.2">
      <c r="A127" s="53">
        <v>841</v>
      </c>
      <c r="B127" s="289" t="s">
        <v>150</v>
      </c>
      <c r="C127" s="70">
        <f t="shared" si="16"/>
        <v>11</v>
      </c>
      <c r="D127" s="77">
        <v>2</v>
      </c>
      <c r="E127" s="77">
        <v>9</v>
      </c>
      <c r="F127" s="77">
        <v>0</v>
      </c>
      <c r="G127" s="77">
        <v>0</v>
      </c>
      <c r="H127" s="70">
        <v>0</v>
      </c>
      <c r="I127" s="77">
        <v>0</v>
      </c>
      <c r="J127" s="77">
        <v>0</v>
      </c>
      <c r="K127" s="77">
        <v>0</v>
      </c>
    </row>
    <row r="128" spans="1:11" ht="12.75" x14ac:dyDescent="0.2">
      <c r="A128" s="53">
        <v>846</v>
      </c>
      <c r="B128" s="289" t="s">
        <v>93</v>
      </c>
      <c r="C128" s="70">
        <f t="shared" si="16"/>
        <v>426</v>
      </c>
      <c r="D128" s="77">
        <v>69</v>
      </c>
      <c r="E128" s="77">
        <v>332</v>
      </c>
      <c r="F128" s="77">
        <v>0</v>
      </c>
      <c r="G128" s="77">
        <v>1</v>
      </c>
      <c r="H128" s="77">
        <v>0</v>
      </c>
      <c r="I128" s="77">
        <v>2</v>
      </c>
      <c r="J128" s="77">
        <v>13</v>
      </c>
      <c r="K128" s="77">
        <v>9</v>
      </c>
    </row>
    <row r="129" spans="1:11" ht="12.75" x14ac:dyDescent="0.2">
      <c r="A129" s="51">
        <v>847</v>
      </c>
      <c r="B129" s="289" t="s">
        <v>94</v>
      </c>
      <c r="C129" s="70">
        <f t="shared" si="16"/>
        <v>506</v>
      </c>
      <c r="D129" s="77">
        <v>57</v>
      </c>
      <c r="E129" s="77">
        <v>428</v>
      </c>
      <c r="F129" s="77">
        <v>0</v>
      </c>
      <c r="G129" s="77">
        <v>0</v>
      </c>
      <c r="H129" s="70">
        <v>0</v>
      </c>
      <c r="I129" s="77">
        <v>3</v>
      </c>
      <c r="J129" s="77">
        <v>16</v>
      </c>
      <c r="K129" s="77">
        <v>2</v>
      </c>
    </row>
    <row r="130" spans="1:11" ht="12.75" x14ac:dyDescent="0.2">
      <c r="A130" s="55">
        <v>848</v>
      </c>
      <c r="B130" s="289" t="s">
        <v>303</v>
      </c>
      <c r="C130" s="70">
        <f t="shared" si="16"/>
        <v>1543</v>
      </c>
      <c r="D130" s="77">
        <v>196</v>
      </c>
      <c r="E130" s="77">
        <v>1276</v>
      </c>
      <c r="F130" s="77">
        <v>0</v>
      </c>
      <c r="G130" s="77">
        <v>0</v>
      </c>
      <c r="H130" s="77">
        <v>0</v>
      </c>
      <c r="I130" s="77">
        <v>6</v>
      </c>
      <c r="J130" s="77">
        <v>48</v>
      </c>
      <c r="K130" s="77">
        <v>17</v>
      </c>
    </row>
    <row r="131" spans="1:11" ht="14.25" customHeight="1" x14ac:dyDescent="0.2">
      <c r="A131" s="51">
        <v>849</v>
      </c>
      <c r="B131" s="289" t="s">
        <v>166</v>
      </c>
      <c r="C131" s="70">
        <f t="shared" si="16"/>
        <v>8</v>
      </c>
      <c r="D131" s="77">
        <v>1</v>
      </c>
      <c r="E131" s="77">
        <v>7</v>
      </c>
      <c r="F131" s="77">
        <v>0</v>
      </c>
      <c r="G131" s="77">
        <v>0</v>
      </c>
      <c r="H131" s="70">
        <v>0</v>
      </c>
      <c r="I131" s="77">
        <v>0</v>
      </c>
      <c r="J131" s="77">
        <v>0</v>
      </c>
      <c r="K131" s="77">
        <v>0</v>
      </c>
    </row>
    <row r="132" spans="1:11" ht="12.75" x14ac:dyDescent="0.2">
      <c r="A132" s="51">
        <v>851</v>
      </c>
      <c r="B132" s="289" t="s">
        <v>53</v>
      </c>
      <c r="C132" s="70">
        <f t="shared" si="16"/>
        <v>6</v>
      </c>
      <c r="D132" s="77">
        <v>1</v>
      </c>
      <c r="E132" s="77">
        <v>5</v>
      </c>
      <c r="F132" s="77">
        <v>0</v>
      </c>
      <c r="G132" s="77">
        <v>0</v>
      </c>
      <c r="H132" s="77">
        <v>0</v>
      </c>
      <c r="I132" s="77">
        <v>0</v>
      </c>
      <c r="J132" s="77">
        <v>0</v>
      </c>
      <c r="K132" s="77">
        <v>0</v>
      </c>
    </row>
    <row r="133" spans="1:11" ht="12.75" x14ac:dyDescent="0.2">
      <c r="A133" s="55">
        <v>852</v>
      </c>
      <c r="B133" s="289" t="s">
        <v>95</v>
      </c>
      <c r="C133" s="70">
        <f t="shared" si="16"/>
        <v>2</v>
      </c>
      <c r="D133" s="77">
        <v>1</v>
      </c>
      <c r="E133" s="77">
        <v>1</v>
      </c>
      <c r="F133" s="77">
        <v>0</v>
      </c>
      <c r="G133" s="77">
        <v>0</v>
      </c>
      <c r="H133" s="70">
        <v>0</v>
      </c>
      <c r="I133" s="77">
        <v>0</v>
      </c>
      <c r="J133" s="77">
        <v>0</v>
      </c>
      <c r="K133" s="77">
        <v>0</v>
      </c>
    </row>
    <row r="134" spans="1:11" ht="16.5" customHeight="1" x14ac:dyDescent="0.2">
      <c r="A134" s="55">
        <v>853</v>
      </c>
      <c r="B134" s="289" t="s">
        <v>66</v>
      </c>
      <c r="C134" s="70">
        <f t="shared" si="16"/>
        <v>6</v>
      </c>
      <c r="D134" s="77">
        <v>1</v>
      </c>
      <c r="E134" s="77">
        <v>5</v>
      </c>
      <c r="F134" s="77">
        <v>0</v>
      </c>
      <c r="G134" s="77">
        <v>0</v>
      </c>
      <c r="H134" s="77">
        <v>0</v>
      </c>
      <c r="I134" s="77">
        <v>0</v>
      </c>
      <c r="J134" s="77">
        <v>0</v>
      </c>
      <c r="K134" s="77">
        <v>0</v>
      </c>
    </row>
    <row r="135" spans="1:11" ht="12.75" x14ac:dyDescent="0.2">
      <c r="A135" s="51">
        <v>854</v>
      </c>
      <c r="B135" s="289" t="s">
        <v>49</v>
      </c>
      <c r="C135" s="70">
        <f t="shared" si="16"/>
        <v>12</v>
      </c>
      <c r="D135" s="77">
        <v>2</v>
      </c>
      <c r="E135" s="77">
        <v>10</v>
      </c>
      <c r="F135" s="77">
        <v>0</v>
      </c>
      <c r="G135" s="77">
        <v>0</v>
      </c>
      <c r="H135" s="70">
        <v>0</v>
      </c>
      <c r="I135" s="77">
        <v>0</v>
      </c>
      <c r="J135" s="77">
        <v>0</v>
      </c>
      <c r="K135" s="77">
        <v>0</v>
      </c>
    </row>
    <row r="136" spans="1:11" ht="12.75" x14ac:dyDescent="0.2">
      <c r="A136" s="51">
        <v>855</v>
      </c>
      <c r="B136" s="289" t="s">
        <v>50</v>
      </c>
      <c r="C136" s="70">
        <f t="shared" si="16"/>
        <v>8</v>
      </c>
      <c r="D136" s="77">
        <v>2</v>
      </c>
      <c r="E136" s="77">
        <v>6</v>
      </c>
      <c r="F136" s="77">
        <v>0</v>
      </c>
      <c r="G136" s="77">
        <v>0</v>
      </c>
      <c r="H136" s="77">
        <v>0</v>
      </c>
      <c r="I136" s="77">
        <v>0</v>
      </c>
      <c r="J136" s="77">
        <v>0</v>
      </c>
      <c r="K136" s="77">
        <v>0</v>
      </c>
    </row>
    <row r="137" spans="1:11" ht="12.75" x14ac:dyDescent="0.2">
      <c r="A137" s="51">
        <v>856</v>
      </c>
      <c r="B137" s="289" t="s">
        <v>304</v>
      </c>
      <c r="C137" s="70">
        <f t="shared" si="16"/>
        <v>177</v>
      </c>
      <c r="D137" s="77">
        <v>59</v>
      </c>
      <c r="E137" s="77">
        <v>98</v>
      </c>
      <c r="F137" s="77">
        <v>0</v>
      </c>
      <c r="G137" s="77">
        <v>0</v>
      </c>
      <c r="H137" s="70">
        <v>0</v>
      </c>
      <c r="I137" s="77">
        <v>3</v>
      </c>
      <c r="J137" s="77">
        <v>13</v>
      </c>
      <c r="K137" s="77">
        <v>4</v>
      </c>
    </row>
    <row r="138" spans="1:11" ht="12.75" x14ac:dyDescent="0.2">
      <c r="A138" s="51">
        <v>857</v>
      </c>
      <c r="B138" s="289" t="s">
        <v>305</v>
      </c>
      <c r="C138" s="70">
        <f t="shared" si="16"/>
        <v>6</v>
      </c>
      <c r="D138" s="77">
        <v>3</v>
      </c>
      <c r="E138" s="77">
        <v>3</v>
      </c>
      <c r="F138" s="77">
        <v>0</v>
      </c>
      <c r="G138" s="77">
        <v>0</v>
      </c>
      <c r="H138" s="77">
        <v>0</v>
      </c>
      <c r="I138" s="77">
        <v>0</v>
      </c>
      <c r="J138" s="77">
        <v>0</v>
      </c>
      <c r="K138" s="77">
        <v>0</v>
      </c>
    </row>
    <row r="139" spans="1:11" ht="12.75" x14ac:dyDescent="0.2">
      <c r="A139" s="53">
        <v>858</v>
      </c>
      <c r="B139" s="289" t="s">
        <v>181</v>
      </c>
      <c r="C139" s="70">
        <f t="shared" si="16"/>
        <v>1</v>
      </c>
      <c r="D139" s="77">
        <v>0</v>
      </c>
      <c r="E139" s="77">
        <v>1</v>
      </c>
      <c r="F139" s="77">
        <v>0</v>
      </c>
      <c r="G139" s="77">
        <v>0</v>
      </c>
      <c r="H139" s="70">
        <v>0</v>
      </c>
      <c r="I139" s="77">
        <v>0</v>
      </c>
      <c r="J139" s="77">
        <v>0</v>
      </c>
      <c r="K139" s="77">
        <v>0</v>
      </c>
    </row>
    <row r="140" spans="1:11" ht="12.75" x14ac:dyDescent="0.2">
      <c r="A140" s="54">
        <v>861</v>
      </c>
      <c r="B140" s="290" t="s">
        <v>386</v>
      </c>
      <c r="C140" s="70">
        <f t="shared" si="16"/>
        <v>1</v>
      </c>
      <c r="D140" s="77">
        <v>0</v>
      </c>
      <c r="E140" s="77">
        <v>1</v>
      </c>
      <c r="F140" s="77">
        <v>0</v>
      </c>
      <c r="G140" s="77">
        <v>0</v>
      </c>
      <c r="H140" s="77">
        <v>0</v>
      </c>
      <c r="I140" s="77">
        <v>0</v>
      </c>
      <c r="J140" s="77">
        <v>0</v>
      </c>
      <c r="K140" s="77">
        <v>0</v>
      </c>
    </row>
    <row r="141" spans="1:11" ht="12.75" x14ac:dyDescent="0.2">
      <c r="A141" s="54">
        <v>862</v>
      </c>
      <c r="B141" s="290" t="s">
        <v>387</v>
      </c>
      <c r="C141" s="70">
        <f t="shared" si="16"/>
        <v>1</v>
      </c>
      <c r="D141" s="77">
        <v>0</v>
      </c>
      <c r="E141" s="77">
        <v>0</v>
      </c>
      <c r="F141" s="77">
        <v>0</v>
      </c>
      <c r="G141" s="77">
        <v>0</v>
      </c>
      <c r="H141" s="70">
        <v>0</v>
      </c>
      <c r="I141" s="77">
        <v>0</v>
      </c>
      <c r="J141" s="77">
        <v>1</v>
      </c>
      <c r="K141" s="77">
        <v>0</v>
      </c>
    </row>
    <row r="142" spans="1:11" ht="12.75" x14ac:dyDescent="0.2">
      <c r="A142" s="51">
        <v>899</v>
      </c>
      <c r="B142" s="289" t="s">
        <v>190</v>
      </c>
      <c r="C142" s="70">
        <f t="shared" si="16"/>
        <v>12</v>
      </c>
      <c r="D142" s="77">
        <v>4</v>
      </c>
      <c r="E142" s="77">
        <v>8</v>
      </c>
      <c r="F142" s="77">
        <v>0</v>
      </c>
      <c r="G142" s="77">
        <v>0</v>
      </c>
      <c r="H142" s="77">
        <v>0</v>
      </c>
      <c r="I142" s="77">
        <v>0</v>
      </c>
      <c r="J142" s="77">
        <v>0</v>
      </c>
      <c r="K142" s="77">
        <v>0</v>
      </c>
    </row>
    <row r="143" spans="1:11" ht="12.75" x14ac:dyDescent="0.2">
      <c r="A143" s="56"/>
      <c r="B143" s="288" t="s">
        <v>214</v>
      </c>
      <c r="C143" s="70">
        <f>SUM(C144:C147)</f>
        <v>215</v>
      </c>
      <c r="D143" s="70">
        <f t="shared" ref="D143:K143" si="17">SUM(D144:D147)</f>
        <v>80</v>
      </c>
      <c r="E143" s="70">
        <f t="shared" si="17"/>
        <v>102</v>
      </c>
      <c r="F143" s="70">
        <f t="shared" si="17"/>
        <v>0</v>
      </c>
      <c r="G143" s="70">
        <f t="shared" si="17"/>
        <v>0</v>
      </c>
      <c r="H143" s="70">
        <f t="shared" si="17"/>
        <v>0</v>
      </c>
      <c r="I143" s="70">
        <f t="shared" si="17"/>
        <v>1</v>
      </c>
      <c r="J143" s="70">
        <f t="shared" si="17"/>
        <v>27</v>
      </c>
      <c r="K143" s="70">
        <f t="shared" si="17"/>
        <v>5</v>
      </c>
    </row>
    <row r="144" spans="1:11" ht="12.75" x14ac:dyDescent="0.2">
      <c r="A144" s="51">
        <v>901</v>
      </c>
      <c r="B144" s="289" t="s">
        <v>96</v>
      </c>
      <c r="C144" s="70">
        <f>SUM(D144:K144)</f>
        <v>180</v>
      </c>
      <c r="D144" s="77">
        <v>68</v>
      </c>
      <c r="E144" s="77">
        <v>85</v>
      </c>
      <c r="F144" s="77">
        <v>0</v>
      </c>
      <c r="G144" s="77">
        <v>0</v>
      </c>
      <c r="H144" s="77">
        <v>0</v>
      </c>
      <c r="I144" s="77">
        <v>1</v>
      </c>
      <c r="J144" s="77">
        <v>22</v>
      </c>
      <c r="K144" s="77">
        <v>4</v>
      </c>
    </row>
    <row r="145" spans="1:16" ht="12.75" x14ac:dyDescent="0.2">
      <c r="A145" s="51">
        <v>905</v>
      </c>
      <c r="B145" s="289" t="s">
        <v>97</v>
      </c>
      <c r="C145" s="70">
        <f>SUM(D145:K145)</f>
        <v>28</v>
      </c>
      <c r="D145" s="77">
        <v>9</v>
      </c>
      <c r="E145" s="77">
        <v>14</v>
      </c>
      <c r="F145" s="77">
        <v>0</v>
      </c>
      <c r="G145" s="77">
        <v>0</v>
      </c>
      <c r="H145" s="70">
        <v>0</v>
      </c>
      <c r="I145" s="77">
        <v>0</v>
      </c>
      <c r="J145" s="77">
        <v>4</v>
      </c>
      <c r="K145" s="77">
        <v>1</v>
      </c>
    </row>
    <row r="146" spans="1:16" ht="14.25" customHeight="1" x14ac:dyDescent="0.2">
      <c r="A146" s="51">
        <v>910</v>
      </c>
      <c r="B146" s="289" t="s">
        <v>337</v>
      </c>
      <c r="C146" s="70">
        <f>SUM(D146:K146)</f>
        <v>1</v>
      </c>
      <c r="D146" s="77">
        <v>0</v>
      </c>
      <c r="E146" s="77">
        <v>1</v>
      </c>
      <c r="F146" s="77">
        <v>0</v>
      </c>
      <c r="G146" s="77">
        <v>0</v>
      </c>
      <c r="H146" s="77">
        <v>0</v>
      </c>
      <c r="I146" s="77">
        <v>0</v>
      </c>
      <c r="J146" s="77">
        <v>0</v>
      </c>
      <c r="K146" s="77">
        <v>0</v>
      </c>
    </row>
    <row r="147" spans="1:16" ht="12.75" x14ac:dyDescent="0.2">
      <c r="A147" s="51">
        <v>999</v>
      </c>
      <c r="B147" s="289" t="s">
        <v>191</v>
      </c>
      <c r="C147" s="70">
        <f>SUM(D147:K147)</f>
        <v>6</v>
      </c>
      <c r="D147" s="77">
        <v>3</v>
      </c>
      <c r="E147" s="77">
        <v>2</v>
      </c>
      <c r="F147" s="77">
        <v>0</v>
      </c>
      <c r="G147" s="77">
        <v>0</v>
      </c>
      <c r="H147" s="70">
        <v>0</v>
      </c>
      <c r="I147" s="77">
        <v>0</v>
      </c>
      <c r="J147" s="77">
        <v>1</v>
      </c>
      <c r="K147" s="77">
        <v>0</v>
      </c>
    </row>
    <row r="148" spans="1:16" ht="12.75" x14ac:dyDescent="0.2">
      <c r="A148" s="50"/>
      <c r="B148" s="288" t="s">
        <v>146</v>
      </c>
      <c r="C148" s="70">
        <f>SUM(C149:C152)</f>
        <v>2094</v>
      </c>
      <c r="D148" s="70">
        <f t="shared" ref="D148:K148" si="18">SUM(D149:D152)</f>
        <v>386</v>
      </c>
      <c r="E148" s="70">
        <f t="shared" si="18"/>
        <v>1569</v>
      </c>
      <c r="F148" s="70">
        <f t="shared" si="18"/>
        <v>1</v>
      </c>
      <c r="G148" s="70">
        <f t="shared" si="18"/>
        <v>3</v>
      </c>
      <c r="H148" s="70">
        <f t="shared" si="18"/>
        <v>0</v>
      </c>
      <c r="I148" s="70">
        <f t="shared" si="18"/>
        <v>14</v>
      </c>
      <c r="J148" s="70">
        <f t="shared" si="18"/>
        <v>98</v>
      </c>
      <c r="K148" s="70">
        <f t="shared" si="18"/>
        <v>23</v>
      </c>
    </row>
    <row r="149" spans="1:16" ht="12.75" x14ac:dyDescent="0.2">
      <c r="A149" s="51">
        <v>1002</v>
      </c>
      <c r="B149" s="289" t="s">
        <v>99</v>
      </c>
      <c r="C149" s="70">
        <f>SUM(D149:K149)</f>
        <v>1</v>
      </c>
      <c r="D149" s="77">
        <v>0</v>
      </c>
      <c r="E149" s="77">
        <v>1</v>
      </c>
      <c r="F149" s="77">
        <v>0</v>
      </c>
      <c r="G149" s="77">
        <v>0</v>
      </c>
      <c r="H149" s="70">
        <v>0</v>
      </c>
      <c r="I149" s="77">
        <v>0</v>
      </c>
      <c r="J149" s="77">
        <v>0</v>
      </c>
      <c r="K149" s="77">
        <v>0</v>
      </c>
    </row>
    <row r="150" spans="1:16" ht="12.75" x14ac:dyDescent="0.2">
      <c r="A150" s="51">
        <v>1006</v>
      </c>
      <c r="B150" s="289" t="s">
        <v>152</v>
      </c>
      <c r="C150" s="70">
        <f>SUM(D150:K150)</f>
        <v>1</v>
      </c>
      <c r="D150" s="77">
        <v>0</v>
      </c>
      <c r="E150" s="77">
        <v>0</v>
      </c>
      <c r="F150" s="77">
        <v>0</v>
      </c>
      <c r="G150" s="77">
        <v>0</v>
      </c>
      <c r="H150" s="77">
        <v>0</v>
      </c>
      <c r="I150" s="77">
        <v>0</v>
      </c>
      <c r="J150" s="77">
        <v>0</v>
      </c>
      <c r="K150" s="77">
        <v>1</v>
      </c>
    </row>
    <row r="151" spans="1:16" ht="12.75" x14ac:dyDescent="0.2">
      <c r="A151" s="51">
        <v>1018</v>
      </c>
      <c r="B151" s="289" t="s">
        <v>63</v>
      </c>
      <c r="C151" s="70">
        <f>SUM(D151:K151)</f>
        <v>8</v>
      </c>
      <c r="D151" s="77">
        <v>1</v>
      </c>
      <c r="E151" s="77">
        <v>7</v>
      </c>
      <c r="F151" s="77">
        <v>0</v>
      </c>
      <c r="G151" s="77">
        <v>0</v>
      </c>
      <c r="H151" s="70">
        <v>0</v>
      </c>
      <c r="I151" s="77">
        <v>0</v>
      </c>
      <c r="J151" s="77">
        <v>0</v>
      </c>
      <c r="K151" s="77">
        <v>0</v>
      </c>
    </row>
    <row r="152" spans="1:16" ht="12.75" x14ac:dyDescent="0.2">
      <c r="A152" s="51">
        <v>1099</v>
      </c>
      <c r="B152" s="289" t="s">
        <v>410</v>
      </c>
      <c r="C152" s="70">
        <f>SUM(D152:K152)</f>
        <v>2084</v>
      </c>
      <c r="D152" s="77">
        <v>385</v>
      </c>
      <c r="E152" s="77">
        <v>1561</v>
      </c>
      <c r="F152" s="77">
        <v>1</v>
      </c>
      <c r="G152" s="77">
        <v>3</v>
      </c>
      <c r="H152" s="77">
        <v>0</v>
      </c>
      <c r="I152" s="77">
        <v>14</v>
      </c>
      <c r="J152" s="77">
        <v>98</v>
      </c>
      <c r="K152" s="77">
        <v>22</v>
      </c>
    </row>
    <row r="153" spans="1:16" ht="12.75" x14ac:dyDescent="0.2">
      <c r="A153" s="105"/>
      <c r="B153" s="300" t="s">
        <v>582</v>
      </c>
      <c r="C153" s="109">
        <f>SUM(C154,C157,C160,C165,C170,C179,C182,C187,C196,C201,C228,C271,C274,C277,C296,C299,C279,C204)</f>
        <v>21236</v>
      </c>
      <c r="D153" s="109">
        <f t="shared" ref="D153:K153" si="19">SUM(D154,D157,D160,D165,D170,D179,D182,D187,D196,D201,D228,D271,D274,D277,D296,D299,D279,D204)</f>
        <v>4579</v>
      </c>
      <c r="E153" s="109">
        <f t="shared" si="19"/>
        <v>14939</v>
      </c>
      <c r="F153" s="109">
        <f t="shared" si="19"/>
        <v>15</v>
      </c>
      <c r="G153" s="109">
        <f t="shared" si="19"/>
        <v>25</v>
      </c>
      <c r="H153" s="109">
        <f t="shared" si="19"/>
        <v>1</v>
      </c>
      <c r="I153" s="109">
        <f t="shared" si="19"/>
        <v>190</v>
      </c>
      <c r="J153" s="109">
        <f t="shared" si="19"/>
        <v>1207</v>
      </c>
      <c r="K153" s="109">
        <f t="shared" si="19"/>
        <v>280</v>
      </c>
      <c r="P153" s="41"/>
    </row>
    <row r="154" spans="1:16" ht="12.75" x14ac:dyDescent="0.2">
      <c r="A154" s="50"/>
      <c r="B154" s="288" t="s">
        <v>215</v>
      </c>
      <c r="C154" s="70">
        <f>SUM(C155:C156)</f>
        <v>22</v>
      </c>
      <c r="D154" s="70">
        <f t="shared" ref="D154:K154" si="20">SUM(D155:D156)</f>
        <v>4</v>
      </c>
      <c r="E154" s="70">
        <f t="shared" si="20"/>
        <v>18</v>
      </c>
      <c r="F154" s="70">
        <f t="shared" si="20"/>
        <v>0</v>
      </c>
      <c r="G154" s="70">
        <f t="shared" si="20"/>
        <v>0</v>
      </c>
      <c r="H154" s="70">
        <f t="shared" si="20"/>
        <v>0</v>
      </c>
      <c r="I154" s="70">
        <f t="shared" si="20"/>
        <v>0</v>
      </c>
      <c r="J154" s="70">
        <f t="shared" si="20"/>
        <v>0</v>
      </c>
      <c r="K154" s="70">
        <f t="shared" si="20"/>
        <v>0</v>
      </c>
    </row>
    <row r="155" spans="1:16" ht="12.75" x14ac:dyDescent="0.2">
      <c r="A155" s="55">
        <v>2002</v>
      </c>
      <c r="B155" s="289" t="s">
        <v>101</v>
      </c>
      <c r="C155" s="70">
        <f>SUM(D155:K155)</f>
        <v>9</v>
      </c>
      <c r="D155" s="77">
        <v>2</v>
      </c>
      <c r="E155" s="77">
        <v>7</v>
      </c>
      <c r="F155" s="77">
        <v>0</v>
      </c>
      <c r="G155" s="77">
        <v>0</v>
      </c>
      <c r="H155" s="77">
        <v>0</v>
      </c>
      <c r="I155" s="77">
        <v>0</v>
      </c>
      <c r="J155" s="77">
        <v>0</v>
      </c>
      <c r="K155" s="77">
        <v>0</v>
      </c>
    </row>
    <row r="156" spans="1:16" ht="12.75" x14ac:dyDescent="0.2">
      <c r="A156" s="55">
        <v>2003</v>
      </c>
      <c r="B156" s="289" t="s">
        <v>246</v>
      </c>
      <c r="C156" s="70">
        <f>SUM(D156:K156)</f>
        <v>13</v>
      </c>
      <c r="D156" s="77">
        <v>2</v>
      </c>
      <c r="E156" s="77">
        <v>11</v>
      </c>
      <c r="F156" s="77">
        <v>0</v>
      </c>
      <c r="G156" s="77">
        <v>0</v>
      </c>
      <c r="H156" s="70">
        <v>0</v>
      </c>
      <c r="I156" s="77">
        <v>0</v>
      </c>
      <c r="J156" s="77">
        <v>0</v>
      </c>
      <c r="K156" s="77">
        <v>0</v>
      </c>
    </row>
    <row r="157" spans="1:16" ht="12.75" x14ac:dyDescent="0.2">
      <c r="A157" s="50"/>
      <c r="B157" s="288" t="s">
        <v>350</v>
      </c>
      <c r="C157" s="70">
        <f>SUM(C158:C159)</f>
        <v>11</v>
      </c>
      <c r="D157" s="70">
        <f t="shared" ref="D157:K157" si="21">SUM(D158:D159)</f>
        <v>2</v>
      </c>
      <c r="E157" s="70">
        <f t="shared" si="21"/>
        <v>8</v>
      </c>
      <c r="F157" s="70">
        <f t="shared" si="21"/>
        <v>0</v>
      </c>
      <c r="G157" s="70">
        <f t="shared" si="21"/>
        <v>0</v>
      </c>
      <c r="H157" s="70">
        <f t="shared" si="21"/>
        <v>0</v>
      </c>
      <c r="I157" s="70">
        <f t="shared" si="21"/>
        <v>1</v>
      </c>
      <c r="J157" s="70">
        <f t="shared" si="21"/>
        <v>0</v>
      </c>
      <c r="K157" s="70">
        <f t="shared" si="21"/>
        <v>0</v>
      </c>
    </row>
    <row r="158" spans="1:16" ht="12.75" x14ac:dyDescent="0.2">
      <c r="A158" s="51">
        <v>3001</v>
      </c>
      <c r="B158" s="289" t="s">
        <v>102</v>
      </c>
      <c r="C158" s="70">
        <f>SUM(D158:K158)</f>
        <v>3</v>
      </c>
      <c r="D158" s="77">
        <v>2</v>
      </c>
      <c r="E158" s="77">
        <v>1</v>
      </c>
      <c r="F158" s="77">
        <v>0</v>
      </c>
      <c r="G158" s="77">
        <v>0</v>
      </c>
      <c r="H158" s="70">
        <v>0</v>
      </c>
      <c r="I158" s="77">
        <v>0</v>
      </c>
      <c r="J158" s="77">
        <v>0</v>
      </c>
      <c r="K158" s="77">
        <v>0</v>
      </c>
    </row>
    <row r="159" spans="1:16" ht="12.75" x14ac:dyDescent="0.2">
      <c r="A159" s="51">
        <v>3099</v>
      </c>
      <c r="B159" s="289" t="s">
        <v>424</v>
      </c>
      <c r="C159" s="70">
        <f>SUM(D159:K159)</f>
        <v>8</v>
      </c>
      <c r="D159" s="77">
        <v>0</v>
      </c>
      <c r="E159" s="77">
        <v>7</v>
      </c>
      <c r="F159" s="77">
        <v>0</v>
      </c>
      <c r="G159" s="77">
        <v>0</v>
      </c>
      <c r="H159" s="77">
        <v>0</v>
      </c>
      <c r="I159" s="77">
        <v>1</v>
      </c>
      <c r="J159" s="77">
        <v>0</v>
      </c>
      <c r="K159" s="77">
        <v>0</v>
      </c>
    </row>
    <row r="160" spans="1:16" ht="12.75" x14ac:dyDescent="0.2">
      <c r="A160" s="56"/>
      <c r="B160" s="288" t="s">
        <v>171</v>
      </c>
      <c r="C160" s="70">
        <f>SUM(C161:C164)</f>
        <v>142</v>
      </c>
      <c r="D160" s="70">
        <f t="shared" ref="D160:K160" si="22">SUM(D161:D164)</f>
        <v>76</v>
      </c>
      <c r="E160" s="70">
        <f t="shared" si="22"/>
        <v>44</v>
      </c>
      <c r="F160" s="70">
        <f t="shared" si="22"/>
        <v>0</v>
      </c>
      <c r="G160" s="70">
        <f t="shared" si="22"/>
        <v>0</v>
      </c>
      <c r="H160" s="70">
        <f t="shared" si="22"/>
        <v>0</v>
      </c>
      <c r="I160" s="70">
        <f t="shared" si="22"/>
        <v>8</v>
      </c>
      <c r="J160" s="70">
        <f t="shared" si="22"/>
        <v>13</v>
      </c>
      <c r="K160" s="70">
        <f t="shared" si="22"/>
        <v>1</v>
      </c>
    </row>
    <row r="161" spans="1:11" ht="12.75" x14ac:dyDescent="0.2">
      <c r="A161" s="55">
        <v>4003</v>
      </c>
      <c r="B161" s="289" t="s">
        <v>458</v>
      </c>
      <c r="C161" s="70">
        <f t="shared" ref="C161:C224" si="23">SUM(D161:K161)</f>
        <v>123</v>
      </c>
      <c r="D161" s="77">
        <v>71</v>
      </c>
      <c r="E161" s="77">
        <v>32</v>
      </c>
      <c r="F161" s="77">
        <v>0</v>
      </c>
      <c r="G161" s="77">
        <v>0</v>
      </c>
      <c r="H161" s="77">
        <v>0</v>
      </c>
      <c r="I161" s="77">
        <v>8</v>
      </c>
      <c r="J161" s="77">
        <v>12</v>
      </c>
      <c r="K161" s="77">
        <v>0</v>
      </c>
    </row>
    <row r="162" spans="1:11" ht="12.75" x14ac:dyDescent="0.2">
      <c r="A162" s="55">
        <v>4004</v>
      </c>
      <c r="B162" s="289" t="s">
        <v>5</v>
      </c>
      <c r="C162" s="70">
        <f>SUM(D162:K162)</f>
        <v>4</v>
      </c>
      <c r="D162" s="77">
        <v>2</v>
      </c>
      <c r="E162" s="77">
        <v>1</v>
      </c>
      <c r="F162" s="77">
        <v>0</v>
      </c>
      <c r="G162" s="77">
        <v>0</v>
      </c>
      <c r="H162" s="70">
        <v>0</v>
      </c>
      <c r="I162" s="77">
        <v>0</v>
      </c>
      <c r="J162" s="77">
        <v>0</v>
      </c>
      <c r="K162" s="77">
        <v>1</v>
      </c>
    </row>
    <row r="163" spans="1:11" ht="12.75" x14ac:dyDescent="0.2">
      <c r="A163" s="55">
        <v>4005</v>
      </c>
      <c r="B163" s="289" t="s">
        <v>6</v>
      </c>
      <c r="C163" s="70">
        <f>SUM(D163:K163)</f>
        <v>6</v>
      </c>
      <c r="D163" s="77">
        <v>0</v>
      </c>
      <c r="E163" s="77">
        <v>6</v>
      </c>
      <c r="F163" s="77">
        <v>0</v>
      </c>
      <c r="G163" s="77">
        <v>0</v>
      </c>
      <c r="H163" s="77">
        <v>0</v>
      </c>
      <c r="I163" s="77">
        <v>0</v>
      </c>
      <c r="J163" s="77">
        <v>0</v>
      </c>
      <c r="K163" s="77">
        <v>0</v>
      </c>
    </row>
    <row r="164" spans="1:11" ht="12.75" x14ac:dyDescent="0.2">
      <c r="A164" s="51">
        <v>4099</v>
      </c>
      <c r="B164" s="289" t="s">
        <v>425</v>
      </c>
      <c r="C164" s="70">
        <f>SUM(D164:K164)</f>
        <v>9</v>
      </c>
      <c r="D164" s="77">
        <v>3</v>
      </c>
      <c r="E164" s="77">
        <v>5</v>
      </c>
      <c r="F164" s="77">
        <v>0</v>
      </c>
      <c r="G164" s="77">
        <v>0</v>
      </c>
      <c r="H164" s="70">
        <v>0</v>
      </c>
      <c r="I164" s="77">
        <v>0</v>
      </c>
      <c r="J164" s="77">
        <v>1</v>
      </c>
      <c r="K164" s="77">
        <v>0</v>
      </c>
    </row>
    <row r="165" spans="1:11" ht="12.75" x14ac:dyDescent="0.2">
      <c r="A165" s="50"/>
      <c r="B165" s="288" t="s">
        <v>351</v>
      </c>
      <c r="C165" s="70">
        <f>SUM(C166:C169)</f>
        <v>22</v>
      </c>
      <c r="D165" s="70">
        <f t="shared" ref="D165:K165" si="24">SUM(D166:D169)</f>
        <v>9</v>
      </c>
      <c r="E165" s="70">
        <f t="shared" si="24"/>
        <v>12</v>
      </c>
      <c r="F165" s="70">
        <f t="shared" si="24"/>
        <v>0</v>
      </c>
      <c r="G165" s="70">
        <f t="shared" si="24"/>
        <v>0</v>
      </c>
      <c r="H165" s="70">
        <f t="shared" si="24"/>
        <v>0</v>
      </c>
      <c r="I165" s="70">
        <f t="shared" si="24"/>
        <v>0</v>
      </c>
      <c r="J165" s="70">
        <f t="shared" si="24"/>
        <v>1</v>
      </c>
      <c r="K165" s="70">
        <f t="shared" si="24"/>
        <v>0</v>
      </c>
    </row>
    <row r="166" spans="1:11" ht="12.75" x14ac:dyDescent="0.2">
      <c r="A166" s="51">
        <v>5001</v>
      </c>
      <c r="B166" s="289" t="s">
        <v>456</v>
      </c>
      <c r="C166" s="70">
        <f>SUM(D166:K166)</f>
        <v>7</v>
      </c>
      <c r="D166" s="77">
        <v>3</v>
      </c>
      <c r="E166" s="77">
        <v>3</v>
      </c>
      <c r="F166" s="77">
        <v>0</v>
      </c>
      <c r="G166" s="77">
        <v>0</v>
      </c>
      <c r="H166" s="70">
        <v>0</v>
      </c>
      <c r="I166" s="77">
        <v>0</v>
      </c>
      <c r="J166" s="77">
        <v>1</v>
      </c>
      <c r="K166" s="77">
        <v>0</v>
      </c>
    </row>
    <row r="167" spans="1:11" ht="12.75" x14ac:dyDescent="0.2">
      <c r="A167" s="51">
        <v>5002</v>
      </c>
      <c r="B167" s="289" t="s">
        <v>103</v>
      </c>
      <c r="C167" s="70">
        <f>SUM(D167:K167)</f>
        <v>1</v>
      </c>
      <c r="D167" s="77">
        <v>0</v>
      </c>
      <c r="E167" s="77">
        <v>1</v>
      </c>
      <c r="F167" s="77">
        <v>0</v>
      </c>
      <c r="G167" s="77">
        <v>0</v>
      </c>
      <c r="H167" s="77">
        <v>0</v>
      </c>
      <c r="I167" s="77">
        <v>0</v>
      </c>
      <c r="J167" s="77">
        <v>0</v>
      </c>
      <c r="K167" s="77">
        <v>0</v>
      </c>
    </row>
    <row r="168" spans="1:11" ht="12.75" x14ac:dyDescent="0.2">
      <c r="A168" s="51">
        <v>5003</v>
      </c>
      <c r="B168" s="289" t="s">
        <v>7</v>
      </c>
      <c r="C168" s="70">
        <f>SUM(D168:K168)</f>
        <v>2</v>
      </c>
      <c r="D168" s="77">
        <v>1</v>
      </c>
      <c r="E168" s="77">
        <v>1</v>
      </c>
      <c r="F168" s="77">
        <v>0</v>
      </c>
      <c r="G168" s="77">
        <v>0</v>
      </c>
      <c r="H168" s="70">
        <v>0</v>
      </c>
      <c r="I168" s="77">
        <v>0</v>
      </c>
      <c r="J168" s="77">
        <v>0</v>
      </c>
      <c r="K168" s="77">
        <v>0</v>
      </c>
    </row>
    <row r="169" spans="1:11" ht="12.75" x14ac:dyDescent="0.2">
      <c r="A169" s="53">
        <v>5099</v>
      </c>
      <c r="B169" s="289" t="s">
        <v>184</v>
      </c>
      <c r="C169" s="70">
        <f>SUM(D169:K169)</f>
        <v>12</v>
      </c>
      <c r="D169" s="77">
        <v>5</v>
      </c>
      <c r="E169" s="77">
        <v>7</v>
      </c>
      <c r="F169" s="77">
        <v>0</v>
      </c>
      <c r="G169" s="77">
        <v>0</v>
      </c>
      <c r="H169" s="77">
        <v>0</v>
      </c>
      <c r="I169" s="77">
        <v>0</v>
      </c>
      <c r="J169" s="77">
        <v>0</v>
      </c>
      <c r="K169" s="77">
        <v>0</v>
      </c>
    </row>
    <row r="170" spans="1:11" ht="21" x14ac:dyDescent="0.2">
      <c r="A170" s="50"/>
      <c r="B170" s="288" t="s">
        <v>343</v>
      </c>
      <c r="C170" s="70">
        <f>SUM(C171:C178)</f>
        <v>9159</v>
      </c>
      <c r="D170" s="70">
        <f t="shared" ref="D170:K170" si="25">SUM(D171:D178)</f>
        <v>1339</v>
      </c>
      <c r="E170" s="70">
        <f t="shared" si="25"/>
        <v>7319</v>
      </c>
      <c r="F170" s="70">
        <f t="shared" si="25"/>
        <v>8</v>
      </c>
      <c r="G170" s="70">
        <f t="shared" si="25"/>
        <v>8</v>
      </c>
      <c r="H170" s="70">
        <f t="shared" si="25"/>
        <v>1</v>
      </c>
      <c r="I170" s="70">
        <f t="shared" si="25"/>
        <v>99</v>
      </c>
      <c r="J170" s="70">
        <f t="shared" si="25"/>
        <v>240</v>
      </c>
      <c r="K170" s="70">
        <f t="shared" si="25"/>
        <v>145</v>
      </c>
    </row>
    <row r="171" spans="1:11" ht="12.75" x14ac:dyDescent="0.2">
      <c r="A171" s="55">
        <v>7001</v>
      </c>
      <c r="B171" s="289" t="s">
        <v>276</v>
      </c>
      <c r="C171" s="70">
        <f>SUM(D171:K171)</f>
        <v>1</v>
      </c>
      <c r="D171" s="77">
        <v>0</v>
      </c>
      <c r="E171" s="77">
        <v>1</v>
      </c>
      <c r="F171" s="77">
        <v>0</v>
      </c>
      <c r="G171" s="77">
        <v>0</v>
      </c>
      <c r="H171" s="77">
        <v>0</v>
      </c>
      <c r="I171" s="77">
        <v>0</v>
      </c>
      <c r="J171" s="77">
        <v>0</v>
      </c>
      <c r="K171" s="77">
        <v>0</v>
      </c>
    </row>
    <row r="172" spans="1:11" ht="21" x14ac:dyDescent="0.2">
      <c r="A172" s="51">
        <v>7006</v>
      </c>
      <c r="B172" s="289" t="s">
        <v>306</v>
      </c>
      <c r="C172" s="70">
        <f>SUM(D172:K172)</f>
        <v>434</v>
      </c>
      <c r="D172" s="77">
        <v>98</v>
      </c>
      <c r="E172" s="77">
        <v>302</v>
      </c>
      <c r="F172" s="77">
        <v>1</v>
      </c>
      <c r="G172" s="77">
        <v>0</v>
      </c>
      <c r="H172" s="77">
        <v>0</v>
      </c>
      <c r="I172" s="77">
        <v>6</v>
      </c>
      <c r="J172" s="77">
        <v>24</v>
      </c>
      <c r="K172" s="77">
        <v>3</v>
      </c>
    </row>
    <row r="173" spans="1:11" ht="12.75" x14ac:dyDescent="0.2">
      <c r="A173" s="51">
        <v>7007</v>
      </c>
      <c r="B173" s="289" t="s">
        <v>104</v>
      </c>
      <c r="C173" s="70">
        <f>SUM(D173:K173)</f>
        <v>4488</v>
      </c>
      <c r="D173" s="77">
        <v>597</v>
      </c>
      <c r="E173" s="77">
        <v>3691</v>
      </c>
      <c r="F173" s="77">
        <v>4</v>
      </c>
      <c r="G173" s="77">
        <v>6</v>
      </c>
      <c r="H173" s="77">
        <v>0</v>
      </c>
      <c r="I173" s="77">
        <v>31</v>
      </c>
      <c r="J173" s="77">
        <v>93</v>
      </c>
      <c r="K173" s="77">
        <v>66</v>
      </c>
    </row>
    <row r="174" spans="1:11" ht="12.75" x14ac:dyDescent="0.2">
      <c r="A174" s="53">
        <v>7014</v>
      </c>
      <c r="B174" s="289" t="s">
        <v>426</v>
      </c>
      <c r="C174" s="70">
        <f>SUM(D174:K174)</f>
        <v>11</v>
      </c>
      <c r="D174" s="77">
        <v>3</v>
      </c>
      <c r="E174" s="77">
        <v>7</v>
      </c>
      <c r="F174" s="77">
        <v>0</v>
      </c>
      <c r="G174" s="77">
        <v>1</v>
      </c>
      <c r="H174" s="77">
        <v>0</v>
      </c>
      <c r="I174" s="77">
        <v>0</v>
      </c>
      <c r="J174" s="77">
        <v>0</v>
      </c>
      <c r="K174" s="77">
        <v>0</v>
      </c>
    </row>
    <row r="175" spans="1:11" ht="12.75" x14ac:dyDescent="0.2">
      <c r="A175" s="55">
        <v>7031</v>
      </c>
      <c r="B175" s="289" t="s">
        <v>54</v>
      </c>
      <c r="C175" s="70">
        <f>SUM(D175:K175)</f>
        <v>4</v>
      </c>
      <c r="D175" s="77">
        <v>1</v>
      </c>
      <c r="E175" s="77">
        <v>2</v>
      </c>
      <c r="F175" s="77">
        <v>0</v>
      </c>
      <c r="G175" s="77">
        <v>0</v>
      </c>
      <c r="H175" s="77">
        <v>0</v>
      </c>
      <c r="I175" s="77">
        <v>0</v>
      </c>
      <c r="J175" s="77">
        <v>1</v>
      </c>
      <c r="K175" s="77">
        <v>0</v>
      </c>
    </row>
    <row r="176" spans="1:11" ht="12.75" x14ac:dyDescent="0.2">
      <c r="A176" s="53">
        <v>7037</v>
      </c>
      <c r="B176" s="289" t="s">
        <v>11</v>
      </c>
      <c r="C176" s="70">
        <f t="shared" si="23"/>
        <v>3958</v>
      </c>
      <c r="D176" s="77">
        <v>611</v>
      </c>
      <c r="E176" s="77">
        <v>3094</v>
      </c>
      <c r="F176" s="77">
        <v>3</v>
      </c>
      <c r="G176" s="77">
        <v>0</v>
      </c>
      <c r="H176" s="77">
        <v>1</v>
      </c>
      <c r="I176" s="77">
        <v>59</v>
      </c>
      <c r="J176" s="77">
        <v>116</v>
      </c>
      <c r="K176" s="77">
        <v>74</v>
      </c>
    </row>
    <row r="177" spans="1:11" ht="12.75" x14ac:dyDescent="0.2">
      <c r="A177" s="53">
        <v>7044</v>
      </c>
      <c r="B177" s="289" t="s">
        <v>12</v>
      </c>
      <c r="C177" s="70">
        <f>SUM(D177:K177)</f>
        <v>2</v>
      </c>
      <c r="D177" s="77">
        <v>1</v>
      </c>
      <c r="E177" s="77">
        <v>1</v>
      </c>
      <c r="F177" s="77">
        <v>0</v>
      </c>
      <c r="G177" s="77">
        <v>0</v>
      </c>
      <c r="H177" s="77">
        <v>0</v>
      </c>
      <c r="I177" s="77">
        <v>0</v>
      </c>
      <c r="J177" s="77">
        <v>0</v>
      </c>
      <c r="K177" s="77">
        <v>0</v>
      </c>
    </row>
    <row r="178" spans="1:11" ht="12.75" x14ac:dyDescent="0.2">
      <c r="A178" s="51">
        <v>7099</v>
      </c>
      <c r="B178" s="289" t="s">
        <v>427</v>
      </c>
      <c r="C178" s="70">
        <f>SUM(D178:K178)</f>
        <v>261</v>
      </c>
      <c r="D178" s="77">
        <v>28</v>
      </c>
      <c r="E178" s="77">
        <v>221</v>
      </c>
      <c r="F178" s="77">
        <v>0</v>
      </c>
      <c r="G178" s="77">
        <v>1</v>
      </c>
      <c r="H178" s="77">
        <v>0</v>
      </c>
      <c r="I178" s="77">
        <v>3</v>
      </c>
      <c r="J178" s="77">
        <v>6</v>
      </c>
      <c r="K178" s="77">
        <v>2</v>
      </c>
    </row>
    <row r="179" spans="1:11" ht="21" x14ac:dyDescent="0.2">
      <c r="A179" s="50"/>
      <c r="B179" s="288" t="s">
        <v>216</v>
      </c>
      <c r="C179" s="70">
        <f>SUM(C180:C181)</f>
        <v>105</v>
      </c>
      <c r="D179" s="70">
        <f t="shared" ref="D179:K179" si="26">SUM(D180:D181)</f>
        <v>22</v>
      </c>
      <c r="E179" s="70">
        <f t="shared" si="26"/>
        <v>80</v>
      </c>
      <c r="F179" s="70">
        <f t="shared" si="26"/>
        <v>0</v>
      </c>
      <c r="G179" s="70">
        <f t="shared" si="26"/>
        <v>0</v>
      </c>
      <c r="H179" s="70">
        <f t="shared" si="26"/>
        <v>0</v>
      </c>
      <c r="I179" s="70">
        <f t="shared" si="26"/>
        <v>0</v>
      </c>
      <c r="J179" s="70">
        <f t="shared" si="26"/>
        <v>3</v>
      </c>
      <c r="K179" s="70">
        <f t="shared" si="26"/>
        <v>0</v>
      </c>
    </row>
    <row r="180" spans="1:11" ht="12.75" x14ac:dyDescent="0.2">
      <c r="A180" s="53">
        <v>8002</v>
      </c>
      <c r="B180" s="289" t="s">
        <v>105</v>
      </c>
      <c r="C180" s="70">
        <f>SUM(D180:K180)</f>
        <v>5</v>
      </c>
      <c r="D180" s="77">
        <v>3</v>
      </c>
      <c r="E180" s="77">
        <v>2</v>
      </c>
      <c r="F180" s="77">
        <v>0</v>
      </c>
      <c r="G180" s="77">
        <v>0</v>
      </c>
      <c r="H180" s="77">
        <v>0</v>
      </c>
      <c r="I180" s="77">
        <v>0</v>
      </c>
      <c r="J180" s="77">
        <v>0</v>
      </c>
      <c r="K180" s="77">
        <v>0</v>
      </c>
    </row>
    <row r="181" spans="1:11" ht="21" x14ac:dyDescent="0.2">
      <c r="A181" s="53">
        <v>8003</v>
      </c>
      <c r="B181" s="289" t="s">
        <v>428</v>
      </c>
      <c r="C181" s="70">
        <f>SUM(D181:K181)</f>
        <v>100</v>
      </c>
      <c r="D181" s="77">
        <v>19</v>
      </c>
      <c r="E181" s="77">
        <v>78</v>
      </c>
      <c r="F181" s="77">
        <v>0</v>
      </c>
      <c r="G181" s="77">
        <v>0</v>
      </c>
      <c r="H181" s="77">
        <v>0</v>
      </c>
      <c r="I181" s="77">
        <v>0</v>
      </c>
      <c r="J181" s="77">
        <v>3</v>
      </c>
      <c r="K181" s="77">
        <v>0</v>
      </c>
    </row>
    <row r="182" spans="1:11" ht="12.75" x14ac:dyDescent="0.2">
      <c r="A182" s="51"/>
      <c r="B182" s="288" t="s">
        <v>177</v>
      </c>
      <c r="C182" s="70">
        <f>SUM(C183:C186)</f>
        <v>216</v>
      </c>
      <c r="D182" s="70">
        <f t="shared" ref="D182:K182" si="27">SUM(D183:D186)</f>
        <v>54</v>
      </c>
      <c r="E182" s="70">
        <f t="shared" si="27"/>
        <v>147</v>
      </c>
      <c r="F182" s="70">
        <f t="shared" si="27"/>
        <v>0</v>
      </c>
      <c r="G182" s="70">
        <f t="shared" si="27"/>
        <v>0</v>
      </c>
      <c r="H182" s="70">
        <f t="shared" si="27"/>
        <v>0</v>
      </c>
      <c r="I182" s="70">
        <f t="shared" si="27"/>
        <v>2</v>
      </c>
      <c r="J182" s="70">
        <f t="shared" si="27"/>
        <v>12</v>
      </c>
      <c r="K182" s="70">
        <f t="shared" si="27"/>
        <v>1</v>
      </c>
    </row>
    <row r="183" spans="1:11" ht="21" x14ac:dyDescent="0.2">
      <c r="A183" s="51">
        <v>9002</v>
      </c>
      <c r="B183" s="289" t="s">
        <v>450</v>
      </c>
      <c r="C183" s="70">
        <f>SUM(D183:K183)</f>
        <v>8</v>
      </c>
      <c r="D183" s="77">
        <v>2</v>
      </c>
      <c r="E183" s="77">
        <v>5</v>
      </c>
      <c r="F183" s="77">
        <v>0</v>
      </c>
      <c r="G183" s="77">
        <v>0</v>
      </c>
      <c r="H183" s="77">
        <v>0</v>
      </c>
      <c r="I183" s="77">
        <v>0</v>
      </c>
      <c r="J183" s="77">
        <v>1</v>
      </c>
      <c r="K183" s="77">
        <v>0</v>
      </c>
    </row>
    <row r="184" spans="1:11" ht="21" x14ac:dyDescent="0.2">
      <c r="A184" s="51">
        <v>9003</v>
      </c>
      <c r="B184" s="289" t="s">
        <v>429</v>
      </c>
      <c r="C184" s="70">
        <f>SUM(D184:K184)</f>
        <v>23</v>
      </c>
      <c r="D184" s="77">
        <v>9</v>
      </c>
      <c r="E184" s="77">
        <v>13</v>
      </c>
      <c r="F184" s="77">
        <v>0</v>
      </c>
      <c r="G184" s="77">
        <v>0</v>
      </c>
      <c r="H184" s="77">
        <v>0</v>
      </c>
      <c r="I184" s="77">
        <v>0</v>
      </c>
      <c r="J184" s="77">
        <v>1</v>
      </c>
      <c r="K184" s="77">
        <v>0</v>
      </c>
    </row>
    <row r="185" spans="1:11" ht="21" x14ac:dyDescent="0.2">
      <c r="A185" s="51">
        <v>9004</v>
      </c>
      <c r="B185" s="289" t="s">
        <v>430</v>
      </c>
      <c r="C185" s="70">
        <f>SUM(D185:K185)</f>
        <v>8</v>
      </c>
      <c r="D185" s="77">
        <v>0</v>
      </c>
      <c r="E185" s="77">
        <v>7</v>
      </c>
      <c r="F185" s="77">
        <v>0</v>
      </c>
      <c r="G185" s="77">
        <v>0</v>
      </c>
      <c r="H185" s="77">
        <v>0</v>
      </c>
      <c r="I185" s="77">
        <v>0</v>
      </c>
      <c r="J185" s="77">
        <v>1</v>
      </c>
      <c r="K185" s="77">
        <v>0</v>
      </c>
    </row>
    <row r="186" spans="1:11" ht="21" x14ac:dyDescent="0.2">
      <c r="A186" s="53">
        <v>9099</v>
      </c>
      <c r="B186" s="289" t="s">
        <v>431</v>
      </c>
      <c r="C186" s="70">
        <f>SUM(D186:K186)</f>
        <v>177</v>
      </c>
      <c r="D186" s="77">
        <v>43</v>
      </c>
      <c r="E186" s="77">
        <v>122</v>
      </c>
      <c r="F186" s="77">
        <v>0</v>
      </c>
      <c r="G186" s="77">
        <v>0</v>
      </c>
      <c r="H186" s="77">
        <v>0</v>
      </c>
      <c r="I186" s="77">
        <v>2</v>
      </c>
      <c r="J186" s="77">
        <v>9</v>
      </c>
      <c r="K186" s="77">
        <v>1</v>
      </c>
    </row>
    <row r="187" spans="1:11" ht="12.75" x14ac:dyDescent="0.2">
      <c r="A187" s="50"/>
      <c r="B187" s="288" t="s">
        <v>176</v>
      </c>
      <c r="C187" s="70">
        <f>SUM(C188:C195)</f>
        <v>579</v>
      </c>
      <c r="D187" s="70">
        <f t="shared" ref="D187:K187" si="28">SUM(D188:D195)</f>
        <v>88</v>
      </c>
      <c r="E187" s="70">
        <f t="shared" si="28"/>
        <v>459</v>
      </c>
      <c r="F187" s="70">
        <f t="shared" si="28"/>
        <v>0</v>
      </c>
      <c r="G187" s="70">
        <f t="shared" si="28"/>
        <v>0</v>
      </c>
      <c r="H187" s="70">
        <f t="shared" si="28"/>
        <v>0</v>
      </c>
      <c r="I187" s="70">
        <f t="shared" si="28"/>
        <v>3</v>
      </c>
      <c r="J187" s="70">
        <f t="shared" si="28"/>
        <v>13</v>
      </c>
      <c r="K187" s="70">
        <f t="shared" si="28"/>
        <v>16</v>
      </c>
    </row>
    <row r="188" spans="1:11" ht="21" x14ac:dyDescent="0.2">
      <c r="A188" s="51">
        <v>10001</v>
      </c>
      <c r="B188" s="289" t="s">
        <v>462</v>
      </c>
      <c r="C188" s="70">
        <f t="shared" si="23"/>
        <v>302</v>
      </c>
      <c r="D188" s="77">
        <v>42</v>
      </c>
      <c r="E188" s="77">
        <v>244</v>
      </c>
      <c r="F188" s="77">
        <v>0</v>
      </c>
      <c r="G188" s="77">
        <v>0</v>
      </c>
      <c r="H188" s="77">
        <v>0</v>
      </c>
      <c r="I188" s="77">
        <v>0</v>
      </c>
      <c r="J188" s="77">
        <v>6</v>
      </c>
      <c r="K188" s="77">
        <v>10</v>
      </c>
    </row>
    <row r="189" spans="1:11" ht="12.75" x14ac:dyDescent="0.2">
      <c r="A189" s="51">
        <v>10008</v>
      </c>
      <c r="B189" s="289" t="s">
        <v>13</v>
      </c>
      <c r="C189" s="70">
        <f t="shared" si="23"/>
        <v>69</v>
      </c>
      <c r="D189" s="77">
        <v>9</v>
      </c>
      <c r="E189" s="77">
        <v>56</v>
      </c>
      <c r="F189" s="77">
        <v>0</v>
      </c>
      <c r="G189" s="77">
        <v>0</v>
      </c>
      <c r="H189" s="77">
        <v>0</v>
      </c>
      <c r="I189" s="77">
        <v>0</v>
      </c>
      <c r="J189" s="77">
        <v>3</v>
      </c>
      <c r="K189" s="77">
        <v>1</v>
      </c>
    </row>
    <row r="190" spans="1:11" ht="12.75" x14ac:dyDescent="0.2">
      <c r="A190" s="51">
        <v>10009</v>
      </c>
      <c r="B190" s="289" t="s">
        <v>14</v>
      </c>
      <c r="C190" s="70">
        <f t="shared" si="23"/>
        <v>66</v>
      </c>
      <c r="D190" s="77">
        <v>9</v>
      </c>
      <c r="E190" s="77">
        <v>53</v>
      </c>
      <c r="F190" s="77">
        <v>0</v>
      </c>
      <c r="G190" s="77">
        <v>0</v>
      </c>
      <c r="H190" s="77">
        <v>0</v>
      </c>
      <c r="I190" s="77">
        <v>0</v>
      </c>
      <c r="J190" s="77">
        <v>1</v>
      </c>
      <c r="K190" s="77">
        <v>3</v>
      </c>
    </row>
    <row r="191" spans="1:11" ht="12.75" x14ac:dyDescent="0.2">
      <c r="A191" s="51">
        <v>10010</v>
      </c>
      <c r="B191" s="289" t="s">
        <v>362</v>
      </c>
      <c r="C191" s="70">
        <f t="shared" si="23"/>
        <v>16</v>
      </c>
      <c r="D191" s="77">
        <v>5</v>
      </c>
      <c r="E191" s="77">
        <v>11</v>
      </c>
      <c r="F191" s="77">
        <v>0</v>
      </c>
      <c r="G191" s="77">
        <v>0</v>
      </c>
      <c r="H191" s="77">
        <v>0</v>
      </c>
      <c r="I191" s="77">
        <v>0</v>
      </c>
      <c r="J191" s="77">
        <v>0</v>
      </c>
      <c r="K191" s="77">
        <v>0</v>
      </c>
    </row>
    <row r="192" spans="1:11" ht="18" customHeight="1" x14ac:dyDescent="0.2">
      <c r="A192" s="53">
        <v>10011</v>
      </c>
      <c r="B192" s="289" t="s">
        <v>15</v>
      </c>
      <c r="C192" s="70">
        <f t="shared" si="23"/>
        <v>41</v>
      </c>
      <c r="D192" s="77">
        <v>7</v>
      </c>
      <c r="E192" s="77">
        <v>31</v>
      </c>
      <c r="F192" s="77">
        <v>0</v>
      </c>
      <c r="G192" s="77">
        <v>0</v>
      </c>
      <c r="H192" s="77">
        <v>0</v>
      </c>
      <c r="I192" s="77">
        <v>2</v>
      </c>
      <c r="J192" s="77">
        <v>1</v>
      </c>
      <c r="K192" s="77">
        <v>0</v>
      </c>
    </row>
    <row r="193" spans="1:11" ht="12.75" x14ac:dyDescent="0.2">
      <c r="A193" s="53">
        <v>10012</v>
      </c>
      <c r="B193" s="289" t="s">
        <v>16</v>
      </c>
      <c r="C193" s="70">
        <f t="shared" si="23"/>
        <v>1</v>
      </c>
      <c r="D193" s="77">
        <v>0</v>
      </c>
      <c r="E193" s="77">
        <v>1</v>
      </c>
      <c r="F193" s="77">
        <v>0</v>
      </c>
      <c r="G193" s="77">
        <v>0</v>
      </c>
      <c r="H193" s="77">
        <v>0</v>
      </c>
      <c r="I193" s="77">
        <v>0</v>
      </c>
      <c r="J193" s="77">
        <v>0</v>
      </c>
      <c r="K193" s="77">
        <v>0</v>
      </c>
    </row>
    <row r="194" spans="1:11" ht="12.75" x14ac:dyDescent="0.2">
      <c r="A194" s="51">
        <v>10015</v>
      </c>
      <c r="B194" s="289" t="s">
        <v>389</v>
      </c>
      <c r="C194" s="70">
        <f t="shared" si="23"/>
        <v>1</v>
      </c>
      <c r="D194" s="77">
        <v>1</v>
      </c>
      <c r="E194" s="77">
        <v>0</v>
      </c>
      <c r="F194" s="77">
        <v>0</v>
      </c>
      <c r="G194" s="77">
        <v>0</v>
      </c>
      <c r="H194" s="77">
        <v>0</v>
      </c>
      <c r="I194" s="77">
        <v>0</v>
      </c>
      <c r="J194" s="77">
        <v>0</v>
      </c>
      <c r="K194" s="77">
        <v>0</v>
      </c>
    </row>
    <row r="195" spans="1:11" ht="12.75" x14ac:dyDescent="0.2">
      <c r="A195" s="51">
        <v>10099</v>
      </c>
      <c r="B195" s="289" t="s">
        <v>432</v>
      </c>
      <c r="C195" s="70">
        <f t="shared" si="23"/>
        <v>83</v>
      </c>
      <c r="D195" s="77">
        <v>15</v>
      </c>
      <c r="E195" s="77">
        <v>63</v>
      </c>
      <c r="F195" s="77">
        <v>0</v>
      </c>
      <c r="G195" s="77">
        <v>0</v>
      </c>
      <c r="H195" s="77">
        <v>0</v>
      </c>
      <c r="I195" s="77">
        <v>1</v>
      </c>
      <c r="J195" s="77">
        <v>2</v>
      </c>
      <c r="K195" s="77">
        <v>2</v>
      </c>
    </row>
    <row r="196" spans="1:11" ht="21" x14ac:dyDescent="0.2">
      <c r="A196" s="50"/>
      <c r="B196" s="288" t="s">
        <v>309</v>
      </c>
      <c r="C196" s="70">
        <f>SUM(C197:C200)</f>
        <v>166</v>
      </c>
      <c r="D196" s="70">
        <f t="shared" ref="D196:K196" si="29">SUM(D197:D200)</f>
        <v>27</v>
      </c>
      <c r="E196" s="70">
        <f t="shared" si="29"/>
        <v>131</v>
      </c>
      <c r="F196" s="70">
        <f t="shared" si="29"/>
        <v>0</v>
      </c>
      <c r="G196" s="70">
        <f t="shared" si="29"/>
        <v>0</v>
      </c>
      <c r="H196" s="70">
        <f t="shared" si="29"/>
        <v>0</v>
      </c>
      <c r="I196" s="70">
        <f t="shared" si="29"/>
        <v>0</v>
      </c>
      <c r="J196" s="70">
        <f t="shared" si="29"/>
        <v>4</v>
      </c>
      <c r="K196" s="70">
        <f t="shared" si="29"/>
        <v>4</v>
      </c>
    </row>
    <row r="197" spans="1:11" ht="21" x14ac:dyDescent="0.2">
      <c r="A197" s="51">
        <v>11001</v>
      </c>
      <c r="B197" s="289" t="s">
        <v>271</v>
      </c>
      <c r="C197" s="70">
        <f t="shared" si="23"/>
        <v>133</v>
      </c>
      <c r="D197" s="77">
        <v>23</v>
      </c>
      <c r="E197" s="77">
        <v>105</v>
      </c>
      <c r="F197" s="77">
        <v>0</v>
      </c>
      <c r="G197" s="77">
        <v>0</v>
      </c>
      <c r="H197" s="77">
        <v>0</v>
      </c>
      <c r="I197" s="77">
        <v>0</v>
      </c>
      <c r="J197" s="77">
        <v>2</v>
      </c>
      <c r="K197" s="77">
        <v>3</v>
      </c>
    </row>
    <row r="198" spans="1:11" ht="21" x14ac:dyDescent="0.2">
      <c r="A198" s="51">
        <v>11004</v>
      </c>
      <c r="B198" s="289" t="s">
        <v>275</v>
      </c>
      <c r="C198" s="70">
        <f t="shared" si="23"/>
        <v>24</v>
      </c>
      <c r="D198" s="77">
        <v>1</v>
      </c>
      <c r="E198" s="77">
        <v>20</v>
      </c>
      <c r="F198" s="77">
        <v>0</v>
      </c>
      <c r="G198" s="77">
        <v>0</v>
      </c>
      <c r="H198" s="77">
        <v>0</v>
      </c>
      <c r="I198" s="77">
        <v>0</v>
      </c>
      <c r="J198" s="77">
        <v>2</v>
      </c>
      <c r="K198" s="77">
        <v>1</v>
      </c>
    </row>
    <row r="199" spans="1:11" ht="21" x14ac:dyDescent="0.2">
      <c r="A199" s="51">
        <v>11005</v>
      </c>
      <c r="B199" s="289" t="s">
        <v>67</v>
      </c>
      <c r="C199" s="70">
        <f t="shared" si="23"/>
        <v>4</v>
      </c>
      <c r="D199" s="77">
        <v>1</v>
      </c>
      <c r="E199" s="77">
        <v>3</v>
      </c>
      <c r="F199" s="77">
        <v>0</v>
      </c>
      <c r="G199" s="77">
        <v>0</v>
      </c>
      <c r="H199" s="77">
        <v>0</v>
      </c>
      <c r="I199" s="77">
        <v>0</v>
      </c>
      <c r="J199" s="77">
        <v>0</v>
      </c>
      <c r="K199" s="77">
        <v>0</v>
      </c>
    </row>
    <row r="200" spans="1:11" ht="12.75" x14ac:dyDescent="0.2">
      <c r="A200" s="51">
        <v>11099</v>
      </c>
      <c r="B200" s="289" t="s">
        <v>459</v>
      </c>
      <c r="C200" s="70">
        <f t="shared" si="23"/>
        <v>5</v>
      </c>
      <c r="D200" s="77">
        <v>2</v>
      </c>
      <c r="E200" s="77">
        <v>3</v>
      </c>
      <c r="F200" s="77">
        <v>0</v>
      </c>
      <c r="G200" s="77">
        <v>0</v>
      </c>
      <c r="H200" s="77">
        <v>0</v>
      </c>
      <c r="I200" s="77">
        <v>0</v>
      </c>
      <c r="J200" s="77">
        <v>0</v>
      </c>
      <c r="K200" s="77">
        <v>0</v>
      </c>
    </row>
    <row r="201" spans="1:11" ht="21" x14ac:dyDescent="0.2">
      <c r="A201" s="50"/>
      <c r="B201" s="288" t="s">
        <v>310</v>
      </c>
      <c r="C201" s="70">
        <f>SUM(C202:C203)</f>
        <v>6</v>
      </c>
      <c r="D201" s="70">
        <f t="shared" ref="D201:K201" si="30">SUM(D202:D203)</f>
        <v>0</v>
      </c>
      <c r="E201" s="70">
        <f t="shared" si="30"/>
        <v>6</v>
      </c>
      <c r="F201" s="70">
        <f t="shared" si="30"/>
        <v>0</v>
      </c>
      <c r="G201" s="70">
        <f t="shared" si="30"/>
        <v>0</v>
      </c>
      <c r="H201" s="70">
        <f t="shared" si="30"/>
        <v>0</v>
      </c>
      <c r="I201" s="70">
        <f t="shared" si="30"/>
        <v>0</v>
      </c>
      <c r="J201" s="70">
        <f t="shared" si="30"/>
        <v>0</v>
      </c>
      <c r="K201" s="70">
        <f t="shared" si="30"/>
        <v>0</v>
      </c>
    </row>
    <row r="202" spans="1:11" ht="16.5" customHeight="1" x14ac:dyDescent="0.2">
      <c r="A202" s="51">
        <v>11102</v>
      </c>
      <c r="B202" s="289" t="s">
        <v>478</v>
      </c>
      <c r="C202" s="70">
        <f>SUM(D202:K202)</f>
        <v>5</v>
      </c>
      <c r="D202" s="77">
        <v>0</v>
      </c>
      <c r="E202" s="77">
        <v>5</v>
      </c>
      <c r="F202" s="77">
        <v>0</v>
      </c>
      <c r="G202" s="77">
        <v>0</v>
      </c>
      <c r="H202" s="77">
        <v>0</v>
      </c>
      <c r="I202" s="77">
        <v>0</v>
      </c>
      <c r="J202" s="77">
        <v>0</v>
      </c>
      <c r="K202" s="77">
        <v>0</v>
      </c>
    </row>
    <row r="203" spans="1:11" ht="15.75" customHeight="1" x14ac:dyDescent="0.2">
      <c r="A203" s="51">
        <v>11103</v>
      </c>
      <c r="B203" s="289" t="s">
        <v>477</v>
      </c>
      <c r="C203" s="70">
        <f>SUM(D203:K203)</f>
        <v>1</v>
      </c>
      <c r="D203" s="77">
        <v>0</v>
      </c>
      <c r="E203" s="77">
        <v>1</v>
      </c>
      <c r="F203" s="77">
        <v>0</v>
      </c>
      <c r="G203" s="77">
        <v>0</v>
      </c>
      <c r="H203" s="77">
        <v>0</v>
      </c>
      <c r="I203" s="77">
        <v>0</v>
      </c>
      <c r="J203" s="77">
        <v>0</v>
      </c>
      <c r="K203" s="77">
        <v>0</v>
      </c>
    </row>
    <row r="204" spans="1:11" ht="12.75" x14ac:dyDescent="0.2">
      <c r="A204" s="50"/>
      <c r="B204" s="288" t="s">
        <v>19</v>
      </c>
      <c r="C204" s="70">
        <f>SUM(C205:C227)</f>
        <v>3359</v>
      </c>
      <c r="D204" s="70">
        <f t="shared" ref="D204:K204" si="31">SUM(D205:D227)</f>
        <v>784</v>
      </c>
      <c r="E204" s="70">
        <f t="shared" si="31"/>
        <v>2303</v>
      </c>
      <c r="F204" s="70">
        <f t="shared" si="31"/>
        <v>3</v>
      </c>
      <c r="G204" s="70">
        <f t="shared" si="31"/>
        <v>8</v>
      </c>
      <c r="H204" s="70">
        <f t="shared" si="31"/>
        <v>0</v>
      </c>
      <c r="I204" s="70">
        <f t="shared" si="31"/>
        <v>24</v>
      </c>
      <c r="J204" s="70">
        <f t="shared" si="31"/>
        <v>213</v>
      </c>
      <c r="K204" s="70">
        <f t="shared" si="31"/>
        <v>24</v>
      </c>
    </row>
    <row r="205" spans="1:11" ht="12.75" x14ac:dyDescent="0.2">
      <c r="A205" s="51">
        <v>12071</v>
      </c>
      <c r="B205" s="289" t="s">
        <v>56</v>
      </c>
      <c r="C205" s="70">
        <f>SUM(D205:K205)</f>
        <v>1</v>
      </c>
      <c r="D205" s="77">
        <v>0</v>
      </c>
      <c r="E205" s="77">
        <v>1</v>
      </c>
      <c r="F205" s="77">
        <v>0</v>
      </c>
      <c r="G205" s="77">
        <v>0</v>
      </c>
      <c r="H205" s="77">
        <v>0</v>
      </c>
      <c r="I205" s="77">
        <v>0</v>
      </c>
      <c r="J205" s="77">
        <v>0</v>
      </c>
      <c r="K205" s="77">
        <v>0</v>
      </c>
    </row>
    <row r="206" spans="1:11" ht="21" x14ac:dyDescent="0.2">
      <c r="A206" s="51">
        <v>12072</v>
      </c>
      <c r="B206" s="289" t="s">
        <v>433</v>
      </c>
      <c r="C206" s="70">
        <f t="shared" si="23"/>
        <v>71</v>
      </c>
      <c r="D206" s="77">
        <v>25</v>
      </c>
      <c r="E206" s="77">
        <v>41</v>
      </c>
      <c r="F206" s="77">
        <v>0</v>
      </c>
      <c r="G206" s="77">
        <v>0</v>
      </c>
      <c r="H206" s="77">
        <v>0</v>
      </c>
      <c r="I206" s="77">
        <v>0</v>
      </c>
      <c r="J206" s="77">
        <v>4</v>
      </c>
      <c r="K206" s="77">
        <v>1</v>
      </c>
    </row>
    <row r="207" spans="1:11" ht="12.75" x14ac:dyDescent="0.2">
      <c r="A207" s="51">
        <v>12073</v>
      </c>
      <c r="B207" s="289" t="s">
        <v>245</v>
      </c>
      <c r="C207" s="70">
        <f t="shared" si="23"/>
        <v>12</v>
      </c>
      <c r="D207" s="77">
        <v>6</v>
      </c>
      <c r="E207" s="77">
        <v>3</v>
      </c>
      <c r="F207" s="77">
        <v>0</v>
      </c>
      <c r="G207" s="77">
        <v>0</v>
      </c>
      <c r="H207" s="77">
        <v>0</v>
      </c>
      <c r="I207" s="77">
        <v>0</v>
      </c>
      <c r="J207" s="77">
        <v>2</v>
      </c>
      <c r="K207" s="77">
        <v>1</v>
      </c>
    </row>
    <row r="208" spans="1:11" ht="12.75" x14ac:dyDescent="0.2">
      <c r="A208" s="51">
        <v>12074</v>
      </c>
      <c r="B208" s="289" t="s">
        <v>154</v>
      </c>
      <c r="C208" s="70">
        <f t="shared" si="23"/>
        <v>332</v>
      </c>
      <c r="D208" s="77">
        <v>84</v>
      </c>
      <c r="E208" s="77">
        <v>226</v>
      </c>
      <c r="F208" s="77">
        <v>1</v>
      </c>
      <c r="G208" s="77">
        <v>0</v>
      </c>
      <c r="H208" s="77">
        <v>0</v>
      </c>
      <c r="I208" s="77">
        <v>2</v>
      </c>
      <c r="J208" s="77">
        <v>19</v>
      </c>
      <c r="K208" s="77">
        <v>0</v>
      </c>
    </row>
    <row r="209" spans="1:11" ht="12.75" x14ac:dyDescent="0.2">
      <c r="A209" s="51">
        <v>12077</v>
      </c>
      <c r="B209" s="289" t="s">
        <v>51</v>
      </c>
      <c r="C209" s="70">
        <f t="shared" si="23"/>
        <v>19</v>
      </c>
      <c r="D209" s="77">
        <v>5</v>
      </c>
      <c r="E209" s="77">
        <v>13</v>
      </c>
      <c r="F209" s="77">
        <v>0</v>
      </c>
      <c r="G209" s="77">
        <v>0</v>
      </c>
      <c r="H209" s="77">
        <v>0</v>
      </c>
      <c r="I209" s="77">
        <v>0</v>
      </c>
      <c r="J209" s="77">
        <v>0</v>
      </c>
      <c r="K209" s="77">
        <v>1</v>
      </c>
    </row>
    <row r="210" spans="1:11" ht="21" x14ac:dyDescent="0.2">
      <c r="A210" s="51">
        <v>12078</v>
      </c>
      <c r="B210" s="289" t="s">
        <v>192</v>
      </c>
      <c r="C210" s="70">
        <f t="shared" si="23"/>
        <v>240</v>
      </c>
      <c r="D210" s="77">
        <v>49</v>
      </c>
      <c r="E210" s="77">
        <v>169</v>
      </c>
      <c r="F210" s="77">
        <v>0</v>
      </c>
      <c r="G210" s="77">
        <v>0</v>
      </c>
      <c r="H210" s="77">
        <v>0</v>
      </c>
      <c r="I210" s="77">
        <v>0</v>
      </c>
      <c r="J210" s="77">
        <v>21</v>
      </c>
      <c r="K210" s="77">
        <v>1</v>
      </c>
    </row>
    <row r="211" spans="1:11" ht="21" x14ac:dyDescent="0.2">
      <c r="A211" s="51">
        <v>12079</v>
      </c>
      <c r="B211" s="289" t="s">
        <v>61</v>
      </c>
      <c r="C211" s="70">
        <f t="shared" si="23"/>
        <v>4</v>
      </c>
      <c r="D211" s="77">
        <v>0</v>
      </c>
      <c r="E211" s="77">
        <v>3</v>
      </c>
      <c r="F211" s="77">
        <v>0</v>
      </c>
      <c r="G211" s="77">
        <v>0</v>
      </c>
      <c r="H211" s="77">
        <v>0</v>
      </c>
      <c r="I211" s="77">
        <v>0</v>
      </c>
      <c r="J211" s="77">
        <v>1</v>
      </c>
      <c r="K211" s="77">
        <v>0</v>
      </c>
    </row>
    <row r="212" spans="1:11" ht="21" x14ac:dyDescent="0.2">
      <c r="A212" s="51">
        <v>12080</v>
      </c>
      <c r="B212" s="289" t="s">
        <v>62</v>
      </c>
      <c r="C212" s="70">
        <f t="shared" si="23"/>
        <v>9</v>
      </c>
      <c r="D212" s="77">
        <v>1</v>
      </c>
      <c r="E212" s="77">
        <v>7</v>
      </c>
      <c r="F212" s="77">
        <v>0</v>
      </c>
      <c r="G212" s="77">
        <v>0</v>
      </c>
      <c r="H212" s="77">
        <v>0</v>
      </c>
      <c r="I212" s="77">
        <v>0</v>
      </c>
      <c r="J212" s="77">
        <v>1</v>
      </c>
      <c r="K212" s="77">
        <v>0</v>
      </c>
    </row>
    <row r="213" spans="1:11" ht="21" x14ac:dyDescent="0.2">
      <c r="A213" s="53">
        <v>12184</v>
      </c>
      <c r="B213" s="289" t="s">
        <v>20</v>
      </c>
      <c r="C213" s="70">
        <f t="shared" si="23"/>
        <v>2</v>
      </c>
      <c r="D213" s="77">
        <v>0</v>
      </c>
      <c r="E213" s="77">
        <v>2</v>
      </c>
      <c r="F213" s="77">
        <v>0</v>
      </c>
      <c r="G213" s="77">
        <v>0</v>
      </c>
      <c r="H213" s="77">
        <v>0</v>
      </c>
      <c r="I213" s="77">
        <v>0</v>
      </c>
      <c r="J213" s="77">
        <v>0</v>
      </c>
      <c r="K213" s="77">
        <v>0</v>
      </c>
    </row>
    <row r="214" spans="1:11" ht="12.75" x14ac:dyDescent="0.2">
      <c r="A214" s="54">
        <v>12185</v>
      </c>
      <c r="B214" s="290" t="s">
        <v>390</v>
      </c>
      <c r="C214" s="70">
        <f t="shared" si="23"/>
        <v>3</v>
      </c>
      <c r="D214" s="77">
        <v>1</v>
      </c>
      <c r="E214" s="77">
        <v>2</v>
      </c>
      <c r="F214" s="77">
        <v>0</v>
      </c>
      <c r="G214" s="77">
        <v>0</v>
      </c>
      <c r="H214" s="77">
        <v>0</v>
      </c>
      <c r="I214" s="77">
        <v>0</v>
      </c>
      <c r="J214" s="77">
        <v>0</v>
      </c>
      <c r="K214" s="77">
        <v>0</v>
      </c>
    </row>
    <row r="215" spans="1:11" ht="12.75" x14ac:dyDescent="0.2">
      <c r="A215" s="57">
        <v>14004</v>
      </c>
      <c r="B215" s="289" t="s">
        <v>21</v>
      </c>
      <c r="C215" s="70">
        <f t="shared" si="23"/>
        <v>128</v>
      </c>
      <c r="D215" s="77">
        <v>27</v>
      </c>
      <c r="E215" s="77">
        <v>91</v>
      </c>
      <c r="F215" s="77">
        <v>0</v>
      </c>
      <c r="G215" s="77">
        <v>0</v>
      </c>
      <c r="H215" s="77">
        <v>0</v>
      </c>
      <c r="I215" s="77">
        <v>0</v>
      </c>
      <c r="J215" s="77">
        <v>10</v>
      </c>
      <c r="K215" s="77">
        <v>0</v>
      </c>
    </row>
    <row r="216" spans="1:11" ht="12.75" x14ac:dyDescent="0.2">
      <c r="A216" s="53">
        <v>14005</v>
      </c>
      <c r="B216" s="289" t="s">
        <v>22</v>
      </c>
      <c r="C216" s="70">
        <f t="shared" si="23"/>
        <v>27</v>
      </c>
      <c r="D216" s="77">
        <v>4</v>
      </c>
      <c r="E216" s="77">
        <v>19</v>
      </c>
      <c r="F216" s="77">
        <v>0</v>
      </c>
      <c r="G216" s="77">
        <v>0</v>
      </c>
      <c r="H216" s="77">
        <v>0</v>
      </c>
      <c r="I216" s="77">
        <v>0</v>
      </c>
      <c r="J216" s="77">
        <v>2</v>
      </c>
      <c r="K216" s="77">
        <v>2</v>
      </c>
    </row>
    <row r="217" spans="1:11" ht="12.75" x14ac:dyDescent="0.2">
      <c r="A217" s="53">
        <v>14006</v>
      </c>
      <c r="B217" s="289" t="s">
        <v>23</v>
      </c>
      <c r="C217" s="70">
        <f t="shared" si="23"/>
        <v>16</v>
      </c>
      <c r="D217" s="77">
        <v>3</v>
      </c>
      <c r="E217" s="77">
        <v>12</v>
      </c>
      <c r="F217" s="77">
        <v>0</v>
      </c>
      <c r="G217" s="77">
        <v>0</v>
      </c>
      <c r="H217" s="77">
        <v>0</v>
      </c>
      <c r="I217" s="77">
        <v>0</v>
      </c>
      <c r="J217" s="77">
        <v>1</v>
      </c>
      <c r="K217" s="77">
        <v>0</v>
      </c>
    </row>
    <row r="218" spans="1:11" ht="22.5" customHeight="1" x14ac:dyDescent="0.2">
      <c r="A218" s="53">
        <v>14007</v>
      </c>
      <c r="B218" s="289" t="s">
        <v>24</v>
      </c>
      <c r="C218" s="70">
        <f t="shared" si="23"/>
        <v>11</v>
      </c>
      <c r="D218" s="77">
        <v>5</v>
      </c>
      <c r="E218" s="77">
        <v>6</v>
      </c>
      <c r="F218" s="77">
        <v>0</v>
      </c>
      <c r="G218" s="77">
        <v>0</v>
      </c>
      <c r="H218" s="77">
        <v>0</v>
      </c>
      <c r="I218" s="77">
        <v>0</v>
      </c>
      <c r="J218" s="77">
        <v>0</v>
      </c>
      <c r="K218" s="77">
        <v>0</v>
      </c>
    </row>
    <row r="219" spans="1:11" ht="15.75" customHeight="1" x14ac:dyDescent="0.2">
      <c r="A219" s="54">
        <v>14008</v>
      </c>
      <c r="B219" s="290" t="s">
        <v>391</v>
      </c>
      <c r="C219" s="70">
        <f t="shared" si="23"/>
        <v>23</v>
      </c>
      <c r="D219" s="77">
        <v>7</v>
      </c>
      <c r="E219" s="77">
        <v>14</v>
      </c>
      <c r="F219" s="77">
        <v>0</v>
      </c>
      <c r="G219" s="77">
        <v>0</v>
      </c>
      <c r="H219" s="77">
        <v>0</v>
      </c>
      <c r="I219" s="77">
        <v>0</v>
      </c>
      <c r="J219" s="77">
        <v>2</v>
      </c>
      <c r="K219" s="77">
        <v>0</v>
      </c>
    </row>
    <row r="220" spans="1:11" ht="22.5" customHeight="1" x14ac:dyDescent="0.2">
      <c r="A220" s="53">
        <v>14009</v>
      </c>
      <c r="B220" s="289" t="s">
        <v>25</v>
      </c>
      <c r="C220" s="70">
        <f t="shared" si="23"/>
        <v>18</v>
      </c>
      <c r="D220" s="77">
        <v>5</v>
      </c>
      <c r="E220" s="77">
        <v>11</v>
      </c>
      <c r="F220" s="77">
        <v>0</v>
      </c>
      <c r="G220" s="77">
        <v>0</v>
      </c>
      <c r="H220" s="77">
        <v>0</v>
      </c>
      <c r="I220" s="77">
        <v>0</v>
      </c>
      <c r="J220" s="77">
        <v>2</v>
      </c>
      <c r="K220" s="77">
        <v>0</v>
      </c>
    </row>
    <row r="221" spans="1:11" ht="12.75" x14ac:dyDescent="0.2">
      <c r="A221" s="53">
        <v>14020</v>
      </c>
      <c r="B221" s="289" t="s">
        <v>434</v>
      </c>
      <c r="C221" s="70">
        <f t="shared" si="23"/>
        <v>7</v>
      </c>
      <c r="D221" s="77">
        <v>2</v>
      </c>
      <c r="E221" s="77">
        <v>3</v>
      </c>
      <c r="F221" s="77">
        <v>0</v>
      </c>
      <c r="G221" s="77">
        <v>0</v>
      </c>
      <c r="H221" s="77">
        <v>0</v>
      </c>
      <c r="I221" s="77">
        <v>0</v>
      </c>
      <c r="J221" s="77">
        <v>2</v>
      </c>
      <c r="K221" s="77">
        <v>0</v>
      </c>
    </row>
    <row r="222" spans="1:11" ht="12.75" x14ac:dyDescent="0.2">
      <c r="A222" s="53">
        <v>14021</v>
      </c>
      <c r="B222" s="289" t="s">
        <v>451</v>
      </c>
      <c r="C222" s="70">
        <f t="shared" si="23"/>
        <v>3</v>
      </c>
      <c r="D222" s="77">
        <v>1</v>
      </c>
      <c r="E222" s="77">
        <v>2</v>
      </c>
      <c r="F222" s="77">
        <v>0</v>
      </c>
      <c r="G222" s="77">
        <v>0</v>
      </c>
      <c r="H222" s="77">
        <v>0</v>
      </c>
      <c r="I222" s="77">
        <v>0</v>
      </c>
      <c r="J222" s="77">
        <v>0</v>
      </c>
      <c r="K222" s="77">
        <v>0</v>
      </c>
    </row>
    <row r="223" spans="1:11" ht="12.75" x14ac:dyDescent="0.2">
      <c r="A223" s="53">
        <v>14022</v>
      </c>
      <c r="B223" s="289" t="s">
        <v>484</v>
      </c>
      <c r="C223" s="70">
        <f t="shared" si="23"/>
        <v>5</v>
      </c>
      <c r="D223" s="77">
        <v>0</v>
      </c>
      <c r="E223" s="77">
        <v>5</v>
      </c>
      <c r="F223" s="77">
        <v>0</v>
      </c>
      <c r="G223" s="77">
        <v>0</v>
      </c>
      <c r="H223" s="77">
        <v>0</v>
      </c>
      <c r="I223" s="77">
        <v>0</v>
      </c>
      <c r="J223" s="77">
        <v>0</v>
      </c>
      <c r="K223" s="77">
        <v>0</v>
      </c>
    </row>
    <row r="224" spans="1:11" ht="21" x14ac:dyDescent="0.2">
      <c r="A224" s="53">
        <v>14052</v>
      </c>
      <c r="B224" s="289" t="s">
        <v>182</v>
      </c>
      <c r="C224" s="70">
        <f t="shared" si="23"/>
        <v>1525</v>
      </c>
      <c r="D224" s="77">
        <v>355</v>
      </c>
      <c r="E224" s="77">
        <v>1028</v>
      </c>
      <c r="F224" s="77">
        <v>2</v>
      </c>
      <c r="G224" s="77">
        <v>7</v>
      </c>
      <c r="H224" s="77">
        <v>0</v>
      </c>
      <c r="I224" s="77">
        <v>16</v>
      </c>
      <c r="J224" s="77">
        <v>101</v>
      </c>
      <c r="K224" s="77">
        <v>16</v>
      </c>
    </row>
    <row r="225" spans="1:11" ht="21" x14ac:dyDescent="0.2">
      <c r="A225" s="53">
        <v>14056</v>
      </c>
      <c r="B225" s="289" t="s">
        <v>193</v>
      </c>
      <c r="C225" s="70">
        <f t="shared" ref="C225:C288" si="32">SUM(D225:K225)</f>
        <v>3</v>
      </c>
      <c r="D225" s="77">
        <v>0</v>
      </c>
      <c r="E225" s="77">
        <v>3</v>
      </c>
      <c r="F225" s="77">
        <v>0</v>
      </c>
      <c r="G225" s="77">
        <v>0</v>
      </c>
      <c r="H225" s="77">
        <v>0</v>
      </c>
      <c r="I225" s="77">
        <v>0</v>
      </c>
      <c r="J225" s="77">
        <v>0</v>
      </c>
      <c r="K225" s="77">
        <v>0</v>
      </c>
    </row>
    <row r="226" spans="1:11" ht="21" x14ac:dyDescent="0.2">
      <c r="A226" s="57">
        <v>14057</v>
      </c>
      <c r="B226" s="289" t="s">
        <v>26</v>
      </c>
      <c r="C226" s="70">
        <f t="shared" si="32"/>
        <v>81</v>
      </c>
      <c r="D226" s="77">
        <v>16</v>
      </c>
      <c r="E226" s="77">
        <v>60</v>
      </c>
      <c r="F226" s="77">
        <v>0</v>
      </c>
      <c r="G226" s="77">
        <v>0</v>
      </c>
      <c r="H226" s="77">
        <v>0</v>
      </c>
      <c r="I226" s="77">
        <v>0</v>
      </c>
      <c r="J226" s="77">
        <v>5</v>
      </c>
      <c r="K226" s="77">
        <v>0</v>
      </c>
    </row>
    <row r="227" spans="1:11" ht="12.75" x14ac:dyDescent="0.2">
      <c r="A227" s="53">
        <v>14060</v>
      </c>
      <c r="B227" s="289" t="s">
        <v>435</v>
      </c>
      <c r="C227" s="70">
        <f t="shared" si="32"/>
        <v>819</v>
      </c>
      <c r="D227" s="77">
        <v>188</v>
      </c>
      <c r="E227" s="77">
        <v>582</v>
      </c>
      <c r="F227" s="77">
        <v>0</v>
      </c>
      <c r="G227" s="77">
        <v>1</v>
      </c>
      <c r="H227" s="77">
        <v>0</v>
      </c>
      <c r="I227" s="77">
        <v>6</v>
      </c>
      <c r="J227" s="77">
        <v>40</v>
      </c>
      <c r="K227" s="77">
        <v>2</v>
      </c>
    </row>
    <row r="228" spans="1:11" ht="12.75" x14ac:dyDescent="0.2">
      <c r="A228" s="51"/>
      <c r="B228" s="288" t="s">
        <v>153</v>
      </c>
      <c r="C228" s="70">
        <f>SUM(C229:C270)</f>
        <v>5825</v>
      </c>
      <c r="D228" s="70">
        <f t="shared" ref="D228:K228" si="33">SUM(D229:D270)</f>
        <v>1885</v>
      </c>
      <c r="E228" s="70">
        <f t="shared" si="33"/>
        <v>3166</v>
      </c>
      <c r="F228" s="70">
        <f t="shared" si="33"/>
        <v>4</v>
      </c>
      <c r="G228" s="70">
        <f t="shared" si="33"/>
        <v>6</v>
      </c>
      <c r="H228" s="70">
        <f t="shared" si="33"/>
        <v>0</v>
      </c>
      <c r="I228" s="70">
        <f t="shared" si="33"/>
        <v>44</v>
      </c>
      <c r="J228" s="70">
        <f t="shared" si="33"/>
        <v>644</v>
      </c>
      <c r="K228" s="70">
        <f t="shared" si="33"/>
        <v>76</v>
      </c>
    </row>
    <row r="229" spans="1:11" ht="12.75" x14ac:dyDescent="0.2">
      <c r="A229" s="53">
        <v>12010</v>
      </c>
      <c r="B229" s="289" t="s">
        <v>436</v>
      </c>
      <c r="C229" s="70">
        <f>SUM(D229:K229)</f>
        <v>11</v>
      </c>
      <c r="D229" s="77">
        <v>3</v>
      </c>
      <c r="E229" s="77">
        <v>7</v>
      </c>
      <c r="F229" s="77">
        <v>0</v>
      </c>
      <c r="G229" s="77">
        <v>0</v>
      </c>
      <c r="H229" s="77">
        <v>0</v>
      </c>
      <c r="I229" s="77">
        <v>1</v>
      </c>
      <c r="J229" s="77">
        <v>0</v>
      </c>
      <c r="K229" s="77">
        <v>0</v>
      </c>
    </row>
    <row r="230" spans="1:11" ht="16.5" customHeight="1" x14ac:dyDescent="0.2">
      <c r="A230" s="53">
        <v>12021</v>
      </c>
      <c r="B230" s="289" t="s">
        <v>452</v>
      </c>
      <c r="C230" s="70">
        <f t="shared" si="32"/>
        <v>1</v>
      </c>
      <c r="D230" s="77">
        <v>0</v>
      </c>
      <c r="E230" s="77">
        <v>0</v>
      </c>
      <c r="F230" s="77">
        <v>0</v>
      </c>
      <c r="G230" s="77">
        <v>0</v>
      </c>
      <c r="H230" s="77">
        <v>0</v>
      </c>
      <c r="I230" s="77">
        <v>0</v>
      </c>
      <c r="J230" s="77">
        <v>1</v>
      </c>
      <c r="K230" s="77">
        <v>0</v>
      </c>
    </row>
    <row r="231" spans="1:11" ht="12.75" x14ac:dyDescent="0.2">
      <c r="A231" s="53">
        <v>12022</v>
      </c>
      <c r="B231" s="289" t="s">
        <v>437</v>
      </c>
      <c r="C231" s="70">
        <f t="shared" si="32"/>
        <v>65</v>
      </c>
      <c r="D231" s="77">
        <v>20</v>
      </c>
      <c r="E231" s="77">
        <v>41</v>
      </c>
      <c r="F231" s="77">
        <v>0</v>
      </c>
      <c r="G231" s="77">
        <v>0</v>
      </c>
      <c r="H231" s="77">
        <v>0</v>
      </c>
      <c r="I231" s="77">
        <v>0</v>
      </c>
      <c r="J231" s="77">
        <v>3</v>
      </c>
      <c r="K231" s="77">
        <v>1</v>
      </c>
    </row>
    <row r="232" spans="1:11" ht="12.75" x14ac:dyDescent="0.2">
      <c r="A232" s="53">
        <v>12031</v>
      </c>
      <c r="B232" s="289" t="s">
        <v>311</v>
      </c>
      <c r="C232" s="70">
        <f t="shared" si="32"/>
        <v>22</v>
      </c>
      <c r="D232" s="77">
        <v>4</v>
      </c>
      <c r="E232" s="77">
        <v>18</v>
      </c>
      <c r="F232" s="77">
        <v>0</v>
      </c>
      <c r="G232" s="77">
        <v>0</v>
      </c>
      <c r="H232" s="77">
        <v>0</v>
      </c>
      <c r="I232" s="77">
        <v>0</v>
      </c>
      <c r="J232" s="77">
        <v>0</v>
      </c>
      <c r="K232" s="77">
        <v>0</v>
      </c>
    </row>
    <row r="233" spans="1:11" ht="12.75" x14ac:dyDescent="0.2">
      <c r="A233" s="53">
        <v>12032</v>
      </c>
      <c r="B233" s="289" t="s">
        <v>348</v>
      </c>
      <c r="C233" s="70">
        <f t="shared" si="32"/>
        <v>1</v>
      </c>
      <c r="D233" s="77">
        <v>0</v>
      </c>
      <c r="E233" s="77">
        <v>1</v>
      </c>
      <c r="F233" s="77">
        <v>0</v>
      </c>
      <c r="G233" s="77">
        <v>0</v>
      </c>
      <c r="H233" s="77">
        <v>0</v>
      </c>
      <c r="I233" s="77">
        <v>0</v>
      </c>
      <c r="J233" s="77">
        <v>0</v>
      </c>
      <c r="K233" s="77">
        <v>0</v>
      </c>
    </row>
    <row r="234" spans="1:11" ht="12.75" x14ac:dyDescent="0.2">
      <c r="A234" s="53">
        <v>12051</v>
      </c>
      <c r="B234" s="289" t="s">
        <v>27</v>
      </c>
      <c r="C234" s="70">
        <f t="shared" si="32"/>
        <v>287</v>
      </c>
      <c r="D234" s="77">
        <v>87</v>
      </c>
      <c r="E234" s="77">
        <v>182</v>
      </c>
      <c r="F234" s="77">
        <v>0</v>
      </c>
      <c r="G234" s="77">
        <v>1</v>
      </c>
      <c r="H234" s="77">
        <v>0</v>
      </c>
      <c r="I234" s="77">
        <v>5</v>
      </c>
      <c r="J234" s="77">
        <v>9</v>
      </c>
      <c r="K234" s="77">
        <v>3</v>
      </c>
    </row>
    <row r="235" spans="1:11" ht="15.75" customHeight="1" x14ac:dyDescent="0.2">
      <c r="A235" s="53">
        <v>12052</v>
      </c>
      <c r="B235" s="289" t="s">
        <v>28</v>
      </c>
      <c r="C235" s="70">
        <f t="shared" si="32"/>
        <v>88</v>
      </c>
      <c r="D235" s="77">
        <v>23</v>
      </c>
      <c r="E235" s="77">
        <v>57</v>
      </c>
      <c r="F235" s="77">
        <v>0</v>
      </c>
      <c r="G235" s="77">
        <v>0</v>
      </c>
      <c r="H235" s="77">
        <v>0</v>
      </c>
      <c r="I235" s="77">
        <v>1</v>
      </c>
      <c r="J235" s="77">
        <v>6</v>
      </c>
      <c r="K235" s="77">
        <v>1</v>
      </c>
    </row>
    <row r="236" spans="1:11" ht="14.25" customHeight="1" x14ac:dyDescent="0.2">
      <c r="A236" s="53">
        <v>12053</v>
      </c>
      <c r="B236" s="289" t="s">
        <v>29</v>
      </c>
      <c r="C236" s="70">
        <f t="shared" si="32"/>
        <v>16</v>
      </c>
      <c r="D236" s="77">
        <v>3</v>
      </c>
      <c r="E236" s="77">
        <v>11</v>
      </c>
      <c r="F236" s="77">
        <v>0</v>
      </c>
      <c r="G236" s="77">
        <v>1</v>
      </c>
      <c r="H236" s="77">
        <v>0</v>
      </c>
      <c r="I236" s="77">
        <v>0</v>
      </c>
      <c r="J236" s="77">
        <v>1</v>
      </c>
      <c r="K236" s="77">
        <v>0</v>
      </c>
    </row>
    <row r="237" spans="1:11" ht="12.75" x14ac:dyDescent="0.2">
      <c r="A237" s="53">
        <v>12054</v>
      </c>
      <c r="B237" s="289" t="s">
        <v>30</v>
      </c>
      <c r="C237" s="70">
        <f t="shared" si="32"/>
        <v>13</v>
      </c>
      <c r="D237" s="77">
        <v>3</v>
      </c>
      <c r="E237" s="77">
        <v>6</v>
      </c>
      <c r="F237" s="77">
        <v>0</v>
      </c>
      <c r="G237" s="77">
        <v>0</v>
      </c>
      <c r="H237" s="77">
        <v>0</v>
      </c>
      <c r="I237" s="77">
        <v>1</v>
      </c>
      <c r="J237" s="77">
        <v>2</v>
      </c>
      <c r="K237" s="77">
        <v>1</v>
      </c>
    </row>
    <row r="238" spans="1:11" ht="12.75" x14ac:dyDescent="0.2">
      <c r="A238" s="54">
        <v>12055</v>
      </c>
      <c r="B238" s="290" t="s">
        <v>392</v>
      </c>
      <c r="C238" s="70">
        <f t="shared" si="32"/>
        <v>16</v>
      </c>
      <c r="D238" s="77">
        <v>6</v>
      </c>
      <c r="E238" s="77">
        <v>9</v>
      </c>
      <c r="F238" s="77">
        <v>0</v>
      </c>
      <c r="G238" s="77">
        <v>0</v>
      </c>
      <c r="H238" s="77">
        <v>0</v>
      </c>
      <c r="I238" s="77">
        <v>0</v>
      </c>
      <c r="J238" s="77">
        <v>1</v>
      </c>
      <c r="K238" s="77">
        <v>0</v>
      </c>
    </row>
    <row r="239" spans="1:11" ht="12.75" x14ac:dyDescent="0.2">
      <c r="A239" s="53">
        <v>12081</v>
      </c>
      <c r="B239" s="289" t="s">
        <v>365</v>
      </c>
      <c r="C239" s="70">
        <f t="shared" si="32"/>
        <v>92</v>
      </c>
      <c r="D239" s="77">
        <v>17</v>
      </c>
      <c r="E239" s="77">
        <v>72</v>
      </c>
      <c r="F239" s="77">
        <v>0</v>
      </c>
      <c r="G239" s="77">
        <v>0</v>
      </c>
      <c r="H239" s="77">
        <v>0</v>
      </c>
      <c r="I239" s="77">
        <v>0</v>
      </c>
      <c r="J239" s="77">
        <v>2</v>
      </c>
      <c r="K239" s="77">
        <v>1</v>
      </c>
    </row>
    <row r="240" spans="1:11" ht="12.75" x14ac:dyDescent="0.2">
      <c r="A240" s="53">
        <v>12082</v>
      </c>
      <c r="B240" s="289" t="s">
        <v>356</v>
      </c>
      <c r="C240" s="70">
        <f t="shared" si="32"/>
        <v>55</v>
      </c>
      <c r="D240" s="77">
        <v>7</v>
      </c>
      <c r="E240" s="77">
        <v>47</v>
      </c>
      <c r="F240" s="77">
        <v>0</v>
      </c>
      <c r="G240" s="77">
        <v>0</v>
      </c>
      <c r="H240" s="77">
        <v>0</v>
      </c>
      <c r="I240" s="77">
        <v>0</v>
      </c>
      <c r="J240" s="77">
        <v>1</v>
      </c>
      <c r="K240" s="77">
        <v>0</v>
      </c>
    </row>
    <row r="241" spans="1:11" ht="12.75" x14ac:dyDescent="0.2">
      <c r="A241" s="53">
        <v>12089</v>
      </c>
      <c r="B241" s="289" t="s">
        <v>476</v>
      </c>
      <c r="C241" s="70">
        <f t="shared" si="32"/>
        <v>54</v>
      </c>
      <c r="D241" s="77">
        <v>2</v>
      </c>
      <c r="E241" s="77">
        <v>50</v>
      </c>
      <c r="F241" s="77">
        <v>0</v>
      </c>
      <c r="G241" s="77">
        <v>0</v>
      </c>
      <c r="H241" s="77">
        <v>0</v>
      </c>
      <c r="I241" s="77">
        <v>0</v>
      </c>
      <c r="J241" s="77">
        <v>0</v>
      </c>
      <c r="K241" s="77">
        <v>2</v>
      </c>
    </row>
    <row r="242" spans="1:11" ht="21" x14ac:dyDescent="0.2">
      <c r="A242" s="53">
        <v>12121</v>
      </c>
      <c r="B242" s="289" t="s">
        <v>32</v>
      </c>
      <c r="C242" s="70">
        <f t="shared" si="32"/>
        <v>5</v>
      </c>
      <c r="D242" s="77">
        <v>1</v>
      </c>
      <c r="E242" s="77">
        <v>4</v>
      </c>
      <c r="F242" s="77">
        <v>0</v>
      </c>
      <c r="G242" s="77">
        <v>0</v>
      </c>
      <c r="H242" s="77">
        <v>0</v>
      </c>
      <c r="I242" s="77">
        <v>0</v>
      </c>
      <c r="J242" s="77">
        <v>0</v>
      </c>
      <c r="K242" s="77">
        <v>0</v>
      </c>
    </row>
    <row r="243" spans="1:11" ht="21" x14ac:dyDescent="0.2">
      <c r="A243" s="53">
        <v>12122</v>
      </c>
      <c r="B243" s="289" t="s">
        <v>244</v>
      </c>
      <c r="C243" s="70">
        <f t="shared" si="32"/>
        <v>23</v>
      </c>
      <c r="D243" s="77">
        <v>4</v>
      </c>
      <c r="E243" s="77">
        <v>18</v>
      </c>
      <c r="F243" s="77">
        <v>0</v>
      </c>
      <c r="G243" s="77">
        <v>0</v>
      </c>
      <c r="H243" s="77">
        <v>0</v>
      </c>
      <c r="I243" s="77">
        <v>0</v>
      </c>
      <c r="J243" s="77">
        <v>1</v>
      </c>
      <c r="K243" s="77">
        <v>0</v>
      </c>
    </row>
    <row r="244" spans="1:11" ht="12.75" x14ac:dyDescent="0.2">
      <c r="A244" s="53">
        <v>12123</v>
      </c>
      <c r="B244" s="289" t="s">
        <v>179</v>
      </c>
      <c r="C244" s="70">
        <f t="shared" si="32"/>
        <v>1</v>
      </c>
      <c r="D244" s="77">
        <v>0</v>
      </c>
      <c r="E244" s="77">
        <v>1</v>
      </c>
      <c r="F244" s="77">
        <v>0</v>
      </c>
      <c r="G244" s="77">
        <v>0</v>
      </c>
      <c r="H244" s="77">
        <v>0</v>
      </c>
      <c r="I244" s="77">
        <v>0</v>
      </c>
      <c r="J244" s="77">
        <v>0</v>
      </c>
      <c r="K244" s="77">
        <v>0</v>
      </c>
    </row>
    <row r="245" spans="1:11" ht="12.75" x14ac:dyDescent="0.2">
      <c r="A245" s="53">
        <v>12125</v>
      </c>
      <c r="B245" s="289" t="s">
        <v>33</v>
      </c>
      <c r="C245" s="70">
        <f t="shared" si="32"/>
        <v>1</v>
      </c>
      <c r="D245" s="77">
        <v>0</v>
      </c>
      <c r="E245" s="77">
        <v>1</v>
      </c>
      <c r="F245" s="77">
        <v>0</v>
      </c>
      <c r="G245" s="77">
        <v>0</v>
      </c>
      <c r="H245" s="77">
        <v>0</v>
      </c>
      <c r="I245" s="77">
        <v>0</v>
      </c>
      <c r="J245" s="77">
        <v>0</v>
      </c>
      <c r="K245" s="77">
        <v>0</v>
      </c>
    </row>
    <row r="246" spans="1:11" ht="12.75" x14ac:dyDescent="0.2">
      <c r="A246" s="54">
        <v>12131</v>
      </c>
      <c r="B246" s="290" t="s">
        <v>393</v>
      </c>
      <c r="C246" s="70">
        <f t="shared" si="32"/>
        <v>4</v>
      </c>
      <c r="D246" s="77">
        <v>3</v>
      </c>
      <c r="E246" s="77">
        <v>1</v>
      </c>
      <c r="F246" s="77">
        <v>0</v>
      </c>
      <c r="G246" s="77">
        <v>0</v>
      </c>
      <c r="H246" s="77">
        <v>0</v>
      </c>
      <c r="I246" s="77">
        <v>0</v>
      </c>
      <c r="J246" s="77">
        <v>0</v>
      </c>
      <c r="K246" s="77">
        <v>0</v>
      </c>
    </row>
    <row r="247" spans="1:11" ht="12.75" x14ac:dyDescent="0.2">
      <c r="A247" s="51">
        <v>12132</v>
      </c>
      <c r="B247" s="289" t="s">
        <v>439</v>
      </c>
      <c r="C247" s="70">
        <f t="shared" si="32"/>
        <v>13</v>
      </c>
      <c r="D247" s="77">
        <v>8</v>
      </c>
      <c r="E247" s="77">
        <v>4</v>
      </c>
      <c r="F247" s="77">
        <v>0</v>
      </c>
      <c r="G247" s="77">
        <v>0</v>
      </c>
      <c r="H247" s="77">
        <v>0</v>
      </c>
      <c r="I247" s="77">
        <v>0</v>
      </c>
      <c r="J247" s="77">
        <v>1</v>
      </c>
      <c r="K247" s="77">
        <v>0</v>
      </c>
    </row>
    <row r="248" spans="1:11" ht="12.75" x14ac:dyDescent="0.2">
      <c r="A248" s="51">
        <v>12133</v>
      </c>
      <c r="B248" s="289" t="s">
        <v>57</v>
      </c>
      <c r="C248" s="70">
        <f t="shared" si="32"/>
        <v>33</v>
      </c>
      <c r="D248" s="77">
        <v>9</v>
      </c>
      <c r="E248" s="77">
        <v>22</v>
      </c>
      <c r="F248" s="77">
        <v>0</v>
      </c>
      <c r="G248" s="77">
        <v>0</v>
      </c>
      <c r="H248" s="77">
        <v>0</v>
      </c>
      <c r="I248" s="77">
        <v>0</v>
      </c>
      <c r="J248" s="77">
        <v>2</v>
      </c>
      <c r="K248" s="77">
        <v>0</v>
      </c>
    </row>
    <row r="249" spans="1:11" ht="12.75" x14ac:dyDescent="0.2">
      <c r="A249" s="51">
        <v>12138</v>
      </c>
      <c r="B249" s="289" t="s">
        <v>156</v>
      </c>
      <c r="C249" s="70">
        <f t="shared" si="32"/>
        <v>11</v>
      </c>
      <c r="D249" s="77">
        <v>4</v>
      </c>
      <c r="E249" s="77">
        <v>6</v>
      </c>
      <c r="F249" s="77">
        <v>0</v>
      </c>
      <c r="G249" s="77">
        <v>0</v>
      </c>
      <c r="H249" s="77">
        <v>0</v>
      </c>
      <c r="I249" s="77">
        <v>0</v>
      </c>
      <c r="J249" s="77">
        <v>1</v>
      </c>
      <c r="K249" s="77">
        <v>0</v>
      </c>
    </row>
    <row r="250" spans="1:11" ht="12.75" x14ac:dyDescent="0.2">
      <c r="A250" s="51">
        <v>12139</v>
      </c>
      <c r="B250" s="289" t="s">
        <v>358</v>
      </c>
      <c r="C250" s="70">
        <f t="shared" si="32"/>
        <v>11</v>
      </c>
      <c r="D250" s="77">
        <v>5</v>
      </c>
      <c r="E250" s="77">
        <v>6</v>
      </c>
      <c r="F250" s="77">
        <v>0</v>
      </c>
      <c r="G250" s="77">
        <v>0</v>
      </c>
      <c r="H250" s="77">
        <v>0</v>
      </c>
      <c r="I250" s="77">
        <v>0</v>
      </c>
      <c r="J250" s="77">
        <v>0</v>
      </c>
      <c r="K250" s="77">
        <v>0</v>
      </c>
    </row>
    <row r="251" spans="1:11" ht="12.75" x14ac:dyDescent="0.2">
      <c r="A251" s="51">
        <v>12141</v>
      </c>
      <c r="B251" s="294" t="s">
        <v>312</v>
      </c>
      <c r="C251" s="70">
        <f t="shared" si="32"/>
        <v>1</v>
      </c>
      <c r="D251" s="77">
        <v>0</v>
      </c>
      <c r="E251" s="77">
        <v>0</v>
      </c>
      <c r="F251" s="77">
        <v>0</v>
      </c>
      <c r="G251" s="77">
        <v>0</v>
      </c>
      <c r="H251" s="77">
        <v>0</v>
      </c>
      <c r="I251" s="77">
        <v>0</v>
      </c>
      <c r="J251" s="77">
        <v>1</v>
      </c>
      <c r="K251" s="77">
        <v>0</v>
      </c>
    </row>
    <row r="252" spans="1:11" ht="21" x14ac:dyDescent="0.2">
      <c r="A252" s="51">
        <v>12146</v>
      </c>
      <c r="B252" s="289" t="s">
        <v>441</v>
      </c>
      <c r="C252" s="70">
        <f t="shared" si="32"/>
        <v>23</v>
      </c>
      <c r="D252" s="77">
        <v>2</v>
      </c>
      <c r="E252" s="77">
        <v>20</v>
      </c>
      <c r="F252" s="77">
        <v>0</v>
      </c>
      <c r="G252" s="77">
        <v>0</v>
      </c>
      <c r="H252" s="77">
        <v>0</v>
      </c>
      <c r="I252" s="77">
        <v>0</v>
      </c>
      <c r="J252" s="77">
        <v>1</v>
      </c>
      <c r="K252" s="77">
        <v>0</v>
      </c>
    </row>
    <row r="253" spans="1:11" ht="12.75" x14ac:dyDescent="0.2">
      <c r="A253" s="51">
        <v>12149</v>
      </c>
      <c r="B253" s="289" t="s">
        <v>277</v>
      </c>
      <c r="C253" s="70">
        <f t="shared" si="32"/>
        <v>311</v>
      </c>
      <c r="D253" s="77">
        <v>86</v>
      </c>
      <c r="E253" s="77">
        <v>208</v>
      </c>
      <c r="F253" s="77">
        <v>0</v>
      </c>
      <c r="G253" s="77">
        <v>0</v>
      </c>
      <c r="H253" s="77">
        <v>0</v>
      </c>
      <c r="I253" s="77">
        <v>2</v>
      </c>
      <c r="J253" s="77">
        <v>13</v>
      </c>
      <c r="K253" s="77">
        <v>2</v>
      </c>
    </row>
    <row r="254" spans="1:11" ht="12.75" x14ac:dyDescent="0.2">
      <c r="A254" s="51">
        <v>12150</v>
      </c>
      <c r="B254" s="289" t="s">
        <v>35</v>
      </c>
      <c r="C254" s="70">
        <f t="shared" si="32"/>
        <v>4</v>
      </c>
      <c r="D254" s="77">
        <v>2</v>
      </c>
      <c r="E254" s="77">
        <v>2</v>
      </c>
      <c r="F254" s="77">
        <v>0</v>
      </c>
      <c r="G254" s="77">
        <v>0</v>
      </c>
      <c r="H254" s="77">
        <v>0</v>
      </c>
      <c r="I254" s="77">
        <v>0</v>
      </c>
      <c r="J254" s="77">
        <v>0</v>
      </c>
      <c r="K254" s="77">
        <v>0</v>
      </c>
    </row>
    <row r="255" spans="1:11" ht="12.75" x14ac:dyDescent="0.2">
      <c r="A255" s="51">
        <v>12151</v>
      </c>
      <c r="B255" s="289" t="s">
        <v>36</v>
      </c>
      <c r="C255" s="70">
        <f t="shared" si="32"/>
        <v>73</v>
      </c>
      <c r="D255" s="77">
        <v>9</v>
      </c>
      <c r="E255" s="77">
        <v>59</v>
      </c>
      <c r="F255" s="77">
        <v>0</v>
      </c>
      <c r="G255" s="77">
        <v>0</v>
      </c>
      <c r="H255" s="77">
        <v>0</v>
      </c>
      <c r="I255" s="77">
        <v>0</v>
      </c>
      <c r="J255" s="77">
        <v>2</v>
      </c>
      <c r="K255" s="77">
        <v>3</v>
      </c>
    </row>
    <row r="256" spans="1:11" ht="18" customHeight="1" x14ac:dyDescent="0.2">
      <c r="A256" s="51">
        <v>12152</v>
      </c>
      <c r="B256" s="289" t="s">
        <v>996</v>
      </c>
      <c r="C256" s="70">
        <f t="shared" si="32"/>
        <v>781</v>
      </c>
      <c r="D256" s="77">
        <v>455</v>
      </c>
      <c r="E256" s="77">
        <v>196</v>
      </c>
      <c r="F256" s="77">
        <v>2</v>
      </c>
      <c r="G256" s="77">
        <v>1</v>
      </c>
      <c r="H256" s="77">
        <v>0</v>
      </c>
      <c r="I256" s="77">
        <v>16</v>
      </c>
      <c r="J256" s="77">
        <v>102</v>
      </c>
      <c r="K256" s="77">
        <v>9</v>
      </c>
    </row>
    <row r="257" spans="1:11" ht="21" x14ac:dyDescent="0.2">
      <c r="A257" s="51">
        <v>12159</v>
      </c>
      <c r="B257" s="289" t="s">
        <v>442</v>
      </c>
      <c r="C257" s="70">
        <f t="shared" si="32"/>
        <v>4</v>
      </c>
      <c r="D257" s="77">
        <v>0</v>
      </c>
      <c r="E257" s="77">
        <v>3</v>
      </c>
      <c r="F257" s="77">
        <v>0</v>
      </c>
      <c r="G257" s="77">
        <v>0</v>
      </c>
      <c r="H257" s="77">
        <v>0</v>
      </c>
      <c r="I257" s="77">
        <v>0</v>
      </c>
      <c r="J257" s="77">
        <v>1</v>
      </c>
      <c r="K257" s="77">
        <v>0</v>
      </c>
    </row>
    <row r="258" spans="1:11" ht="12.75" x14ac:dyDescent="0.2">
      <c r="A258" s="51">
        <v>12163</v>
      </c>
      <c r="B258" s="289" t="s">
        <v>243</v>
      </c>
      <c r="C258" s="70">
        <f t="shared" si="32"/>
        <v>3488</v>
      </c>
      <c r="D258" s="77">
        <v>1053</v>
      </c>
      <c r="E258" s="77">
        <v>1890</v>
      </c>
      <c r="F258" s="77">
        <v>1</v>
      </c>
      <c r="G258" s="77">
        <v>2</v>
      </c>
      <c r="H258" s="77">
        <v>0</v>
      </c>
      <c r="I258" s="77">
        <v>16</v>
      </c>
      <c r="J258" s="77">
        <v>484</v>
      </c>
      <c r="K258" s="77">
        <v>42</v>
      </c>
    </row>
    <row r="259" spans="1:11" ht="12.75" x14ac:dyDescent="0.2">
      <c r="A259" s="51">
        <v>12170</v>
      </c>
      <c r="B259" s="289" t="s">
        <v>443</v>
      </c>
      <c r="C259" s="70">
        <f t="shared" si="32"/>
        <v>5</v>
      </c>
      <c r="D259" s="77">
        <v>2</v>
      </c>
      <c r="E259" s="77">
        <v>3</v>
      </c>
      <c r="F259" s="77">
        <v>0</v>
      </c>
      <c r="G259" s="77">
        <v>0</v>
      </c>
      <c r="H259" s="77">
        <v>0</v>
      </c>
      <c r="I259" s="77">
        <v>0</v>
      </c>
      <c r="J259" s="77">
        <v>0</v>
      </c>
      <c r="K259" s="77">
        <v>0</v>
      </c>
    </row>
    <row r="260" spans="1:11" ht="12.75" x14ac:dyDescent="0.2">
      <c r="A260" s="53">
        <v>12171</v>
      </c>
      <c r="B260" s="289" t="s">
        <v>183</v>
      </c>
      <c r="C260" s="70">
        <f t="shared" si="32"/>
        <v>2</v>
      </c>
      <c r="D260" s="77">
        <v>0</v>
      </c>
      <c r="E260" s="77">
        <v>2</v>
      </c>
      <c r="F260" s="77">
        <v>0</v>
      </c>
      <c r="G260" s="77">
        <v>0</v>
      </c>
      <c r="H260" s="77">
        <v>0</v>
      </c>
      <c r="I260" s="77">
        <v>0</v>
      </c>
      <c r="J260" s="77">
        <v>0</v>
      </c>
      <c r="K260" s="77">
        <v>0</v>
      </c>
    </row>
    <row r="261" spans="1:11" ht="12.75" x14ac:dyDescent="0.2">
      <c r="A261" s="53">
        <v>12173</v>
      </c>
      <c r="B261" s="289" t="s">
        <v>58</v>
      </c>
      <c r="C261" s="70">
        <f t="shared" si="32"/>
        <v>120</v>
      </c>
      <c r="D261" s="77">
        <v>23</v>
      </c>
      <c r="E261" s="77">
        <v>82</v>
      </c>
      <c r="F261" s="77">
        <v>0</v>
      </c>
      <c r="G261" s="77">
        <v>1</v>
      </c>
      <c r="H261" s="77">
        <v>0</v>
      </c>
      <c r="I261" s="77">
        <v>0</v>
      </c>
      <c r="J261" s="77">
        <v>5</v>
      </c>
      <c r="K261" s="77">
        <v>9</v>
      </c>
    </row>
    <row r="262" spans="1:11" ht="12.75" x14ac:dyDescent="0.2">
      <c r="A262" s="53">
        <v>12174</v>
      </c>
      <c r="B262" s="289" t="s">
        <v>59</v>
      </c>
      <c r="C262" s="70">
        <f t="shared" si="32"/>
        <v>1</v>
      </c>
      <c r="D262" s="77">
        <v>0</v>
      </c>
      <c r="E262" s="77">
        <v>1</v>
      </c>
      <c r="F262" s="77">
        <v>0</v>
      </c>
      <c r="G262" s="77">
        <v>0</v>
      </c>
      <c r="H262" s="77">
        <v>0</v>
      </c>
      <c r="I262" s="77">
        <v>0</v>
      </c>
      <c r="J262" s="77">
        <v>0</v>
      </c>
      <c r="K262" s="77">
        <v>0</v>
      </c>
    </row>
    <row r="263" spans="1:11" ht="12.75" x14ac:dyDescent="0.2">
      <c r="A263" s="53">
        <v>12182</v>
      </c>
      <c r="B263" s="289" t="s">
        <v>38</v>
      </c>
      <c r="C263" s="70">
        <f t="shared" si="32"/>
        <v>17</v>
      </c>
      <c r="D263" s="77">
        <v>5</v>
      </c>
      <c r="E263" s="77">
        <v>11</v>
      </c>
      <c r="F263" s="77">
        <v>0</v>
      </c>
      <c r="G263" s="77">
        <v>0</v>
      </c>
      <c r="H263" s="77">
        <v>0</v>
      </c>
      <c r="I263" s="77">
        <v>0</v>
      </c>
      <c r="J263" s="77">
        <v>1</v>
      </c>
      <c r="K263" s="77">
        <v>0</v>
      </c>
    </row>
    <row r="264" spans="1:11" ht="12.75" x14ac:dyDescent="0.2">
      <c r="A264" s="53">
        <v>12183</v>
      </c>
      <c r="B264" s="289" t="s">
        <v>39</v>
      </c>
      <c r="C264" s="70">
        <f t="shared" si="32"/>
        <v>14</v>
      </c>
      <c r="D264" s="77">
        <v>2</v>
      </c>
      <c r="E264" s="77">
        <v>11</v>
      </c>
      <c r="F264" s="77">
        <v>1</v>
      </c>
      <c r="G264" s="77">
        <v>0</v>
      </c>
      <c r="H264" s="77">
        <v>0</v>
      </c>
      <c r="I264" s="77">
        <v>0</v>
      </c>
      <c r="J264" s="77">
        <v>0</v>
      </c>
      <c r="K264" s="77">
        <v>0</v>
      </c>
    </row>
    <row r="265" spans="1:11" ht="12.75" x14ac:dyDescent="0.2">
      <c r="A265" s="51">
        <v>12999</v>
      </c>
      <c r="B265" s="289" t="s">
        <v>68</v>
      </c>
      <c r="C265" s="70">
        <f t="shared" si="32"/>
        <v>135</v>
      </c>
      <c r="D265" s="77">
        <v>32</v>
      </c>
      <c r="E265" s="77">
        <v>97</v>
      </c>
      <c r="F265" s="77">
        <v>0</v>
      </c>
      <c r="G265" s="77">
        <v>0</v>
      </c>
      <c r="H265" s="77">
        <v>0</v>
      </c>
      <c r="I265" s="77">
        <v>2</v>
      </c>
      <c r="J265" s="77">
        <v>3</v>
      </c>
      <c r="K265" s="77">
        <v>1</v>
      </c>
    </row>
    <row r="266" spans="1:11" ht="12.75" x14ac:dyDescent="0.2">
      <c r="A266" s="53">
        <v>13051</v>
      </c>
      <c r="B266" s="289" t="s">
        <v>444</v>
      </c>
      <c r="C266" s="70">
        <f t="shared" si="32"/>
        <v>3</v>
      </c>
      <c r="D266" s="77">
        <v>2</v>
      </c>
      <c r="E266" s="77">
        <v>1</v>
      </c>
      <c r="F266" s="77">
        <v>0</v>
      </c>
      <c r="G266" s="77">
        <v>0</v>
      </c>
      <c r="H266" s="77">
        <v>0</v>
      </c>
      <c r="I266" s="77">
        <v>0</v>
      </c>
      <c r="J266" s="77">
        <v>0</v>
      </c>
      <c r="K266" s="77">
        <v>0</v>
      </c>
    </row>
    <row r="267" spans="1:11" ht="13.5" customHeight="1" x14ac:dyDescent="0.2">
      <c r="A267" s="54">
        <v>15099</v>
      </c>
      <c r="B267" s="290" t="s">
        <v>445</v>
      </c>
      <c r="C267" s="70">
        <f t="shared" si="32"/>
        <v>1</v>
      </c>
      <c r="D267" s="77">
        <v>0</v>
      </c>
      <c r="E267" s="77">
        <v>1</v>
      </c>
      <c r="F267" s="77">
        <v>0</v>
      </c>
      <c r="G267" s="77">
        <v>0</v>
      </c>
      <c r="H267" s="77">
        <v>0</v>
      </c>
      <c r="I267" s="77">
        <v>0</v>
      </c>
      <c r="J267" s="77">
        <v>0</v>
      </c>
      <c r="K267" s="77">
        <v>0</v>
      </c>
    </row>
    <row r="268" spans="1:11" ht="12.75" x14ac:dyDescent="0.2">
      <c r="A268" s="54">
        <v>22412</v>
      </c>
      <c r="B268" s="290" t="s">
        <v>395</v>
      </c>
      <c r="C268" s="70">
        <f t="shared" si="32"/>
        <v>7</v>
      </c>
      <c r="D268" s="77">
        <v>3</v>
      </c>
      <c r="E268" s="77">
        <v>3</v>
      </c>
      <c r="F268" s="77">
        <v>0</v>
      </c>
      <c r="G268" s="77">
        <v>0</v>
      </c>
      <c r="H268" s="77">
        <v>0</v>
      </c>
      <c r="I268" s="77">
        <v>0</v>
      </c>
      <c r="J268" s="77">
        <v>0</v>
      </c>
      <c r="K268" s="77">
        <v>1</v>
      </c>
    </row>
    <row r="269" spans="1:11" ht="12.75" x14ac:dyDescent="0.2">
      <c r="A269" s="54">
        <v>22600</v>
      </c>
      <c r="B269" s="290" t="s">
        <v>396</v>
      </c>
      <c r="C269" s="70">
        <f t="shared" si="32"/>
        <v>9</v>
      </c>
      <c r="D269" s="77">
        <v>0</v>
      </c>
      <c r="E269" s="77">
        <v>9</v>
      </c>
      <c r="F269" s="77">
        <v>0</v>
      </c>
      <c r="G269" s="77">
        <v>0</v>
      </c>
      <c r="H269" s="77">
        <v>0</v>
      </c>
      <c r="I269" s="77">
        <v>0</v>
      </c>
      <c r="J269" s="77">
        <v>0</v>
      </c>
      <c r="K269" s="77">
        <v>0</v>
      </c>
    </row>
    <row r="270" spans="1:11" ht="12.75" x14ac:dyDescent="0.2">
      <c r="A270" s="54">
        <v>22601</v>
      </c>
      <c r="B270" s="290" t="s">
        <v>397</v>
      </c>
      <c r="C270" s="70">
        <f t="shared" si="32"/>
        <v>3</v>
      </c>
      <c r="D270" s="77">
        <v>0</v>
      </c>
      <c r="E270" s="77">
        <v>3</v>
      </c>
      <c r="F270" s="77">
        <v>0</v>
      </c>
      <c r="G270" s="77">
        <v>0</v>
      </c>
      <c r="H270" s="77">
        <v>0</v>
      </c>
      <c r="I270" s="77">
        <v>0</v>
      </c>
      <c r="J270" s="77">
        <v>0</v>
      </c>
      <c r="K270" s="77">
        <v>0</v>
      </c>
    </row>
    <row r="271" spans="1:11" ht="12.75" x14ac:dyDescent="0.2">
      <c r="A271" s="51"/>
      <c r="B271" s="291" t="s">
        <v>352</v>
      </c>
      <c r="C271" s="70">
        <f>SUM(C272:C273)</f>
        <v>5</v>
      </c>
      <c r="D271" s="70">
        <f t="shared" ref="D271:K271" si="34">SUM(D272:D273)</f>
        <v>2</v>
      </c>
      <c r="E271" s="70">
        <f t="shared" si="34"/>
        <v>2</v>
      </c>
      <c r="F271" s="70">
        <f t="shared" si="34"/>
        <v>0</v>
      </c>
      <c r="G271" s="70">
        <f t="shared" si="34"/>
        <v>0</v>
      </c>
      <c r="H271" s="70">
        <f t="shared" si="34"/>
        <v>0</v>
      </c>
      <c r="I271" s="70">
        <f t="shared" si="34"/>
        <v>1</v>
      </c>
      <c r="J271" s="70">
        <f t="shared" si="34"/>
        <v>0</v>
      </c>
      <c r="K271" s="70">
        <f t="shared" si="34"/>
        <v>0</v>
      </c>
    </row>
    <row r="272" spans="1:11" ht="12.75" x14ac:dyDescent="0.2">
      <c r="A272" s="53">
        <v>20003</v>
      </c>
      <c r="B272" s="289" t="s">
        <v>344</v>
      </c>
      <c r="C272" s="70">
        <f t="shared" si="32"/>
        <v>4</v>
      </c>
      <c r="D272" s="77">
        <v>2</v>
      </c>
      <c r="E272" s="77">
        <v>2</v>
      </c>
      <c r="F272" s="77">
        <v>0</v>
      </c>
      <c r="G272" s="77">
        <v>0</v>
      </c>
      <c r="H272" s="77">
        <v>0</v>
      </c>
      <c r="I272" s="77">
        <v>0</v>
      </c>
      <c r="J272" s="77">
        <v>0</v>
      </c>
      <c r="K272" s="77">
        <v>0</v>
      </c>
    </row>
    <row r="273" spans="1:11" ht="12.75" x14ac:dyDescent="0.2">
      <c r="A273" s="53">
        <v>20005</v>
      </c>
      <c r="B273" s="289" t="s">
        <v>322</v>
      </c>
      <c r="C273" s="70">
        <f t="shared" si="32"/>
        <v>1</v>
      </c>
      <c r="D273" s="77">
        <v>0</v>
      </c>
      <c r="E273" s="77">
        <v>0</v>
      </c>
      <c r="F273" s="77">
        <v>0</v>
      </c>
      <c r="G273" s="77">
        <v>0</v>
      </c>
      <c r="H273" s="77">
        <v>0</v>
      </c>
      <c r="I273" s="77">
        <v>1</v>
      </c>
      <c r="J273" s="77">
        <v>0</v>
      </c>
      <c r="K273" s="77">
        <v>0</v>
      </c>
    </row>
    <row r="274" spans="1:11" ht="21" x14ac:dyDescent="0.2">
      <c r="A274" s="51"/>
      <c r="B274" s="291" t="s">
        <v>260</v>
      </c>
      <c r="C274" s="70">
        <f>SUM(C275:C276)</f>
        <v>6</v>
      </c>
      <c r="D274" s="70">
        <f t="shared" ref="D274:K274" si="35">SUM(D275:D276)</f>
        <v>0</v>
      </c>
      <c r="E274" s="70">
        <f t="shared" si="35"/>
        <v>6</v>
      </c>
      <c r="F274" s="70">
        <f t="shared" si="35"/>
        <v>0</v>
      </c>
      <c r="G274" s="70">
        <f t="shared" si="35"/>
        <v>0</v>
      </c>
      <c r="H274" s="70">
        <f t="shared" si="35"/>
        <v>0</v>
      </c>
      <c r="I274" s="70">
        <f t="shared" si="35"/>
        <v>0</v>
      </c>
      <c r="J274" s="70">
        <f t="shared" si="35"/>
        <v>0</v>
      </c>
      <c r="K274" s="70">
        <f t="shared" si="35"/>
        <v>0</v>
      </c>
    </row>
    <row r="275" spans="1:11" ht="12.75" x14ac:dyDescent="0.2">
      <c r="A275" s="53">
        <v>21001</v>
      </c>
      <c r="B275" s="289" t="s">
        <v>168</v>
      </c>
      <c r="C275" s="70">
        <f t="shared" si="32"/>
        <v>5</v>
      </c>
      <c r="D275" s="77">
        <v>0</v>
      </c>
      <c r="E275" s="77">
        <v>5</v>
      </c>
      <c r="F275" s="77">
        <v>0</v>
      </c>
      <c r="G275" s="77">
        <v>0</v>
      </c>
      <c r="H275" s="77">
        <v>0</v>
      </c>
      <c r="I275" s="77">
        <v>0</v>
      </c>
      <c r="J275" s="77">
        <v>0</v>
      </c>
      <c r="K275" s="77">
        <v>0</v>
      </c>
    </row>
    <row r="276" spans="1:11" ht="21" x14ac:dyDescent="0.2">
      <c r="A276" s="53">
        <v>21002</v>
      </c>
      <c r="B276" s="289" t="s">
        <v>340</v>
      </c>
      <c r="C276" s="70">
        <f t="shared" si="32"/>
        <v>1</v>
      </c>
      <c r="D276" s="77">
        <v>0</v>
      </c>
      <c r="E276" s="77">
        <v>1</v>
      </c>
      <c r="F276" s="77">
        <v>0</v>
      </c>
      <c r="G276" s="77">
        <v>0</v>
      </c>
      <c r="H276" s="77">
        <v>0</v>
      </c>
      <c r="I276" s="77">
        <v>0</v>
      </c>
      <c r="J276" s="77">
        <v>0</v>
      </c>
      <c r="K276" s="77">
        <v>0</v>
      </c>
    </row>
    <row r="277" spans="1:11" ht="18" customHeight="1" x14ac:dyDescent="0.2">
      <c r="A277" s="51"/>
      <c r="B277" s="291" t="s">
        <v>217</v>
      </c>
      <c r="C277" s="70">
        <f>SUM(C278)</f>
        <v>476</v>
      </c>
      <c r="D277" s="70">
        <f t="shared" ref="D277:K277" si="36">SUM(D278)</f>
        <v>136</v>
      </c>
      <c r="E277" s="70">
        <f t="shared" si="36"/>
        <v>307</v>
      </c>
      <c r="F277" s="70">
        <f t="shared" si="36"/>
        <v>0</v>
      </c>
      <c r="G277" s="70">
        <f t="shared" si="36"/>
        <v>2</v>
      </c>
      <c r="H277" s="70">
        <f t="shared" si="36"/>
        <v>0</v>
      </c>
      <c r="I277" s="70">
        <f t="shared" si="36"/>
        <v>2</v>
      </c>
      <c r="J277" s="70">
        <f t="shared" si="36"/>
        <v>22</v>
      </c>
      <c r="K277" s="70">
        <f t="shared" si="36"/>
        <v>7</v>
      </c>
    </row>
    <row r="278" spans="1:11" ht="12.75" x14ac:dyDescent="0.2">
      <c r="A278" s="53">
        <v>22100</v>
      </c>
      <c r="B278" s="289" t="s">
        <v>368</v>
      </c>
      <c r="C278" s="70">
        <f t="shared" si="32"/>
        <v>476</v>
      </c>
      <c r="D278" s="77">
        <v>136</v>
      </c>
      <c r="E278" s="77">
        <v>307</v>
      </c>
      <c r="F278" s="77">
        <v>0</v>
      </c>
      <c r="G278" s="77">
        <v>2</v>
      </c>
      <c r="H278" s="77">
        <v>0</v>
      </c>
      <c r="I278" s="77">
        <v>2</v>
      </c>
      <c r="J278" s="77">
        <v>22</v>
      </c>
      <c r="K278" s="77">
        <v>7</v>
      </c>
    </row>
    <row r="279" spans="1:11" ht="12.75" x14ac:dyDescent="0.2">
      <c r="A279" s="50"/>
      <c r="B279" s="288" t="s">
        <v>314</v>
      </c>
      <c r="C279" s="70">
        <f>SUM(C280:C295)</f>
        <v>880</v>
      </c>
      <c r="D279" s="70">
        <f t="shared" ref="D279:K279" si="37">SUM(D280:D295)</f>
        <v>129</v>
      </c>
      <c r="E279" s="70">
        <f t="shared" si="37"/>
        <v>702</v>
      </c>
      <c r="F279" s="70">
        <f t="shared" si="37"/>
        <v>0</v>
      </c>
      <c r="G279" s="70">
        <f t="shared" si="37"/>
        <v>0</v>
      </c>
      <c r="H279" s="70">
        <f t="shared" si="37"/>
        <v>0</v>
      </c>
      <c r="I279" s="70">
        <f t="shared" si="37"/>
        <v>6</v>
      </c>
      <c r="J279" s="70">
        <f t="shared" si="37"/>
        <v>39</v>
      </c>
      <c r="K279" s="70">
        <f t="shared" si="37"/>
        <v>4</v>
      </c>
    </row>
    <row r="280" spans="1:11" ht="12.75" x14ac:dyDescent="0.2">
      <c r="A280" s="51">
        <v>13016</v>
      </c>
      <c r="B280" s="289" t="s">
        <v>422</v>
      </c>
      <c r="C280" s="70">
        <f t="shared" si="32"/>
        <v>30</v>
      </c>
      <c r="D280" s="77">
        <v>9</v>
      </c>
      <c r="E280" s="77">
        <v>21</v>
      </c>
      <c r="F280" s="77">
        <v>0</v>
      </c>
      <c r="G280" s="77">
        <v>0</v>
      </c>
      <c r="H280" s="77">
        <v>0</v>
      </c>
      <c r="I280" s="77">
        <v>0</v>
      </c>
      <c r="J280" s="77">
        <v>0</v>
      </c>
      <c r="K280" s="77">
        <v>0</v>
      </c>
    </row>
    <row r="281" spans="1:11" ht="12.75" x14ac:dyDescent="0.2">
      <c r="A281" s="51">
        <v>13021</v>
      </c>
      <c r="B281" s="289" t="s">
        <v>315</v>
      </c>
      <c r="C281" s="70">
        <f t="shared" si="32"/>
        <v>19</v>
      </c>
      <c r="D281" s="77">
        <v>6</v>
      </c>
      <c r="E281" s="77">
        <v>12</v>
      </c>
      <c r="F281" s="77">
        <v>0</v>
      </c>
      <c r="G281" s="77">
        <v>0</v>
      </c>
      <c r="H281" s="77">
        <v>0</v>
      </c>
      <c r="I281" s="77">
        <v>0</v>
      </c>
      <c r="J281" s="77">
        <v>0</v>
      </c>
      <c r="K281" s="77">
        <v>1</v>
      </c>
    </row>
    <row r="282" spans="1:11" ht="12.75" x14ac:dyDescent="0.2">
      <c r="A282" s="54">
        <v>13022</v>
      </c>
      <c r="B282" s="290" t="s">
        <v>399</v>
      </c>
      <c r="C282" s="70">
        <f t="shared" si="32"/>
        <v>3</v>
      </c>
      <c r="D282" s="77">
        <v>0</v>
      </c>
      <c r="E282" s="77">
        <v>1</v>
      </c>
      <c r="F282" s="77">
        <v>0</v>
      </c>
      <c r="G282" s="77">
        <v>0</v>
      </c>
      <c r="H282" s="77">
        <v>0</v>
      </c>
      <c r="I282" s="77">
        <v>0</v>
      </c>
      <c r="J282" s="77">
        <v>2</v>
      </c>
      <c r="K282" s="77">
        <v>0</v>
      </c>
    </row>
    <row r="283" spans="1:11" ht="12.75" x14ac:dyDescent="0.2">
      <c r="A283" s="51">
        <v>13023</v>
      </c>
      <c r="B283" s="289" t="s">
        <v>316</v>
      </c>
      <c r="C283" s="70">
        <f t="shared" si="32"/>
        <v>26</v>
      </c>
      <c r="D283" s="77">
        <v>7</v>
      </c>
      <c r="E283" s="77">
        <v>18</v>
      </c>
      <c r="F283" s="77">
        <v>0</v>
      </c>
      <c r="G283" s="77">
        <v>0</v>
      </c>
      <c r="H283" s="77">
        <v>0</v>
      </c>
      <c r="I283" s="77">
        <v>0</v>
      </c>
      <c r="J283" s="77">
        <v>1</v>
      </c>
      <c r="K283" s="77">
        <v>0</v>
      </c>
    </row>
    <row r="284" spans="1:11" ht="12.75" x14ac:dyDescent="0.2">
      <c r="A284" s="51">
        <v>13024</v>
      </c>
      <c r="B284" s="289" t="s">
        <v>317</v>
      </c>
      <c r="C284" s="70">
        <f t="shared" si="32"/>
        <v>4</v>
      </c>
      <c r="D284" s="77">
        <v>0</v>
      </c>
      <c r="E284" s="77">
        <v>4</v>
      </c>
      <c r="F284" s="77">
        <v>0</v>
      </c>
      <c r="G284" s="77">
        <v>0</v>
      </c>
      <c r="H284" s="77">
        <v>0</v>
      </c>
      <c r="I284" s="77">
        <v>0</v>
      </c>
      <c r="J284" s="77">
        <v>0</v>
      </c>
      <c r="K284" s="77">
        <v>0</v>
      </c>
    </row>
    <row r="285" spans="1:11" ht="12.75" x14ac:dyDescent="0.2">
      <c r="A285" s="51">
        <v>13025</v>
      </c>
      <c r="B285" s="289" t="s">
        <v>318</v>
      </c>
      <c r="C285" s="70">
        <f t="shared" si="32"/>
        <v>12</v>
      </c>
      <c r="D285" s="77">
        <v>1</v>
      </c>
      <c r="E285" s="77">
        <v>10</v>
      </c>
      <c r="F285" s="77">
        <v>0</v>
      </c>
      <c r="G285" s="77">
        <v>0</v>
      </c>
      <c r="H285" s="77">
        <v>0</v>
      </c>
      <c r="I285" s="77">
        <v>1</v>
      </c>
      <c r="J285" s="77">
        <v>0</v>
      </c>
      <c r="K285" s="77">
        <v>0</v>
      </c>
    </row>
    <row r="286" spans="1:11" ht="12.75" x14ac:dyDescent="0.2">
      <c r="A286" s="51">
        <v>13027</v>
      </c>
      <c r="B286" s="289" t="s">
        <v>319</v>
      </c>
      <c r="C286" s="70">
        <f t="shared" si="32"/>
        <v>18</v>
      </c>
      <c r="D286" s="77">
        <v>1</v>
      </c>
      <c r="E286" s="77">
        <v>16</v>
      </c>
      <c r="F286" s="77">
        <v>0</v>
      </c>
      <c r="G286" s="77">
        <v>0</v>
      </c>
      <c r="H286" s="77">
        <v>0</v>
      </c>
      <c r="I286" s="77">
        <v>1</v>
      </c>
      <c r="J286" s="77">
        <v>0</v>
      </c>
      <c r="K286" s="77">
        <v>0</v>
      </c>
    </row>
    <row r="287" spans="1:11" ht="12.75" x14ac:dyDescent="0.2">
      <c r="A287" s="51">
        <v>13028</v>
      </c>
      <c r="B287" s="289" t="s">
        <v>320</v>
      </c>
      <c r="C287" s="70">
        <f t="shared" si="32"/>
        <v>419</v>
      </c>
      <c r="D287" s="77">
        <v>55</v>
      </c>
      <c r="E287" s="77">
        <v>342</v>
      </c>
      <c r="F287" s="77">
        <v>0</v>
      </c>
      <c r="G287" s="77">
        <v>0</v>
      </c>
      <c r="H287" s="77">
        <v>0</v>
      </c>
      <c r="I287" s="77">
        <v>3</v>
      </c>
      <c r="J287" s="77">
        <v>16</v>
      </c>
      <c r="K287" s="77">
        <v>3</v>
      </c>
    </row>
    <row r="288" spans="1:11" ht="12.75" x14ac:dyDescent="0.2">
      <c r="A288" s="51">
        <v>13030</v>
      </c>
      <c r="B288" s="289" t="s">
        <v>336</v>
      </c>
      <c r="C288" s="70">
        <f t="shared" si="32"/>
        <v>32</v>
      </c>
      <c r="D288" s="77">
        <v>5</v>
      </c>
      <c r="E288" s="77">
        <v>26</v>
      </c>
      <c r="F288" s="77">
        <v>0</v>
      </c>
      <c r="G288" s="77">
        <v>0</v>
      </c>
      <c r="H288" s="77">
        <v>0</v>
      </c>
      <c r="I288" s="77">
        <v>1</v>
      </c>
      <c r="J288" s="77">
        <v>0</v>
      </c>
      <c r="K288" s="77">
        <v>0</v>
      </c>
    </row>
    <row r="289" spans="1:11" ht="12.75" x14ac:dyDescent="0.2">
      <c r="A289" s="51">
        <v>13031</v>
      </c>
      <c r="B289" s="289" t="s">
        <v>167</v>
      </c>
      <c r="C289" s="70">
        <f t="shared" ref="C289:C324" si="38">SUM(D289:K289)</f>
        <v>27</v>
      </c>
      <c r="D289" s="77">
        <v>2</v>
      </c>
      <c r="E289" s="77">
        <v>25</v>
      </c>
      <c r="F289" s="77">
        <v>0</v>
      </c>
      <c r="G289" s="77">
        <v>0</v>
      </c>
      <c r="H289" s="77">
        <v>0</v>
      </c>
      <c r="I289" s="77">
        <v>0</v>
      </c>
      <c r="J289" s="77">
        <v>0</v>
      </c>
      <c r="K289" s="77">
        <v>0</v>
      </c>
    </row>
    <row r="290" spans="1:11" ht="13.5" customHeight="1" x14ac:dyDescent="0.2">
      <c r="A290" s="54">
        <v>13032</v>
      </c>
      <c r="B290" s="290" t="s">
        <v>400</v>
      </c>
      <c r="C290" s="70">
        <f t="shared" si="38"/>
        <v>1</v>
      </c>
      <c r="D290" s="77">
        <v>0</v>
      </c>
      <c r="E290" s="77">
        <v>1</v>
      </c>
      <c r="F290" s="77">
        <v>0</v>
      </c>
      <c r="G290" s="77">
        <v>0</v>
      </c>
      <c r="H290" s="77">
        <v>0</v>
      </c>
      <c r="I290" s="77">
        <v>0</v>
      </c>
      <c r="J290" s="77">
        <v>0</v>
      </c>
      <c r="K290" s="77">
        <v>0</v>
      </c>
    </row>
    <row r="291" spans="1:11" ht="12.75" x14ac:dyDescent="0.2">
      <c r="A291" s="51">
        <v>13033</v>
      </c>
      <c r="B291" s="289" t="s">
        <v>321</v>
      </c>
      <c r="C291" s="70">
        <f t="shared" si="38"/>
        <v>165</v>
      </c>
      <c r="D291" s="77">
        <v>29</v>
      </c>
      <c r="E291" s="77">
        <v>127</v>
      </c>
      <c r="F291" s="77">
        <v>0</v>
      </c>
      <c r="G291" s="77">
        <v>0</v>
      </c>
      <c r="H291" s="77">
        <v>0</v>
      </c>
      <c r="I291" s="77">
        <v>0</v>
      </c>
      <c r="J291" s="77">
        <v>9</v>
      </c>
      <c r="K291" s="77">
        <v>0</v>
      </c>
    </row>
    <row r="292" spans="1:11" ht="12.75" x14ac:dyDescent="0.2">
      <c r="A292" s="51">
        <v>13035</v>
      </c>
      <c r="B292" s="289" t="s">
        <v>158</v>
      </c>
      <c r="C292" s="70">
        <f t="shared" si="38"/>
        <v>4</v>
      </c>
      <c r="D292" s="77">
        <v>0</v>
      </c>
      <c r="E292" s="77">
        <v>4</v>
      </c>
      <c r="F292" s="77">
        <v>0</v>
      </c>
      <c r="G292" s="77">
        <v>0</v>
      </c>
      <c r="H292" s="77">
        <v>0</v>
      </c>
      <c r="I292" s="77">
        <v>0</v>
      </c>
      <c r="J292" s="77">
        <v>0</v>
      </c>
      <c r="K292" s="77">
        <v>0</v>
      </c>
    </row>
    <row r="293" spans="1:11" ht="12.75" x14ac:dyDescent="0.2">
      <c r="A293" s="54">
        <v>13052</v>
      </c>
      <c r="B293" s="290" t="s">
        <v>402</v>
      </c>
      <c r="C293" s="70">
        <f t="shared" si="38"/>
        <v>26</v>
      </c>
      <c r="D293" s="77">
        <v>1</v>
      </c>
      <c r="E293" s="77">
        <v>22</v>
      </c>
      <c r="F293" s="77">
        <v>0</v>
      </c>
      <c r="G293" s="77">
        <v>0</v>
      </c>
      <c r="H293" s="77">
        <v>0</v>
      </c>
      <c r="I293" s="77">
        <v>0</v>
      </c>
      <c r="J293" s="77">
        <v>3</v>
      </c>
      <c r="K293" s="77">
        <v>0</v>
      </c>
    </row>
    <row r="294" spans="1:11" ht="12.75" x14ac:dyDescent="0.2">
      <c r="A294" s="54">
        <v>13053</v>
      </c>
      <c r="B294" s="290" t="s">
        <v>816</v>
      </c>
      <c r="C294" s="70">
        <f t="shared" si="38"/>
        <v>20</v>
      </c>
      <c r="D294" s="77">
        <v>1</v>
      </c>
      <c r="E294" s="77">
        <v>18</v>
      </c>
      <c r="F294" s="77">
        <v>0</v>
      </c>
      <c r="G294" s="77">
        <v>0</v>
      </c>
      <c r="H294" s="77">
        <v>0</v>
      </c>
      <c r="I294" s="77">
        <v>0</v>
      </c>
      <c r="J294" s="77">
        <v>1</v>
      </c>
      <c r="K294" s="77">
        <v>0</v>
      </c>
    </row>
    <row r="295" spans="1:11" ht="12.75" x14ac:dyDescent="0.2">
      <c r="A295" s="51">
        <v>13097</v>
      </c>
      <c r="B295" s="289" t="s">
        <v>457</v>
      </c>
      <c r="C295" s="70">
        <f t="shared" si="38"/>
        <v>74</v>
      </c>
      <c r="D295" s="77">
        <v>12</v>
      </c>
      <c r="E295" s="77">
        <v>55</v>
      </c>
      <c r="F295" s="77">
        <v>0</v>
      </c>
      <c r="G295" s="77">
        <v>0</v>
      </c>
      <c r="H295" s="77">
        <v>0</v>
      </c>
      <c r="I295" s="77">
        <v>0</v>
      </c>
      <c r="J295" s="77">
        <v>7</v>
      </c>
      <c r="K295" s="77">
        <v>0</v>
      </c>
    </row>
    <row r="296" spans="1:11" ht="22.5" customHeight="1" x14ac:dyDescent="0.2">
      <c r="A296" s="54"/>
      <c r="B296" s="291" t="s">
        <v>497</v>
      </c>
      <c r="C296" s="70">
        <f>SUM(C297:C298)</f>
        <v>247</v>
      </c>
      <c r="D296" s="70">
        <f t="shared" ref="D296:K296" si="39">SUM(D297:D298)</f>
        <v>21</v>
      </c>
      <c r="E296" s="70">
        <f t="shared" si="39"/>
        <v>220</v>
      </c>
      <c r="F296" s="70">
        <f t="shared" si="39"/>
        <v>0</v>
      </c>
      <c r="G296" s="70">
        <f t="shared" si="39"/>
        <v>1</v>
      </c>
      <c r="H296" s="70">
        <f t="shared" si="39"/>
        <v>0</v>
      </c>
      <c r="I296" s="70">
        <f t="shared" si="39"/>
        <v>0</v>
      </c>
      <c r="J296" s="70">
        <f t="shared" si="39"/>
        <v>3</v>
      </c>
      <c r="K296" s="70">
        <f t="shared" si="39"/>
        <v>2</v>
      </c>
    </row>
    <row r="297" spans="1:11" ht="15" customHeight="1" x14ac:dyDescent="0.2">
      <c r="A297" s="51">
        <v>7038</v>
      </c>
      <c r="B297" s="289" t="s">
        <v>41</v>
      </c>
      <c r="C297" s="70">
        <f t="shared" si="38"/>
        <v>207</v>
      </c>
      <c r="D297" s="77">
        <v>17</v>
      </c>
      <c r="E297" s="77">
        <v>186</v>
      </c>
      <c r="F297" s="77">
        <v>0</v>
      </c>
      <c r="G297" s="77">
        <v>1</v>
      </c>
      <c r="H297" s="77">
        <v>0</v>
      </c>
      <c r="I297" s="77">
        <v>0</v>
      </c>
      <c r="J297" s="77">
        <v>1</v>
      </c>
      <c r="K297" s="77">
        <v>2</v>
      </c>
    </row>
    <row r="298" spans="1:11" ht="12.75" x14ac:dyDescent="0.2">
      <c r="A298" s="51">
        <v>7039</v>
      </c>
      <c r="B298" s="289" t="s">
        <v>339</v>
      </c>
      <c r="C298" s="70">
        <f t="shared" si="38"/>
        <v>40</v>
      </c>
      <c r="D298" s="77">
        <v>4</v>
      </c>
      <c r="E298" s="77">
        <v>34</v>
      </c>
      <c r="F298" s="77">
        <v>0</v>
      </c>
      <c r="G298" s="77">
        <v>0</v>
      </c>
      <c r="H298" s="77">
        <v>0</v>
      </c>
      <c r="I298" s="77">
        <v>0</v>
      </c>
      <c r="J298" s="77">
        <v>2</v>
      </c>
      <c r="K298" s="77">
        <v>0</v>
      </c>
    </row>
    <row r="299" spans="1:11" ht="21" x14ac:dyDescent="0.2">
      <c r="A299" s="51"/>
      <c r="B299" s="291" t="s">
        <v>367</v>
      </c>
      <c r="C299" s="70">
        <f>SUM(C300:C301)</f>
        <v>10</v>
      </c>
      <c r="D299" s="70">
        <f t="shared" ref="D299:K299" si="40">SUM(D300:D301)</f>
        <v>1</v>
      </c>
      <c r="E299" s="70">
        <f t="shared" si="40"/>
        <v>9</v>
      </c>
      <c r="F299" s="70">
        <f t="shared" si="40"/>
        <v>0</v>
      </c>
      <c r="G299" s="70">
        <f t="shared" si="40"/>
        <v>0</v>
      </c>
      <c r="H299" s="70">
        <f t="shared" si="40"/>
        <v>0</v>
      </c>
      <c r="I299" s="70">
        <f t="shared" si="40"/>
        <v>0</v>
      </c>
      <c r="J299" s="70">
        <f t="shared" si="40"/>
        <v>0</v>
      </c>
      <c r="K299" s="70">
        <f t="shared" si="40"/>
        <v>0</v>
      </c>
    </row>
    <row r="300" spans="1:11" ht="12.75" x14ac:dyDescent="0.2">
      <c r="A300" s="55">
        <v>18001</v>
      </c>
      <c r="B300" s="289" t="s">
        <v>106</v>
      </c>
      <c r="C300" s="70">
        <f t="shared" si="38"/>
        <v>9</v>
      </c>
      <c r="D300" s="77">
        <v>0</v>
      </c>
      <c r="E300" s="77">
        <v>9</v>
      </c>
      <c r="F300" s="77">
        <v>0</v>
      </c>
      <c r="G300" s="77">
        <v>0</v>
      </c>
      <c r="H300" s="77">
        <v>0</v>
      </c>
      <c r="I300" s="77">
        <v>0</v>
      </c>
      <c r="J300" s="77">
        <v>0</v>
      </c>
      <c r="K300" s="77">
        <v>0</v>
      </c>
    </row>
    <row r="301" spans="1:11" ht="12.75" x14ac:dyDescent="0.2">
      <c r="A301" s="54">
        <v>18002</v>
      </c>
      <c r="B301" s="289" t="s">
        <v>403</v>
      </c>
      <c r="C301" s="70">
        <f t="shared" si="38"/>
        <v>1</v>
      </c>
      <c r="D301" s="77">
        <v>1</v>
      </c>
      <c r="E301" s="77">
        <v>0</v>
      </c>
      <c r="F301" s="77">
        <v>0</v>
      </c>
      <c r="G301" s="77">
        <v>0</v>
      </c>
      <c r="H301" s="77">
        <v>0</v>
      </c>
      <c r="I301" s="77">
        <v>0</v>
      </c>
      <c r="J301" s="77">
        <v>0</v>
      </c>
      <c r="K301" s="77">
        <v>0</v>
      </c>
    </row>
    <row r="302" spans="1:11" ht="12.75" x14ac:dyDescent="0.2">
      <c r="A302" s="151"/>
      <c r="B302" s="295" t="s">
        <v>815</v>
      </c>
      <c r="C302" s="151">
        <f>SUM(C303,C317)</f>
        <v>16068</v>
      </c>
      <c r="D302" s="151">
        <f t="shared" ref="D302:K302" si="41">SUM(D303,D317)</f>
        <v>4796</v>
      </c>
      <c r="E302" s="151">
        <f t="shared" si="41"/>
        <v>8887</v>
      </c>
      <c r="F302" s="151">
        <f t="shared" si="41"/>
        <v>7</v>
      </c>
      <c r="G302" s="151">
        <f t="shared" si="41"/>
        <v>10</v>
      </c>
      <c r="H302" s="151">
        <f t="shared" si="41"/>
        <v>0</v>
      </c>
      <c r="I302" s="151">
        <f t="shared" si="41"/>
        <v>83</v>
      </c>
      <c r="J302" s="151">
        <f t="shared" si="41"/>
        <v>2141</v>
      </c>
      <c r="K302" s="151">
        <f t="shared" si="41"/>
        <v>144</v>
      </c>
    </row>
    <row r="303" spans="1:11" s="75" customFormat="1" ht="12.75" x14ac:dyDescent="0.2">
      <c r="A303" s="208"/>
      <c r="B303" s="478" t="s">
        <v>894</v>
      </c>
      <c r="C303" s="208">
        <f>SUM(C304:C316)</f>
        <v>14982</v>
      </c>
      <c r="D303" s="208">
        <f t="shared" ref="D303:K303" si="42">SUM(D304:D316)</f>
        <v>4512</v>
      </c>
      <c r="E303" s="208">
        <f t="shared" si="42"/>
        <v>8146</v>
      </c>
      <c r="F303" s="208">
        <f t="shared" si="42"/>
        <v>7</v>
      </c>
      <c r="G303" s="208">
        <f t="shared" si="42"/>
        <v>8</v>
      </c>
      <c r="H303" s="208">
        <f t="shared" si="42"/>
        <v>0</v>
      </c>
      <c r="I303" s="208">
        <f t="shared" si="42"/>
        <v>69</v>
      </c>
      <c r="J303" s="208">
        <f t="shared" si="42"/>
        <v>2105</v>
      </c>
      <c r="K303" s="208">
        <f t="shared" si="42"/>
        <v>135</v>
      </c>
    </row>
    <row r="304" spans="1:11" s="158" customFormat="1" ht="12.75" x14ac:dyDescent="0.2">
      <c r="A304" s="51">
        <v>18102</v>
      </c>
      <c r="B304" s="289" t="s">
        <v>407</v>
      </c>
      <c r="C304" s="70">
        <f>SUM(D304:K304)</f>
        <v>155</v>
      </c>
      <c r="D304" s="77">
        <v>44</v>
      </c>
      <c r="E304" s="77">
        <v>78</v>
      </c>
      <c r="F304" s="77">
        <v>0</v>
      </c>
      <c r="G304" s="77">
        <v>0</v>
      </c>
      <c r="H304" s="77">
        <v>0</v>
      </c>
      <c r="I304" s="77">
        <v>0</v>
      </c>
      <c r="J304" s="77">
        <v>32</v>
      </c>
      <c r="K304" s="77">
        <v>1</v>
      </c>
    </row>
    <row r="305" spans="1:11" ht="12.75" x14ac:dyDescent="0.2">
      <c r="A305" s="53">
        <v>18401</v>
      </c>
      <c r="B305" s="289" t="s">
        <v>42</v>
      </c>
      <c r="C305" s="70">
        <f t="shared" si="38"/>
        <v>14738</v>
      </c>
      <c r="D305" s="77">
        <v>4434</v>
      </c>
      <c r="E305" s="77">
        <v>8021</v>
      </c>
      <c r="F305" s="77">
        <v>7</v>
      </c>
      <c r="G305" s="77">
        <v>8</v>
      </c>
      <c r="H305" s="77">
        <v>0</v>
      </c>
      <c r="I305" s="77">
        <v>68</v>
      </c>
      <c r="J305" s="77">
        <v>2066</v>
      </c>
      <c r="K305" s="77">
        <v>134</v>
      </c>
    </row>
    <row r="306" spans="1:11" ht="12.75" x14ac:dyDescent="0.2">
      <c r="A306" s="54">
        <v>18402</v>
      </c>
      <c r="B306" s="290" t="s">
        <v>745</v>
      </c>
      <c r="C306" s="70">
        <f t="shared" si="38"/>
        <v>16</v>
      </c>
      <c r="D306" s="77">
        <v>7</v>
      </c>
      <c r="E306" s="77">
        <v>9</v>
      </c>
      <c r="F306" s="77">
        <v>0</v>
      </c>
      <c r="G306" s="77">
        <v>0</v>
      </c>
      <c r="H306" s="77">
        <v>0</v>
      </c>
      <c r="I306" s="77">
        <v>0</v>
      </c>
      <c r="J306" s="77">
        <v>0</v>
      </c>
      <c r="K306" s="77">
        <v>0</v>
      </c>
    </row>
    <row r="307" spans="1:11" ht="12.75" x14ac:dyDescent="0.2">
      <c r="A307" s="54">
        <v>18404</v>
      </c>
      <c r="B307" s="290" t="s">
        <v>746</v>
      </c>
      <c r="C307" s="70">
        <f t="shared" si="38"/>
        <v>4</v>
      </c>
      <c r="D307" s="77">
        <v>1</v>
      </c>
      <c r="E307" s="77">
        <v>3</v>
      </c>
      <c r="F307" s="77">
        <v>0</v>
      </c>
      <c r="G307" s="77">
        <v>0</v>
      </c>
      <c r="H307" s="77">
        <v>0</v>
      </c>
      <c r="I307" s="77">
        <v>0</v>
      </c>
      <c r="J307" s="77">
        <v>0</v>
      </c>
      <c r="K307" s="77">
        <v>0</v>
      </c>
    </row>
    <row r="308" spans="1:11" ht="12.75" x14ac:dyDescent="0.2">
      <c r="A308" s="54">
        <v>18405</v>
      </c>
      <c r="B308" s="290" t="s">
        <v>404</v>
      </c>
      <c r="C308" s="70">
        <f t="shared" si="38"/>
        <v>10</v>
      </c>
      <c r="D308" s="77">
        <v>7</v>
      </c>
      <c r="E308" s="77">
        <v>3</v>
      </c>
      <c r="F308" s="77">
        <v>0</v>
      </c>
      <c r="G308" s="77">
        <v>0</v>
      </c>
      <c r="H308" s="208">
        <v>0</v>
      </c>
      <c r="I308" s="77">
        <v>0</v>
      </c>
      <c r="J308" s="77">
        <v>0</v>
      </c>
      <c r="K308" s="77">
        <v>0</v>
      </c>
    </row>
    <row r="309" spans="1:11" ht="12.75" x14ac:dyDescent="0.2">
      <c r="A309" s="53">
        <v>18499</v>
      </c>
      <c r="B309" s="289" t="s">
        <v>752</v>
      </c>
      <c r="C309" s="70">
        <f t="shared" si="38"/>
        <v>12</v>
      </c>
      <c r="D309" s="77">
        <v>7</v>
      </c>
      <c r="E309" s="77">
        <v>2</v>
      </c>
      <c r="F309" s="77">
        <v>0</v>
      </c>
      <c r="G309" s="77">
        <v>0</v>
      </c>
      <c r="H309" s="77">
        <v>0</v>
      </c>
      <c r="I309" s="77">
        <v>0</v>
      </c>
      <c r="J309" s="77">
        <v>3</v>
      </c>
      <c r="K309" s="77">
        <v>0</v>
      </c>
    </row>
    <row r="310" spans="1:11" ht="12.75" x14ac:dyDescent="0.2">
      <c r="A310" s="53">
        <v>18602</v>
      </c>
      <c r="B310" s="289" t="s">
        <v>753</v>
      </c>
      <c r="C310" s="70">
        <f t="shared" si="38"/>
        <v>1</v>
      </c>
      <c r="D310" s="77">
        <v>0</v>
      </c>
      <c r="E310" s="77">
        <v>1</v>
      </c>
      <c r="F310" s="77">
        <v>0</v>
      </c>
      <c r="G310" s="77">
        <v>0</v>
      </c>
      <c r="H310" s="77">
        <v>0</v>
      </c>
      <c r="I310" s="77">
        <v>0</v>
      </c>
      <c r="J310" s="77">
        <v>0</v>
      </c>
      <c r="K310" s="77">
        <v>0</v>
      </c>
    </row>
    <row r="311" spans="1:11" ht="12.75" x14ac:dyDescent="0.2">
      <c r="A311" s="53">
        <v>18699</v>
      </c>
      <c r="B311" s="289" t="s">
        <v>748</v>
      </c>
      <c r="C311" s="70">
        <f t="shared" si="38"/>
        <v>3</v>
      </c>
      <c r="D311" s="77">
        <v>0</v>
      </c>
      <c r="E311" s="77">
        <v>3</v>
      </c>
      <c r="F311" s="77">
        <v>0</v>
      </c>
      <c r="G311" s="77">
        <v>0</v>
      </c>
      <c r="H311" s="77">
        <v>0</v>
      </c>
      <c r="I311" s="77">
        <v>0</v>
      </c>
      <c r="J311" s="77">
        <v>0</v>
      </c>
      <c r="K311" s="77">
        <v>0</v>
      </c>
    </row>
    <row r="312" spans="1:11" ht="12.75" x14ac:dyDescent="0.2">
      <c r="A312" s="53">
        <v>18701</v>
      </c>
      <c r="B312" s="289" t="s">
        <v>754</v>
      </c>
      <c r="C312" s="70">
        <f t="shared" si="38"/>
        <v>1</v>
      </c>
      <c r="D312" s="77">
        <v>1</v>
      </c>
      <c r="E312" s="77">
        <v>0</v>
      </c>
      <c r="F312" s="77">
        <v>0</v>
      </c>
      <c r="G312" s="77">
        <v>0</v>
      </c>
      <c r="H312" s="77">
        <v>0</v>
      </c>
      <c r="I312" s="77">
        <v>0</v>
      </c>
      <c r="J312" s="77">
        <v>0</v>
      </c>
      <c r="K312" s="77">
        <v>0</v>
      </c>
    </row>
    <row r="313" spans="1:11" ht="12.75" x14ac:dyDescent="0.2">
      <c r="A313" s="53">
        <v>18799</v>
      </c>
      <c r="B313" s="289" t="s">
        <v>755</v>
      </c>
      <c r="C313" s="70">
        <f t="shared" si="38"/>
        <v>1</v>
      </c>
      <c r="D313" s="77">
        <v>0</v>
      </c>
      <c r="E313" s="77">
        <v>1</v>
      </c>
      <c r="F313" s="77">
        <v>0</v>
      </c>
      <c r="G313" s="77">
        <v>0</v>
      </c>
      <c r="H313" s="77">
        <v>0</v>
      </c>
      <c r="I313" s="77">
        <v>0</v>
      </c>
      <c r="J313" s="77">
        <v>0</v>
      </c>
      <c r="K313" s="77">
        <v>0</v>
      </c>
    </row>
    <row r="314" spans="1:11" ht="12.75" x14ac:dyDescent="0.2">
      <c r="A314" s="53">
        <v>19101</v>
      </c>
      <c r="B314" s="289" t="s">
        <v>749</v>
      </c>
      <c r="C314" s="70">
        <f t="shared" si="38"/>
        <v>1</v>
      </c>
      <c r="D314" s="77">
        <v>0</v>
      </c>
      <c r="E314" s="77">
        <v>0</v>
      </c>
      <c r="F314" s="77">
        <v>0</v>
      </c>
      <c r="G314" s="77">
        <v>0</v>
      </c>
      <c r="H314" s="77">
        <v>0</v>
      </c>
      <c r="I314" s="77">
        <v>0</v>
      </c>
      <c r="J314" s="77">
        <v>1</v>
      </c>
      <c r="K314" s="77">
        <v>0</v>
      </c>
    </row>
    <row r="315" spans="1:11" ht="12.75" x14ac:dyDescent="0.2">
      <c r="A315" s="53">
        <v>19999</v>
      </c>
      <c r="B315" s="289" t="s">
        <v>751</v>
      </c>
      <c r="C315" s="70">
        <f t="shared" si="38"/>
        <v>2</v>
      </c>
      <c r="D315" s="208">
        <v>0</v>
      </c>
      <c r="E315" s="77">
        <v>1</v>
      </c>
      <c r="F315" s="77">
        <v>0</v>
      </c>
      <c r="G315" s="77">
        <v>0</v>
      </c>
      <c r="H315" s="77">
        <v>0</v>
      </c>
      <c r="I315" s="77">
        <v>0</v>
      </c>
      <c r="J315" s="77">
        <v>1</v>
      </c>
      <c r="K315" s="77">
        <v>0</v>
      </c>
    </row>
    <row r="316" spans="1:11" ht="12.75" x14ac:dyDescent="0.2">
      <c r="A316" s="53">
        <v>22017</v>
      </c>
      <c r="B316" s="289" t="s">
        <v>88</v>
      </c>
      <c r="C316" s="70">
        <f t="shared" si="38"/>
        <v>38</v>
      </c>
      <c r="D316" s="77">
        <v>11</v>
      </c>
      <c r="E316" s="77">
        <v>24</v>
      </c>
      <c r="F316" s="77">
        <v>0</v>
      </c>
      <c r="G316" s="77">
        <v>0</v>
      </c>
      <c r="H316" s="77">
        <v>0</v>
      </c>
      <c r="I316" s="77">
        <v>1</v>
      </c>
      <c r="J316" s="77">
        <v>2</v>
      </c>
      <c r="K316" s="77">
        <v>0</v>
      </c>
    </row>
    <row r="317" spans="1:11" ht="12.75" x14ac:dyDescent="0.2">
      <c r="A317" s="50"/>
      <c r="B317" s="288" t="s">
        <v>45</v>
      </c>
      <c r="C317" s="70">
        <f>SUM(C318:C324)</f>
        <v>1086</v>
      </c>
      <c r="D317" s="70">
        <f t="shared" ref="D317:K317" si="43">SUM(D318:D324)</f>
        <v>284</v>
      </c>
      <c r="E317" s="70">
        <f t="shared" si="43"/>
        <v>741</v>
      </c>
      <c r="F317" s="70">
        <f t="shared" si="43"/>
        <v>0</v>
      </c>
      <c r="G317" s="70">
        <f t="shared" si="43"/>
        <v>2</v>
      </c>
      <c r="H317" s="70">
        <f t="shared" si="43"/>
        <v>0</v>
      </c>
      <c r="I317" s="70">
        <f t="shared" si="43"/>
        <v>14</v>
      </c>
      <c r="J317" s="70">
        <f t="shared" si="43"/>
        <v>36</v>
      </c>
      <c r="K317" s="70">
        <f t="shared" si="43"/>
        <v>9</v>
      </c>
    </row>
    <row r="318" spans="1:11" ht="12.75" x14ac:dyDescent="0.2">
      <c r="A318" s="54">
        <v>16003</v>
      </c>
      <c r="B318" s="290" t="s">
        <v>405</v>
      </c>
      <c r="C318" s="70">
        <f t="shared" si="38"/>
        <v>13</v>
      </c>
      <c r="D318" s="77">
        <v>2</v>
      </c>
      <c r="E318" s="77">
        <v>10</v>
      </c>
      <c r="F318" s="77">
        <v>0</v>
      </c>
      <c r="G318" s="77">
        <v>0</v>
      </c>
      <c r="H318" s="77">
        <v>0</v>
      </c>
      <c r="I318" s="77">
        <v>0</v>
      </c>
      <c r="J318" s="77">
        <v>1</v>
      </c>
      <c r="K318" s="77">
        <v>0</v>
      </c>
    </row>
    <row r="319" spans="1:11" ht="12.75" x14ac:dyDescent="0.2">
      <c r="A319" s="53">
        <v>16004</v>
      </c>
      <c r="B319" s="289" t="s">
        <v>347</v>
      </c>
      <c r="C319" s="70">
        <f t="shared" si="38"/>
        <v>432</v>
      </c>
      <c r="D319" s="77">
        <v>108</v>
      </c>
      <c r="E319" s="77">
        <v>299</v>
      </c>
      <c r="F319" s="77">
        <v>0</v>
      </c>
      <c r="G319" s="77">
        <v>1</v>
      </c>
      <c r="H319" s="77">
        <v>0</v>
      </c>
      <c r="I319" s="77">
        <v>6</v>
      </c>
      <c r="J319" s="77">
        <v>15</v>
      </c>
      <c r="K319" s="77">
        <v>3</v>
      </c>
    </row>
    <row r="320" spans="1:11" ht="12.75" x14ac:dyDescent="0.2">
      <c r="A320" s="53">
        <v>16007</v>
      </c>
      <c r="B320" s="289" t="s">
        <v>69</v>
      </c>
      <c r="C320" s="70">
        <f t="shared" si="38"/>
        <v>3</v>
      </c>
      <c r="D320" s="77">
        <v>0</v>
      </c>
      <c r="E320" s="77">
        <v>2</v>
      </c>
      <c r="F320" s="77">
        <v>0</v>
      </c>
      <c r="G320" s="77">
        <v>0</v>
      </c>
      <c r="H320" s="77">
        <v>0</v>
      </c>
      <c r="I320" s="77">
        <v>0</v>
      </c>
      <c r="J320" s="77">
        <v>1</v>
      </c>
      <c r="K320" s="77">
        <v>0</v>
      </c>
    </row>
    <row r="321" spans="1:11" ht="12.75" x14ac:dyDescent="0.2">
      <c r="A321" s="53">
        <v>16010</v>
      </c>
      <c r="B321" s="289" t="s">
        <v>498</v>
      </c>
      <c r="C321" s="70">
        <f t="shared" si="38"/>
        <v>2</v>
      </c>
      <c r="D321" s="77">
        <v>1</v>
      </c>
      <c r="E321" s="77">
        <v>1</v>
      </c>
      <c r="F321" s="77">
        <v>0</v>
      </c>
      <c r="G321" s="77">
        <v>0</v>
      </c>
      <c r="H321" s="77">
        <v>0</v>
      </c>
      <c r="I321" s="77">
        <v>0</v>
      </c>
      <c r="J321" s="77">
        <v>0</v>
      </c>
      <c r="K321" s="77">
        <v>0</v>
      </c>
    </row>
    <row r="322" spans="1:11" ht="12.75" x14ac:dyDescent="0.2">
      <c r="A322" s="53">
        <v>16015</v>
      </c>
      <c r="B322" s="289" t="s">
        <v>346</v>
      </c>
      <c r="C322" s="70">
        <f t="shared" si="38"/>
        <v>1</v>
      </c>
      <c r="D322" s="77">
        <v>0</v>
      </c>
      <c r="E322" s="77">
        <v>1</v>
      </c>
      <c r="F322" s="77">
        <v>0</v>
      </c>
      <c r="G322" s="77">
        <v>0</v>
      </c>
      <c r="H322" s="77">
        <v>0</v>
      </c>
      <c r="I322" s="77">
        <v>0</v>
      </c>
      <c r="J322" s="77">
        <v>0</v>
      </c>
      <c r="K322" s="77">
        <v>0</v>
      </c>
    </row>
    <row r="323" spans="1:11" ht="12.75" x14ac:dyDescent="0.2">
      <c r="A323" s="53">
        <v>16018</v>
      </c>
      <c r="B323" s="289" t="s">
        <v>423</v>
      </c>
      <c r="C323" s="70">
        <f t="shared" si="38"/>
        <v>21</v>
      </c>
      <c r="D323" s="77">
        <v>14</v>
      </c>
      <c r="E323" s="77">
        <v>4</v>
      </c>
      <c r="F323" s="77">
        <v>0</v>
      </c>
      <c r="G323" s="77">
        <v>0</v>
      </c>
      <c r="H323" s="77">
        <v>0</v>
      </c>
      <c r="I323" s="77">
        <v>0</v>
      </c>
      <c r="J323" s="77">
        <v>3</v>
      </c>
      <c r="K323" s="77">
        <v>0</v>
      </c>
    </row>
    <row r="324" spans="1:11" ht="12.75" x14ac:dyDescent="0.2">
      <c r="A324" s="157">
        <v>16099</v>
      </c>
      <c r="B324" s="292" t="s">
        <v>460</v>
      </c>
      <c r="C324" s="121">
        <f t="shared" si="38"/>
        <v>614</v>
      </c>
      <c r="D324" s="78">
        <v>159</v>
      </c>
      <c r="E324" s="78">
        <v>424</v>
      </c>
      <c r="F324" s="78">
        <v>0</v>
      </c>
      <c r="G324" s="78">
        <v>1</v>
      </c>
      <c r="H324" s="78">
        <v>0</v>
      </c>
      <c r="I324" s="78">
        <v>8</v>
      </c>
      <c r="J324" s="78">
        <v>16</v>
      </c>
      <c r="K324" s="78">
        <v>6</v>
      </c>
    </row>
    <row r="325" spans="1:11" ht="12.75" x14ac:dyDescent="0.2">
      <c r="A325" s="150" t="s">
        <v>206</v>
      </c>
      <c r="B325" s="136"/>
      <c r="C325" s="11"/>
      <c r="D325" s="11"/>
      <c r="E325" s="11"/>
      <c r="F325" s="11"/>
      <c r="G325" s="11"/>
      <c r="H325" s="11"/>
      <c r="I325" s="11"/>
      <c r="J325" s="11"/>
      <c r="K325" s="11"/>
    </row>
    <row r="326" spans="1:11" ht="15" customHeight="1" x14ac:dyDescent="0.2">
      <c r="A326" s="18" t="s">
        <v>740</v>
      </c>
      <c r="B326" s="1"/>
      <c r="C326" s="11"/>
      <c r="D326" s="11"/>
      <c r="E326" s="11"/>
      <c r="F326" s="11"/>
      <c r="G326" s="11"/>
      <c r="H326" s="11"/>
      <c r="I326" s="11"/>
      <c r="J326" s="11"/>
      <c r="K326" s="11"/>
    </row>
  </sheetData>
  <pageMargins left="0.23622047244094491" right="0.23622047244094491" top="0.74803149606299213" bottom="0.74803149606299213" header="0.31496062992125984" footer="0.31496062992125984"/>
  <pageSetup scale="62" fitToHeight="5" orientation="portrait" r:id="rId1"/>
  <headerFooter>
    <oddFooter>&amp;A&amp;RPágina &amp;P</oddFooter>
  </headerFooter>
  <rowBreaks count="9" manualBreakCount="9">
    <brk id="26" max="16383" man="1"/>
    <brk id="61" max="16383" man="1"/>
    <brk id="86" max="16383" man="1"/>
    <brk id="115" max="16383" man="1"/>
    <brk id="191" max="16383" man="1"/>
    <brk id="222" max="16383" man="1"/>
    <brk id="256" max="16383" man="1"/>
    <brk id="279" max="16383" man="1"/>
    <brk id="305"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zoomScaleNormal="100" zoomScaleSheetLayoutView="80" workbookViewId="0">
      <selection activeCell="J8" sqref="J8"/>
    </sheetView>
  </sheetViews>
  <sheetFormatPr baseColWidth="10" defaultRowHeight="10.5" x14ac:dyDescent="0.15"/>
  <cols>
    <col min="1" max="1" width="14.28515625" style="27" customWidth="1"/>
    <col min="2" max="2" width="11.5703125" style="27" customWidth="1"/>
    <col min="3" max="3" width="12.28515625" style="27" customWidth="1"/>
    <col min="4" max="4" width="10.7109375" style="27" customWidth="1"/>
    <col min="5" max="5" width="10.42578125" style="27" customWidth="1"/>
    <col min="6" max="7" width="9.5703125" style="27" customWidth="1"/>
    <col min="8" max="8" width="12" style="27" customWidth="1"/>
    <col min="9" max="9" width="10.85546875" style="27" customWidth="1"/>
    <col min="10" max="12" width="8.5703125" style="27" customWidth="1"/>
    <col min="13" max="13" width="14.28515625" style="27" customWidth="1"/>
    <col min="14" max="14" width="11.7109375" style="27" customWidth="1"/>
    <col min="15" max="15" width="11.5703125" style="27" customWidth="1"/>
    <col min="16" max="16" width="8.5703125" style="27" customWidth="1"/>
    <col min="17" max="17" width="12.85546875" style="27" customWidth="1"/>
    <col min="18" max="18" width="10.140625" style="27" customWidth="1"/>
    <col min="19" max="16384" width="11.42578125" style="27"/>
  </cols>
  <sheetData>
    <row r="1" spans="1:21" x14ac:dyDescent="0.15">
      <c r="A1" s="17" t="s">
        <v>938</v>
      </c>
    </row>
    <row r="3" spans="1:21" x14ac:dyDescent="0.15">
      <c r="A3" s="531" t="s">
        <v>229</v>
      </c>
      <c r="B3" s="533" t="s">
        <v>797</v>
      </c>
      <c r="C3" s="533" t="s">
        <v>799</v>
      </c>
    </row>
    <row r="4" spans="1:21" x14ac:dyDescent="0.15">
      <c r="A4" s="352" t="s">
        <v>170</v>
      </c>
      <c r="B4" s="229">
        <f>SUM(B5:B9)</f>
        <v>57924</v>
      </c>
      <c r="C4" s="230">
        <f t="shared" ref="C4:C9" si="0">B4/$B$4</f>
        <v>1</v>
      </c>
    </row>
    <row r="5" spans="1:21" x14ac:dyDescent="0.15">
      <c r="A5" s="354" t="s">
        <v>471</v>
      </c>
      <c r="B5" s="445">
        <v>39857</v>
      </c>
      <c r="C5" s="223">
        <f t="shared" si="0"/>
        <v>0.68809129203784269</v>
      </c>
    </row>
    <row r="6" spans="1:21" x14ac:dyDescent="0.15">
      <c r="A6" s="354" t="s">
        <v>470</v>
      </c>
      <c r="B6" s="445">
        <v>12815</v>
      </c>
      <c r="C6" s="223">
        <f t="shared" si="0"/>
        <v>0.22123817415924316</v>
      </c>
    </row>
    <row r="7" spans="1:21" x14ac:dyDescent="0.15">
      <c r="A7" s="354" t="s">
        <v>52</v>
      </c>
      <c r="B7" s="445">
        <v>4120</v>
      </c>
      <c r="C7" s="223">
        <f t="shared" si="0"/>
        <v>7.1127684552171805E-2</v>
      </c>
    </row>
    <row r="8" spans="1:21" x14ac:dyDescent="0.15">
      <c r="A8" s="354" t="s">
        <v>417</v>
      </c>
      <c r="B8" s="445">
        <v>487</v>
      </c>
      <c r="C8" s="223">
        <f t="shared" si="0"/>
        <v>8.4075685380843868E-3</v>
      </c>
    </row>
    <row r="9" spans="1:21" x14ac:dyDescent="0.15">
      <c r="A9" s="354" t="s">
        <v>330</v>
      </c>
      <c r="B9" s="445">
        <v>645</v>
      </c>
      <c r="C9" s="223">
        <f t="shared" si="0"/>
        <v>1.1135280712657965E-2</v>
      </c>
    </row>
    <row r="10" spans="1:21" x14ac:dyDescent="0.15">
      <c r="A10" s="505" t="s">
        <v>856</v>
      </c>
    </row>
    <row r="12" spans="1:21" x14ac:dyDescent="0.15">
      <c r="B12" s="342"/>
    </row>
    <row r="15" spans="1:21" x14ac:dyDescent="0.15">
      <c r="M15" s="120"/>
      <c r="N15" s="120"/>
      <c r="O15" s="120"/>
      <c r="P15" s="120"/>
      <c r="Q15" s="120"/>
      <c r="R15" s="120"/>
      <c r="S15" s="120"/>
      <c r="T15" s="32"/>
      <c r="U15" s="120"/>
    </row>
    <row r="16" spans="1:21" x14ac:dyDescent="0.15">
      <c r="M16" s="40"/>
      <c r="N16" s="40"/>
      <c r="O16" s="40"/>
      <c r="P16" s="40"/>
      <c r="Q16" s="40"/>
      <c r="R16" s="40"/>
      <c r="S16" s="40"/>
      <c r="T16" s="32"/>
      <c r="U16" s="40"/>
    </row>
    <row r="29" spans="8:8" ht="10.5" customHeight="1" x14ac:dyDescent="0.15">
      <c r="H29" s="501"/>
    </row>
    <row r="30" spans="8:8" x14ac:dyDescent="0.15">
      <c r="H30" s="501"/>
    </row>
    <row r="31" spans="8:8" x14ac:dyDescent="0.15">
      <c r="H31" s="501"/>
    </row>
    <row r="39" spans="1:7" x14ac:dyDescent="0.15">
      <c r="A39" s="27" t="s">
        <v>979</v>
      </c>
    </row>
    <row r="40" spans="1:7" x14ac:dyDescent="0.15">
      <c r="A40" s="326" t="s">
        <v>856</v>
      </c>
    </row>
    <row r="42" spans="1:7" x14ac:dyDescent="0.15">
      <c r="A42" s="83" t="s">
        <v>1070</v>
      </c>
      <c r="B42" s="83"/>
      <c r="C42" s="83"/>
      <c r="D42" s="83"/>
      <c r="E42" s="83"/>
      <c r="F42" s="83"/>
      <c r="G42" s="83"/>
    </row>
    <row r="46" spans="1:7" x14ac:dyDescent="0.15">
      <c r="A46" s="501"/>
      <c r="B46" s="83"/>
      <c r="C46" s="501"/>
      <c r="D46" s="501"/>
      <c r="E46" s="501"/>
      <c r="F46" s="501"/>
      <c r="G46" s="501"/>
    </row>
    <row r="47" spans="1:7" x14ac:dyDescent="0.15">
      <c r="A47" s="501"/>
      <c r="B47" s="501"/>
      <c r="C47" s="501"/>
      <c r="D47" s="501"/>
      <c r="E47" s="501"/>
      <c r="F47" s="501"/>
      <c r="G47" s="501"/>
    </row>
  </sheetData>
  <sortState ref="A4:C9">
    <sortCondition descending="1" ref="B4:B9"/>
  </sortState>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P326"/>
  <sheetViews>
    <sheetView showGridLines="0" zoomScale="90" zoomScaleNormal="90" zoomScaleSheetLayoutView="90" zoomScalePageLayoutView="70" workbookViewId="0">
      <pane ySplit="2" topLeftCell="A3" activePane="bottomLeft" state="frozen"/>
      <selection pane="bottomLeft" activeCell="P7" sqref="P7"/>
    </sheetView>
  </sheetViews>
  <sheetFormatPr baseColWidth="10" defaultRowHeight="16.5" customHeight="1" x14ac:dyDescent="0.2"/>
  <cols>
    <col min="1" max="1" width="7.42578125" style="52" customWidth="1"/>
    <col min="2" max="2" width="56.5703125" style="52" customWidth="1"/>
    <col min="3" max="3" width="12.42578125" style="52" customWidth="1"/>
    <col min="4" max="4" width="10.42578125" style="52" customWidth="1"/>
    <col min="5" max="5" width="10.85546875" style="52" customWidth="1"/>
    <col min="6" max="6" width="14.140625" style="52" customWidth="1"/>
    <col min="7" max="7" width="10" style="52" customWidth="1"/>
    <col min="8" max="8" width="11.85546875" style="52" customWidth="1"/>
    <col min="9" max="9" width="11.42578125" style="52" customWidth="1"/>
    <col min="10" max="10" width="13" style="52" customWidth="1"/>
    <col min="11" max="11" width="13.42578125" style="52" customWidth="1"/>
    <col min="12" max="12" width="10.85546875" style="52" customWidth="1"/>
    <col min="13" max="13" width="10.42578125" style="52" customWidth="1"/>
    <col min="14" max="14" width="14.85546875" style="52" customWidth="1"/>
    <col min="15" max="15" width="11.42578125" style="52"/>
    <col min="16" max="16" width="16.5703125" style="52" customWidth="1"/>
    <col min="17" max="17" width="14.140625" style="52" customWidth="1"/>
    <col min="18" max="18" width="12" style="52" bestFit="1" customWidth="1"/>
    <col min="19" max="19" width="90.42578125" style="52" customWidth="1"/>
    <col min="20" max="16384" width="11.42578125" style="52"/>
  </cols>
  <sheetData>
    <row r="1" spans="1:16" ht="23.1" customHeight="1" x14ac:dyDescent="0.2">
      <c r="A1" s="10" t="s">
        <v>936</v>
      </c>
      <c r="B1" s="10"/>
      <c r="C1" s="10"/>
      <c r="D1" s="10"/>
      <c r="E1" s="10"/>
      <c r="F1" s="10"/>
      <c r="G1" s="10"/>
      <c r="H1" s="10"/>
      <c r="I1" s="10"/>
      <c r="J1" s="10"/>
      <c r="K1" s="10"/>
      <c r="L1" s="11"/>
      <c r="M1" s="11"/>
      <c r="N1" s="11"/>
    </row>
    <row r="2" spans="1:16" ht="26.25" customHeight="1" x14ac:dyDescent="0.2">
      <c r="A2" s="68" t="s">
        <v>327</v>
      </c>
      <c r="B2" s="110" t="s">
        <v>756</v>
      </c>
      <c r="C2" s="110" t="s">
        <v>264</v>
      </c>
      <c r="D2" s="110" t="s">
        <v>232</v>
      </c>
      <c r="E2" s="110" t="s">
        <v>233</v>
      </c>
      <c r="F2" s="110" t="s">
        <v>234</v>
      </c>
      <c r="G2" s="110" t="s">
        <v>376</v>
      </c>
      <c r="H2" s="110" t="s">
        <v>235</v>
      </c>
      <c r="I2" s="110" t="s">
        <v>262</v>
      </c>
      <c r="J2" s="110" t="s">
        <v>236</v>
      </c>
      <c r="K2" s="110" t="s">
        <v>261</v>
      </c>
      <c r="L2" s="110" t="s">
        <v>237</v>
      </c>
      <c r="M2" s="110" t="s">
        <v>238</v>
      </c>
      <c r="N2" s="110" t="s">
        <v>411</v>
      </c>
      <c r="P2" s="41"/>
    </row>
    <row r="3" spans="1:16" ht="12.75" x14ac:dyDescent="0.2">
      <c r="A3" s="73" t="s">
        <v>170</v>
      </c>
      <c r="B3" s="76"/>
      <c r="C3" s="60">
        <f>C4+C153+C302</f>
        <v>57924</v>
      </c>
      <c r="D3" s="60">
        <f>D4+D153+D302</f>
        <v>8377</v>
      </c>
      <c r="E3" s="60">
        <f t="shared" ref="E3:N3" si="0">E4+E153+E302</f>
        <v>7630</v>
      </c>
      <c r="F3" s="60">
        <f t="shared" si="0"/>
        <v>3666</v>
      </c>
      <c r="G3" s="60">
        <f t="shared" si="0"/>
        <v>3142</v>
      </c>
      <c r="H3" s="60">
        <f t="shared" si="0"/>
        <v>2044</v>
      </c>
      <c r="I3" s="60">
        <f t="shared" si="0"/>
        <v>1786</v>
      </c>
      <c r="J3" s="60">
        <f t="shared" si="0"/>
        <v>4976</v>
      </c>
      <c r="K3" s="60">
        <f t="shared" si="0"/>
        <v>121</v>
      </c>
      <c r="L3" s="60">
        <f t="shared" si="0"/>
        <v>2754</v>
      </c>
      <c r="M3" s="60">
        <f t="shared" si="0"/>
        <v>422</v>
      </c>
      <c r="N3" s="60">
        <f t="shared" si="0"/>
        <v>23006</v>
      </c>
    </row>
    <row r="4" spans="1:16" ht="12.75" x14ac:dyDescent="0.2">
      <c r="A4" s="113"/>
      <c r="B4" s="266" t="s">
        <v>500</v>
      </c>
      <c r="C4" s="122">
        <f>C5+C7+C20+C32+C43+C61+C83+C102+C143+C148</f>
        <v>20620</v>
      </c>
      <c r="D4" s="122">
        <f t="shared" ref="D4:N4" si="1">D5+D7+D20+D32+D43+D61+D83+D102+D143+D148</f>
        <v>2830</v>
      </c>
      <c r="E4" s="122">
        <f t="shared" si="1"/>
        <v>2419</v>
      </c>
      <c r="F4" s="122">
        <f t="shared" si="1"/>
        <v>872</v>
      </c>
      <c r="G4" s="122">
        <f t="shared" si="1"/>
        <v>895</v>
      </c>
      <c r="H4" s="122">
        <f t="shared" si="1"/>
        <v>1017</v>
      </c>
      <c r="I4" s="122">
        <f t="shared" si="1"/>
        <v>722</v>
      </c>
      <c r="J4" s="122">
        <f t="shared" si="1"/>
        <v>1730</v>
      </c>
      <c r="K4" s="122">
        <f t="shared" si="1"/>
        <v>45</v>
      </c>
      <c r="L4" s="122">
        <f t="shared" si="1"/>
        <v>610</v>
      </c>
      <c r="M4" s="122">
        <f t="shared" si="1"/>
        <v>176</v>
      </c>
      <c r="N4" s="122">
        <f t="shared" si="1"/>
        <v>9304</v>
      </c>
    </row>
    <row r="5" spans="1:16" ht="21" x14ac:dyDescent="0.2">
      <c r="A5" s="50"/>
      <c r="B5" s="253" t="s">
        <v>278</v>
      </c>
      <c r="C5" s="60">
        <f>SUM(C6)</f>
        <v>84</v>
      </c>
      <c r="D5" s="60">
        <f>SUM(D6)</f>
        <v>14</v>
      </c>
      <c r="E5" s="60">
        <f t="shared" ref="E5:N5" si="2">SUM(E6)</f>
        <v>15</v>
      </c>
      <c r="F5" s="60">
        <f t="shared" si="2"/>
        <v>2</v>
      </c>
      <c r="G5" s="60">
        <f t="shared" si="2"/>
        <v>2</v>
      </c>
      <c r="H5" s="60">
        <f t="shared" si="2"/>
        <v>2</v>
      </c>
      <c r="I5" s="60">
        <f t="shared" si="2"/>
        <v>2</v>
      </c>
      <c r="J5" s="60">
        <f t="shared" si="2"/>
        <v>7</v>
      </c>
      <c r="K5" s="60">
        <f t="shared" si="2"/>
        <v>0</v>
      </c>
      <c r="L5" s="60">
        <f t="shared" si="2"/>
        <v>0</v>
      </c>
      <c r="M5" s="60">
        <f t="shared" si="2"/>
        <v>2</v>
      </c>
      <c r="N5" s="60">
        <f t="shared" si="2"/>
        <v>38</v>
      </c>
    </row>
    <row r="6" spans="1:16" ht="12.75" x14ac:dyDescent="0.2">
      <c r="A6" s="51">
        <v>101</v>
      </c>
      <c r="B6" s="254" t="s">
        <v>147</v>
      </c>
      <c r="C6" s="60">
        <f>SUM(D6:N6)</f>
        <v>84</v>
      </c>
      <c r="D6" s="8">
        <v>14</v>
      </c>
      <c r="E6" s="8">
        <v>15</v>
      </c>
      <c r="F6" s="8">
        <v>2</v>
      </c>
      <c r="G6" s="8">
        <v>2</v>
      </c>
      <c r="H6" s="8">
        <v>2</v>
      </c>
      <c r="I6" s="8">
        <v>2</v>
      </c>
      <c r="J6" s="8">
        <v>7</v>
      </c>
      <c r="K6" s="8">
        <v>0</v>
      </c>
      <c r="L6" s="8">
        <v>0</v>
      </c>
      <c r="M6" s="8">
        <v>2</v>
      </c>
      <c r="N6" s="8">
        <v>38</v>
      </c>
    </row>
    <row r="7" spans="1:16" ht="21" x14ac:dyDescent="0.2">
      <c r="A7" s="50"/>
      <c r="B7" s="253" t="s">
        <v>323</v>
      </c>
      <c r="C7" s="60">
        <f>SUM(C8:C19)</f>
        <v>296</v>
      </c>
      <c r="D7" s="60">
        <f t="shared" ref="D7:N7" si="3">SUM(D8:D19)</f>
        <v>31</v>
      </c>
      <c r="E7" s="60">
        <f t="shared" si="3"/>
        <v>43</v>
      </c>
      <c r="F7" s="60">
        <f t="shared" si="3"/>
        <v>8</v>
      </c>
      <c r="G7" s="60">
        <f t="shared" si="3"/>
        <v>12</v>
      </c>
      <c r="H7" s="60">
        <f t="shared" si="3"/>
        <v>7</v>
      </c>
      <c r="I7" s="60">
        <f t="shared" si="3"/>
        <v>14</v>
      </c>
      <c r="J7" s="60">
        <f t="shared" si="3"/>
        <v>17</v>
      </c>
      <c r="K7" s="60">
        <f t="shared" si="3"/>
        <v>2</v>
      </c>
      <c r="L7" s="60">
        <f t="shared" si="3"/>
        <v>7</v>
      </c>
      <c r="M7" s="60">
        <f t="shared" si="3"/>
        <v>36</v>
      </c>
      <c r="N7" s="60">
        <f t="shared" si="3"/>
        <v>119</v>
      </c>
    </row>
    <row r="8" spans="1:16" ht="12.75" x14ac:dyDescent="0.2">
      <c r="A8" s="51">
        <v>202</v>
      </c>
      <c r="B8" s="254" t="s">
        <v>108</v>
      </c>
      <c r="C8" s="60">
        <f>SUM(D8:N8)</f>
        <v>95</v>
      </c>
      <c r="D8" s="8">
        <v>2</v>
      </c>
      <c r="E8" s="8">
        <v>16</v>
      </c>
      <c r="F8" s="8">
        <v>3</v>
      </c>
      <c r="G8" s="8">
        <v>1</v>
      </c>
      <c r="H8" s="8">
        <v>0</v>
      </c>
      <c r="I8" s="8">
        <v>0</v>
      </c>
      <c r="J8" s="8">
        <v>3</v>
      </c>
      <c r="K8" s="8">
        <v>0</v>
      </c>
      <c r="L8" s="8">
        <v>1</v>
      </c>
      <c r="M8" s="8">
        <v>33</v>
      </c>
      <c r="N8" s="8">
        <v>36</v>
      </c>
    </row>
    <row r="9" spans="1:16" ht="12.75" x14ac:dyDescent="0.2">
      <c r="A9" s="51">
        <v>203</v>
      </c>
      <c r="B9" s="254" t="s">
        <v>70</v>
      </c>
      <c r="C9" s="60">
        <f t="shared" ref="C9:C69" si="4">SUM(D9:N9)</f>
        <v>15</v>
      </c>
      <c r="D9" s="8">
        <v>3</v>
      </c>
      <c r="E9" s="8">
        <v>2</v>
      </c>
      <c r="F9" s="8">
        <v>1</v>
      </c>
      <c r="G9" s="8">
        <v>1</v>
      </c>
      <c r="H9" s="8">
        <v>0</v>
      </c>
      <c r="I9" s="8">
        <v>0</v>
      </c>
      <c r="J9" s="8">
        <v>0</v>
      </c>
      <c r="K9" s="8">
        <v>0</v>
      </c>
      <c r="L9" s="8">
        <v>1</v>
      </c>
      <c r="M9" s="8">
        <v>0</v>
      </c>
      <c r="N9" s="8">
        <v>7</v>
      </c>
    </row>
    <row r="10" spans="1:16" ht="12.75" x14ac:dyDescent="0.2">
      <c r="A10" s="51">
        <v>204</v>
      </c>
      <c r="B10" s="254" t="s">
        <v>71</v>
      </c>
      <c r="C10" s="60">
        <f>SUM(D10:N10)</f>
        <v>138</v>
      </c>
      <c r="D10" s="8">
        <v>24</v>
      </c>
      <c r="E10" s="8">
        <v>15</v>
      </c>
      <c r="F10" s="8">
        <v>2</v>
      </c>
      <c r="G10" s="8">
        <v>8</v>
      </c>
      <c r="H10" s="8">
        <v>5</v>
      </c>
      <c r="I10" s="8">
        <v>6</v>
      </c>
      <c r="J10" s="8">
        <v>11</v>
      </c>
      <c r="K10" s="8">
        <v>2</v>
      </c>
      <c r="L10" s="8">
        <v>4</v>
      </c>
      <c r="M10" s="8">
        <v>0</v>
      </c>
      <c r="N10" s="8">
        <v>61</v>
      </c>
    </row>
    <row r="11" spans="1:16" ht="12.75" x14ac:dyDescent="0.2">
      <c r="A11" s="51">
        <v>207</v>
      </c>
      <c r="B11" s="254" t="s">
        <v>279</v>
      </c>
      <c r="C11" s="60">
        <f t="shared" si="4"/>
        <v>1</v>
      </c>
      <c r="D11" s="8">
        <v>0</v>
      </c>
      <c r="E11" s="8">
        <v>0</v>
      </c>
      <c r="F11" s="8">
        <v>0</v>
      </c>
      <c r="G11" s="8">
        <v>0</v>
      </c>
      <c r="H11" s="8">
        <v>0</v>
      </c>
      <c r="I11" s="8">
        <v>0</v>
      </c>
      <c r="J11" s="8">
        <v>0</v>
      </c>
      <c r="K11" s="8">
        <v>0</v>
      </c>
      <c r="L11" s="8">
        <v>0</v>
      </c>
      <c r="M11" s="8">
        <v>1</v>
      </c>
      <c r="N11" s="8">
        <v>0</v>
      </c>
    </row>
    <row r="12" spans="1:16" ht="12.75" x14ac:dyDescent="0.2">
      <c r="A12" s="54">
        <v>214</v>
      </c>
      <c r="B12" s="256" t="s">
        <v>421</v>
      </c>
      <c r="C12" s="60">
        <f t="shared" si="4"/>
        <v>1</v>
      </c>
      <c r="D12" s="8">
        <v>0</v>
      </c>
      <c r="E12" s="8">
        <v>0</v>
      </c>
      <c r="F12" s="8">
        <v>0</v>
      </c>
      <c r="G12" s="8">
        <v>0</v>
      </c>
      <c r="H12" s="8">
        <v>0</v>
      </c>
      <c r="I12" s="8">
        <v>0</v>
      </c>
      <c r="J12" s="8">
        <v>0</v>
      </c>
      <c r="K12" s="8">
        <v>0</v>
      </c>
      <c r="L12" s="8">
        <v>0</v>
      </c>
      <c r="M12" s="8">
        <v>0</v>
      </c>
      <c r="N12" s="8">
        <v>1</v>
      </c>
    </row>
    <row r="13" spans="1:16" ht="12.75" x14ac:dyDescent="0.2">
      <c r="A13" s="51">
        <v>216</v>
      </c>
      <c r="B13" s="254" t="s">
        <v>331</v>
      </c>
      <c r="C13" s="60">
        <f t="shared" si="4"/>
        <v>7</v>
      </c>
      <c r="D13" s="8">
        <v>0</v>
      </c>
      <c r="E13" s="8">
        <v>1</v>
      </c>
      <c r="F13" s="8">
        <v>1</v>
      </c>
      <c r="G13" s="8">
        <v>0</v>
      </c>
      <c r="H13" s="8">
        <v>0</v>
      </c>
      <c r="I13" s="8">
        <v>0</v>
      </c>
      <c r="J13" s="8">
        <v>2</v>
      </c>
      <c r="K13" s="8">
        <v>0</v>
      </c>
      <c r="L13" s="8">
        <v>0</v>
      </c>
      <c r="M13" s="8">
        <v>0</v>
      </c>
      <c r="N13" s="8">
        <v>3</v>
      </c>
    </row>
    <row r="14" spans="1:16" ht="12.75" x14ac:dyDescent="0.2">
      <c r="A14" s="53">
        <v>221</v>
      </c>
      <c r="B14" s="254" t="s">
        <v>185</v>
      </c>
      <c r="C14" s="60">
        <f t="shared" si="4"/>
        <v>7</v>
      </c>
      <c r="D14" s="8">
        <v>0</v>
      </c>
      <c r="E14" s="8">
        <v>0</v>
      </c>
      <c r="F14" s="8">
        <v>0</v>
      </c>
      <c r="G14" s="8">
        <v>1</v>
      </c>
      <c r="H14" s="8">
        <v>1</v>
      </c>
      <c r="I14" s="8">
        <v>0</v>
      </c>
      <c r="J14" s="8">
        <v>1</v>
      </c>
      <c r="K14" s="8">
        <v>0</v>
      </c>
      <c r="L14" s="8">
        <v>0</v>
      </c>
      <c r="M14" s="8">
        <v>0</v>
      </c>
      <c r="N14" s="8">
        <v>4</v>
      </c>
    </row>
    <row r="15" spans="1:16" ht="12.75" x14ac:dyDescent="0.2">
      <c r="A15" s="53">
        <v>222</v>
      </c>
      <c r="B15" s="254" t="s">
        <v>72</v>
      </c>
      <c r="C15" s="60">
        <f t="shared" si="4"/>
        <v>3</v>
      </c>
      <c r="D15" s="8">
        <v>0</v>
      </c>
      <c r="E15" s="8">
        <v>0</v>
      </c>
      <c r="F15" s="8">
        <v>0</v>
      </c>
      <c r="G15" s="8">
        <v>0</v>
      </c>
      <c r="H15" s="8">
        <v>0</v>
      </c>
      <c r="I15" s="8">
        <v>1</v>
      </c>
      <c r="J15" s="8">
        <v>0</v>
      </c>
      <c r="K15" s="8">
        <v>0</v>
      </c>
      <c r="L15" s="8">
        <v>1</v>
      </c>
      <c r="M15" s="8">
        <v>0</v>
      </c>
      <c r="N15" s="8">
        <v>1</v>
      </c>
    </row>
    <row r="16" spans="1:16" ht="12.75" x14ac:dyDescent="0.2">
      <c r="A16" s="54">
        <v>227</v>
      </c>
      <c r="B16" s="256" t="s">
        <v>377</v>
      </c>
      <c r="C16" s="60">
        <f t="shared" si="4"/>
        <v>4</v>
      </c>
      <c r="D16" s="8">
        <v>0</v>
      </c>
      <c r="E16" s="8">
        <v>2</v>
      </c>
      <c r="F16" s="8">
        <v>0</v>
      </c>
      <c r="G16" s="8">
        <v>0</v>
      </c>
      <c r="H16" s="8">
        <v>0</v>
      </c>
      <c r="I16" s="8">
        <v>0</v>
      </c>
      <c r="J16" s="8">
        <v>0</v>
      </c>
      <c r="K16" s="8">
        <v>0</v>
      </c>
      <c r="L16" s="8">
        <v>0</v>
      </c>
      <c r="M16" s="8">
        <v>2</v>
      </c>
      <c r="N16" s="8">
        <v>0</v>
      </c>
    </row>
    <row r="17" spans="1:14" ht="12.75" x14ac:dyDescent="0.2">
      <c r="A17" s="54">
        <v>228</v>
      </c>
      <c r="B17" s="256" t="s">
        <v>382</v>
      </c>
      <c r="C17" s="60">
        <f t="shared" si="4"/>
        <v>2</v>
      </c>
      <c r="D17" s="8">
        <v>0</v>
      </c>
      <c r="E17" s="8">
        <v>1</v>
      </c>
      <c r="F17" s="8">
        <v>0</v>
      </c>
      <c r="G17" s="8">
        <v>0</v>
      </c>
      <c r="H17" s="8">
        <v>0</v>
      </c>
      <c r="I17" s="8">
        <v>0</v>
      </c>
      <c r="J17" s="8">
        <v>0</v>
      </c>
      <c r="K17" s="8">
        <v>0</v>
      </c>
      <c r="L17" s="8">
        <v>0</v>
      </c>
      <c r="M17" s="8">
        <v>0</v>
      </c>
      <c r="N17" s="8">
        <v>1</v>
      </c>
    </row>
    <row r="18" spans="1:14" ht="12.75" x14ac:dyDescent="0.2">
      <c r="A18" s="54">
        <v>231</v>
      </c>
      <c r="B18" s="256" t="s">
        <v>378</v>
      </c>
      <c r="C18" s="60">
        <f t="shared" si="4"/>
        <v>2</v>
      </c>
      <c r="D18" s="8">
        <v>0</v>
      </c>
      <c r="E18" s="8">
        <v>2</v>
      </c>
      <c r="F18" s="8">
        <v>0</v>
      </c>
      <c r="G18" s="8">
        <v>0</v>
      </c>
      <c r="H18" s="8">
        <v>0</v>
      </c>
      <c r="I18" s="8">
        <v>0</v>
      </c>
      <c r="J18" s="8">
        <v>0</v>
      </c>
      <c r="K18" s="8">
        <v>0</v>
      </c>
      <c r="L18" s="8">
        <v>0</v>
      </c>
      <c r="M18" s="8">
        <v>0</v>
      </c>
      <c r="N18" s="8">
        <v>0</v>
      </c>
    </row>
    <row r="19" spans="1:14" ht="18" customHeight="1" x14ac:dyDescent="0.2">
      <c r="A19" s="51">
        <v>299</v>
      </c>
      <c r="B19" s="254" t="s">
        <v>332</v>
      </c>
      <c r="C19" s="60">
        <f t="shared" si="4"/>
        <v>21</v>
      </c>
      <c r="D19" s="8">
        <v>2</v>
      </c>
      <c r="E19" s="8">
        <v>4</v>
      </c>
      <c r="F19" s="8">
        <v>1</v>
      </c>
      <c r="G19" s="8">
        <v>1</v>
      </c>
      <c r="H19" s="8">
        <v>1</v>
      </c>
      <c r="I19" s="8">
        <v>7</v>
      </c>
      <c r="J19" s="8">
        <v>0</v>
      </c>
      <c r="K19" s="8">
        <v>0</v>
      </c>
      <c r="L19" s="8">
        <v>0</v>
      </c>
      <c r="M19" s="8">
        <v>0</v>
      </c>
      <c r="N19" s="8">
        <v>5</v>
      </c>
    </row>
    <row r="20" spans="1:14" ht="21" x14ac:dyDescent="0.2">
      <c r="A20" s="50"/>
      <c r="B20" s="253" t="s">
        <v>325</v>
      </c>
      <c r="C20" s="60">
        <f>SUM(C21:C31)</f>
        <v>459</v>
      </c>
      <c r="D20" s="60">
        <f t="shared" ref="D20:N20" si="5">SUM(D21:D31)</f>
        <v>41</v>
      </c>
      <c r="E20" s="60">
        <f t="shared" si="5"/>
        <v>78</v>
      </c>
      <c r="F20" s="60">
        <f t="shared" si="5"/>
        <v>38</v>
      </c>
      <c r="G20" s="60">
        <f t="shared" si="5"/>
        <v>26</v>
      </c>
      <c r="H20" s="60">
        <f t="shared" si="5"/>
        <v>9</v>
      </c>
      <c r="I20" s="60">
        <f t="shared" si="5"/>
        <v>24</v>
      </c>
      <c r="J20" s="60">
        <f t="shared" si="5"/>
        <v>35</v>
      </c>
      <c r="K20" s="60">
        <f t="shared" si="5"/>
        <v>1</v>
      </c>
      <c r="L20" s="60">
        <f t="shared" si="5"/>
        <v>26</v>
      </c>
      <c r="M20" s="60">
        <f t="shared" si="5"/>
        <v>5</v>
      </c>
      <c r="N20" s="60">
        <f t="shared" si="5"/>
        <v>176</v>
      </c>
    </row>
    <row r="21" spans="1:14" ht="12.75" x14ac:dyDescent="0.2">
      <c r="A21" s="51">
        <v>301</v>
      </c>
      <c r="B21" s="254" t="s">
        <v>175</v>
      </c>
      <c r="C21" s="60">
        <f t="shared" si="4"/>
        <v>10</v>
      </c>
      <c r="D21" s="8">
        <v>0</v>
      </c>
      <c r="E21" s="8">
        <v>1</v>
      </c>
      <c r="F21" s="8">
        <v>0</v>
      </c>
      <c r="G21" s="8">
        <v>0</v>
      </c>
      <c r="H21" s="8">
        <v>0</v>
      </c>
      <c r="I21" s="8">
        <v>2</v>
      </c>
      <c r="J21" s="8">
        <v>1</v>
      </c>
      <c r="K21" s="8">
        <v>0</v>
      </c>
      <c r="L21" s="8">
        <v>0</v>
      </c>
      <c r="M21" s="8">
        <v>0</v>
      </c>
      <c r="N21" s="8">
        <v>6</v>
      </c>
    </row>
    <row r="22" spans="1:14" ht="12.75" x14ac:dyDescent="0.2">
      <c r="A22" s="51">
        <v>302</v>
      </c>
      <c r="B22" s="254" t="s">
        <v>160</v>
      </c>
      <c r="C22" s="60">
        <f t="shared" si="4"/>
        <v>161</v>
      </c>
      <c r="D22" s="8">
        <v>18</v>
      </c>
      <c r="E22" s="8">
        <v>36</v>
      </c>
      <c r="F22" s="8">
        <v>17</v>
      </c>
      <c r="G22" s="8">
        <v>9</v>
      </c>
      <c r="H22" s="8">
        <v>3</v>
      </c>
      <c r="I22" s="8">
        <v>5</v>
      </c>
      <c r="J22" s="8">
        <v>13</v>
      </c>
      <c r="K22" s="8">
        <v>1</v>
      </c>
      <c r="L22" s="8">
        <v>12</v>
      </c>
      <c r="M22" s="8">
        <v>1</v>
      </c>
      <c r="N22" s="8">
        <v>46</v>
      </c>
    </row>
    <row r="23" spans="1:14" ht="12.75" x14ac:dyDescent="0.2">
      <c r="A23" s="51">
        <v>303</v>
      </c>
      <c r="B23" s="254" t="s">
        <v>161</v>
      </c>
      <c r="C23" s="60">
        <f>SUM(D23:N23)</f>
        <v>155</v>
      </c>
      <c r="D23" s="8">
        <v>9</v>
      </c>
      <c r="E23" s="8">
        <v>23</v>
      </c>
      <c r="F23" s="8">
        <v>11</v>
      </c>
      <c r="G23" s="8">
        <v>11</v>
      </c>
      <c r="H23" s="8">
        <v>4</v>
      </c>
      <c r="I23" s="8">
        <v>12</v>
      </c>
      <c r="J23" s="8">
        <v>7</v>
      </c>
      <c r="K23" s="8">
        <v>0</v>
      </c>
      <c r="L23" s="8">
        <v>10</v>
      </c>
      <c r="M23" s="8">
        <v>1</v>
      </c>
      <c r="N23" s="8">
        <v>67</v>
      </c>
    </row>
    <row r="24" spans="1:14" ht="12.75" x14ac:dyDescent="0.2">
      <c r="A24" s="51">
        <v>304</v>
      </c>
      <c r="B24" s="254" t="s">
        <v>159</v>
      </c>
      <c r="C24" s="60">
        <f t="shared" si="4"/>
        <v>3</v>
      </c>
      <c r="D24" s="8">
        <v>0</v>
      </c>
      <c r="E24" s="8">
        <v>0</v>
      </c>
      <c r="F24" s="8">
        <v>0</v>
      </c>
      <c r="G24" s="8">
        <v>0</v>
      </c>
      <c r="H24" s="8">
        <v>0</v>
      </c>
      <c r="I24" s="8">
        <v>0</v>
      </c>
      <c r="J24" s="8">
        <v>1</v>
      </c>
      <c r="K24" s="8">
        <v>0</v>
      </c>
      <c r="L24" s="8">
        <v>0</v>
      </c>
      <c r="M24" s="8">
        <v>0</v>
      </c>
      <c r="N24" s="8">
        <v>2</v>
      </c>
    </row>
    <row r="25" spans="1:14" ht="12.75" x14ac:dyDescent="0.2">
      <c r="A25" s="51">
        <v>306</v>
      </c>
      <c r="B25" s="254" t="s">
        <v>280</v>
      </c>
      <c r="C25" s="60">
        <f t="shared" si="4"/>
        <v>5</v>
      </c>
      <c r="D25" s="8">
        <v>0</v>
      </c>
      <c r="E25" s="8">
        <v>1</v>
      </c>
      <c r="F25" s="8">
        <v>1</v>
      </c>
      <c r="G25" s="8">
        <v>0</v>
      </c>
      <c r="H25" s="8">
        <v>0</v>
      </c>
      <c r="I25" s="8">
        <v>1</v>
      </c>
      <c r="J25" s="8">
        <v>0</v>
      </c>
      <c r="K25" s="8">
        <v>0</v>
      </c>
      <c r="L25" s="8">
        <v>0</v>
      </c>
      <c r="M25" s="8">
        <v>0</v>
      </c>
      <c r="N25" s="8">
        <v>2</v>
      </c>
    </row>
    <row r="26" spans="1:14" ht="21" x14ac:dyDescent="0.2">
      <c r="A26" s="51">
        <v>307</v>
      </c>
      <c r="B26" s="254" t="s">
        <v>281</v>
      </c>
      <c r="C26" s="60">
        <f t="shared" si="4"/>
        <v>1</v>
      </c>
      <c r="D26" s="8">
        <v>0</v>
      </c>
      <c r="E26" s="8">
        <v>1</v>
      </c>
      <c r="F26" s="8">
        <v>0</v>
      </c>
      <c r="G26" s="8">
        <v>0</v>
      </c>
      <c r="H26" s="8">
        <v>0</v>
      </c>
      <c r="I26" s="8">
        <v>0</v>
      </c>
      <c r="J26" s="8">
        <v>0</v>
      </c>
      <c r="K26" s="8">
        <v>0</v>
      </c>
      <c r="L26" s="8">
        <v>0</v>
      </c>
      <c r="M26" s="8">
        <v>0</v>
      </c>
      <c r="N26" s="8">
        <v>0</v>
      </c>
    </row>
    <row r="27" spans="1:14" ht="12.75" x14ac:dyDescent="0.2">
      <c r="A27" s="51">
        <v>308</v>
      </c>
      <c r="B27" s="254" t="s">
        <v>162</v>
      </c>
      <c r="C27" s="60">
        <f t="shared" si="4"/>
        <v>13</v>
      </c>
      <c r="D27" s="8">
        <v>0</v>
      </c>
      <c r="E27" s="8">
        <v>2</v>
      </c>
      <c r="F27" s="8">
        <v>2</v>
      </c>
      <c r="G27" s="8">
        <v>1</v>
      </c>
      <c r="H27" s="8">
        <v>0</v>
      </c>
      <c r="I27" s="8">
        <v>0</v>
      </c>
      <c r="J27" s="8">
        <v>3</v>
      </c>
      <c r="K27" s="8">
        <v>0</v>
      </c>
      <c r="L27" s="8">
        <v>0</v>
      </c>
      <c r="M27" s="8">
        <v>2</v>
      </c>
      <c r="N27" s="8">
        <v>3</v>
      </c>
    </row>
    <row r="28" spans="1:14" ht="12.75" x14ac:dyDescent="0.2">
      <c r="A28" s="51">
        <v>309</v>
      </c>
      <c r="B28" s="254" t="s">
        <v>73</v>
      </c>
      <c r="C28" s="60">
        <f>SUM(D28:N28)</f>
        <v>107</v>
      </c>
      <c r="D28" s="8">
        <v>13</v>
      </c>
      <c r="E28" s="8">
        <v>13</v>
      </c>
      <c r="F28" s="8">
        <v>7</v>
      </c>
      <c r="G28" s="8">
        <v>5</v>
      </c>
      <c r="H28" s="8">
        <v>2</v>
      </c>
      <c r="I28" s="8">
        <v>3</v>
      </c>
      <c r="J28" s="8">
        <v>9</v>
      </c>
      <c r="K28" s="8">
        <v>0</v>
      </c>
      <c r="L28" s="8">
        <v>4</v>
      </c>
      <c r="M28" s="8">
        <v>1</v>
      </c>
      <c r="N28" s="8">
        <v>50</v>
      </c>
    </row>
    <row r="29" spans="1:14" ht="12.75" x14ac:dyDescent="0.2">
      <c r="A29" s="51">
        <v>310</v>
      </c>
      <c r="B29" s="254" t="s">
        <v>282</v>
      </c>
      <c r="C29" s="60">
        <f t="shared" si="4"/>
        <v>1</v>
      </c>
      <c r="D29" s="8">
        <v>0</v>
      </c>
      <c r="E29" s="8">
        <v>1</v>
      </c>
      <c r="F29" s="8">
        <v>0</v>
      </c>
      <c r="G29" s="8">
        <v>0</v>
      </c>
      <c r="H29" s="8">
        <v>0</v>
      </c>
      <c r="I29" s="8">
        <v>0</v>
      </c>
      <c r="J29" s="8">
        <v>0</v>
      </c>
      <c r="K29" s="8">
        <v>0</v>
      </c>
      <c r="L29" s="8">
        <v>0</v>
      </c>
      <c r="M29" s="8">
        <v>0</v>
      </c>
      <c r="N29" s="8">
        <v>0</v>
      </c>
    </row>
    <row r="30" spans="1:14" ht="12.75" x14ac:dyDescent="0.2">
      <c r="A30" s="53">
        <v>311</v>
      </c>
      <c r="B30" s="254" t="s">
        <v>180</v>
      </c>
      <c r="C30" s="60">
        <f t="shared" si="4"/>
        <v>2</v>
      </c>
      <c r="D30" s="8">
        <v>0</v>
      </c>
      <c r="E30" s="8">
        <v>0</v>
      </c>
      <c r="F30" s="8">
        <v>0</v>
      </c>
      <c r="G30" s="8">
        <v>0</v>
      </c>
      <c r="H30" s="8">
        <v>0</v>
      </c>
      <c r="I30" s="8">
        <v>1</v>
      </c>
      <c r="J30" s="8">
        <v>1</v>
      </c>
      <c r="K30" s="8">
        <v>0</v>
      </c>
      <c r="L30" s="8">
        <v>0</v>
      </c>
      <c r="M30" s="8">
        <v>0</v>
      </c>
      <c r="N30" s="8">
        <v>0</v>
      </c>
    </row>
    <row r="31" spans="1:14" ht="21" x14ac:dyDescent="0.2">
      <c r="A31" s="51">
        <v>399</v>
      </c>
      <c r="B31" s="254" t="s">
        <v>333</v>
      </c>
      <c r="C31" s="60">
        <f t="shared" si="4"/>
        <v>1</v>
      </c>
      <c r="D31" s="8">
        <v>1</v>
      </c>
      <c r="E31" s="8">
        <v>0</v>
      </c>
      <c r="F31" s="8">
        <v>0</v>
      </c>
      <c r="G31" s="8">
        <v>0</v>
      </c>
      <c r="H31" s="8">
        <v>0</v>
      </c>
      <c r="I31" s="8">
        <v>0</v>
      </c>
      <c r="J31" s="8">
        <v>0</v>
      </c>
      <c r="K31" s="8">
        <v>0</v>
      </c>
      <c r="L31" s="8">
        <v>0</v>
      </c>
      <c r="M31" s="8">
        <v>0</v>
      </c>
      <c r="N31" s="8">
        <v>0</v>
      </c>
    </row>
    <row r="32" spans="1:14" ht="21" x14ac:dyDescent="0.2">
      <c r="A32" s="50"/>
      <c r="B32" s="253" t="s">
        <v>283</v>
      </c>
      <c r="C32" s="60">
        <f>SUM(C33:C42)</f>
        <v>76</v>
      </c>
      <c r="D32" s="60">
        <f t="shared" ref="D32:N32" si="6">SUM(D33:D42)</f>
        <v>5</v>
      </c>
      <c r="E32" s="60">
        <f t="shared" si="6"/>
        <v>14</v>
      </c>
      <c r="F32" s="60">
        <f t="shared" si="6"/>
        <v>7</v>
      </c>
      <c r="G32" s="60">
        <f t="shared" si="6"/>
        <v>1</v>
      </c>
      <c r="H32" s="60">
        <f t="shared" si="6"/>
        <v>3</v>
      </c>
      <c r="I32" s="60">
        <f t="shared" si="6"/>
        <v>2</v>
      </c>
      <c r="J32" s="60">
        <f t="shared" si="6"/>
        <v>5</v>
      </c>
      <c r="K32" s="60">
        <f t="shared" si="6"/>
        <v>0</v>
      </c>
      <c r="L32" s="60">
        <f t="shared" si="6"/>
        <v>6</v>
      </c>
      <c r="M32" s="60">
        <f t="shared" si="6"/>
        <v>2</v>
      </c>
      <c r="N32" s="60">
        <f t="shared" si="6"/>
        <v>31</v>
      </c>
    </row>
    <row r="33" spans="1:14" ht="12.75" x14ac:dyDescent="0.2">
      <c r="A33" s="51">
        <v>406</v>
      </c>
      <c r="B33" s="254" t="s">
        <v>74</v>
      </c>
      <c r="C33" s="60">
        <f t="shared" si="4"/>
        <v>11</v>
      </c>
      <c r="D33" s="8">
        <v>0</v>
      </c>
      <c r="E33" s="8">
        <v>2</v>
      </c>
      <c r="F33" s="8">
        <v>2</v>
      </c>
      <c r="G33" s="8">
        <v>0</v>
      </c>
      <c r="H33" s="8">
        <v>0</v>
      </c>
      <c r="I33" s="8">
        <v>0</v>
      </c>
      <c r="J33" s="8">
        <v>1</v>
      </c>
      <c r="K33" s="8">
        <v>0</v>
      </c>
      <c r="L33" s="8">
        <v>0</v>
      </c>
      <c r="M33" s="8">
        <v>0</v>
      </c>
      <c r="N33" s="8">
        <v>6</v>
      </c>
    </row>
    <row r="34" spans="1:14" ht="12.75" x14ac:dyDescent="0.2">
      <c r="A34" s="51">
        <v>410</v>
      </c>
      <c r="B34" s="254" t="s">
        <v>111</v>
      </c>
      <c r="C34" s="60">
        <f t="shared" si="4"/>
        <v>35</v>
      </c>
      <c r="D34" s="8">
        <v>4</v>
      </c>
      <c r="E34" s="8">
        <v>7</v>
      </c>
      <c r="F34" s="8">
        <v>2</v>
      </c>
      <c r="G34" s="8">
        <v>0</v>
      </c>
      <c r="H34" s="8">
        <v>2</v>
      </c>
      <c r="I34" s="8">
        <v>2</v>
      </c>
      <c r="J34" s="8">
        <v>1</v>
      </c>
      <c r="K34" s="8">
        <v>0</v>
      </c>
      <c r="L34" s="8">
        <v>3</v>
      </c>
      <c r="M34" s="8">
        <v>0</v>
      </c>
      <c r="N34" s="8">
        <v>14</v>
      </c>
    </row>
    <row r="35" spans="1:14" ht="12.75" x14ac:dyDescent="0.2">
      <c r="A35" s="51">
        <v>411</v>
      </c>
      <c r="B35" s="254" t="s">
        <v>420</v>
      </c>
      <c r="C35" s="60">
        <f t="shared" si="4"/>
        <v>9</v>
      </c>
      <c r="D35" s="8">
        <v>1</v>
      </c>
      <c r="E35" s="8">
        <v>1</v>
      </c>
      <c r="F35" s="8">
        <v>1</v>
      </c>
      <c r="G35" s="8">
        <v>0</v>
      </c>
      <c r="H35" s="8">
        <v>0</v>
      </c>
      <c r="I35" s="8">
        <v>0</v>
      </c>
      <c r="J35" s="8">
        <v>2</v>
      </c>
      <c r="K35" s="8">
        <v>0</v>
      </c>
      <c r="L35" s="8">
        <v>2</v>
      </c>
      <c r="M35" s="8">
        <v>0</v>
      </c>
      <c r="N35" s="8">
        <v>2</v>
      </c>
    </row>
    <row r="36" spans="1:14" ht="12.75" x14ac:dyDescent="0.2">
      <c r="A36" s="51">
        <v>413</v>
      </c>
      <c r="B36" s="254" t="s">
        <v>112</v>
      </c>
      <c r="C36" s="60">
        <f t="shared" si="4"/>
        <v>1</v>
      </c>
      <c r="D36" s="8">
        <v>0</v>
      </c>
      <c r="E36" s="8">
        <v>0</v>
      </c>
      <c r="F36" s="8">
        <v>0</v>
      </c>
      <c r="G36" s="8">
        <v>0</v>
      </c>
      <c r="H36" s="8">
        <v>0</v>
      </c>
      <c r="I36" s="8">
        <v>0</v>
      </c>
      <c r="J36" s="8">
        <v>0</v>
      </c>
      <c r="K36" s="8">
        <v>0</v>
      </c>
      <c r="L36" s="8">
        <v>0</v>
      </c>
      <c r="M36" s="8">
        <v>1</v>
      </c>
      <c r="N36" s="8">
        <v>0</v>
      </c>
    </row>
    <row r="37" spans="1:14" ht="12.75" x14ac:dyDescent="0.2">
      <c r="A37" s="51">
        <v>415</v>
      </c>
      <c r="B37" s="254" t="s">
        <v>113</v>
      </c>
      <c r="C37" s="60">
        <f t="shared" si="4"/>
        <v>1</v>
      </c>
      <c r="D37" s="8">
        <v>0</v>
      </c>
      <c r="E37" s="8">
        <v>0</v>
      </c>
      <c r="F37" s="8">
        <v>1</v>
      </c>
      <c r="G37" s="8">
        <v>0</v>
      </c>
      <c r="H37" s="8">
        <v>0</v>
      </c>
      <c r="I37" s="8">
        <v>0</v>
      </c>
      <c r="J37" s="8">
        <v>0</v>
      </c>
      <c r="K37" s="8">
        <v>0</v>
      </c>
      <c r="L37" s="8">
        <v>0</v>
      </c>
      <c r="M37" s="8">
        <v>0</v>
      </c>
      <c r="N37" s="8">
        <v>0</v>
      </c>
    </row>
    <row r="38" spans="1:14" ht="12.75" x14ac:dyDescent="0.2">
      <c r="A38" s="53">
        <v>419</v>
      </c>
      <c r="B38" s="254" t="s">
        <v>479</v>
      </c>
      <c r="C38" s="60">
        <f>SUM(D38:N38)</f>
        <v>9</v>
      </c>
      <c r="D38" s="8">
        <v>0</v>
      </c>
      <c r="E38" s="8">
        <v>1</v>
      </c>
      <c r="F38" s="8">
        <v>1</v>
      </c>
      <c r="G38" s="8">
        <v>0</v>
      </c>
      <c r="H38" s="8">
        <v>0</v>
      </c>
      <c r="I38" s="8">
        <v>0</v>
      </c>
      <c r="J38" s="8">
        <v>1</v>
      </c>
      <c r="K38" s="8">
        <v>0</v>
      </c>
      <c r="L38" s="8">
        <v>0</v>
      </c>
      <c r="M38" s="8">
        <v>1</v>
      </c>
      <c r="N38" s="8">
        <v>5</v>
      </c>
    </row>
    <row r="39" spans="1:14" ht="12.75" x14ac:dyDescent="0.2">
      <c r="A39" s="51">
        <v>420</v>
      </c>
      <c r="B39" s="254" t="s">
        <v>186</v>
      </c>
      <c r="C39" s="60">
        <f t="shared" si="4"/>
        <v>1</v>
      </c>
      <c r="D39" s="8">
        <v>0</v>
      </c>
      <c r="E39" s="8">
        <v>1</v>
      </c>
      <c r="F39" s="8">
        <v>0</v>
      </c>
      <c r="G39" s="8">
        <v>0</v>
      </c>
      <c r="H39" s="8">
        <v>0</v>
      </c>
      <c r="I39" s="8">
        <v>0</v>
      </c>
      <c r="J39" s="8">
        <v>0</v>
      </c>
      <c r="K39" s="8">
        <v>0</v>
      </c>
      <c r="L39" s="8">
        <v>0</v>
      </c>
      <c r="M39" s="8">
        <v>0</v>
      </c>
      <c r="N39" s="8">
        <v>0</v>
      </c>
    </row>
    <row r="40" spans="1:14" ht="12.75" x14ac:dyDescent="0.2">
      <c r="A40" s="51">
        <v>422</v>
      </c>
      <c r="B40" s="254" t="s">
        <v>380</v>
      </c>
      <c r="C40" s="60">
        <f t="shared" si="4"/>
        <v>1</v>
      </c>
      <c r="D40" s="8">
        <v>0</v>
      </c>
      <c r="E40" s="8">
        <v>0</v>
      </c>
      <c r="F40" s="8">
        <v>0</v>
      </c>
      <c r="G40" s="8">
        <v>1</v>
      </c>
      <c r="H40" s="8">
        <v>0</v>
      </c>
      <c r="I40" s="8">
        <v>0</v>
      </c>
      <c r="J40" s="8">
        <v>0</v>
      </c>
      <c r="K40" s="8">
        <v>0</v>
      </c>
      <c r="L40" s="8">
        <v>0</v>
      </c>
      <c r="M40" s="8">
        <v>0</v>
      </c>
      <c r="N40" s="8">
        <v>0</v>
      </c>
    </row>
    <row r="41" spans="1:14" ht="12.75" x14ac:dyDescent="0.2">
      <c r="A41" s="53">
        <v>423</v>
      </c>
      <c r="B41" s="254" t="s">
        <v>359</v>
      </c>
      <c r="C41" s="60">
        <f t="shared" si="4"/>
        <v>1</v>
      </c>
      <c r="D41" s="8">
        <v>0</v>
      </c>
      <c r="E41" s="8">
        <v>1</v>
      </c>
      <c r="F41" s="8">
        <v>0</v>
      </c>
      <c r="G41" s="8">
        <v>0</v>
      </c>
      <c r="H41" s="8">
        <v>0</v>
      </c>
      <c r="I41" s="8">
        <v>0</v>
      </c>
      <c r="J41" s="8">
        <v>0</v>
      </c>
      <c r="K41" s="8">
        <v>0</v>
      </c>
      <c r="L41" s="8">
        <v>0</v>
      </c>
      <c r="M41" s="8">
        <v>0</v>
      </c>
      <c r="N41" s="8">
        <v>0</v>
      </c>
    </row>
    <row r="42" spans="1:14" ht="21" x14ac:dyDescent="0.2">
      <c r="A42" s="51">
        <v>499</v>
      </c>
      <c r="B42" s="254" t="s">
        <v>270</v>
      </c>
      <c r="C42" s="60">
        <f t="shared" si="4"/>
        <v>7</v>
      </c>
      <c r="D42" s="8">
        <v>0</v>
      </c>
      <c r="E42" s="8">
        <v>1</v>
      </c>
      <c r="F42" s="8">
        <v>0</v>
      </c>
      <c r="G42" s="8">
        <v>0</v>
      </c>
      <c r="H42" s="8">
        <v>1</v>
      </c>
      <c r="I42" s="8">
        <v>0</v>
      </c>
      <c r="J42" s="8">
        <v>0</v>
      </c>
      <c r="K42" s="8">
        <v>0</v>
      </c>
      <c r="L42" s="8">
        <v>1</v>
      </c>
      <c r="M42" s="8">
        <v>0</v>
      </c>
      <c r="N42" s="8">
        <v>4</v>
      </c>
    </row>
    <row r="43" spans="1:14" ht="21" x14ac:dyDescent="0.2">
      <c r="A43" s="50"/>
      <c r="B43" s="253" t="s">
        <v>334</v>
      </c>
      <c r="C43" s="60">
        <f>SUM(C44:C60)</f>
        <v>2250</v>
      </c>
      <c r="D43" s="60">
        <f t="shared" ref="D43:N43" si="7">SUM(D44:D60)</f>
        <v>378</v>
      </c>
      <c r="E43" s="60">
        <f t="shared" si="7"/>
        <v>261</v>
      </c>
      <c r="F43" s="60">
        <f t="shared" si="7"/>
        <v>105</v>
      </c>
      <c r="G43" s="60">
        <f t="shared" si="7"/>
        <v>111</v>
      </c>
      <c r="H43" s="60">
        <f t="shared" si="7"/>
        <v>89</v>
      </c>
      <c r="I43" s="60">
        <f t="shared" si="7"/>
        <v>71</v>
      </c>
      <c r="J43" s="60">
        <f t="shared" si="7"/>
        <v>185</v>
      </c>
      <c r="K43" s="60">
        <f t="shared" si="7"/>
        <v>10</v>
      </c>
      <c r="L43" s="60">
        <f t="shared" si="7"/>
        <v>71</v>
      </c>
      <c r="M43" s="60">
        <f t="shared" si="7"/>
        <v>13</v>
      </c>
      <c r="N43" s="60">
        <f t="shared" si="7"/>
        <v>956</v>
      </c>
    </row>
    <row r="44" spans="1:14" ht="12.75" x14ac:dyDescent="0.2">
      <c r="A44" s="51">
        <v>501</v>
      </c>
      <c r="B44" s="254" t="s">
        <v>287</v>
      </c>
      <c r="C44" s="60">
        <f t="shared" si="4"/>
        <v>10</v>
      </c>
      <c r="D44" s="8">
        <v>0</v>
      </c>
      <c r="E44" s="8">
        <v>1</v>
      </c>
      <c r="F44" s="8">
        <v>0</v>
      </c>
      <c r="G44" s="8">
        <v>1</v>
      </c>
      <c r="H44" s="8">
        <v>2</v>
      </c>
      <c r="I44" s="8">
        <v>0</v>
      </c>
      <c r="J44" s="8">
        <v>2</v>
      </c>
      <c r="K44" s="8">
        <v>0</v>
      </c>
      <c r="L44" s="8">
        <v>0</v>
      </c>
      <c r="M44" s="8">
        <v>0</v>
      </c>
      <c r="N44" s="8">
        <v>4</v>
      </c>
    </row>
    <row r="45" spans="1:14" ht="12.75" x14ac:dyDescent="0.2">
      <c r="A45" s="51">
        <v>502</v>
      </c>
      <c r="B45" s="254" t="s">
        <v>163</v>
      </c>
      <c r="C45" s="60">
        <f t="shared" si="4"/>
        <v>6</v>
      </c>
      <c r="D45" s="8">
        <v>0</v>
      </c>
      <c r="E45" s="8">
        <v>3</v>
      </c>
      <c r="F45" s="8">
        <v>0</v>
      </c>
      <c r="G45" s="8">
        <v>0</v>
      </c>
      <c r="H45" s="8">
        <v>0</v>
      </c>
      <c r="I45" s="8">
        <v>0</v>
      </c>
      <c r="J45" s="8">
        <v>2</v>
      </c>
      <c r="K45" s="8">
        <v>0</v>
      </c>
      <c r="L45" s="8">
        <v>0</v>
      </c>
      <c r="M45" s="8">
        <v>0</v>
      </c>
      <c r="N45" s="8">
        <v>1</v>
      </c>
    </row>
    <row r="46" spans="1:14" ht="12.75" x14ac:dyDescent="0.2">
      <c r="A46" s="51">
        <v>503</v>
      </c>
      <c r="B46" s="254" t="s">
        <v>114</v>
      </c>
      <c r="C46" s="60">
        <f t="shared" si="4"/>
        <v>1</v>
      </c>
      <c r="D46" s="8">
        <v>0</v>
      </c>
      <c r="E46" s="8">
        <v>0</v>
      </c>
      <c r="F46" s="8">
        <v>0</v>
      </c>
      <c r="G46" s="8">
        <v>0</v>
      </c>
      <c r="H46" s="8">
        <v>0</v>
      </c>
      <c r="I46" s="8">
        <v>0</v>
      </c>
      <c r="J46" s="8">
        <v>1</v>
      </c>
      <c r="K46" s="8">
        <v>0</v>
      </c>
      <c r="L46" s="8">
        <v>0</v>
      </c>
      <c r="M46" s="8">
        <v>0</v>
      </c>
      <c r="N46" s="8">
        <v>0</v>
      </c>
    </row>
    <row r="47" spans="1:14" ht="12.75" x14ac:dyDescent="0.2">
      <c r="A47" s="51">
        <v>505</v>
      </c>
      <c r="B47" s="254" t="s">
        <v>288</v>
      </c>
      <c r="C47" s="60">
        <f t="shared" si="4"/>
        <v>26</v>
      </c>
      <c r="D47" s="8">
        <v>0</v>
      </c>
      <c r="E47" s="8">
        <v>5</v>
      </c>
      <c r="F47" s="8">
        <v>4</v>
      </c>
      <c r="G47" s="8">
        <v>4</v>
      </c>
      <c r="H47" s="8">
        <v>2</v>
      </c>
      <c r="I47" s="8">
        <v>1</v>
      </c>
      <c r="J47" s="8">
        <v>3</v>
      </c>
      <c r="K47" s="8">
        <v>0</v>
      </c>
      <c r="L47" s="8">
        <v>1</v>
      </c>
      <c r="M47" s="8">
        <v>0</v>
      </c>
      <c r="N47" s="8">
        <v>6</v>
      </c>
    </row>
    <row r="48" spans="1:14" ht="12.75" x14ac:dyDescent="0.2">
      <c r="A48" s="51">
        <v>506</v>
      </c>
      <c r="B48" s="254" t="s">
        <v>289</v>
      </c>
      <c r="C48" s="60">
        <f t="shared" si="4"/>
        <v>1</v>
      </c>
      <c r="D48" s="8">
        <v>0</v>
      </c>
      <c r="E48" s="8">
        <v>0</v>
      </c>
      <c r="F48" s="8">
        <v>0</v>
      </c>
      <c r="G48" s="8">
        <v>0</v>
      </c>
      <c r="H48" s="8">
        <v>0</v>
      </c>
      <c r="I48" s="8">
        <v>0</v>
      </c>
      <c r="J48" s="8">
        <v>0</v>
      </c>
      <c r="K48" s="8">
        <v>0</v>
      </c>
      <c r="L48" s="8">
        <v>0</v>
      </c>
      <c r="M48" s="8">
        <v>0</v>
      </c>
      <c r="N48" s="8">
        <v>1</v>
      </c>
    </row>
    <row r="49" spans="1:14" ht="12.75" x14ac:dyDescent="0.2">
      <c r="A49" s="51">
        <v>509</v>
      </c>
      <c r="B49" s="254" t="s">
        <v>115</v>
      </c>
      <c r="C49" s="60">
        <f t="shared" si="4"/>
        <v>57</v>
      </c>
      <c r="D49" s="8">
        <v>6</v>
      </c>
      <c r="E49" s="8">
        <v>6</v>
      </c>
      <c r="F49" s="8">
        <v>5</v>
      </c>
      <c r="G49" s="8">
        <v>5</v>
      </c>
      <c r="H49" s="8">
        <v>0</v>
      </c>
      <c r="I49" s="8">
        <v>5</v>
      </c>
      <c r="J49" s="8">
        <v>10</v>
      </c>
      <c r="K49" s="8">
        <v>0</v>
      </c>
      <c r="L49" s="8">
        <v>4</v>
      </c>
      <c r="M49" s="8">
        <v>2</v>
      </c>
      <c r="N49" s="8">
        <v>14</v>
      </c>
    </row>
    <row r="50" spans="1:14" ht="12.75" x14ac:dyDescent="0.2">
      <c r="A50" s="53">
        <v>510</v>
      </c>
      <c r="B50" s="254" t="s">
        <v>76</v>
      </c>
      <c r="C50" s="60">
        <f t="shared" si="4"/>
        <v>3</v>
      </c>
      <c r="D50" s="8">
        <v>0</v>
      </c>
      <c r="E50" s="8">
        <v>2</v>
      </c>
      <c r="F50" s="8">
        <v>0</v>
      </c>
      <c r="G50" s="8">
        <v>0</v>
      </c>
      <c r="H50" s="8">
        <v>0</v>
      </c>
      <c r="I50" s="8">
        <v>0</v>
      </c>
      <c r="J50" s="8">
        <v>0</v>
      </c>
      <c r="K50" s="8">
        <v>0</v>
      </c>
      <c r="L50" s="8">
        <v>0</v>
      </c>
      <c r="M50" s="8">
        <v>0</v>
      </c>
      <c r="N50" s="8">
        <v>1</v>
      </c>
    </row>
    <row r="51" spans="1:14" ht="12.75" x14ac:dyDescent="0.2">
      <c r="A51" s="53">
        <v>512</v>
      </c>
      <c r="B51" s="254" t="s">
        <v>187</v>
      </c>
      <c r="C51" s="60">
        <f t="shared" si="4"/>
        <v>1</v>
      </c>
      <c r="D51" s="8">
        <v>0</v>
      </c>
      <c r="E51" s="8">
        <v>0</v>
      </c>
      <c r="F51" s="8">
        <v>0</v>
      </c>
      <c r="G51" s="8">
        <v>0</v>
      </c>
      <c r="H51" s="8">
        <v>0</v>
      </c>
      <c r="I51" s="8">
        <v>0</v>
      </c>
      <c r="J51" s="8">
        <v>0</v>
      </c>
      <c r="K51" s="8">
        <v>0</v>
      </c>
      <c r="L51" s="8">
        <v>0</v>
      </c>
      <c r="M51" s="8">
        <v>0</v>
      </c>
      <c r="N51" s="8">
        <v>1</v>
      </c>
    </row>
    <row r="52" spans="1:14" ht="12.75" x14ac:dyDescent="0.2">
      <c r="A52" s="53">
        <v>514</v>
      </c>
      <c r="B52" s="254" t="s">
        <v>164</v>
      </c>
      <c r="C52" s="60">
        <f t="shared" si="4"/>
        <v>1</v>
      </c>
      <c r="D52" s="8">
        <v>0</v>
      </c>
      <c r="E52" s="8">
        <v>0</v>
      </c>
      <c r="F52" s="8">
        <v>0</v>
      </c>
      <c r="G52" s="8">
        <v>0</v>
      </c>
      <c r="H52" s="8">
        <v>1</v>
      </c>
      <c r="I52" s="8">
        <v>0</v>
      </c>
      <c r="J52" s="8">
        <v>0</v>
      </c>
      <c r="K52" s="8">
        <v>0</v>
      </c>
      <c r="L52" s="8">
        <v>0</v>
      </c>
      <c r="M52" s="8">
        <v>0</v>
      </c>
      <c r="N52" s="8">
        <v>0</v>
      </c>
    </row>
    <row r="53" spans="1:14" ht="12.75" x14ac:dyDescent="0.2">
      <c r="A53" s="53">
        <v>515</v>
      </c>
      <c r="B53" s="254" t="s">
        <v>116</v>
      </c>
      <c r="C53" s="60">
        <f t="shared" si="4"/>
        <v>29</v>
      </c>
      <c r="D53" s="8">
        <v>3</v>
      </c>
      <c r="E53" s="8">
        <v>4</v>
      </c>
      <c r="F53" s="8">
        <v>1</v>
      </c>
      <c r="G53" s="8">
        <v>1</v>
      </c>
      <c r="H53" s="8">
        <v>1</v>
      </c>
      <c r="I53" s="8">
        <v>0</v>
      </c>
      <c r="J53" s="8">
        <v>1</v>
      </c>
      <c r="K53" s="8">
        <v>0</v>
      </c>
      <c r="L53" s="8">
        <v>1</v>
      </c>
      <c r="M53" s="8">
        <v>0</v>
      </c>
      <c r="N53" s="8">
        <v>17</v>
      </c>
    </row>
    <row r="54" spans="1:14" ht="12.75" x14ac:dyDescent="0.2">
      <c r="A54" s="53">
        <v>516</v>
      </c>
      <c r="B54" s="254" t="s">
        <v>341</v>
      </c>
      <c r="C54" s="60">
        <f t="shared" si="4"/>
        <v>24</v>
      </c>
      <c r="D54" s="8">
        <v>5</v>
      </c>
      <c r="E54" s="8">
        <v>1</v>
      </c>
      <c r="F54" s="8">
        <v>1</v>
      </c>
      <c r="G54" s="8">
        <v>0</v>
      </c>
      <c r="H54" s="8">
        <v>0</v>
      </c>
      <c r="I54" s="8">
        <v>1</v>
      </c>
      <c r="J54" s="8">
        <v>3</v>
      </c>
      <c r="K54" s="8">
        <v>0</v>
      </c>
      <c r="L54" s="8">
        <v>1</v>
      </c>
      <c r="M54" s="8">
        <v>0</v>
      </c>
      <c r="N54" s="8">
        <v>12</v>
      </c>
    </row>
    <row r="55" spans="1:14" ht="12.75" x14ac:dyDescent="0.2">
      <c r="A55" s="53">
        <v>518</v>
      </c>
      <c r="B55" s="254" t="s">
        <v>290</v>
      </c>
      <c r="C55" s="60">
        <f t="shared" si="4"/>
        <v>393</v>
      </c>
      <c r="D55" s="8">
        <v>69</v>
      </c>
      <c r="E55" s="8">
        <v>27</v>
      </c>
      <c r="F55" s="8">
        <v>3</v>
      </c>
      <c r="G55" s="8">
        <v>10</v>
      </c>
      <c r="H55" s="8">
        <v>40</v>
      </c>
      <c r="I55" s="8">
        <v>1</v>
      </c>
      <c r="J55" s="8">
        <v>24</v>
      </c>
      <c r="K55" s="8">
        <v>0</v>
      </c>
      <c r="L55" s="8">
        <v>8</v>
      </c>
      <c r="M55" s="8">
        <v>1</v>
      </c>
      <c r="N55" s="8">
        <v>210</v>
      </c>
    </row>
    <row r="56" spans="1:14" ht="12.75" x14ac:dyDescent="0.2">
      <c r="A56" s="53">
        <v>519</v>
      </c>
      <c r="B56" s="254" t="s">
        <v>188</v>
      </c>
      <c r="C56" s="60">
        <f t="shared" si="4"/>
        <v>2</v>
      </c>
      <c r="D56" s="8">
        <v>1</v>
      </c>
      <c r="E56" s="8">
        <v>0</v>
      </c>
      <c r="F56" s="8">
        <v>0</v>
      </c>
      <c r="G56" s="8">
        <v>0</v>
      </c>
      <c r="H56" s="8">
        <v>0</v>
      </c>
      <c r="I56" s="8">
        <v>0</v>
      </c>
      <c r="J56" s="8">
        <v>0</v>
      </c>
      <c r="K56" s="8">
        <v>0</v>
      </c>
      <c r="L56" s="8">
        <v>0</v>
      </c>
      <c r="M56" s="8">
        <v>0</v>
      </c>
      <c r="N56" s="8">
        <v>1</v>
      </c>
    </row>
    <row r="57" spans="1:14" ht="12.75" x14ac:dyDescent="0.2">
      <c r="A57" s="51">
        <v>524</v>
      </c>
      <c r="B57" s="254" t="s">
        <v>64</v>
      </c>
      <c r="C57" s="60">
        <f t="shared" si="4"/>
        <v>1500</v>
      </c>
      <c r="D57" s="8">
        <v>261</v>
      </c>
      <c r="E57" s="8">
        <v>189</v>
      </c>
      <c r="F57" s="8">
        <v>77</v>
      </c>
      <c r="G57" s="8">
        <v>79</v>
      </c>
      <c r="H57" s="8">
        <v>39</v>
      </c>
      <c r="I57" s="8">
        <v>56</v>
      </c>
      <c r="J57" s="8">
        <v>115</v>
      </c>
      <c r="K57" s="8">
        <v>8</v>
      </c>
      <c r="L57" s="8">
        <v>47</v>
      </c>
      <c r="M57" s="8">
        <v>7</v>
      </c>
      <c r="N57" s="8">
        <v>622</v>
      </c>
    </row>
    <row r="58" spans="1:14" ht="12.75" x14ac:dyDescent="0.2">
      <c r="A58" s="51">
        <v>525</v>
      </c>
      <c r="B58" s="254" t="s">
        <v>65</v>
      </c>
      <c r="C58" s="60">
        <f t="shared" si="4"/>
        <v>172</v>
      </c>
      <c r="D58" s="8">
        <v>33</v>
      </c>
      <c r="E58" s="8">
        <v>21</v>
      </c>
      <c r="F58" s="8">
        <v>13</v>
      </c>
      <c r="G58" s="8">
        <v>11</v>
      </c>
      <c r="H58" s="8">
        <v>4</v>
      </c>
      <c r="I58" s="8">
        <v>7</v>
      </c>
      <c r="J58" s="8">
        <v>11</v>
      </c>
      <c r="K58" s="8">
        <v>2</v>
      </c>
      <c r="L58" s="8">
        <v>9</v>
      </c>
      <c r="M58" s="8">
        <v>3</v>
      </c>
      <c r="N58" s="8">
        <v>58</v>
      </c>
    </row>
    <row r="59" spans="1:14" ht="12.75" x14ac:dyDescent="0.2">
      <c r="A59" s="53">
        <v>526</v>
      </c>
      <c r="B59" s="254" t="s">
        <v>364</v>
      </c>
      <c r="C59" s="60">
        <f t="shared" si="4"/>
        <v>8</v>
      </c>
      <c r="D59" s="8">
        <v>0</v>
      </c>
      <c r="E59" s="8">
        <v>1</v>
      </c>
      <c r="F59" s="8">
        <v>0</v>
      </c>
      <c r="G59" s="8">
        <v>0</v>
      </c>
      <c r="H59" s="8">
        <v>0</v>
      </c>
      <c r="I59" s="8">
        <v>0</v>
      </c>
      <c r="J59" s="8">
        <v>6</v>
      </c>
      <c r="K59" s="8">
        <v>0</v>
      </c>
      <c r="L59" s="8">
        <v>0</v>
      </c>
      <c r="M59" s="8">
        <v>0</v>
      </c>
      <c r="N59" s="8">
        <v>1</v>
      </c>
    </row>
    <row r="60" spans="1:14" ht="12.75" x14ac:dyDescent="0.2">
      <c r="A60" s="53">
        <v>527</v>
      </c>
      <c r="B60" s="254" t="s">
        <v>363</v>
      </c>
      <c r="C60" s="60">
        <f t="shared" si="4"/>
        <v>16</v>
      </c>
      <c r="D60" s="8">
        <v>0</v>
      </c>
      <c r="E60" s="8">
        <v>1</v>
      </c>
      <c r="F60" s="8">
        <v>1</v>
      </c>
      <c r="G60" s="8">
        <v>0</v>
      </c>
      <c r="H60" s="8">
        <v>0</v>
      </c>
      <c r="I60" s="8">
        <v>0</v>
      </c>
      <c r="J60" s="8">
        <v>7</v>
      </c>
      <c r="K60" s="8">
        <v>0</v>
      </c>
      <c r="L60" s="8">
        <v>0</v>
      </c>
      <c r="M60" s="8">
        <v>0</v>
      </c>
      <c r="N60" s="8">
        <v>7</v>
      </c>
    </row>
    <row r="61" spans="1:14" ht="21" x14ac:dyDescent="0.2">
      <c r="A61" s="50"/>
      <c r="B61" s="253" t="s">
        <v>291</v>
      </c>
      <c r="C61" s="60">
        <f>SUM(C62:C82)</f>
        <v>825</v>
      </c>
      <c r="D61" s="60">
        <f t="shared" ref="D61:N61" si="8">SUM(D62:D82)</f>
        <v>156</v>
      </c>
      <c r="E61" s="60">
        <f t="shared" si="8"/>
        <v>153</v>
      </c>
      <c r="F61" s="60">
        <f t="shared" si="8"/>
        <v>58</v>
      </c>
      <c r="G61" s="60">
        <f t="shared" si="8"/>
        <v>48</v>
      </c>
      <c r="H61" s="60">
        <f t="shared" si="8"/>
        <v>31</v>
      </c>
      <c r="I61" s="60">
        <f t="shared" si="8"/>
        <v>5</v>
      </c>
      <c r="J61" s="60">
        <f t="shared" si="8"/>
        <v>42</v>
      </c>
      <c r="K61" s="60">
        <f t="shared" si="8"/>
        <v>0</v>
      </c>
      <c r="L61" s="60">
        <f t="shared" si="8"/>
        <v>45</v>
      </c>
      <c r="M61" s="60">
        <f t="shared" si="8"/>
        <v>22</v>
      </c>
      <c r="N61" s="60">
        <f t="shared" si="8"/>
        <v>265</v>
      </c>
    </row>
    <row r="62" spans="1:14" ht="12.75" x14ac:dyDescent="0.2">
      <c r="A62" s="53">
        <v>602</v>
      </c>
      <c r="B62" s="254" t="s">
        <v>117</v>
      </c>
      <c r="C62" s="60">
        <f t="shared" si="4"/>
        <v>1</v>
      </c>
      <c r="D62" s="8">
        <v>0</v>
      </c>
      <c r="E62" s="8">
        <v>0</v>
      </c>
      <c r="F62" s="8">
        <v>0</v>
      </c>
      <c r="G62" s="8">
        <v>0</v>
      </c>
      <c r="H62" s="8">
        <v>0</v>
      </c>
      <c r="I62" s="8">
        <v>0</v>
      </c>
      <c r="J62" s="8">
        <v>0</v>
      </c>
      <c r="K62" s="8">
        <v>0</v>
      </c>
      <c r="L62" s="8">
        <v>0</v>
      </c>
      <c r="M62" s="8">
        <v>0</v>
      </c>
      <c r="N62" s="8">
        <v>1</v>
      </c>
    </row>
    <row r="63" spans="1:14" ht="12.75" x14ac:dyDescent="0.2">
      <c r="A63" s="51">
        <v>608</v>
      </c>
      <c r="B63" s="254" t="s">
        <v>119</v>
      </c>
      <c r="C63" s="60">
        <f t="shared" si="4"/>
        <v>5</v>
      </c>
      <c r="D63" s="8">
        <v>1</v>
      </c>
      <c r="E63" s="8">
        <v>0</v>
      </c>
      <c r="F63" s="8">
        <v>0</v>
      </c>
      <c r="G63" s="8">
        <v>1</v>
      </c>
      <c r="H63" s="8">
        <v>0</v>
      </c>
      <c r="I63" s="8">
        <v>0</v>
      </c>
      <c r="J63" s="8">
        <v>1</v>
      </c>
      <c r="K63" s="8">
        <v>0</v>
      </c>
      <c r="L63" s="8">
        <v>0</v>
      </c>
      <c r="M63" s="8">
        <v>0</v>
      </c>
      <c r="N63" s="8">
        <v>2</v>
      </c>
    </row>
    <row r="64" spans="1:14" ht="12.75" x14ac:dyDescent="0.2">
      <c r="A64" s="53">
        <v>609</v>
      </c>
      <c r="B64" s="254" t="s">
        <v>120</v>
      </c>
      <c r="C64" s="60">
        <f t="shared" si="4"/>
        <v>3</v>
      </c>
      <c r="D64" s="8">
        <v>0</v>
      </c>
      <c r="E64" s="8">
        <v>1</v>
      </c>
      <c r="F64" s="8">
        <v>0</v>
      </c>
      <c r="G64" s="8">
        <v>0</v>
      </c>
      <c r="H64" s="8">
        <v>0</v>
      </c>
      <c r="I64" s="8">
        <v>0</v>
      </c>
      <c r="J64" s="8">
        <v>0</v>
      </c>
      <c r="K64" s="8">
        <v>0</v>
      </c>
      <c r="L64" s="8">
        <v>0</v>
      </c>
      <c r="M64" s="8">
        <v>1</v>
      </c>
      <c r="N64" s="8">
        <v>1</v>
      </c>
    </row>
    <row r="65" spans="1:14" ht="12.75" x14ac:dyDescent="0.2">
      <c r="A65" s="53">
        <v>610</v>
      </c>
      <c r="B65" s="254" t="s">
        <v>90</v>
      </c>
      <c r="C65" s="60">
        <f t="shared" si="4"/>
        <v>3</v>
      </c>
      <c r="D65" s="8">
        <v>0</v>
      </c>
      <c r="E65" s="8">
        <v>0</v>
      </c>
      <c r="F65" s="8">
        <v>1</v>
      </c>
      <c r="G65" s="8">
        <v>0</v>
      </c>
      <c r="H65" s="8">
        <v>0</v>
      </c>
      <c r="I65" s="8">
        <v>0</v>
      </c>
      <c r="J65" s="8">
        <v>0</v>
      </c>
      <c r="K65" s="8">
        <v>0</v>
      </c>
      <c r="L65" s="8">
        <v>0</v>
      </c>
      <c r="M65" s="8">
        <v>0</v>
      </c>
      <c r="N65" s="8">
        <v>2</v>
      </c>
    </row>
    <row r="66" spans="1:14" ht="12.75" x14ac:dyDescent="0.2">
      <c r="A66" s="53">
        <v>615</v>
      </c>
      <c r="B66" s="254" t="s">
        <v>91</v>
      </c>
      <c r="C66" s="60">
        <f t="shared" si="4"/>
        <v>13</v>
      </c>
      <c r="D66" s="8">
        <v>1</v>
      </c>
      <c r="E66" s="8">
        <v>3</v>
      </c>
      <c r="F66" s="8">
        <v>2</v>
      </c>
      <c r="G66" s="8">
        <v>2</v>
      </c>
      <c r="H66" s="8">
        <v>0</v>
      </c>
      <c r="I66" s="8">
        <v>0</v>
      </c>
      <c r="J66" s="8">
        <v>0</v>
      </c>
      <c r="K66" s="8">
        <v>0</v>
      </c>
      <c r="L66" s="8">
        <v>0</v>
      </c>
      <c r="M66" s="8">
        <v>0</v>
      </c>
      <c r="N66" s="8">
        <v>5</v>
      </c>
    </row>
    <row r="67" spans="1:14" ht="12.75" x14ac:dyDescent="0.2">
      <c r="A67" s="53">
        <v>617</v>
      </c>
      <c r="B67" s="254" t="s">
        <v>121</v>
      </c>
      <c r="C67" s="60">
        <f t="shared" si="4"/>
        <v>1</v>
      </c>
      <c r="D67" s="8">
        <v>0</v>
      </c>
      <c r="E67" s="8">
        <v>0</v>
      </c>
      <c r="F67" s="8">
        <v>0</v>
      </c>
      <c r="G67" s="8">
        <v>0</v>
      </c>
      <c r="H67" s="8">
        <v>0</v>
      </c>
      <c r="I67" s="8">
        <v>0</v>
      </c>
      <c r="J67" s="8">
        <v>0</v>
      </c>
      <c r="K67" s="8">
        <v>0</v>
      </c>
      <c r="L67" s="8">
        <v>0</v>
      </c>
      <c r="M67" s="8">
        <v>0</v>
      </c>
      <c r="N67" s="8">
        <v>1</v>
      </c>
    </row>
    <row r="68" spans="1:14" ht="21" x14ac:dyDescent="0.2">
      <c r="A68" s="53">
        <v>619</v>
      </c>
      <c r="B68" s="254" t="s">
        <v>335</v>
      </c>
      <c r="C68" s="60">
        <f>SUM(D68:N68)</f>
        <v>20</v>
      </c>
      <c r="D68" s="8">
        <v>2</v>
      </c>
      <c r="E68" s="8">
        <v>5</v>
      </c>
      <c r="F68" s="8">
        <v>2</v>
      </c>
      <c r="G68" s="8">
        <v>0</v>
      </c>
      <c r="H68" s="8">
        <v>0</v>
      </c>
      <c r="I68" s="8">
        <v>0</v>
      </c>
      <c r="J68" s="8">
        <v>1</v>
      </c>
      <c r="K68" s="8">
        <v>0</v>
      </c>
      <c r="L68" s="8">
        <v>1</v>
      </c>
      <c r="M68" s="8">
        <v>1</v>
      </c>
      <c r="N68" s="8">
        <v>8</v>
      </c>
    </row>
    <row r="69" spans="1:14" ht="12.75" x14ac:dyDescent="0.2">
      <c r="A69" s="53">
        <v>620</v>
      </c>
      <c r="B69" s="254" t="s">
        <v>272</v>
      </c>
      <c r="C69" s="60">
        <f t="shared" si="4"/>
        <v>59</v>
      </c>
      <c r="D69" s="8">
        <v>17</v>
      </c>
      <c r="E69" s="8">
        <v>15</v>
      </c>
      <c r="F69" s="8">
        <v>2</v>
      </c>
      <c r="G69" s="8">
        <v>6</v>
      </c>
      <c r="H69" s="8">
        <v>1</v>
      </c>
      <c r="I69" s="8">
        <v>0</v>
      </c>
      <c r="J69" s="8">
        <v>3</v>
      </c>
      <c r="K69" s="8">
        <v>0</v>
      </c>
      <c r="L69" s="8">
        <v>6</v>
      </c>
      <c r="M69" s="8">
        <v>0</v>
      </c>
      <c r="N69" s="8">
        <v>9</v>
      </c>
    </row>
    <row r="70" spans="1:14" ht="12.75" x14ac:dyDescent="0.2">
      <c r="A70" s="53">
        <v>621</v>
      </c>
      <c r="B70" s="254" t="s">
        <v>122</v>
      </c>
      <c r="C70" s="60">
        <f t="shared" ref="C70:C133" si="9">SUM(D70:N70)</f>
        <v>146</v>
      </c>
      <c r="D70" s="8">
        <v>29</v>
      </c>
      <c r="E70" s="8">
        <v>33</v>
      </c>
      <c r="F70" s="8">
        <v>4</v>
      </c>
      <c r="G70" s="8">
        <v>9</v>
      </c>
      <c r="H70" s="8">
        <v>6</v>
      </c>
      <c r="I70" s="8">
        <v>0</v>
      </c>
      <c r="J70" s="8">
        <v>7</v>
      </c>
      <c r="K70" s="8">
        <v>0</v>
      </c>
      <c r="L70" s="8">
        <v>7</v>
      </c>
      <c r="M70" s="8">
        <v>5</v>
      </c>
      <c r="N70" s="8">
        <v>46</v>
      </c>
    </row>
    <row r="71" spans="1:14" ht="12.75" x14ac:dyDescent="0.2">
      <c r="A71" s="53">
        <v>623</v>
      </c>
      <c r="B71" s="254" t="s">
        <v>267</v>
      </c>
      <c r="C71" s="60">
        <f t="shared" si="9"/>
        <v>246</v>
      </c>
      <c r="D71" s="8">
        <v>48</v>
      </c>
      <c r="E71" s="8">
        <v>44</v>
      </c>
      <c r="F71" s="8">
        <v>21</v>
      </c>
      <c r="G71" s="8">
        <v>17</v>
      </c>
      <c r="H71" s="8">
        <v>7</v>
      </c>
      <c r="I71" s="8">
        <v>0</v>
      </c>
      <c r="J71" s="8">
        <v>13</v>
      </c>
      <c r="K71" s="8">
        <v>0</v>
      </c>
      <c r="L71" s="8">
        <v>16</v>
      </c>
      <c r="M71" s="8">
        <v>8</v>
      </c>
      <c r="N71" s="8">
        <v>72</v>
      </c>
    </row>
    <row r="72" spans="1:14" ht="12.75" x14ac:dyDescent="0.2">
      <c r="A72" s="53">
        <v>624</v>
      </c>
      <c r="B72" s="254" t="s">
        <v>123</v>
      </c>
      <c r="C72" s="60">
        <f t="shared" si="9"/>
        <v>5</v>
      </c>
      <c r="D72" s="8">
        <v>0</v>
      </c>
      <c r="E72" s="8">
        <v>0</v>
      </c>
      <c r="F72" s="8">
        <v>1</v>
      </c>
      <c r="G72" s="8">
        <v>0</v>
      </c>
      <c r="H72" s="8">
        <v>1</v>
      </c>
      <c r="I72" s="8">
        <v>1</v>
      </c>
      <c r="J72" s="8">
        <v>0</v>
      </c>
      <c r="K72" s="8">
        <v>0</v>
      </c>
      <c r="L72" s="8">
        <v>0</v>
      </c>
      <c r="M72" s="8">
        <v>0</v>
      </c>
      <c r="N72" s="8">
        <v>2</v>
      </c>
    </row>
    <row r="73" spans="1:14" ht="12.75" x14ac:dyDescent="0.2">
      <c r="A73" s="53">
        <v>625</v>
      </c>
      <c r="B73" s="254" t="s">
        <v>124</v>
      </c>
      <c r="C73" s="60">
        <f t="shared" si="9"/>
        <v>1</v>
      </c>
      <c r="D73" s="8">
        <v>0</v>
      </c>
      <c r="E73" s="8">
        <v>0</v>
      </c>
      <c r="F73" s="8">
        <v>0</v>
      </c>
      <c r="G73" s="8">
        <v>0</v>
      </c>
      <c r="H73" s="8">
        <v>0</v>
      </c>
      <c r="I73" s="8">
        <v>1</v>
      </c>
      <c r="J73" s="8">
        <v>0</v>
      </c>
      <c r="K73" s="8">
        <v>0</v>
      </c>
      <c r="L73" s="8">
        <v>0</v>
      </c>
      <c r="M73" s="8">
        <v>0</v>
      </c>
      <c r="N73" s="8">
        <v>0</v>
      </c>
    </row>
    <row r="74" spans="1:14" ht="12.75" x14ac:dyDescent="0.2">
      <c r="A74" s="53">
        <v>628</v>
      </c>
      <c r="B74" s="254" t="s">
        <v>80</v>
      </c>
      <c r="C74" s="60">
        <f t="shared" si="9"/>
        <v>4</v>
      </c>
      <c r="D74" s="8">
        <v>0</v>
      </c>
      <c r="E74" s="8">
        <v>2</v>
      </c>
      <c r="F74" s="8">
        <v>0</v>
      </c>
      <c r="G74" s="8">
        <v>0</v>
      </c>
      <c r="H74" s="8">
        <v>0</v>
      </c>
      <c r="I74" s="8">
        <v>0</v>
      </c>
      <c r="J74" s="8">
        <v>0</v>
      </c>
      <c r="K74" s="8">
        <v>0</v>
      </c>
      <c r="L74" s="8">
        <v>0</v>
      </c>
      <c r="M74" s="8">
        <v>1</v>
      </c>
      <c r="N74" s="8">
        <v>1</v>
      </c>
    </row>
    <row r="75" spans="1:14" ht="12.75" x14ac:dyDescent="0.2">
      <c r="A75" s="53">
        <v>629</v>
      </c>
      <c r="B75" s="254" t="s">
        <v>273</v>
      </c>
      <c r="C75" s="60">
        <f t="shared" si="9"/>
        <v>2</v>
      </c>
      <c r="D75" s="8">
        <v>0</v>
      </c>
      <c r="E75" s="8">
        <v>1</v>
      </c>
      <c r="F75" s="8">
        <v>0</v>
      </c>
      <c r="G75" s="8">
        <v>0</v>
      </c>
      <c r="H75" s="8">
        <v>0</v>
      </c>
      <c r="I75" s="8">
        <v>0</v>
      </c>
      <c r="J75" s="8">
        <v>0</v>
      </c>
      <c r="K75" s="8">
        <v>0</v>
      </c>
      <c r="L75" s="8">
        <v>1</v>
      </c>
      <c r="M75" s="8">
        <v>0</v>
      </c>
      <c r="N75" s="8">
        <v>0</v>
      </c>
    </row>
    <row r="76" spans="1:14" ht="21" x14ac:dyDescent="0.2">
      <c r="A76" s="53">
        <v>630</v>
      </c>
      <c r="B76" s="254" t="s">
        <v>292</v>
      </c>
      <c r="C76" s="60">
        <f t="shared" si="9"/>
        <v>1</v>
      </c>
      <c r="D76" s="8">
        <v>1</v>
      </c>
      <c r="E76" s="8">
        <v>0</v>
      </c>
      <c r="F76" s="8">
        <v>0</v>
      </c>
      <c r="G76" s="8">
        <v>0</v>
      </c>
      <c r="H76" s="8">
        <v>0</v>
      </c>
      <c r="I76" s="8">
        <v>0</v>
      </c>
      <c r="J76" s="8">
        <v>0</v>
      </c>
      <c r="K76" s="8">
        <v>0</v>
      </c>
      <c r="L76" s="8">
        <v>0</v>
      </c>
      <c r="M76" s="8">
        <v>0</v>
      </c>
      <c r="N76" s="8">
        <v>0</v>
      </c>
    </row>
    <row r="77" spans="1:14" ht="12.75" x14ac:dyDescent="0.2">
      <c r="A77" s="53">
        <v>631</v>
      </c>
      <c r="B77" s="254" t="s">
        <v>81</v>
      </c>
      <c r="C77" s="60">
        <f t="shared" si="9"/>
        <v>37</v>
      </c>
      <c r="D77" s="8">
        <v>2</v>
      </c>
      <c r="E77" s="8">
        <v>10</v>
      </c>
      <c r="F77" s="8">
        <v>5</v>
      </c>
      <c r="G77" s="8">
        <v>0</v>
      </c>
      <c r="H77" s="8">
        <v>2</v>
      </c>
      <c r="I77" s="8">
        <v>1</v>
      </c>
      <c r="J77" s="8">
        <v>1</v>
      </c>
      <c r="K77" s="8">
        <v>0</v>
      </c>
      <c r="L77" s="8">
        <v>0</v>
      </c>
      <c r="M77" s="8">
        <v>0</v>
      </c>
      <c r="N77" s="8">
        <v>16</v>
      </c>
    </row>
    <row r="78" spans="1:14" ht="21" x14ac:dyDescent="0.2">
      <c r="A78" s="51">
        <v>633</v>
      </c>
      <c r="B78" s="254" t="s">
        <v>293</v>
      </c>
      <c r="C78" s="60">
        <f t="shared" si="9"/>
        <v>6</v>
      </c>
      <c r="D78" s="8">
        <v>1</v>
      </c>
      <c r="E78" s="8">
        <v>1</v>
      </c>
      <c r="F78" s="8">
        <v>0</v>
      </c>
      <c r="G78" s="8">
        <v>1</v>
      </c>
      <c r="H78" s="8">
        <v>0</v>
      </c>
      <c r="I78" s="8">
        <v>0</v>
      </c>
      <c r="J78" s="8">
        <v>0</v>
      </c>
      <c r="K78" s="8">
        <v>0</v>
      </c>
      <c r="L78" s="8">
        <v>0</v>
      </c>
      <c r="M78" s="8">
        <v>0</v>
      </c>
      <c r="N78" s="8">
        <v>3</v>
      </c>
    </row>
    <row r="79" spans="1:14" ht="21" x14ac:dyDescent="0.2">
      <c r="A79" s="51">
        <v>634</v>
      </c>
      <c r="B79" s="254" t="s">
        <v>294</v>
      </c>
      <c r="C79" s="60">
        <f t="shared" si="9"/>
        <v>19</v>
      </c>
      <c r="D79" s="8">
        <v>7</v>
      </c>
      <c r="E79" s="8">
        <v>2</v>
      </c>
      <c r="F79" s="8">
        <v>1</v>
      </c>
      <c r="G79" s="8">
        <v>2</v>
      </c>
      <c r="H79" s="8">
        <v>0</v>
      </c>
      <c r="I79" s="8">
        <v>0</v>
      </c>
      <c r="J79" s="8">
        <v>0</v>
      </c>
      <c r="K79" s="8">
        <v>0</v>
      </c>
      <c r="L79" s="8">
        <v>0</v>
      </c>
      <c r="M79" s="8">
        <v>2</v>
      </c>
      <c r="N79" s="8">
        <v>5</v>
      </c>
    </row>
    <row r="80" spans="1:14" ht="12.75" x14ac:dyDescent="0.2">
      <c r="A80" s="51">
        <v>635</v>
      </c>
      <c r="B80" s="254" t="s">
        <v>169</v>
      </c>
      <c r="C80" s="60">
        <f t="shared" si="9"/>
        <v>118</v>
      </c>
      <c r="D80" s="8">
        <v>22</v>
      </c>
      <c r="E80" s="8">
        <v>22</v>
      </c>
      <c r="F80" s="8">
        <v>12</v>
      </c>
      <c r="G80" s="8">
        <v>2</v>
      </c>
      <c r="H80" s="8">
        <v>5</v>
      </c>
      <c r="I80" s="8">
        <v>0</v>
      </c>
      <c r="J80" s="8">
        <v>9</v>
      </c>
      <c r="K80" s="8">
        <v>0</v>
      </c>
      <c r="L80" s="8">
        <v>6</v>
      </c>
      <c r="M80" s="8">
        <v>3</v>
      </c>
      <c r="N80" s="8">
        <v>37</v>
      </c>
    </row>
    <row r="81" spans="1:14" ht="12.75" x14ac:dyDescent="0.2">
      <c r="A81" s="51">
        <v>637</v>
      </c>
      <c r="B81" s="254" t="s">
        <v>83</v>
      </c>
      <c r="C81" s="60">
        <f t="shared" si="9"/>
        <v>129</v>
      </c>
      <c r="D81" s="8">
        <v>25</v>
      </c>
      <c r="E81" s="8">
        <v>13</v>
      </c>
      <c r="F81" s="8">
        <v>6</v>
      </c>
      <c r="G81" s="8">
        <v>8</v>
      </c>
      <c r="H81" s="8">
        <v>9</v>
      </c>
      <c r="I81" s="8">
        <v>0</v>
      </c>
      <c r="J81" s="8">
        <v>7</v>
      </c>
      <c r="K81" s="8">
        <v>0</v>
      </c>
      <c r="L81" s="8">
        <v>8</v>
      </c>
      <c r="M81" s="8">
        <v>1</v>
      </c>
      <c r="N81" s="8">
        <v>52</v>
      </c>
    </row>
    <row r="82" spans="1:14" ht="24" customHeight="1" x14ac:dyDescent="0.2">
      <c r="A82" s="51">
        <v>699</v>
      </c>
      <c r="B82" s="254" t="s">
        <v>295</v>
      </c>
      <c r="C82" s="60">
        <f t="shared" si="9"/>
        <v>6</v>
      </c>
      <c r="D82" s="8">
        <v>0</v>
      </c>
      <c r="E82" s="8">
        <v>1</v>
      </c>
      <c r="F82" s="8">
        <v>1</v>
      </c>
      <c r="G82" s="8">
        <v>0</v>
      </c>
      <c r="H82" s="8">
        <v>0</v>
      </c>
      <c r="I82" s="8">
        <v>2</v>
      </c>
      <c r="J82" s="8">
        <v>0</v>
      </c>
      <c r="K82" s="8">
        <v>0</v>
      </c>
      <c r="L82" s="8">
        <v>0</v>
      </c>
      <c r="M82" s="8">
        <v>0</v>
      </c>
      <c r="N82" s="8">
        <v>2</v>
      </c>
    </row>
    <row r="83" spans="1:14" ht="12.75" x14ac:dyDescent="0.2">
      <c r="A83" s="50"/>
      <c r="B83" s="253" t="s">
        <v>296</v>
      </c>
      <c r="C83" s="60">
        <f>SUM(C84:C101)</f>
        <v>3453</v>
      </c>
      <c r="D83" s="60">
        <f t="shared" ref="D83:N83" si="10">SUM(D84:D101)</f>
        <v>570</v>
      </c>
      <c r="E83" s="60">
        <f t="shared" si="10"/>
        <v>502</v>
      </c>
      <c r="F83" s="60">
        <f t="shared" si="10"/>
        <v>143</v>
      </c>
      <c r="G83" s="60">
        <f t="shared" si="10"/>
        <v>183</v>
      </c>
      <c r="H83" s="60">
        <f t="shared" si="10"/>
        <v>138</v>
      </c>
      <c r="I83" s="60">
        <f t="shared" si="10"/>
        <v>131</v>
      </c>
      <c r="J83" s="60">
        <f t="shared" si="10"/>
        <v>300</v>
      </c>
      <c r="K83" s="60">
        <f t="shared" si="10"/>
        <v>7</v>
      </c>
      <c r="L83" s="60">
        <f t="shared" si="10"/>
        <v>113</v>
      </c>
      <c r="M83" s="60">
        <f t="shared" si="10"/>
        <v>45</v>
      </c>
      <c r="N83" s="60">
        <f t="shared" si="10"/>
        <v>1321</v>
      </c>
    </row>
    <row r="84" spans="1:14" ht="12.75" x14ac:dyDescent="0.2">
      <c r="A84" s="51">
        <v>701</v>
      </c>
      <c r="B84" s="254" t="s">
        <v>125</v>
      </c>
      <c r="C84" s="60">
        <f t="shared" si="9"/>
        <v>12</v>
      </c>
      <c r="D84" s="8">
        <v>1</v>
      </c>
      <c r="E84" s="8">
        <v>3</v>
      </c>
      <c r="F84" s="8">
        <v>0</v>
      </c>
      <c r="G84" s="8">
        <v>0</v>
      </c>
      <c r="H84" s="8">
        <v>0</v>
      </c>
      <c r="I84" s="8">
        <v>1</v>
      </c>
      <c r="J84" s="8">
        <v>1</v>
      </c>
      <c r="K84" s="8">
        <v>0</v>
      </c>
      <c r="L84" s="8">
        <v>0</v>
      </c>
      <c r="M84" s="8">
        <v>0</v>
      </c>
      <c r="N84" s="8">
        <v>6</v>
      </c>
    </row>
    <row r="85" spans="1:14" ht="12.75" x14ac:dyDescent="0.2">
      <c r="A85" s="51">
        <v>702</v>
      </c>
      <c r="B85" s="254" t="s">
        <v>126</v>
      </c>
      <c r="C85" s="60">
        <f t="shared" si="9"/>
        <v>548</v>
      </c>
      <c r="D85" s="8">
        <v>89</v>
      </c>
      <c r="E85" s="8">
        <v>49</v>
      </c>
      <c r="F85" s="8">
        <v>13</v>
      </c>
      <c r="G85" s="8">
        <v>23</v>
      </c>
      <c r="H85" s="8">
        <v>25</v>
      </c>
      <c r="I85" s="8">
        <v>4</v>
      </c>
      <c r="J85" s="8">
        <v>60</v>
      </c>
      <c r="K85" s="8">
        <v>0</v>
      </c>
      <c r="L85" s="8">
        <v>7</v>
      </c>
      <c r="M85" s="8">
        <v>5</v>
      </c>
      <c r="N85" s="8">
        <v>273</v>
      </c>
    </row>
    <row r="86" spans="1:14" ht="12.75" x14ac:dyDescent="0.2">
      <c r="A86" s="51">
        <v>703</v>
      </c>
      <c r="B86" s="254" t="s">
        <v>127</v>
      </c>
      <c r="C86" s="60">
        <f t="shared" si="9"/>
        <v>62</v>
      </c>
      <c r="D86" s="8">
        <v>2</v>
      </c>
      <c r="E86" s="8">
        <v>9</v>
      </c>
      <c r="F86" s="8">
        <v>1</v>
      </c>
      <c r="G86" s="8">
        <v>0</v>
      </c>
      <c r="H86" s="8">
        <v>3</v>
      </c>
      <c r="I86" s="8">
        <v>2</v>
      </c>
      <c r="J86" s="8">
        <v>1</v>
      </c>
      <c r="K86" s="8">
        <v>0</v>
      </c>
      <c r="L86" s="8">
        <v>0</v>
      </c>
      <c r="M86" s="8">
        <v>17</v>
      </c>
      <c r="N86" s="8">
        <v>27</v>
      </c>
    </row>
    <row r="87" spans="1:14" ht="12.75" x14ac:dyDescent="0.2">
      <c r="A87" s="51">
        <v>705</v>
      </c>
      <c r="B87" s="254" t="s">
        <v>128</v>
      </c>
      <c r="C87" s="60">
        <f t="shared" si="9"/>
        <v>10</v>
      </c>
      <c r="D87" s="8">
        <v>2</v>
      </c>
      <c r="E87" s="8">
        <v>0</v>
      </c>
      <c r="F87" s="8">
        <v>0</v>
      </c>
      <c r="G87" s="8">
        <v>0</v>
      </c>
      <c r="H87" s="8">
        <v>0</v>
      </c>
      <c r="I87" s="8">
        <v>0</v>
      </c>
      <c r="J87" s="8">
        <v>1</v>
      </c>
      <c r="K87" s="8">
        <v>0</v>
      </c>
      <c r="L87" s="8">
        <v>0</v>
      </c>
      <c r="M87" s="8">
        <v>0</v>
      </c>
      <c r="N87" s="8">
        <v>7</v>
      </c>
    </row>
    <row r="88" spans="1:14" ht="12.75" x14ac:dyDescent="0.2">
      <c r="A88" s="51">
        <v>707</v>
      </c>
      <c r="B88" s="254" t="s">
        <v>130</v>
      </c>
      <c r="C88" s="60">
        <f t="shared" si="9"/>
        <v>4</v>
      </c>
      <c r="D88" s="8">
        <v>0</v>
      </c>
      <c r="E88" s="8">
        <v>2</v>
      </c>
      <c r="F88" s="8">
        <v>0</v>
      </c>
      <c r="G88" s="8">
        <v>0</v>
      </c>
      <c r="H88" s="8">
        <v>2</v>
      </c>
      <c r="I88" s="8">
        <v>0</v>
      </c>
      <c r="J88" s="8">
        <v>0</v>
      </c>
      <c r="K88" s="8">
        <v>0</v>
      </c>
      <c r="L88" s="8">
        <v>0</v>
      </c>
      <c r="M88" s="8">
        <v>0</v>
      </c>
      <c r="N88" s="8">
        <v>0</v>
      </c>
    </row>
    <row r="89" spans="1:14" ht="12.75" x14ac:dyDescent="0.2">
      <c r="A89" s="51">
        <v>709</v>
      </c>
      <c r="B89" s="254" t="s">
        <v>131</v>
      </c>
      <c r="C89" s="60">
        <f t="shared" si="9"/>
        <v>248</v>
      </c>
      <c r="D89" s="8">
        <v>60</v>
      </c>
      <c r="E89" s="8">
        <v>39</v>
      </c>
      <c r="F89" s="8">
        <v>7</v>
      </c>
      <c r="G89" s="8">
        <v>7</v>
      </c>
      <c r="H89" s="8">
        <v>11</v>
      </c>
      <c r="I89" s="8">
        <v>1</v>
      </c>
      <c r="J89" s="8">
        <v>24</v>
      </c>
      <c r="K89" s="8">
        <v>0</v>
      </c>
      <c r="L89" s="8">
        <v>8</v>
      </c>
      <c r="M89" s="8">
        <v>2</v>
      </c>
      <c r="N89" s="8">
        <v>89</v>
      </c>
    </row>
    <row r="90" spans="1:14" ht="12.75" x14ac:dyDescent="0.2">
      <c r="A90" s="51">
        <v>710</v>
      </c>
      <c r="B90" s="254" t="s">
        <v>132</v>
      </c>
      <c r="C90" s="60">
        <f t="shared" si="9"/>
        <v>1580</v>
      </c>
      <c r="D90" s="8">
        <v>279</v>
      </c>
      <c r="E90" s="8">
        <v>250</v>
      </c>
      <c r="F90" s="8">
        <v>68</v>
      </c>
      <c r="G90" s="8">
        <v>105</v>
      </c>
      <c r="H90" s="8">
        <v>48</v>
      </c>
      <c r="I90" s="8">
        <v>67</v>
      </c>
      <c r="J90" s="8">
        <v>127</v>
      </c>
      <c r="K90" s="8">
        <v>4</v>
      </c>
      <c r="L90" s="8">
        <v>61</v>
      </c>
      <c r="M90" s="8">
        <v>13</v>
      </c>
      <c r="N90" s="8">
        <v>558</v>
      </c>
    </row>
    <row r="91" spans="1:14" ht="12.75" x14ac:dyDescent="0.2">
      <c r="A91" s="51">
        <v>715</v>
      </c>
      <c r="B91" s="254" t="s">
        <v>297</v>
      </c>
      <c r="C91" s="60">
        <f t="shared" si="9"/>
        <v>3</v>
      </c>
      <c r="D91" s="8">
        <v>1</v>
      </c>
      <c r="E91" s="8">
        <v>0</v>
      </c>
      <c r="F91" s="8">
        <v>1</v>
      </c>
      <c r="G91" s="8">
        <v>0</v>
      </c>
      <c r="H91" s="8">
        <v>0</v>
      </c>
      <c r="I91" s="8">
        <v>1</v>
      </c>
      <c r="J91" s="8">
        <v>0</v>
      </c>
      <c r="K91" s="8">
        <v>0</v>
      </c>
      <c r="L91" s="8">
        <v>0</v>
      </c>
      <c r="M91" s="8">
        <v>0</v>
      </c>
      <c r="N91" s="8">
        <v>0</v>
      </c>
    </row>
    <row r="92" spans="1:14" ht="12.75" x14ac:dyDescent="0.2">
      <c r="A92" s="51">
        <v>717</v>
      </c>
      <c r="B92" s="254" t="s">
        <v>84</v>
      </c>
      <c r="C92" s="60">
        <f t="shared" si="9"/>
        <v>13</v>
      </c>
      <c r="D92" s="8">
        <v>3</v>
      </c>
      <c r="E92" s="8">
        <v>3</v>
      </c>
      <c r="F92" s="8">
        <v>1</v>
      </c>
      <c r="G92" s="8">
        <v>2</v>
      </c>
      <c r="H92" s="8">
        <v>0</v>
      </c>
      <c r="I92" s="8">
        <v>0</v>
      </c>
      <c r="J92" s="8">
        <v>1</v>
      </c>
      <c r="K92" s="8">
        <v>0</v>
      </c>
      <c r="L92" s="8">
        <v>0</v>
      </c>
      <c r="M92" s="8">
        <v>0</v>
      </c>
      <c r="N92" s="8">
        <v>3</v>
      </c>
    </row>
    <row r="93" spans="1:14" ht="12.75" x14ac:dyDescent="0.2">
      <c r="A93" s="53">
        <v>720</v>
      </c>
      <c r="B93" s="254" t="s">
        <v>178</v>
      </c>
      <c r="C93" s="60">
        <f t="shared" si="9"/>
        <v>18</v>
      </c>
      <c r="D93" s="8">
        <v>4</v>
      </c>
      <c r="E93" s="8">
        <v>1</v>
      </c>
      <c r="F93" s="8">
        <v>0</v>
      </c>
      <c r="G93" s="8">
        <v>0</v>
      </c>
      <c r="H93" s="8">
        <v>0</v>
      </c>
      <c r="I93" s="8">
        <v>0</v>
      </c>
      <c r="J93" s="8">
        <v>1</v>
      </c>
      <c r="K93" s="8">
        <v>0</v>
      </c>
      <c r="L93" s="8">
        <v>0</v>
      </c>
      <c r="M93" s="8">
        <v>3</v>
      </c>
      <c r="N93" s="8">
        <v>9</v>
      </c>
    </row>
    <row r="94" spans="1:14" ht="12.75" x14ac:dyDescent="0.2">
      <c r="A94" s="53">
        <v>721</v>
      </c>
      <c r="B94" s="254" t="s">
        <v>360</v>
      </c>
      <c r="C94" s="60">
        <f t="shared" si="9"/>
        <v>26</v>
      </c>
      <c r="D94" s="8">
        <v>0</v>
      </c>
      <c r="E94" s="8">
        <v>5</v>
      </c>
      <c r="F94" s="8">
        <v>0</v>
      </c>
      <c r="G94" s="8">
        <v>0</v>
      </c>
      <c r="H94" s="8">
        <v>0</v>
      </c>
      <c r="I94" s="8">
        <v>0</v>
      </c>
      <c r="J94" s="8">
        <v>7</v>
      </c>
      <c r="K94" s="8">
        <v>0</v>
      </c>
      <c r="L94" s="8">
        <v>3</v>
      </c>
      <c r="M94" s="8">
        <v>0</v>
      </c>
      <c r="N94" s="8">
        <v>11</v>
      </c>
    </row>
    <row r="95" spans="1:14" ht="12.75" x14ac:dyDescent="0.2">
      <c r="A95" s="53">
        <v>723</v>
      </c>
      <c r="B95" s="254" t="s">
        <v>0</v>
      </c>
      <c r="C95" s="60">
        <f t="shared" si="9"/>
        <v>2</v>
      </c>
      <c r="D95" s="8">
        <v>0</v>
      </c>
      <c r="E95" s="8">
        <v>0</v>
      </c>
      <c r="F95" s="8">
        <v>0</v>
      </c>
      <c r="G95" s="8">
        <v>1</v>
      </c>
      <c r="H95" s="8">
        <v>0</v>
      </c>
      <c r="I95" s="8">
        <v>1</v>
      </c>
      <c r="J95" s="8">
        <v>0</v>
      </c>
      <c r="K95" s="8">
        <v>0</v>
      </c>
      <c r="L95" s="8">
        <v>0</v>
      </c>
      <c r="M95" s="8">
        <v>0</v>
      </c>
      <c r="N95" s="8">
        <v>0</v>
      </c>
    </row>
    <row r="96" spans="1:14" ht="12.75" x14ac:dyDescent="0.2">
      <c r="A96" s="53">
        <v>725</v>
      </c>
      <c r="B96" s="254" t="s">
        <v>2</v>
      </c>
      <c r="C96" s="60">
        <f t="shared" si="9"/>
        <v>1</v>
      </c>
      <c r="D96" s="8">
        <v>0</v>
      </c>
      <c r="E96" s="8">
        <v>0</v>
      </c>
      <c r="F96" s="8">
        <v>1</v>
      </c>
      <c r="G96" s="8">
        <v>0</v>
      </c>
      <c r="H96" s="8">
        <v>0</v>
      </c>
      <c r="I96" s="8">
        <v>0</v>
      </c>
      <c r="J96" s="8">
        <v>0</v>
      </c>
      <c r="K96" s="8">
        <v>0</v>
      </c>
      <c r="L96" s="8">
        <v>0</v>
      </c>
      <c r="M96" s="8">
        <v>0</v>
      </c>
      <c r="N96" s="8">
        <v>0</v>
      </c>
    </row>
    <row r="97" spans="1:14" ht="15.75" customHeight="1" x14ac:dyDescent="0.2">
      <c r="A97" s="53">
        <v>726</v>
      </c>
      <c r="B97" s="254" t="s">
        <v>3</v>
      </c>
      <c r="C97" s="60">
        <f t="shared" si="9"/>
        <v>5</v>
      </c>
      <c r="D97" s="8">
        <v>1</v>
      </c>
      <c r="E97" s="8">
        <v>2</v>
      </c>
      <c r="F97" s="8">
        <v>0</v>
      </c>
      <c r="G97" s="8">
        <v>0</v>
      </c>
      <c r="H97" s="8">
        <v>0</v>
      </c>
      <c r="I97" s="8">
        <v>0</v>
      </c>
      <c r="J97" s="8">
        <v>0</v>
      </c>
      <c r="K97" s="8">
        <v>0</v>
      </c>
      <c r="L97" s="8">
        <v>0</v>
      </c>
      <c r="M97" s="8">
        <v>0</v>
      </c>
      <c r="N97" s="8">
        <v>2</v>
      </c>
    </row>
    <row r="98" spans="1:14" ht="12.75" x14ac:dyDescent="0.2">
      <c r="A98" s="54">
        <v>763</v>
      </c>
      <c r="B98" s="256" t="s">
        <v>383</v>
      </c>
      <c r="C98" s="60">
        <f t="shared" si="9"/>
        <v>4</v>
      </c>
      <c r="D98" s="8">
        <v>0</v>
      </c>
      <c r="E98" s="8">
        <v>1</v>
      </c>
      <c r="F98" s="8">
        <v>0</v>
      </c>
      <c r="G98" s="8">
        <v>0</v>
      </c>
      <c r="H98" s="8">
        <v>0</v>
      </c>
      <c r="I98" s="8">
        <v>0</v>
      </c>
      <c r="J98" s="8">
        <v>0</v>
      </c>
      <c r="K98" s="8">
        <v>1</v>
      </c>
      <c r="L98" s="8">
        <v>0</v>
      </c>
      <c r="M98" s="8">
        <v>0</v>
      </c>
      <c r="N98" s="8">
        <v>2</v>
      </c>
    </row>
    <row r="99" spans="1:14" ht="12.75" x14ac:dyDescent="0.2">
      <c r="A99" s="54">
        <v>764</v>
      </c>
      <c r="B99" s="256" t="s">
        <v>384</v>
      </c>
      <c r="C99" s="60">
        <f t="shared" si="9"/>
        <v>3</v>
      </c>
      <c r="D99" s="8">
        <v>1</v>
      </c>
      <c r="E99" s="8">
        <v>1</v>
      </c>
      <c r="F99" s="8">
        <v>0</v>
      </c>
      <c r="G99" s="8">
        <v>0</v>
      </c>
      <c r="H99" s="8">
        <v>0</v>
      </c>
      <c r="I99" s="8">
        <v>1</v>
      </c>
      <c r="J99" s="8">
        <v>0</v>
      </c>
      <c r="K99" s="8">
        <v>0</v>
      </c>
      <c r="L99" s="8">
        <v>0</v>
      </c>
      <c r="M99" s="8">
        <v>0</v>
      </c>
      <c r="N99" s="8">
        <v>0</v>
      </c>
    </row>
    <row r="100" spans="1:14" ht="12.75" x14ac:dyDescent="0.2">
      <c r="A100" s="51">
        <v>799</v>
      </c>
      <c r="B100" s="254" t="s">
        <v>189</v>
      </c>
      <c r="C100" s="60">
        <f t="shared" si="9"/>
        <v>6</v>
      </c>
      <c r="D100" s="8">
        <v>1</v>
      </c>
      <c r="E100" s="8">
        <v>1</v>
      </c>
      <c r="F100" s="8">
        <v>1</v>
      </c>
      <c r="G100" s="8">
        <v>0</v>
      </c>
      <c r="H100" s="8">
        <v>0</v>
      </c>
      <c r="I100" s="8">
        <v>0</v>
      </c>
      <c r="J100" s="8">
        <v>0</v>
      </c>
      <c r="K100" s="8">
        <v>0</v>
      </c>
      <c r="L100" s="8">
        <v>1</v>
      </c>
      <c r="M100" s="8">
        <v>0</v>
      </c>
      <c r="N100" s="8">
        <v>2</v>
      </c>
    </row>
    <row r="101" spans="1:14" ht="12.75" x14ac:dyDescent="0.2">
      <c r="A101" s="53">
        <v>13001</v>
      </c>
      <c r="B101" s="254" t="s">
        <v>133</v>
      </c>
      <c r="C101" s="60">
        <f t="shared" si="9"/>
        <v>908</v>
      </c>
      <c r="D101" s="8">
        <v>126</v>
      </c>
      <c r="E101" s="8">
        <v>136</v>
      </c>
      <c r="F101" s="8">
        <v>50</v>
      </c>
      <c r="G101" s="8">
        <v>45</v>
      </c>
      <c r="H101" s="8">
        <v>49</v>
      </c>
      <c r="I101" s="8">
        <v>53</v>
      </c>
      <c r="J101" s="8">
        <v>77</v>
      </c>
      <c r="K101" s="8">
        <v>2</v>
      </c>
      <c r="L101" s="8">
        <v>33</v>
      </c>
      <c r="M101" s="8">
        <v>5</v>
      </c>
      <c r="N101" s="8">
        <v>332</v>
      </c>
    </row>
    <row r="102" spans="1:14" ht="12.75" x14ac:dyDescent="0.2">
      <c r="A102" s="50"/>
      <c r="B102" s="253" t="s">
        <v>299</v>
      </c>
      <c r="C102" s="60">
        <f>SUM(C103:C142)</f>
        <v>10868</v>
      </c>
      <c r="D102" s="60">
        <f t="shared" ref="D102:N102" si="11">SUM(D103:D142)</f>
        <v>1254</v>
      </c>
      <c r="E102" s="60">
        <f t="shared" si="11"/>
        <v>1059</v>
      </c>
      <c r="F102" s="60">
        <f t="shared" si="11"/>
        <v>336</v>
      </c>
      <c r="G102" s="60">
        <f t="shared" si="11"/>
        <v>388</v>
      </c>
      <c r="H102" s="60">
        <f t="shared" si="11"/>
        <v>642</v>
      </c>
      <c r="I102" s="60">
        <f t="shared" si="11"/>
        <v>407</v>
      </c>
      <c r="J102" s="60">
        <f t="shared" si="11"/>
        <v>921</v>
      </c>
      <c r="K102" s="60">
        <f t="shared" si="11"/>
        <v>22</v>
      </c>
      <c r="L102" s="60">
        <f t="shared" si="11"/>
        <v>240</v>
      </c>
      <c r="M102" s="60">
        <f t="shared" si="11"/>
        <v>34</v>
      </c>
      <c r="N102" s="60">
        <f t="shared" si="11"/>
        <v>5565</v>
      </c>
    </row>
    <row r="103" spans="1:14" ht="12.75" x14ac:dyDescent="0.2">
      <c r="A103" s="51">
        <v>802</v>
      </c>
      <c r="B103" s="254" t="s">
        <v>85</v>
      </c>
      <c r="C103" s="60">
        <f>SUM(D103:N103)</f>
        <v>932</v>
      </c>
      <c r="D103" s="8">
        <v>89</v>
      </c>
      <c r="E103" s="8">
        <v>67</v>
      </c>
      <c r="F103" s="8">
        <v>11</v>
      </c>
      <c r="G103" s="8">
        <v>22</v>
      </c>
      <c r="H103" s="8">
        <v>69</v>
      </c>
      <c r="I103" s="8">
        <v>9</v>
      </c>
      <c r="J103" s="8">
        <v>52</v>
      </c>
      <c r="K103" s="8">
        <v>2</v>
      </c>
      <c r="L103" s="8">
        <v>21</v>
      </c>
      <c r="M103" s="8">
        <v>0</v>
      </c>
      <c r="N103" s="8">
        <v>590</v>
      </c>
    </row>
    <row r="104" spans="1:14" ht="12.75" x14ac:dyDescent="0.2">
      <c r="A104" s="51">
        <v>803</v>
      </c>
      <c r="B104" s="254" t="s">
        <v>134</v>
      </c>
      <c r="C104" s="60">
        <f t="shared" si="9"/>
        <v>518</v>
      </c>
      <c r="D104" s="8">
        <v>63</v>
      </c>
      <c r="E104" s="8">
        <v>43</v>
      </c>
      <c r="F104" s="8">
        <v>7</v>
      </c>
      <c r="G104" s="8">
        <v>6</v>
      </c>
      <c r="H104" s="8">
        <v>37</v>
      </c>
      <c r="I104" s="8">
        <v>11</v>
      </c>
      <c r="J104" s="8">
        <v>32</v>
      </c>
      <c r="K104" s="8">
        <v>0</v>
      </c>
      <c r="L104" s="8">
        <v>9</v>
      </c>
      <c r="M104" s="8">
        <v>0</v>
      </c>
      <c r="N104" s="8">
        <v>310</v>
      </c>
    </row>
    <row r="105" spans="1:14" ht="12.75" x14ac:dyDescent="0.2">
      <c r="A105" s="51">
        <v>804</v>
      </c>
      <c r="B105" s="254" t="s">
        <v>135</v>
      </c>
      <c r="C105" s="60">
        <f t="shared" si="9"/>
        <v>440</v>
      </c>
      <c r="D105" s="8">
        <v>36</v>
      </c>
      <c r="E105" s="8">
        <v>30</v>
      </c>
      <c r="F105" s="8">
        <v>4</v>
      </c>
      <c r="G105" s="8">
        <v>6</v>
      </c>
      <c r="H105" s="8">
        <v>41</v>
      </c>
      <c r="I105" s="8">
        <v>2</v>
      </c>
      <c r="J105" s="8">
        <v>38</v>
      </c>
      <c r="K105" s="8">
        <v>0</v>
      </c>
      <c r="L105" s="8">
        <v>1</v>
      </c>
      <c r="M105" s="8">
        <v>0</v>
      </c>
      <c r="N105" s="8">
        <v>282</v>
      </c>
    </row>
    <row r="106" spans="1:14" ht="12.75" x14ac:dyDescent="0.2">
      <c r="A106" s="51">
        <v>806</v>
      </c>
      <c r="B106" s="254" t="s">
        <v>86</v>
      </c>
      <c r="C106" s="60">
        <f t="shared" si="9"/>
        <v>5</v>
      </c>
      <c r="D106" s="8">
        <v>0</v>
      </c>
      <c r="E106" s="8">
        <v>0</v>
      </c>
      <c r="F106" s="8">
        <v>1</v>
      </c>
      <c r="G106" s="8">
        <v>0</v>
      </c>
      <c r="H106" s="8">
        <v>0</v>
      </c>
      <c r="I106" s="8">
        <v>1</v>
      </c>
      <c r="J106" s="8">
        <v>0</v>
      </c>
      <c r="K106" s="8">
        <v>0</v>
      </c>
      <c r="L106" s="8">
        <v>0</v>
      </c>
      <c r="M106" s="8">
        <v>0</v>
      </c>
      <c r="N106" s="8">
        <v>3</v>
      </c>
    </row>
    <row r="107" spans="1:14" ht="23.25" customHeight="1" x14ac:dyDescent="0.2">
      <c r="A107" s="51">
        <v>808</v>
      </c>
      <c r="B107" s="254" t="s">
        <v>300</v>
      </c>
      <c r="C107" s="60">
        <f t="shared" si="9"/>
        <v>390</v>
      </c>
      <c r="D107" s="8">
        <v>51</v>
      </c>
      <c r="E107" s="8">
        <v>23</v>
      </c>
      <c r="F107" s="8">
        <v>4</v>
      </c>
      <c r="G107" s="8">
        <v>12</v>
      </c>
      <c r="H107" s="8">
        <v>19</v>
      </c>
      <c r="I107" s="8">
        <v>2</v>
      </c>
      <c r="J107" s="8">
        <v>36</v>
      </c>
      <c r="K107" s="8">
        <v>1</v>
      </c>
      <c r="L107" s="8">
        <v>7</v>
      </c>
      <c r="M107" s="8">
        <v>0</v>
      </c>
      <c r="N107" s="8">
        <v>235</v>
      </c>
    </row>
    <row r="108" spans="1:14" ht="12.75" x14ac:dyDescent="0.2">
      <c r="A108" s="51">
        <v>809</v>
      </c>
      <c r="B108" s="254" t="s">
        <v>274</v>
      </c>
      <c r="C108" s="60">
        <f t="shared" si="9"/>
        <v>580</v>
      </c>
      <c r="D108" s="8">
        <v>80</v>
      </c>
      <c r="E108" s="8">
        <v>26</v>
      </c>
      <c r="F108" s="8">
        <v>5</v>
      </c>
      <c r="G108" s="8">
        <v>9</v>
      </c>
      <c r="H108" s="8">
        <v>36</v>
      </c>
      <c r="I108" s="8">
        <v>11</v>
      </c>
      <c r="J108" s="8">
        <v>37</v>
      </c>
      <c r="K108" s="8">
        <v>0</v>
      </c>
      <c r="L108" s="8">
        <v>6</v>
      </c>
      <c r="M108" s="8">
        <v>1</v>
      </c>
      <c r="N108" s="8">
        <v>369</v>
      </c>
    </row>
    <row r="109" spans="1:14" ht="12.75" x14ac:dyDescent="0.2">
      <c r="A109" s="51">
        <v>810</v>
      </c>
      <c r="B109" s="254" t="s">
        <v>136</v>
      </c>
      <c r="C109" s="60">
        <f t="shared" si="9"/>
        <v>749</v>
      </c>
      <c r="D109" s="8">
        <v>102</v>
      </c>
      <c r="E109" s="8">
        <v>62</v>
      </c>
      <c r="F109" s="8">
        <v>6</v>
      </c>
      <c r="G109" s="8">
        <v>17</v>
      </c>
      <c r="H109" s="8">
        <v>32</v>
      </c>
      <c r="I109" s="8">
        <v>14</v>
      </c>
      <c r="J109" s="8">
        <v>51</v>
      </c>
      <c r="K109" s="8">
        <v>0</v>
      </c>
      <c r="L109" s="8">
        <v>11</v>
      </c>
      <c r="M109" s="8">
        <v>2</v>
      </c>
      <c r="N109" s="8">
        <v>452</v>
      </c>
    </row>
    <row r="110" spans="1:14" ht="12.75" x14ac:dyDescent="0.2">
      <c r="A110" s="53">
        <v>811</v>
      </c>
      <c r="B110" s="254" t="s">
        <v>137</v>
      </c>
      <c r="C110" s="60">
        <f t="shared" si="9"/>
        <v>21</v>
      </c>
      <c r="D110" s="8">
        <v>2</v>
      </c>
      <c r="E110" s="8">
        <v>2</v>
      </c>
      <c r="F110" s="8">
        <v>0</v>
      </c>
      <c r="G110" s="8">
        <v>0</v>
      </c>
      <c r="H110" s="8">
        <v>0</v>
      </c>
      <c r="I110" s="8">
        <v>0</v>
      </c>
      <c r="J110" s="8">
        <v>4</v>
      </c>
      <c r="K110" s="8">
        <v>0</v>
      </c>
      <c r="L110" s="8">
        <v>1</v>
      </c>
      <c r="M110" s="8">
        <v>0</v>
      </c>
      <c r="N110" s="8">
        <v>12</v>
      </c>
    </row>
    <row r="111" spans="1:14" ht="12.75" x14ac:dyDescent="0.2">
      <c r="A111" s="53">
        <v>812</v>
      </c>
      <c r="B111" s="254" t="s">
        <v>151</v>
      </c>
      <c r="C111" s="60">
        <f t="shared" si="9"/>
        <v>2624</v>
      </c>
      <c r="D111" s="8">
        <v>282</v>
      </c>
      <c r="E111" s="8">
        <v>314</v>
      </c>
      <c r="F111" s="8">
        <v>120</v>
      </c>
      <c r="G111" s="8">
        <v>106</v>
      </c>
      <c r="H111" s="8">
        <v>169</v>
      </c>
      <c r="I111" s="8">
        <v>114</v>
      </c>
      <c r="J111" s="8">
        <v>274</v>
      </c>
      <c r="K111" s="8">
        <v>7</v>
      </c>
      <c r="L111" s="8">
        <v>77</v>
      </c>
      <c r="M111" s="8">
        <v>8</v>
      </c>
      <c r="N111" s="8">
        <v>1153</v>
      </c>
    </row>
    <row r="112" spans="1:14" ht="12.75" x14ac:dyDescent="0.2">
      <c r="A112" s="53">
        <v>816</v>
      </c>
      <c r="B112" s="254" t="s">
        <v>248</v>
      </c>
      <c r="C112" s="60">
        <f t="shared" si="9"/>
        <v>746</v>
      </c>
      <c r="D112" s="8">
        <v>67</v>
      </c>
      <c r="E112" s="8">
        <v>83</v>
      </c>
      <c r="F112" s="8">
        <v>59</v>
      </c>
      <c r="G112" s="8">
        <v>55</v>
      </c>
      <c r="H112" s="8">
        <v>22</v>
      </c>
      <c r="I112" s="8">
        <v>49</v>
      </c>
      <c r="J112" s="8">
        <v>55</v>
      </c>
      <c r="K112" s="8">
        <v>4</v>
      </c>
      <c r="L112" s="8">
        <v>21</v>
      </c>
      <c r="M112" s="8">
        <v>5</v>
      </c>
      <c r="N112" s="8">
        <v>326</v>
      </c>
    </row>
    <row r="113" spans="1:14" ht="12.75" x14ac:dyDescent="0.2">
      <c r="A113" s="53">
        <v>817</v>
      </c>
      <c r="B113" s="254" t="s">
        <v>139</v>
      </c>
      <c r="C113" s="60">
        <f t="shared" si="9"/>
        <v>37</v>
      </c>
      <c r="D113" s="8">
        <v>0</v>
      </c>
      <c r="E113" s="8">
        <v>7</v>
      </c>
      <c r="F113" s="8">
        <v>2</v>
      </c>
      <c r="G113" s="8">
        <v>0</v>
      </c>
      <c r="H113" s="8">
        <v>2</v>
      </c>
      <c r="I113" s="8">
        <v>0</v>
      </c>
      <c r="J113" s="8">
        <v>12</v>
      </c>
      <c r="K113" s="8">
        <v>0</v>
      </c>
      <c r="L113" s="8">
        <v>0</v>
      </c>
      <c r="M113" s="8">
        <v>0</v>
      </c>
      <c r="N113" s="8">
        <v>14</v>
      </c>
    </row>
    <row r="114" spans="1:14" ht="12.75" x14ac:dyDescent="0.2">
      <c r="A114" s="53">
        <v>821</v>
      </c>
      <c r="B114" s="254" t="s">
        <v>342</v>
      </c>
      <c r="C114" s="60">
        <f t="shared" si="9"/>
        <v>55</v>
      </c>
      <c r="D114" s="8">
        <v>7</v>
      </c>
      <c r="E114" s="8">
        <v>14</v>
      </c>
      <c r="F114" s="8">
        <v>1</v>
      </c>
      <c r="G114" s="8">
        <v>4</v>
      </c>
      <c r="H114" s="8">
        <v>2</v>
      </c>
      <c r="I114" s="8">
        <v>3</v>
      </c>
      <c r="J114" s="8">
        <v>2</v>
      </c>
      <c r="K114" s="8">
        <v>1</v>
      </c>
      <c r="L114" s="8">
        <v>7</v>
      </c>
      <c r="M114" s="8">
        <v>0</v>
      </c>
      <c r="N114" s="8">
        <v>14</v>
      </c>
    </row>
    <row r="115" spans="1:14" ht="12.75" x14ac:dyDescent="0.2">
      <c r="A115" s="53">
        <v>825</v>
      </c>
      <c r="B115" s="254" t="s">
        <v>361</v>
      </c>
      <c r="C115" s="60">
        <f t="shared" si="9"/>
        <v>11</v>
      </c>
      <c r="D115" s="8">
        <v>0</v>
      </c>
      <c r="E115" s="8">
        <v>1</v>
      </c>
      <c r="F115" s="8">
        <v>0</v>
      </c>
      <c r="G115" s="8">
        <v>0</v>
      </c>
      <c r="H115" s="8">
        <v>0</v>
      </c>
      <c r="I115" s="8">
        <v>0</v>
      </c>
      <c r="J115" s="8">
        <v>1</v>
      </c>
      <c r="K115" s="8">
        <v>0</v>
      </c>
      <c r="L115" s="8">
        <v>0</v>
      </c>
      <c r="M115" s="8">
        <v>0</v>
      </c>
      <c r="N115" s="8">
        <v>9</v>
      </c>
    </row>
    <row r="116" spans="1:14" ht="12.75" x14ac:dyDescent="0.2">
      <c r="A116" s="53">
        <v>826</v>
      </c>
      <c r="B116" s="254" t="s">
        <v>301</v>
      </c>
      <c r="C116" s="60">
        <f t="shared" si="9"/>
        <v>137</v>
      </c>
      <c r="D116" s="8">
        <v>18</v>
      </c>
      <c r="E116" s="8">
        <v>33</v>
      </c>
      <c r="F116" s="8">
        <v>7</v>
      </c>
      <c r="G116" s="8">
        <v>12</v>
      </c>
      <c r="H116" s="8">
        <v>3</v>
      </c>
      <c r="I116" s="8">
        <v>6</v>
      </c>
      <c r="J116" s="8">
        <v>7</v>
      </c>
      <c r="K116" s="8">
        <v>2</v>
      </c>
      <c r="L116" s="8">
        <v>15</v>
      </c>
      <c r="M116" s="8">
        <v>0</v>
      </c>
      <c r="N116" s="8">
        <v>34</v>
      </c>
    </row>
    <row r="117" spans="1:14" ht="12.75" x14ac:dyDescent="0.2">
      <c r="A117" s="53">
        <v>827</v>
      </c>
      <c r="B117" s="254" t="s">
        <v>141</v>
      </c>
      <c r="C117" s="60">
        <f t="shared" si="9"/>
        <v>61</v>
      </c>
      <c r="D117" s="8">
        <v>7</v>
      </c>
      <c r="E117" s="8">
        <v>5</v>
      </c>
      <c r="F117" s="8">
        <v>2</v>
      </c>
      <c r="G117" s="8">
        <v>2</v>
      </c>
      <c r="H117" s="8">
        <v>2</v>
      </c>
      <c r="I117" s="8">
        <v>0</v>
      </c>
      <c r="J117" s="8">
        <v>7</v>
      </c>
      <c r="K117" s="8">
        <v>0</v>
      </c>
      <c r="L117" s="8">
        <v>0</v>
      </c>
      <c r="M117" s="8">
        <v>0</v>
      </c>
      <c r="N117" s="8">
        <v>36</v>
      </c>
    </row>
    <row r="118" spans="1:14" ht="12.75" x14ac:dyDescent="0.2">
      <c r="A118" s="53">
        <v>828</v>
      </c>
      <c r="B118" s="254" t="s">
        <v>142</v>
      </c>
      <c r="C118" s="60">
        <f t="shared" si="9"/>
        <v>8</v>
      </c>
      <c r="D118" s="8">
        <v>0</v>
      </c>
      <c r="E118" s="8">
        <v>2</v>
      </c>
      <c r="F118" s="8">
        <v>0</v>
      </c>
      <c r="G118" s="8">
        <v>0</v>
      </c>
      <c r="H118" s="8">
        <v>0</v>
      </c>
      <c r="I118" s="8">
        <v>0</v>
      </c>
      <c r="J118" s="8">
        <v>0</v>
      </c>
      <c r="K118" s="8">
        <v>0</v>
      </c>
      <c r="L118" s="8">
        <v>0</v>
      </c>
      <c r="M118" s="8">
        <v>0</v>
      </c>
      <c r="N118" s="8">
        <v>6</v>
      </c>
    </row>
    <row r="119" spans="1:14" ht="12.75" x14ac:dyDescent="0.2">
      <c r="A119" s="53">
        <v>831</v>
      </c>
      <c r="B119" s="254" t="s">
        <v>92</v>
      </c>
      <c r="C119" s="60">
        <f t="shared" si="9"/>
        <v>48</v>
      </c>
      <c r="D119" s="8">
        <v>11</v>
      </c>
      <c r="E119" s="8">
        <v>5</v>
      </c>
      <c r="F119" s="8">
        <v>0</v>
      </c>
      <c r="G119" s="8">
        <v>1</v>
      </c>
      <c r="H119" s="8">
        <v>2</v>
      </c>
      <c r="I119" s="8">
        <v>0</v>
      </c>
      <c r="J119" s="8">
        <v>2</v>
      </c>
      <c r="K119" s="8">
        <v>0</v>
      </c>
      <c r="L119" s="8">
        <v>3</v>
      </c>
      <c r="M119" s="8">
        <v>0</v>
      </c>
      <c r="N119" s="8">
        <v>24</v>
      </c>
    </row>
    <row r="120" spans="1:14" ht="15" customHeight="1" x14ac:dyDescent="0.2">
      <c r="A120" s="53">
        <v>832</v>
      </c>
      <c r="B120" s="254" t="s">
        <v>247</v>
      </c>
      <c r="C120" s="60">
        <f t="shared" si="9"/>
        <v>180</v>
      </c>
      <c r="D120" s="8">
        <v>18</v>
      </c>
      <c r="E120" s="8">
        <v>10</v>
      </c>
      <c r="F120" s="8">
        <v>3</v>
      </c>
      <c r="G120" s="8">
        <v>3</v>
      </c>
      <c r="H120" s="8">
        <v>14</v>
      </c>
      <c r="I120" s="8">
        <v>2</v>
      </c>
      <c r="J120" s="8">
        <v>15</v>
      </c>
      <c r="K120" s="8">
        <v>0</v>
      </c>
      <c r="L120" s="8">
        <v>2</v>
      </c>
      <c r="M120" s="8">
        <v>0</v>
      </c>
      <c r="N120" s="8">
        <v>113</v>
      </c>
    </row>
    <row r="121" spans="1:14" ht="12.75" x14ac:dyDescent="0.2">
      <c r="A121" s="53">
        <v>833</v>
      </c>
      <c r="B121" s="254" t="s">
        <v>143</v>
      </c>
      <c r="C121" s="60">
        <f t="shared" si="9"/>
        <v>2</v>
      </c>
      <c r="D121" s="8">
        <v>0</v>
      </c>
      <c r="E121" s="8">
        <v>1</v>
      </c>
      <c r="F121" s="8">
        <v>0</v>
      </c>
      <c r="G121" s="8">
        <v>0</v>
      </c>
      <c r="H121" s="8">
        <v>0</v>
      </c>
      <c r="I121" s="8">
        <v>1</v>
      </c>
      <c r="J121" s="8">
        <v>0</v>
      </c>
      <c r="K121" s="8">
        <v>0</v>
      </c>
      <c r="L121" s="8">
        <v>0</v>
      </c>
      <c r="M121" s="8">
        <v>0</v>
      </c>
      <c r="N121" s="8">
        <v>0</v>
      </c>
    </row>
    <row r="122" spans="1:14" ht="12.75" x14ac:dyDescent="0.2">
      <c r="A122" s="53">
        <v>834</v>
      </c>
      <c r="B122" s="254" t="s">
        <v>302</v>
      </c>
      <c r="C122" s="60">
        <f t="shared" si="9"/>
        <v>32</v>
      </c>
      <c r="D122" s="8">
        <v>2</v>
      </c>
      <c r="E122" s="8">
        <v>5</v>
      </c>
      <c r="F122" s="8">
        <v>1</v>
      </c>
      <c r="G122" s="8">
        <v>0</v>
      </c>
      <c r="H122" s="8">
        <v>1</v>
      </c>
      <c r="I122" s="8">
        <v>4</v>
      </c>
      <c r="J122" s="8">
        <v>3</v>
      </c>
      <c r="K122" s="8">
        <v>0</v>
      </c>
      <c r="L122" s="8">
        <v>0</v>
      </c>
      <c r="M122" s="8">
        <v>0</v>
      </c>
      <c r="N122" s="8">
        <v>16</v>
      </c>
    </row>
    <row r="123" spans="1:14" ht="12.75" x14ac:dyDescent="0.2">
      <c r="A123" s="53">
        <v>836</v>
      </c>
      <c r="B123" s="254" t="s">
        <v>144</v>
      </c>
      <c r="C123" s="60">
        <f t="shared" si="9"/>
        <v>16</v>
      </c>
      <c r="D123" s="8">
        <v>1</v>
      </c>
      <c r="E123" s="8">
        <v>2</v>
      </c>
      <c r="F123" s="8">
        <v>4</v>
      </c>
      <c r="G123" s="8">
        <v>1</v>
      </c>
      <c r="H123" s="8">
        <v>0</v>
      </c>
      <c r="I123" s="8">
        <v>1</v>
      </c>
      <c r="J123" s="8">
        <v>4</v>
      </c>
      <c r="K123" s="8">
        <v>0</v>
      </c>
      <c r="L123" s="8">
        <v>0</v>
      </c>
      <c r="M123" s="8">
        <v>0</v>
      </c>
      <c r="N123" s="8">
        <v>3</v>
      </c>
    </row>
    <row r="124" spans="1:14" ht="12.75" x14ac:dyDescent="0.2">
      <c r="A124" s="53">
        <v>838</v>
      </c>
      <c r="B124" s="254" t="s">
        <v>145</v>
      </c>
      <c r="C124" s="60">
        <f t="shared" si="9"/>
        <v>10</v>
      </c>
      <c r="D124" s="8">
        <v>1</v>
      </c>
      <c r="E124" s="8">
        <v>0</v>
      </c>
      <c r="F124" s="8">
        <v>0</v>
      </c>
      <c r="G124" s="8">
        <v>0</v>
      </c>
      <c r="H124" s="8">
        <v>2</v>
      </c>
      <c r="I124" s="8">
        <v>0</v>
      </c>
      <c r="J124" s="8">
        <v>1</v>
      </c>
      <c r="K124" s="8">
        <v>0</v>
      </c>
      <c r="L124" s="8">
        <v>0</v>
      </c>
      <c r="M124" s="8">
        <v>0</v>
      </c>
      <c r="N124" s="8">
        <v>6</v>
      </c>
    </row>
    <row r="125" spans="1:14" ht="12.75" x14ac:dyDescent="0.2">
      <c r="A125" s="53">
        <v>839</v>
      </c>
      <c r="B125" s="254" t="s">
        <v>148</v>
      </c>
      <c r="C125" s="60">
        <f t="shared" si="9"/>
        <v>19</v>
      </c>
      <c r="D125" s="8">
        <v>2</v>
      </c>
      <c r="E125" s="8">
        <v>1</v>
      </c>
      <c r="F125" s="8">
        <v>4</v>
      </c>
      <c r="G125" s="8">
        <v>1</v>
      </c>
      <c r="H125" s="8">
        <v>2</v>
      </c>
      <c r="I125" s="8">
        <v>0</v>
      </c>
      <c r="J125" s="8">
        <v>2</v>
      </c>
      <c r="K125" s="8">
        <v>0</v>
      </c>
      <c r="L125" s="8">
        <v>0</v>
      </c>
      <c r="M125" s="8">
        <v>0</v>
      </c>
      <c r="N125" s="8">
        <v>7</v>
      </c>
    </row>
    <row r="126" spans="1:14" ht="12.75" x14ac:dyDescent="0.2">
      <c r="A126" s="53">
        <v>840</v>
      </c>
      <c r="B126" s="254" t="s">
        <v>149</v>
      </c>
      <c r="C126" s="60">
        <f t="shared" si="9"/>
        <v>521</v>
      </c>
      <c r="D126" s="8">
        <v>79</v>
      </c>
      <c r="E126" s="8">
        <v>63</v>
      </c>
      <c r="F126" s="8">
        <v>25</v>
      </c>
      <c r="G126" s="8">
        <v>28</v>
      </c>
      <c r="H126" s="8">
        <v>41</v>
      </c>
      <c r="I126" s="8">
        <v>13</v>
      </c>
      <c r="J126" s="8">
        <v>36</v>
      </c>
      <c r="K126" s="8">
        <v>0</v>
      </c>
      <c r="L126" s="8">
        <v>21</v>
      </c>
      <c r="M126" s="8">
        <v>3</v>
      </c>
      <c r="N126" s="8">
        <v>212</v>
      </c>
    </row>
    <row r="127" spans="1:14" ht="12.75" x14ac:dyDescent="0.2">
      <c r="A127" s="53">
        <v>841</v>
      </c>
      <c r="B127" s="254" t="s">
        <v>150</v>
      </c>
      <c r="C127" s="60">
        <f t="shared" si="9"/>
        <v>11</v>
      </c>
      <c r="D127" s="8">
        <v>1</v>
      </c>
      <c r="E127" s="8">
        <v>2</v>
      </c>
      <c r="F127" s="8">
        <v>0</v>
      </c>
      <c r="G127" s="8">
        <v>0</v>
      </c>
      <c r="H127" s="8">
        <v>1</v>
      </c>
      <c r="I127" s="8">
        <v>0</v>
      </c>
      <c r="J127" s="8">
        <v>2</v>
      </c>
      <c r="K127" s="8">
        <v>0</v>
      </c>
      <c r="L127" s="8">
        <v>0</v>
      </c>
      <c r="M127" s="8">
        <v>0</v>
      </c>
      <c r="N127" s="8">
        <v>5</v>
      </c>
    </row>
    <row r="128" spans="1:14" ht="12.75" x14ac:dyDescent="0.2">
      <c r="A128" s="53">
        <v>846</v>
      </c>
      <c r="B128" s="254" t="s">
        <v>93</v>
      </c>
      <c r="C128" s="60">
        <f t="shared" si="9"/>
        <v>426</v>
      </c>
      <c r="D128" s="8">
        <v>42</v>
      </c>
      <c r="E128" s="8">
        <v>47</v>
      </c>
      <c r="F128" s="8">
        <v>11</v>
      </c>
      <c r="G128" s="8">
        <v>10</v>
      </c>
      <c r="H128" s="8">
        <v>22</v>
      </c>
      <c r="I128" s="8">
        <v>27</v>
      </c>
      <c r="J128" s="8">
        <v>42</v>
      </c>
      <c r="K128" s="8">
        <v>0</v>
      </c>
      <c r="L128" s="8">
        <v>6</v>
      </c>
      <c r="M128" s="8">
        <v>4</v>
      </c>
      <c r="N128" s="8">
        <v>215</v>
      </c>
    </row>
    <row r="129" spans="1:14" ht="12.75" x14ac:dyDescent="0.2">
      <c r="A129" s="51">
        <v>847</v>
      </c>
      <c r="B129" s="254" t="s">
        <v>94</v>
      </c>
      <c r="C129" s="60">
        <f t="shared" si="9"/>
        <v>506</v>
      </c>
      <c r="D129" s="8">
        <v>69</v>
      </c>
      <c r="E129" s="8">
        <v>45</v>
      </c>
      <c r="F129" s="8">
        <v>5</v>
      </c>
      <c r="G129" s="8">
        <v>19</v>
      </c>
      <c r="H129" s="8">
        <v>22</v>
      </c>
      <c r="I129" s="8">
        <v>26</v>
      </c>
      <c r="J129" s="8">
        <v>41</v>
      </c>
      <c r="K129" s="8">
        <v>0</v>
      </c>
      <c r="L129" s="8">
        <v>7</v>
      </c>
      <c r="M129" s="8">
        <v>2</v>
      </c>
      <c r="N129" s="8">
        <v>270</v>
      </c>
    </row>
    <row r="130" spans="1:14" ht="12.75" x14ac:dyDescent="0.2">
      <c r="A130" s="55">
        <v>848</v>
      </c>
      <c r="B130" s="254" t="s">
        <v>303</v>
      </c>
      <c r="C130" s="60">
        <f t="shared" si="9"/>
        <v>1543</v>
      </c>
      <c r="D130" s="8">
        <v>201</v>
      </c>
      <c r="E130" s="8">
        <v>125</v>
      </c>
      <c r="F130" s="8">
        <v>24</v>
      </c>
      <c r="G130" s="8">
        <v>56</v>
      </c>
      <c r="H130" s="8">
        <v>96</v>
      </c>
      <c r="I130" s="8">
        <v>99</v>
      </c>
      <c r="J130" s="8">
        <v>147</v>
      </c>
      <c r="K130" s="8">
        <v>5</v>
      </c>
      <c r="L130" s="8">
        <v>18</v>
      </c>
      <c r="M130" s="8">
        <v>4</v>
      </c>
      <c r="N130" s="8">
        <v>768</v>
      </c>
    </row>
    <row r="131" spans="1:14" ht="12.75" x14ac:dyDescent="0.2">
      <c r="A131" s="51">
        <v>849</v>
      </c>
      <c r="B131" s="254" t="s">
        <v>166</v>
      </c>
      <c r="C131" s="60">
        <f t="shared" si="9"/>
        <v>8</v>
      </c>
      <c r="D131" s="8">
        <v>0</v>
      </c>
      <c r="E131" s="8">
        <v>1</v>
      </c>
      <c r="F131" s="8">
        <v>0</v>
      </c>
      <c r="G131" s="8">
        <v>0</v>
      </c>
      <c r="H131" s="8">
        <v>0</v>
      </c>
      <c r="I131" s="8">
        <v>2</v>
      </c>
      <c r="J131" s="8">
        <v>1</v>
      </c>
      <c r="K131" s="8">
        <v>0</v>
      </c>
      <c r="L131" s="8">
        <v>0</v>
      </c>
      <c r="M131" s="8">
        <v>0</v>
      </c>
      <c r="N131" s="8">
        <v>4</v>
      </c>
    </row>
    <row r="132" spans="1:14" ht="12.75" x14ac:dyDescent="0.2">
      <c r="A132" s="51">
        <v>851</v>
      </c>
      <c r="B132" s="254" t="s">
        <v>53</v>
      </c>
      <c r="C132" s="60">
        <f t="shared" si="9"/>
        <v>6</v>
      </c>
      <c r="D132" s="8">
        <v>2</v>
      </c>
      <c r="E132" s="8">
        <v>0</v>
      </c>
      <c r="F132" s="8">
        <v>0</v>
      </c>
      <c r="G132" s="8">
        <v>1</v>
      </c>
      <c r="H132" s="8">
        <v>1</v>
      </c>
      <c r="I132" s="8">
        <v>0</v>
      </c>
      <c r="J132" s="8">
        <v>0</v>
      </c>
      <c r="K132" s="8">
        <v>0</v>
      </c>
      <c r="L132" s="8">
        <v>0</v>
      </c>
      <c r="M132" s="8">
        <v>1</v>
      </c>
      <c r="N132" s="8">
        <v>1</v>
      </c>
    </row>
    <row r="133" spans="1:14" ht="12.75" x14ac:dyDescent="0.2">
      <c r="A133" s="55">
        <v>852</v>
      </c>
      <c r="B133" s="254" t="s">
        <v>95</v>
      </c>
      <c r="C133" s="60">
        <f t="shared" si="9"/>
        <v>2</v>
      </c>
      <c r="D133" s="8">
        <v>0</v>
      </c>
      <c r="E133" s="8">
        <v>0</v>
      </c>
      <c r="F133" s="8">
        <v>1</v>
      </c>
      <c r="G133" s="8">
        <v>0</v>
      </c>
      <c r="H133" s="8">
        <v>0</v>
      </c>
      <c r="I133" s="8">
        <v>0</v>
      </c>
      <c r="J133" s="8">
        <v>0</v>
      </c>
      <c r="K133" s="8">
        <v>0</v>
      </c>
      <c r="L133" s="8">
        <v>0</v>
      </c>
      <c r="M133" s="8">
        <v>0</v>
      </c>
      <c r="N133" s="8">
        <v>1</v>
      </c>
    </row>
    <row r="134" spans="1:14" ht="12.75" x14ac:dyDescent="0.2">
      <c r="A134" s="55">
        <v>853</v>
      </c>
      <c r="B134" s="254" t="s">
        <v>66</v>
      </c>
      <c r="C134" s="60">
        <f t="shared" ref="C134:C198" si="12">SUM(D134:N134)</f>
        <v>6</v>
      </c>
      <c r="D134" s="8">
        <v>0</v>
      </c>
      <c r="E134" s="8">
        <v>0</v>
      </c>
      <c r="F134" s="8">
        <v>0</v>
      </c>
      <c r="G134" s="8">
        <v>0</v>
      </c>
      <c r="H134" s="8">
        <v>0</v>
      </c>
      <c r="I134" s="8">
        <v>1</v>
      </c>
      <c r="J134" s="8">
        <v>2</v>
      </c>
      <c r="K134" s="8">
        <v>0</v>
      </c>
      <c r="L134" s="8">
        <v>0</v>
      </c>
      <c r="M134" s="8">
        <v>0</v>
      </c>
      <c r="N134" s="8">
        <v>3</v>
      </c>
    </row>
    <row r="135" spans="1:14" ht="12.75" x14ac:dyDescent="0.2">
      <c r="A135" s="51">
        <v>854</v>
      </c>
      <c r="B135" s="254" t="s">
        <v>49</v>
      </c>
      <c r="C135" s="60">
        <f t="shared" si="12"/>
        <v>12</v>
      </c>
      <c r="D135" s="8">
        <v>5</v>
      </c>
      <c r="E135" s="8">
        <v>1</v>
      </c>
      <c r="F135" s="8">
        <v>0</v>
      </c>
      <c r="G135" s="8">
        <v>1</v>
      </c>
      <c r="H135" s="8">
        <v>0</v>
      </c>
      <c r="I135" s="8">
        <v>0</v>
      </c>
      <c r="J135" s="8">
        <v>0</v>
      </c>
      <c r="K135" s="8">
        <v>0</v>
      </c>
      <c r="L135" s="8">
        <v>0</v>
      </c>
      <c r="M135" s="8">
        <v>0</v>
      </c>
      <c r="N135" s="8">
        <v>5</v>
      </c>
    </row>
    <row r="136" spans="1:14" ht="12.75" x14ac:dyDescent="0.2">
      <c r="A136" s="51">
        <v>855</v>
      </c>
      <c r="B136" s="254" t="s">
        <v>50</v>
      </c>
      <c r="C136" s="60">
        <f t="shared" si="12"/>
        <v>8</v>
      </c>
      <c r="D136" s="8">
        <v>1</v>
      </c>
      <c r="E136" s="8">
        <v>2</v>
      </c>
      <c r="F136" s="8">
        <v>1</v>
      </c>
      <c r="G136" s="8">
        <v>0</v>
      </c>
      <c r="H136" s="8">
        <v>0</v>
      </c>
      <c r="I136" s="8">
        <v>1</v>
      </c>
      <c r="J136" s="8">
        <v>0</v>
      </c>
      <c r="K136" s="8">
        <v>0</v>
      </c>
      <c r="L136" s="8">
        <v>0</v>
      </c>
      <c r="M136" s="8">
        <v>0</v>
      </c>
      <c r="N136" s="8">
        <v>3</v>
      </c>
    </row>
    <row r="137" spans="1:14" ht="12.75" x14ac:dyDescent="0.2">
      <c r="A137" s="51">
        <v>856</v>
      </c>
      <c r="B137" s="254" t="s">
        <v>304</v>
      </c>
      <c r="C137" s="60">
        <f t="shared" si="12"/>
        <v>177</v>
      </c>
      <c r="D137" s="8">
        <v>13</v>
      </c>
      <c r="E137" s="8">
        <v>35</v>
      </c>
      <c r="F137" s="8">
        <v>25</v>
      </c>
      <c r="G137" s="8">
        <v>15</v>
      </c>
      <c r="H137" s="8">
        <v>4</v>
      </c>
      <c r="I137" s="8">
        <v>8</v>
      </c>
      <c r="J137" s="8">
        <v>13</v>
      </c>
      <c r="K137" s="8">
        <v>0</v>
      </c>
      <c r="L137" s="8">
        <v>5</v>
      </c>
      <c r="M137" s="8">
        <v>3</v>
      </c>
      <c r="N137" s="8">
        <v>56</v>
      </c>
    </row>
    <row r="138" spans="1:14" ht="12.75" x14ac:dyDescent="0.2">
      <c r="A138" s="51">
        <v>857</v>
      </c>
      <c r="B138" s="254" t="s">
        <v>305</v>
      </c>
      <c r="C138" s="60">
        <f t="shared" si="12"/>
        <v>6</v>
      </c>
      <c r="D138" s="8">
        <v>0</v>
      </c>
      <c r="E138" s="8">
        <v>0</v>
      </c>
      <c r="F138" s="8">
        <v>1</v>
      </c>
      <c r="G138" s="8">
        <v>1</v>
      </c>
      <c r="H138" s="8">
        <v>0</v>
      </c>
      <c r="I138" s="8">
        <v>0</v>
      </c>
      <c r="J138" s="8">
        <v>1</v>
      </c>
      <c r="K138" s="8">
        <v>0</v>
      </c>
      <c r="L138" s="8">
        <v>0</v>
      </c>
      <c r="M138" s="8">
        <v>1</v>
      </c>
      <c r="N138" s="8">
        <v>2</v>
      </c>
    </row>
    <row r="139" spans="1:14" ht="12.75" x14ac:dyDescent="0.2">
      <c r="A139" s="53">
        <v>858</v>
      </c>
      <c r="B139" s="254" t="s">
        <v>181</v>
      </c>
      <c r="C139" s="60">
        <f t="shared" si="12"/>
        <v>1</v>
      </c>
      <c r="D139" s="8">
        <v>0</v>
      </c>
      <c r="E139" s="8">
        <v>0</v>
      </c>
      <c r="F139" s="8">
        <v>0</v>
      </c>
      <c r="G139" s="8">
        <v>0</v>
      </c>
      <c r="H139" s="8">
        <v>0</v>
      </c>
      <c r="I139" s="8">
        <v>0</v>
      </c>
      <c r="J139" s="8">
        <v>0</v>
      </c>
      <c r="K139" s="8">
        <v>0</v>
      </c>
      <c r="L139" s="8">
        <v>0</v>
      </c>
      <c r="M139" s="8">
        <v>0</v>
      </c>
      <c r="N139" s="8">
        <v>1</v>
      </c>
    </row>
    <row r="140" spans="1:14" ht="12.75" x14ac:dyDescent="0.2">
      <c r="A140" s="54">
        <v>861</v>
      </c>
      <c r="B140" s="256" t="s">
        <v>386</v>
      </c>
      <c r="C140" s="60">
        <f t="shared" si="12"/>
        <v>1</v>
      </c>
      <c r="D140" s="8">
        <v>0</v>
      </c>
      <c r="E140" s="8">
        <v>0</v>
      </c>
      <c r="F140" s="8">
        <v>0</v>
      </c>
      <c r="G140" s="8">
        <v>0</v>
      </c>
      <c r="H140" s="8">
        <v>0</v>
      </c>
      <c r="I140" s="8">
        <v>0</v>
      </c>
      <c r="J140" s="8">
        <v>0</v>
      </c>
      <c r="K140" s="8">
        <v>0</v>
      </c>
      <c r="L140" s="8">
        <v>0</v>
      </c>
      <c r="M140" s="8">
        <v>0</v>
      </c>
      <c r="N140" s="8">
        <v>1</v>
      </c>
    </row>
    <row r="141" spans="1:14" ht="12.75" x14ac:dyDescent="0.2">
      <c r="A141" s="54">
        <v>862</v>
      </c>
      <c r="B141" s="256" t="s">
        <v>387</v>
      </c>
      <c r="C141" s="60">
        <f t="shared" si="12"/>
        <v>1</v>
      </c>
      <c r="D141" s="8">
        <v>0</v>
      </c>
      <c r="E141" s="8">
        <v>0</v>
      </c>
      <c r="F141" s="8">
        <v>0</v>
      </c>
      <c r="G141" s="8">
        <v>0</v>
      </c>
      <c r="H141" s="8">
        <v>0</v>
      </c>
      <c r="I141" s="8">
        <v>0</v>
      </c>
      <c r="J141" s="8">
        <v>0</v>
      </c>
      <c r="K141" s="8">
        <v>0</v>
      </c>
      <c r="L141" s="8">
        <v>1</v>
      </c>
      <c r="M141" s="8">
        <v>0</v>
      </c>
      <c r="N141" s="8">
        <v>0</v>
      </c>
    </row>
    <row r="142" spans="1:14" ht="12.75" x14ac:dyDescent="0.2">
      <c r="A142" s="51">
        <v>899</v>
      </c>
      <c r="B142" s="254" t="s">
        <v>190</v>
      </c>
      <c r="C142" s="60">
        <f t="shared" si="12"/>
        <v>12</v>
      </c>
      <c r="D142" s="8">
        <v>2</v>
      </c>
      <c r="E142" s="8">
        <v>2</v>
      </c>
      <c r="F142" s="8">
        <v>2</v>
      </c>
      <c r="G142" s="8">
        <v>0</v>
      </c>
      <c r="H142" s="8">
        <v>0</v>
      </c>
      <c r="I142" s="8">
        <v>0</v>
      </c>
      <c r="J142" s="8">
        <v>1</v>
      </c>
      <c r="K142" s="8">
        <v>0</v>
      </c>
      <c r="L142" s="8">
        <v>1</v>
      </c>
      <c r="M142" s="8">
        <v>0</v>
      </c>
      <c r="N142" s="8">
        <v>4</v>
      </c>
    </row>
    <row r="143" spans="1:14" ht="12.75" x14ac:dyDescent="0.2">
      <c r="A143" s="56"/>
      <c r="B143" s="253" t="s">
        <v>214</v>
      </c>
      <c r="C143" s="60">
        <f>SUM(C144:C147)</f>
        <v>215</v>
      </c>
      <c r="D143" s="60">
        <f t="shared" ref="D143:N143" si="13">SUM(D144:D147)</f>
        <v>17</v>
      </c>
      <c r="E143" s="60">
        <f t="shared" si="13"/>
        <v>28</v>
      </c>
      <c r="F143" s="60">
        <f t="shared" si="13"/>
        <v>28</v>
      </c>
      <c r="G143" s="60">
        <f t="shared" si="13"/>
        <v>21</v>
      </c>
      <c r="H143" s="60">
        <f t="shared" si="13"/>
        <v>9</v>
      </c>
      <c r="I143" s="60">
        <f t="shared" si="13"/>
        <v>3</v>
      </c>
      <c r="J143" s="60">
        <f t="shared" si="13"/>
        <v>17</v>
      </c>
      <c r="K143" s="60">
        <f t="shared" si="13"/>
        <v>0</v>
      </c>
      <c r="L143" s="60">
        <f t="shared" si="13"/>
        <v>36</v>
      </c>
      <c r="M143" s="60">
        <f t="shared" si="13"/>
        <v>0</v>
      </c>
      <c r="N143" s="60">
        <f t="shared" si="13"/>
        <v>56</v>
      </c>
    </row>
    <row r="144" spans="1:14" ht="12.75" x14ac:dyDescent="0.2">
      <c r="A144" s="51">
        <v>901</v>
      </c>
      <c r="B144" s="254" t="s">
        <v>96</v>
      </c>
      <c r="C144" s="60">
        <f t="shared" si="12"/>
        <v>180</v>
      </c>
      <c r="D144" s="8">
        <v>15</v>
      </c>
      <c r="E144" s="8">
        <v>23</v>
      </c>
      <c r="F144" s="8">
        <v>20</v>
      </c>
      <c r="G144" s="8">
        <v>17</v>
      </c>
      <c r="H144" s="8">
        <v>7</v>
      </c>
      <c r="I144" s="8">
        <v>2</v>
      </c>
      <c r="J144" s="8">
        <v>14</v>
      </c>
      <c r="K144" s="8">
        <v>0</v>
      </c>
      <c r="L144" s="8">
        <v>32</v>
      </c>
      <c r="M144" s="8">
        <v>0</v>
      </c>
      <c r="N144" s="8">
        <v>50</v>
      </c>
    </row>
    <row r="145" spans="1:14" ht="12.75" x14ac:dyDescent="0.2">
      <c r="A145" s="51">
        <v>905</v>
      </c>
      <c r="B145" s="254" t="s">
        <v>97</v>
      </c>
      <c r="C145" s="60">
        <f t="shared" si="12"/>
        <v>28</v>
      </c>
      <c r="D145" s="8">
        <v>2</v>
      </c>
      <c r="E145" s="8">
        <v>4</v>
      </c>
      <c r="F145" s="8">
        <v>3</v>
      </c>
      <c r="G145" s="8">
        <v>4</v>
      </c>
      <c r="H145" s="8">
        <v>2</v>
      </c>
      <c r="I145" s="8">
        <v>1</v>
      </c>
      <c r="J145" s="8">
        <v>3</v>
      </c>
      <c r="K145" s="8">
        <v>0</v>
      </c>
      <c r="L145" s="8">
        <v>3</v>
      </c>
      <c r="M145" s="8">
        <v>0</v>
      </c>
      <c r="N145" s="8">
        <v>6</v>
      </c>
    </row>
    <row r="146" spans="1:14" ht="12.75" x14ac:dyDescent="0.2">
      <c r="A146" s="51">
        <v>910</v>
      </c>
      <c r="B146" s="254" t="s">
        <v>337</v>
      </c>
      <c r="C146" s="60">
        <f t="shared" si="12"/>
        <v>1</v>
      </c>
      <c r="D146" s="8">
        <v>0</v>
      </c>
      <c r="E146" s="8">
        <v>0</v>
      </c>
      <c r="F146" s="8">
        <v>1</v>
      </c>
      <c r="G146" s="8">
        <v>0</v>
      </c>
      <c r="H146" s="8">
        <v>0</v>
      </c>
      <c r="I146" s="8">
        <v>0</v>
      </c>
      <c r="J146" s="8">
        <v>0</v>
      </c>
      <c r="K146" s="8">
        <v>0</v>
      </c>
      <c r="L146" s="8">
        <v>0</v>
      </c>
      <c r="M146" s="8">
        <v>0</v>
      </c>
      <c r="N146" s="8">
        <v>0</v>
      </c>
    </row>
    <row r="147" spans="1:14" ht="12.75" x14ac:dyDescent="0.2">
      <c r="A147" s="51">
        <v>999</v>
      </c>
      <c r="B147" s="254" t="s">
        <v>191</v>
      </c>
      <c r="C147" s="60">
        <f t="shared" si="12"/>
        <v>6</v>
      </c>
      <c r="D147" s="8">
        <v>0</v>
      </c>
      <c r="E147" s="8">
        <v>1</v>
      </c>
      <c r="F147" s="8">
        <v>4</v>
      </c>
      <c r="G147" s="8">
        <v>0</v>
      </c>
      <c r="H147" s="8">
        <v>0</v>
      </c>
      <c r="I147" s="8">
        <v>0</v>
      </c>
      <c r="J147" s="8">
        <v>0</v>
      </c>
      <c r="K147" s="8">
        <v>0</v>
      </c>
      <c r="L147" s="8">
        <v>1</v>
      </c>
      <c r="M147" s="8">
        <v>0</v>
      </c>
      <c r="N147" s="8">
        <v>0</v>
      </c>
    </row>
    <row r="148" spans="1:14" ht="12.75" x14ac:dyDescent="0.2">
      <c r="A148" s="50"/>
      <c r="B148" s="253" t="s">
        <v>146</v>
      </c>
      <c r="C148" s="60">
        <f>SUM(C149:C152)</f>
        <v>2094</v>
      </c>
      <c r="D148" s="60">
        <f t="shared" ref="D148:N148" si="14">SUM(D149:D152)</f>
        <v>364</v>
      </c>
      <c r="E148" s="60">
        <f t="shared" si="14"/>
        <v>266</v>
      </c>
      <c r="F148" s="60">
        <f t="shared" si="14"/>
        <v>147</v>
      </c>
      <c r="G148" s="60">
        <f t="shared" si="14"/>
        <v>103</v>
      </c>
      <c r="H148" s="60">
        <f t="shared" si="14"/>
        <v>87</v>
      </c>
      <c r="I148" s="60">
        <f t="shared" si="14"/>
        <v>63</v>
      </c>
      <c r="J148" s="60">
        <f t="shared" si="14"/>
        <v>201</v>
      </c>
      <c r="K148" s="60">
        <f t="shared" si="14"/>
        <v>3</v>
      </c>
      <c r="L148" s="60">
        <f t="shared" si="14"/>
        <v>66</v>
      </c>
      <c r="M148" s="60">
        <f t="shared" si="14"/>
        <v>17</v>
      </c>
      <c r="N148" s="60">
        <f t="shared" si="14"/>
        <v>777</v>
      </c>
    </row>
    <row r="149" spans="1:14" ht="12.75" x14ac:dyDescent="0.2">
      <c r="A149" s="51">
        <v>1002</v>
      </c>
      <c r="B149" s="254" t="s">
        <v>99</v>
      </c>
      <c r="C149" s="60">
        <f t="shared" si="12"/>
        <v>1</v>
      </c>
      <c r="D149" s="8">
        <v>0</v>
      </c>
      <c r="E149" s="8">
        <v>1</v>
      </c>
      <c r="F149" s="8">
        <v>0</v>
      </c>
      <c r="G149" s="8">
        <v>0</v>
      </c>
      <c r="H149" s="8">
        <v>0</v>
      </c>
      <c r="I149" s="8">
        <v>0</v>
      </c>
      <c r="J149" s="8">
        <v>0</v>
      </c>
      <c r="K149" s="8">
        <v>0</v>
      </c>
      <c r="L149" s="8">
        <v>0</v>
      </c>
      <c r="M149" s="8">
        <v>0</v>
      </c>
      <c r="N149" s="8">
        <v>0</v>
      </c>
    </row>
    <row r="150" spans="1:14" ht="12.75" x14ac:dyDescent="0.2">
      <c r="A150" s="51">
        <v>1006</v>
      </c>
      <c r="B150" s="254" t="s">
        <v>152</v>
      </c>
      <c r="C150" s="60">
        <f t="shared" si="12"/>
        <v>1</v>
      </c>
      <c r="D150" s="8">
        <v>0</v>
      </c>
      <c r="E150" s="8">
        <v>0</v>
      </c>
      <c r="F150" s="8">
        <v>0</v>
      </c>
      <c r="G150" s="8">
        <v>0</v>
      </c>
      <c r="H150" s="8">
        <v>0</v>
      </c>
      <c r="I150" s="8">
        <v>0</v>
      </c>
      <c r="J150" s="8">
        <v>0</v>
      </c>
      <c r="K150" s="8">
        <v>0</v>
      </c>
      <c r="L150" s="8">
        <v>0</v>
      </c>
      <c r="M150" s="8">
        <v>0</v>
      </c>
      <c r="N150" s="8">
        <v>1</v>
      </c>
    </row>
    <row r="151" spans="1:14" ht="12.75" x14ac:dyDescent="0.2">
      <c r="A151" s="51">
        <v>1018</v>
      </c>
      <c r="B151" s="254" t="s">
        <v>63</v>
      </c>
      <c r="C151" s="60">
        <f t="shared" si="12"/>
        <v>8</v>
      </c>
      <c r="D151" s="8">
        <v>0</v>
      </c>
      <c r="E151" s="8">
        <v>1</v>
      </c>
      <c r="F151" s="8">
        <v>0</v>
      </c>
      <c r="G151" s="8">
        <v>0</v>
      </c>
      <c r="H151" s="8">
        <v>1</v>
      </c>
      <c r="I151" s="8">
        <v>0</v>
      </c>
      <c r="J151" s="8">
        <v>1</v>
      </c>
      <c r="K151" s="8">
        <v>0</v>
      </c>
      <c r="L151" s="8">
        <v>0</v>
      </c>
      <c r="M151" s="8">
        <v>0</v>
      </c>
      <c r="N151" s="8">
        <v>5</v>
      </c>
    </row>
    <row r="152" spans="1:14" ht="12.75" x14ac:dyDescent="0.2">
      <c r="A152" s="51">
        <v>1099</v>
      </c>
      <c r="B152" s="254" t="s">
        <v>410</v>
      </c>
      <c r="C152" s="60">
        <f t="shared" si="12"/>
        <v>2084</v>
      </c>
      <c r="D152" s="8">
        <v>364</v>
      </c>
      <c r="E152" s="8">
        <v>264</v>
      </c>
      <c r="F152" s="8">
        <v>147</v>
      </c>
      <c r="G152" s="8">
        <v>103</v>
      </c>
      <c r="H152" s="8">
        <v>86</v>
      </c>
      <c r="I152" s="8">
        <v>63</v>
      </c>
      <c r="J152" s="8">
        <v>200</v>
      </c>
      <c r="K152" s="8">
        <v>3</v>
      </c>
      <c r="L152" s="8">
        <v>66</v>
      </c>
      <c r="M152" s="8">
        <v>17</v>
      </c>
      <c r="N152" s="8">
        <v>771</v>
      </c>
    </row>
    <row r="153" spans="1:14" ht="12.75" x14ac:dyDescent="0.2">
      <c r="A153" s="105"/>
      <c r="B153" s="267" t="s">
        <v>582</v>
      </c>
      <c r="C153" s="122">
        <f>C154+C157+C160+C165+C170+C179+C182+C187+C196+C201+C204+C228+C271+C274+C277+C279+C296+C299</f>
        <v>21236</v>
      </c>
      <c r="D153" s="122">
        <f t="shared" ref="D153:N153" si="15">D154+D157+D160+D165+D170+D179+D182+D187+D196+D201+D204+D228+D271+D274+D277+D279+D296+D299</f>
        <v>2651</v>
      </c>
      <c r="E153" s="122">
        <f t="shared" si="15"/>
        <v>2521</v>
      </c>
      <c r="F153" s="122">
        <f t="shared" si="15"/>
        <v>1476</v>
      </c>
      <c r="G153" s="122">
        <f t="shared" si="15"/>
        <v>981</v>
      </c>
      <c r="H153" s="122">
        <f t="shared" si="15"/>
        <v>838</v>
      </c>
      <c r="I153" s="122">
        <f t="shared" si="15"/>
        <v>893</v>
      </c>
      <c r="J153" s="122">
        <f t="shared" si="15"/>
        <v>2104</v>
      </c>
      <c r="K153" s="122">
        <f t="shared" si="15"/>
        <v>63</v>
      </c>
      <c r="L153" s="122">
        <f t="shared" si="15"/>
        <v>943</v>
      </c>
      <c r="M153" s="122">
        <f t="shared" si="15"/>
        <v>136</v>
      </c>
      <c r="N153" s="122">
        <f t="shared" si="15"/>
        <v>8630</v>
      </c>
    </row>
    <row r="154" spans="1:14" ht="12.75" x14ac:dyDescent="0.2">
      <c r="A154" s="50"/>
      <c r="B154" s="253" t="s">
        <v>215</v>
      </c>
      <c r="C154" s="60">
        <f>SUM(C155:C156)</f>
        <v>22</v>
      </c>
      <c r="D154" s="60">
        <f t="shared" ref="D154:N154" si="16">SUM(D155:D156)</f>
        <v>1</v>
      </c>
      <c r="E154" s="60">
        <f t="shared" si="16"/>
        <v>3</v>
      </c>
      <c r="F154" s="60">
        <f t="shared" si="16"/>
        <v>4</v>
      </c>
      <c r="G154" s="60">
        <f t="shared" si="16"/>
        <v>1</v>
      </c>
      <c r="H154" s="60">
        <f t="shared" si="16"/>
        <v>1</v>
      </c>
      <c r="I154" s="60">
        <f t="shared" si="16"/>
        <v>0</v>
      </c>
      <c r="J154" s="60">
        <f t="shared" si="16"/>
        <v>0</v>
      </c>
      <c r="K154" s="60">
        <f t="shared" si="16"/>
        <v>0</v>
      </c>
      <c r="L154" s="60">
        <f t="shared" si="16"/>
        <v>0</v>
      </c>
      <c r="M154" s="60">
        <f t="shared" si="16"/>
        <v>0</v>
      </c>
      <c r="N154" s="60">
        <f t="shared" si="16"/>
        <v>12</v>
      </c>
    </row>
    <row r="155" spans="1:14" ht="12.75" x14ac:dyDescent="0.2">
      <c r="A155" s="55">
        <v>2002</v>
      </c>
      <c r="B155" s="254" t="s">
        <v>101</v>
      </c>
      <c r="C155" s="60">
        <f t="shared" si="12"/>
        <v>9</v>
      </c>
      <c r="D155" s="8">
        <v>0</v>
      </c>
      <c r="E155" s="8">
        <v>2</v>
      </c>
      <c r="F155" s="8">
        <v>1</v>
      </c>
      <c r="G155" s="8">
        <v>0</v>
      </c>
      <c r="H155" s="8">
        <v>1</v>
      </c>
      <c r="I155" s="8">
        <v>0</v>
      </c>
      <c r="J155" s="8">
        <v>0</v>
      </c>
      <c r="K155" s="8">
        <v>0</v>
      </c>
      <c r="L155" s="8">
        <v>0</v>
      </c>
      <c r="M155" s="8">
        <v>0</v>
      </c>
      <c r="N155" s="8">
        <v>5</v>
      </c>
    </row>
    <row r="156" spans="1:14" ht="12.75" x14ac:dyDescent="0.2">
      <c r="A156" s="55">
        <v>2003</v>
      </c>
      <c r="B156" s="254" t="s">
        <v>246</v>
      </c>
      <c r="C156" s="60">
        <f t="shared" si="12"/>
        <v>13</v>
      </c>
      <c r="D156" s="8">
        <v>1</v>
      </c>
      <c r="E156" s="8">
        <v>1</v>
      </c>
      <c r="F156" s="8">
        <v>3</v>
      </c>
      <c r="G156" s="8">
        <v>1</v>
      </c>
      <c r="H156" s="8">
        <v>0</v>
      </c>
      <c r="I156" s="8">
        <v>0</v>
      </c>
      <c r="J156" s="8">
        <v>0</v>
      </c>
      <c r="K156" s="8">
        <v>0</v>
      </c>
      <c r="L156" s="8">
        <v>0</v>
      </c>
      <c r="M156" s="8">
        <v>0</v>
      </c>
      <c r="N156" s="8">
        <v>7</v>
      </c>
    </row>
    <row r="157" spans="1:14" ht="12.75" x14ac:dyDescent="0.2">
      <c r="A157" s="50"/>
      <c r="B157" s="253" t="s">
        <v>350</v>
      </c>
      <c r="C157" s="60">
        <f>SUM(C158:C159)</f>
        <v>11</v>
      </c>
      <c r="D157" s="60">
        <f t="shared" ref="D157:N157" si="17">SUM(D158:D159)</f>
        <v>0</v>
      </c>
      <c r="E157" s="60">
        <f t="shared" si="17"/>
        <v>1</v>
      </c>
      <c r="F157" s="60">
        <f t="shared" si="17"/>
        <v>3</v>
      </c>
      <c r="G157" s="60">
        <f t="shared" si="17"/>
        <v>1</v>
      </c>
      <c r="H157" s="60">
        <f t="shared" si="17"/>
        <v>1</v>
      </c>
      <c r="I157" s="60">
        <f t="shared" si="17"/>
        <v>1</v>
      </c>
      <c r="J157" s="60">
        <f t="shared" si="17"/>
        <v>0</v>
      </c>
      <c r="K157" s="60">
        <f t="shared" si="17"/>
        <v>1</v>
      </c>
      <c r="L157" s="60">
        <f t="shared" si="17"/>
        <v>0</v>
      </c>
      <c r="M157" s="60">
        <f t="shared" si="17"/>
        <v>0</v>
      </c>
      <c r="N157" s="60">
        <f t="shared" si="17"/>
        <v>3</v>
      </c>
    </row>
    <row r="158" spans="1:14" ht="12.75" x14ac:dyDescent="0.2">
      <c r="A158" s="51">
        <v>3001</v>
      </c>
      <c r="B158" s="254" t="s">
        <v>102</v>
      </c>
      <c r="C158" s="60">
        <f t="shared" si="12"/>
        <v>3</v>
      </c>
      <c r="D158" s="8">
        <v>0</v>
      </c>
      <c r="E158" s="8">
        <v>0</v>
      </c>
      <c r="F158" s="8">
        <v>2</v>
      </c>
      <c r="G158" s="8">
        <v>0</v>
      </c>
      <c r="H158" s="8">
        <v>0</v>
      </c>
      <c r="I158" s="8">
        <v>1</v>
      </c>
      <c r="J158" s="8">
        <v>0</v>
      </c>
      <c r="K158" s="8">
        <v>0</v>
      </c>
      <c r="L158" s="8">
        <v>0</v>
      </c>
      <c r="M158" s="8">
        <v>0</v>
      </c>
      <c r="N158" s="8">
        <v>0</v>
      </c>
    </row>
    <row r="159" spans="1:14" ht="12.75" x14ac:dyDescent="0.2">
      <c r="A159" s="51">
        <v>3099</v>
      </c>
      <c r="B159" s="254" t="s">
        <v>424</v>
      </c>
      <c r="C159" s="60">
        <f t="shared" si="12"/>
        <v>8</v>
      </c>
      <c r="D159" s="8">
        <v>0</v>
      </c>
      <c r="E159" s="8">
        <v>1</v>
      </c>
      <c r="F159" s="8">
        <v>1</v>
      </c>
      <c r="G159" s="8">
        <v>1</v>
      </c>
      <c r="H159" s="8">
        <v>1</v>
      </c>
      <c r="I159" s="8">
        <v>0</v>
      </c>
      <c r="J159" s="8">
        <v>0</v>
      </c>
      <c r="K159" s="8">
        <v>1</v>
      </c>
      <c r="L159" s="8">
        <v>0</v>
      </c>
      <c r="M159" s="8">
        <v>0</v>
      </c>
      <c r="N159" s="8">
        <v>3</v>
      </c>
    </row>
    <row r="160" spans="1:14" ht="12.75" x14ac:dyDescent="0.2">
      <c r="A160" s="56"/>
      <c r="B160" s="253" t="s">
        <v>171</v>
      </c>
      <c r="C160" s="60">
        <f>SUM(C161:C164)</f>
        <v>142</v>
      </c>
      <c r="D160" s="60">
        <f t="shared" ref="D160:N160" si="18">SUM(D161:D164)</f>
        <v>3</v>
      </c>
      <c r="E160" s="60">
        <f t="shared" si="18"/>
        <v>22</v>
      </c>
      <c r="F160" s="60">
        <f t="shared" si="18"/>
        <v>31</v>
      </c>
      <c r="G160" s="60">
        <f t="shared" si="18"/>
        <v>8</v>
      </c>
      <c r="H160" s="60">
        <f t="shared" si="18"/>
        <v>1</v>
      </c>
      <c r="I160" s="60">
        <f t="shared" si="18"/>
        <v>7</v>
      </c>
      <c r="J160" s="60">
        <f t="shared" si="18"/>
        <v>15</v>
      </c>
      <c r="K160" s="60">
        <f t="shared" si="18"/>
        <v>1</v>
      </c>
      <c r="L160" s="60">
        <f t="shared" si="18"/>
        <v>6</v>
      </c>
      <c r="M160" s="60">
        <f t="shared" si="18"/>
        <v>8</v>
      </c>
      <c r="N160" s="60">
        <f t="shared" si="18"/>
        <v>40</v>
      </c>
    </row>
    <row r="161" spans="1:14" ht="12.75" x14ac:dyDescent="0.2">
      <c r="A161" s="55">
        <v>4003</v>
      </c>
      <c r="B161" s="254" t="s">
        <v>458</v>
      </c>
      <c r="C161" s="60">
        <f t="shared" si="12"/>
        <v>123</v>
      </c>
      <c r="D161" s="8">
        <v>3</v>
      </c>
      <c r="E161" s="8">
        <v>19</v>
      </c>
      <c r="F161" s="8">
        <v>28</v>
      </c>
      <c r="G161" s="8">
        <v>7</v>
      </c>
      <c r="H161" s="8">
        <v>1</v>
      </c>
      <c r="I161" s="8">
        <v>6</v>
      </c>
      <c r="J161" s="8">
        <v>13</v>
      </c>
      <c r="K161" s="8">
        <v>1</v>
      </c>
      <c r="L161" s="8">
        <v>5</v>
      </c>
      <c r="M161" s="8">
        <v>8</v>
      </c>
      <c r="N161" s="8">
        <v>32</v>
      </c>
    </row>
    <row r="162" spans="1:14" ht="12.75" x14ac:dyDescent="0.2">
      <c r="A162" s="55">
        <v>4004</v>
      </c>
      <c r="B162" s="254" t="s">
        <v>5</v>
      </c>
      <c r="C162" s="60">
        <f t="shared" si="12"/>
        <v>4</v>
      </c>
      <c r="D162" s="8">
        <v>0</v>
      </c>
      <c r="E162" s="8">
        <v>0</v>
      </c>
      <c r="F162" s="8">
        <v>1</v>
      </c>
      <c r="G162" s="8">
        <v>0</v>
      </c>
      <c r="H162" s="8">
        <v>0</v>
      </c>
      <c r="I162" s="8">
        <v>0</v>
      </c>
      <c r="J162" s="8">
        <v>0</v>
      </c>
      <c r="K162" s="8">
        <v>0</v>
      </c>
      <c r="L162" s="8">
        <v>0</v>
      </c>
      <c r="M162" s="8">
        <v>0</v>
      </c>
      <c r="N162" s="8">
        <v>3</v>
      </c>
    </row>
    <row r="163" spans="1:14" ht="12.75" x14ac:dyDescent="0.2">
      <c r="A163" s="55">
        <v>4005</v>
      </c>
      <c r="B163" s="254" t="s">
        <v>6</v>
      </c>
      <c r="C163" s="60">
        <f t="shared" si="12"/>
        <v>6</v>
      </c>
      <c r="D163" s="8">
        <v>0</v>
      </c>
      <c r="E163" s="8">
        <v>0</v>
      </c>
      <c r="F163" s="8">
        <v>2</v>
      </c>
      <c r="G163" s="8">
        <v>1</v>
      </c>
      <c r="H163" s="8">
        <v>0</v>
      </c>
      <c r="I163" s="8">
        <v>1</v>
      </c>
      <c r="J163" s="8">
        <v>0</v>
      </c>
      <c r="K163" s="8">
        <v>0</v>
      </c>
      <c r="L163" s="8">
        <v>0</v>
      </c>
      <c r="M163" s="8">
        <v>0</v>
      </c>
      <c r="N163" s="8">
        <v>2</v>
      </c>
    </row>
    <row r="164" spans="1:14" ht="12.75" x14ac:dyDescent="0.2">
      <c r="A164" s="51">
        <v>4099</v>
      </c>
      <c r="B164" s="254" t="s">
        <v>425</v>
      </c>
      <c r="C164" s="60">
        <f t="shared" si="12"/>
        <v>9</v>
      </c>
      <c r="D164" s="8">
        <v>0</v>
      </c>
      <c r="E164" s="8">
        <v>3</v>
      </c>
      <c r="F164" s="8">
        <v>0</v>
      </c>
      <c r="G164" s="8">
        <v>0</v>
      </c>
      <c r="H164" s="8">
        <v>0</v>
      </c>
      <c r="I164" s="8">
        <v>0</v>
      </c>
      <c r="J164" s="8">
        <v>2</v>
      </c>
      <c r="K164" s="8">
        <v>0</v>
      </c>
      <c r="L164" s="8">
        <v>1</v>
      </c>
      <c r="M164" s="8">
        <v>0</v>
      </c>
      <c r="N164" s="8">
        <v>3</v>
      </c>
    </row>
    <row r="165" spans="1:14" ht="12.75" x14ac:dyDescent="0.2">
      <c r="A165" s="50"/>
      <c r="B165" s="253" t="s">
        <v>351</v>
      </c>
      <c r="C165" s="60">
        <f>SUM(C166:C169)</f>
        <v>22</v>
      </c>
      <c r="D165" s="60">
        <f t="shared" ref="D165:N165" si="19">SUM(D166:D169)</f>
        <v>0</v>
      </c>
      <c r="E165" s="60">
        <f t="shared" si="19"/>
        <v>4</v>
      </c>
      <c r="F165" s="60">
        <f t="shared" si="19"/>
        <v>2</v>
      </c>
      <c r="G165" s="60">
        <f t="shared" si="19"/>
        <v>0</v>
      </c>
      <c r="H165" s="60">
        <f t="shared" si="19"/>
        <v>1</v>
      </c>
      <c r="I165" s="60">
        <f t="shared" si="19"/>
        <v>1</v>
      </c>
      <c r="J165" s="60">
        <f t="shared" si="19"/>
        <v>2</v>
      </c>
      <c r="K165" s="60">
        <f t="shared" si="19"/>
        <v>0</v>
      </c>
      <c r="L165" s="60">
        <f t="shared" si="19"/>
        <v>2</v>
      </c>
      <c r="M165" s="60">
        <f t="shared" si="19"/>
        <v>1</v>
      </c>
      <c r="N165" s="60">
        <f t="shared" si="19"/>
        <v>9</v>
      </c>
    </row>
    <row r="166" spans="1:14" ht="12.75" x14ac:dyDescent="0.2">
      <c r="A166" s="51">
        <v>5001</v>
      </c>
      <c r="B166" s="254" t="s">
        <v>456</v>
      </c>
      <c r="C166" s="60">
        <f t="shared" si="12"/>
        <v>7</v>
      </c>
      <c r="D166" s="8">
        <v>0</v>
      </c>
      <c r="E166" s="8">
        <v>2</v>
      </c>
      <c r="F166" s="8">
        <v>0</v>
      </c>
      <c r="G166" s="8">
        <v>0</v>
      </c>
      <c r="H166" s="8">
        <v>0</v>
      </c>
      <c r="I166" s="8">
        <v>0</v>
      </c>
      <c r="J166" s="8">
        <v>1</v>
      </c>
      <c r="K166" s="8">
        <v>0</v>
      </c>
      <c r="L166" s="8">
        <v>0</v>
      </c>
      <c r="M166" s="8">
        <v>1</v>
      </c>
      <c r="N166" s="8">
        <v>3</v>
      </c>
    </row>
    <row r="167" spans="1:14" ht="12.75" x14ac:dyDescent="0.2">
      <c r="A167" s="51">
        <v>5002</v>
      </c>
      <c r="B167" s="254" t="s">
        <v>103</v>
      </c>
      <c r="C167" s="60">
        <f t="shared" si="12"/>
        <v>1</v>
      </c>
      <c r="D167" s="8">
        <v>0</v>
      </c>
      <c r="E167" s="8">
        <v>0</v>
      </c>
      <c r="F167" s="8">
        <v>0</v>
      </c>
      <c r="G167" s="8">
        <v>0</v>
      </c>
      <c r="H167" s="8">
        <v>0</v>
      </c>
      <c r="I167" s="8">
        <v>0</v>
      </c>
      <c r="J167" s="8">
        <v>0</v>
      </c>
      <c r="K167" s="8">
        <v>0</v>
      </c>
      <c r="L167" s="8">
        <v>0</v>
      </c>
      <c r="M167" s="8">
        <v>0</v>
      </c>
      <c r="N167" s="8">
        <v>1</v>
      </c>
    </row>
    <row r="168" spans="1:14" ht="12.75" x14ac:dyDescent="0.2">
      <c r="A168" s="51">
        <v>5003</v>
      </c>
      <c r="B168" s="254" t="s">
        <v>7</v>
      </c>
      <c r="C168" s="60">
        <f t="shared" si="12"/>
        <v>2</v>
      </c>
      <c r="D168" s="8">
        <v>0</v>
      </c>
      <c r="E168" s="8">
        <v>0</v>
      </c>
      <c r="F168" s="8">
        <v>0</v>
      </c>
      <c r="G168" s="8">
        <v>0</v>
      </c>
      <c r="H168" s="8">
        <v>0</v>
      </c>
      <c r="I168" s="8">
        <v>0</v>
      </c>
      <c r="J168" s="8">
        <v>0</v>
      </c>
      <c r="K168" s="8">
        <v>0</v>
      </c>
      <c r="L168" s="8">
        <v>0</v>
      </c>
      <c r="M168" s="8">
        <v>0</v>
      </c>
      <c r="N168" s="8">
        <v>2</v>
      </c>
    </row>
    <row r="169" spans="1:14" ht="12.75" x14ac:dyDescent="0.2">
      <c r="A169" s="53">
        <v>5099</v>
      </c>
      <c r="B169" s="254" t="s">
        <v>184</v>
      </c>
      <c r="C169" s="60">
        <f t="shared" si="12"/>
        <v>12</v>
      </c>
      <c r="D169" s="8">
        <v>0</v>
      </c>
      <c r="E169" s="8">
        <v>2</v>
      </c>
      <c r="F169" s="8">
        <v>2</v>
      </c>
      <c r="G169" s="8">
        <v>0</v>
      </c>
      <c r="H169" s="8">
        <v>1</v>
      </c>
      <c r="I169" s="8">
        <v>1</v>
      </c>
      <c r="J169" s="8">
        <v>1</v>
      </c>
      <c r="K169" s="8">
        <v>0</v>
      </c>
      <c r="L169" s="8">
        <v>2</v>
      </c>
      <c r="M169" s="8">
        <v>0</v>
      </c>
      <c r="N169" s="8">
        <v>3</v>
      </c>
    </row>
    <row r="170" spans="1:14" ht="25.5" customHeight="1" x14ac:dyDescent="0.2">
      <c r="A170" s="50"/>
      <c r="B170" s="253" t="s">
        <v>343</v>
      </c>
      <c r="C170" s="60">
        <f>SUM(C171:C178)</f>
        <v>9159</v>
      </c>
      <c r="D170" s="60">
        <f t="shared" ref="D170:N170" si="20">SUM(D171:D178)</f>
        <v>987</v>
      </c>
      <c r="E170" s="60">
        <f t="shared" si="20"/>
        <v>741</v>
      </c>
      <c r="F170" s="60">
        <f t="shared" si="20"/>
        <v>213</v>
      </c>
      <c r="G170" s="60">
        <f t="shared" si="20"/>
        <v>228</v>
      </c>
      <c r="H170" s="60">
        <f t="shared" si="20"/>
        <v>548</v>
      </c>
      <c r="I170" s="60">
        <f t="shared" si="20"/>
        <v>619</v>
      </c>
      <c r="J170" s="60">
        <f t="shared" si="20"/>
        <v>840</v>
      </c>
      <c r="K170" s="60">
        <f t="shared" si="20"/>
        <v>55</v>
      </c>
      <c r="L170" s="60">
        <f t="shared" si="20"/>
        <v>257</v>
      </c>
      <c r="M170" s="60">
        <f t="shared" si="20"/>
        <v>26</v>
      </c>
      <c r="N170" s="60">
        <f t="shared" si="20"/>
        <v>4645</v>
      </c>
    </row>
    <row r="171" spans="1:14" ht="12.75" x14ac:dyDescent="0.2">
      <c r="A171" s="55">
        <v>7001</v>
      </c>
      <c r="B171" s="254" t="s">
        <v>276</v>
      </c>
      <c r="C171" s="60">
        <f t="shared" si="12"/>
        <v>1</v>
      </c>
      <c r="D171" s="8">
        <v>0</v>
      </c>
      <c r="E171" s="8">
        <v>0</v>
      </c>
      <c r="F171" s="8">
        <v>0</v>
      </c>
      <c r="G171" s="8">
        <v>0</v>
      </c>
      <c r="H171" s="8">
        <v>0</v>
      </c>
      <c r="I171" s="8">
        <v>0</v>
      </c>
      <c r="J171" s="8">
        <v>0</v>
      </c>
      <c r="K171" s="8">
        <v>0</v>
      </c>
      <c r="L171" s="8">
        <v>0</v>
      </c>
      <c r="M171" s="8">
        <v>0</v>
      </c>
      <c r="N171" s="8">
        <v>1</v>
      </c>
    </row>
    <row r="172" spans="1:14" ht="14.25" customHeight="1" x14ac:dyDescent="0.2">
      <c r="A172" s="51">
        <v>7006</v>
      </c>
      <c r="B172" s="254" t="s">
        <v>306</v>
      </c>
      <c r="C172" s="60">
        <f t="shared" si="12"/>
        <v>434</v>
      </c>
      <c r="D172" s="8">
        <v>76</v>
      </c>
      <c r="E172" s="8">
        <v>52</v>
      </c>
      <c r="F172" s="8">
        <v>35</v>
      </c>
      <c r="G172" s="8">
        <v>29</v>
      </c>
      <c r="H172" s="8">
        <v>32</v>
      </c>
      <c r="I172" s="8">
        <v>41</v>
      </c>
      <c r="J172" s="8">
        <v>29</v>
      </c>
      <c r="K172" s="8">
        <v>2</v>
      </c>
      <c r="L172" s="8">
        <v>8</v>
      </c>
      <c r="M172" s="8">
        <v>7</v>
      </c>
      <c r="N172" s="8">
        <v>123</v>
      </c>
    </row>
    <row r="173" spans="1:14" ht="12.75" x14ac:dyDescent="0.2">
      <c r="A173" s="51">
        <v>7007</v>
      </c>
      <c r="B173" s="254" t="s">
        <v>104</v>
      </c>
      <c r="C173" s="60">
        <f t="shared" si="12"/>
        <v>4488</v>
      </c>
      <c r="D173" s="8">
        <v>529</v>
      </c>
      <c r="E173" s="8">
        <v>404</v>
      </c>
      <c r="F173" s="8">
        <v>107</v>
      </c>
      <c r="G173" s="8">
        <v>100</v>
      </c>
      <c r="H173" s="8">
        <v>272</v>
      </c>
      <c r="I173" s="8">
        <v>219</v>
      </c>
      <c r="J173" s="8">
        <v>538</v>
      </c>
      <c r="K173" s="8">
        <v>42</v>
      </c>
      <c r="L173" s="8">
        <v>207</v>
      </c>
      <c r="M173" s="8">
        <v>6</v>
      </c>
      <c r="N173" s="8">
        <v>2064</v>
      </c>
    </row>
    <row r="174" spans="1:14" ht="12.75" x14ac:dyDescent="0.2">
      <c r="A174" s="53">
        <v>7014</v>
      </c>
      <c r="B174" s="254" t="s">
        <v>426</v>
      </c>
      <c r="C174" s="60">
        <f t="shared" si="12"/>
        <v>11</v>
      </c>
      <c r="D174" s="8">
        <v>1</v>
      </c>
      <c r="E174" s="8">
        <v>1</v>
      </c>
      <c r="F174" s="8">
        <v>0</v>
      </c>
      <c r="G174" s="8">
        <v>0</v>
      </c>
      <c r="H174" s="8">
        <v>0</v>
      </c>
      <c r="I174" s="8">
        <v>0</v>
      </c>
      <c r="J174" s="8">
        <v>0</v>
      </c>
      <c r="K174" s="8">
        <v>0</v>
      </c>
      <c r="L174" s="8">
        <v>0</v>
      </c>
      <c r="M174" s="8">
        <v>0</v>
      </c>
      <c r="N174" s="8">
        <v>9</v>
      </c>
    </row>
    <row r="175" spans="1:14" ht="12.75" x14ac:dyDescent="0.2">
      <c r="A175" s="55">
        <v>7031</v>
      </c>
      <c r="B175" s="254" t="s">
        <v>54</v>
      </c>
      <c r="C175" s="60">
        <f t="shared" si="12"/>
        <v>4</v>
      </c>
      <c r="D175" s="8">
        <v>0</v>
      </c>
      <c r="E175" s="8">
        <v>0</v>
      </c>
      <c r="F175" s="8">
        <v>1</v>
      </c>
      <c r="G175" s="8">
        <v>0</v>
      </c>
      <c r="H175" s="8">
        <v>0</v>
      </c>
      <c r="I175" s="8">
        <v>0</v>
      </c>
      <c r="J175" s="8">
        <v>1</v>
      </c>
      <c r="K175" s="8">
        <v>0</v>
      </c>
      <c r="L175" s="8">
        <v>0</v>
      </c>
      <c r="M175" s="8">
        <v>0</v>
      </c>
      <c r="N175" s="8">
        <v>2</v>
      </c>
    </row>
    <row r="176" spans="1:14" ht="12.75" x14ac:dyDescent="0.2">
      <c r="A176" s="53">
        <v>7037</v>
      </c>
      <c r="B176" s="254" t="s">
        <v>11</v>
      </c>
      <c r="C176" s="60">
        <f t="shared" si="12"/>
        <v>3958</v>
      </c>
      <c r="D176" s="8">
        <v>341</v>
      </c>
      <c r="E176" s="8">
        <v>250</v>
      </c>
      <c r="F176" s="8">
        <v>64</v>
      </c>
      <c r="G176" s="8">
        <v>86</v>
      </c>
      <c r="H176" s="8">
        <v>225</v>
      </c>
      <c r="I176" s="8">
        <v>346</v>
      </c>
      <c r="J176" s="8">
        <v>251</v>
      </c>
      <c r="K176" s="8">
        <v>10</v>
      </c>
      <c r="L176" s="8">
        <v>37</v>
      </c>
      <c r="M176" s="8">
        <v>10</v>
      </c>
      <c r="N176" s="8">
        <v>2338</v>
      </c>
    </row>
    <row r="177" spans="1:14" ht="12.75" x14ac:dyDescent="0.2">
      <c r="A177" s="53">
        <v>7044</v>
      </c>
      <c r="B177" s="254" t="s">
        <v>12</v>
      </c>
      <c r="C177" s="60">
        <f t="shared" si="12"/>
        <v>2</v>
      </c>
      <c r="D177" s="8">
        <v>0</v>
      </c>
      <c r="E177" s="8">
        <v>0</v>
      </c>
      <c r="F177" s="8">
        <v>0</v>
      </c>
      <c r="G177" s="8">
        <v>0</v>
      </c>
      <c r="H177" s="8">
        <v>0</v>
      </c>
      <c r="I177" s="8">
        <v>0</v>
      </c>
      <c r="J177" s="8">
        <v>1</v>
      </c>
      <c r="K177" s="8">
        <v>0</v>
      </c>
      <c r="L177" s="8">
        <v>1</v>
      </c>
      <c r="M177" s="8">
        <v>0</v>
      </c>
      <c r="N177" s="8">
        <v>0</v>
      </c>
    </row>
    <row r="178" spans="1:14" ht="12.75" x14ac:dyDescent="0.2">
      <c r="A178" s="51">
        <v>7099</v>
      </c>
      <c r="B178" s="254" t="s">
        <v>427</v>
      </c>
      <c r="C178" s="60">
        <f t="shared" si="12"/>
        <v>261</v>
      </c>
      <c r="D178" s="8">
        <v>40</v>
      </c>
      <c r="E178" s="8">
        <v>34</v>
      </c>
      <c r="F178" s="8">
        <v>6</v>
      </c>
      <c r="G178" s="8">
        <v>13</v>
      </c>
      <c r="H178" s="8">
        <v>19</v>
      </c>
      <c r="I178" s="8">
        <v>13</v>
      </c>
      <c r="J178" s="8">
        <v>20</v>
      </c>
      <c r="K178" s="8">
        <v>1</v>
      </c>
      <c r="L178" s="8">
        <v>4</v>
      </c>
      <c r="M178" s="8">
        <v>3</v>
      </c>
      <c r="N178" s="8">
        <v>108</v>
      </c>
    </row>
    <row r="179" spans="1:14" ht="14.25" customHeight="1" x14ac:dyDescent="0.2">
      <c r="A179" s="50"/>
      <c r="B179" s="253" t="s">
        <v>216</v>
      </c>
      <c r="C179" s="60">
        <f>SUM(C180:C181)</f>
        <v>105</v>
      </c>
      <c r="D179" s="60">
        <f t="shared" ref="D179:N179" si="21">SUM(D180:D181)</f>
        <v>2</v>
      </c>
      <c r="E179" s="60">
        <f t="shared" si="21"/>
        <v>10</v>
      </c>
      <c r="F179" s="60">
        <f t="shared" si="21"/>
        <v>7</v>
      </c>
      <c r="G179" s="60">
        <f t="shared" si="21"/>
        <v>3</v>
      </c>
      <c r="H179" s="60">
        <f t="shared" si="21"/>
        <v>2</v>
      </c>
      <c r="I179" s="60">
        <f t="shared" si="21"/>
        <v>3</v>
      </c>
      <c r="J179" s="60">
        <f t="shared" si="21"/>
        <v>57</v>
      </c>
      <c r="K179" s="60">
        <f t="shared" si="21"/>
        <v>0</v>
      </c>
      <c r="L179" s="60">
        <f t="shared" si="21"/>
        <v>0</v>
      </c>
      <c r="M179" s="60">
        <f t="shared" si="21"/>
        <v>0</v>
      </c>
      <c r="N179" s="60">
        <f t="shared" si="21"/>
        <v>21</v>
      </c>
    </row>
    <row r="180" spans="1:14" ht="12.75" x14ac:dyDescent="0.2">
      <c r="A180" s="53">
        <v>8002</v>
      </c>
      <c r="B180" s="254" t="s">
        <v>105</v>
      </c>
      <c r="C180" s="60">
        <f t="shared" si="12"/>
        <v>5</v>
      </c>
      <c r="D180" s="8">
        <v>0</v>
      </c>
      <c r="E180" s="8">
        <v>0</v>
      </c>
      <c r="F180" s="8">
        <v>0</v>
      </c>
      <c r="G180" s="8">
        <v>0</v>
      </c>
      <c r="H180" s="8">
        <v>0</v>
      </c>
      <c r="I180" s="8">
        <v>0</v>
      </c>
      <c r="J180" s="8">
        <v>4</v>
      </c>
      <c r="K180" s="8">
        <v>0</v>
      </c>
      <c r="L180" s="8">
        <v>0</v>
      </c>
      <c r="M180" s="8">
        <v>0</v>
      </c>
      <c r="N180" s="8">
        <v>1</v>
      </c>
    </row>
    <row r="181" spans="1:14" ht="12.75" x14ac:dyDescent="0.2">
      <c r="A181" s="53">
        <v>8003</v>
      </c>
      <c r="B181" s="254" t="s">
        <v>428</v>
      </c>
      <c r="C181" s="60">
        <f t="shared" si="12"/>
        <v>100</v>
      </c>
      <c r="D181" s="8">
        <v>2</v>
      </c>
      <c r="E181" s="8">
        <v>10</v>
      </c>
      <c r="F181" s="8">
        <v>7</v>
      </c>
      <c r="G181" s="8">
        <v>3</v>
      </c>
      <c r="H181" s="8">
        <v>2</v>
      </c>
      <c r="I181" s="8">
        <v>3</v>
      </c>
      <c r="J181" s="8">
        <v>53</v>
      </c>
      <c r="K181" s="8">
        <v>0</v>
      </c>
      <c r="L181" s="8">
        <v>0</v>
      </c>
      <c r="M181" s="8">
        <v>0</v>
      </c>
      <c r="N181" s="8">
        <v>20</v>
      </c>
    </row>
    <row r="182" spans="1:14" ht="12.75" x14ac:dyDescent="0.2">
      <c r="A182" s="51"/>
      <c r="B182" s="253" t="s">
        <v>177</v>
      </c>
      <c r="C182" s="60">
        <f>SUM(C183:C186)</f>
        <v>216</v>
      </c>
      <c r="D182" s="60">
        <f t="shared" ref="D182:N182" si="22">SUM(D183:D186)</f>
        <v>15</v>
      </c>
      <c r="E182" s="60">
        <f t="shared" si="22"/>
        <v>23</v>
      </c>
      <c r="F182" s="60">
        <f t="shared" si="22"/>
        <v>14</v>
      </c>
      <c r="G182" s="60">
        <f t="shared" si="22"/>
        <v>9</v>
      </c>
      <c r="H182" s="60">
        <f t="shared" si="22"/>
        <v>3</v>
      </c>
      <c r="I182" s="60">
        <f t="shared" si="22"/>
        <v>12</v>
      </c>
      <c r="J182" s="60">
        <f t="shared" si="22"/>
        <v>97</v>
      </c>
      <c r="K182" s="60">
        <f t="shared" si="22"/>
        <v>0</v>
      </c>
      <c r="L182" s="60">
        <f t="shared" si="22"/>
        <v>1</v>
      </c>
      <c r="M182" s="60">
        <f t="shared" si="22"/>
        <v>0</v>
      </c>
      <c r="N182" s="60">
        <f t="shared" si="22"/>
        <v>42</v>
      </c>
    </row>
    <row r="183" spans="1:14" ht="12.75" x14ac:dyDescent="0.2">
      <c r="A183" s="51">
        <v>9002</v>
      </c>
      <c r="B183" s="254" t="s">
        <v>450</v>
      </c>
      <c r="C183" s="60">
        <f t="shared" si="12"/>
        <v>8</v>
      </c>
      <c r="D183" s="8">
        <v>1</v>
      </c>
      <c r="E183" s="8">
        <v>2</v>
      </c>
      <c r="F183" s="8">
        <v>0</v>
      </c>
      <c r="G183" s="8">
        <v>0</v>
      </c>
      <c r="H183" s="8">
        <v>0</v>
      </c>
      <c r="I183" s="8">
        <v>1</v>
      </c>
      <c r="J183" s="8">
        <v>1</v>
      </c>
      <c r="K183" s="8">
        <v>0</v>
      </c>
      <c r="L183" s="8">
        <v>0</v>
      </c>
      <c r="M183" s="8">
        <v>0</v>
      </c>
      <c r="N183" s="8">
        <v>3</v>
      </c>
    </row>
    <row r="184" spans="1:14" ht="12.75" x14ac:dyDescent="0.2">
      <c r="A184" s="51">
        <v>9003</v>
      </c>
      <c r="B184" s="254" t="s">
        <v>429</v>
      </c>
      <c r="C184" s="60">
        <f t="shared" si="12"/>
        <v>23</v>
      </c>
      <c r="D184" s="8">
        <v>3</v>
      </c>
      <c r="E184" s="8">
        <v>2</v>
      </c>
      <c r="F184" s="8">
        <v>1</v>
      </c>
      <c r="G184" s="8">
        <v>0</v>
      </c>
      <c r="H184" s="8">
        <v>0</v>
      </c>
      <c r="I184" s="8">
        <v>1</v>
      </c>
      <c r="J184" s="8">
        <v>11</v>
      </c>
      <c r="K184" s="8">
        <v>0</v>
      </c>
      <c r="L184" s="8">
        <v>0</v>
      </c>
      <c r="M184" s="8">
        <v>0</v>
      </c>
      <c r="N184" s="8">
        <v>5</v>
      </c>
    </row>
    <row r="185" spans="1:14" ht="21" x14ac:dyDescent="0.2">
      <c r="A185" s="51">
        <v>9004</v>
      </c>
      <c r="B185" s="254" t="s">
        <v>430</v>
      </c>
      <c r="C185" s="60">
        <f t="shared" si="12"/>
        <v>8</v>
      </c>
      <c r="D185" s="8">
        <v>0</v>
      </c>
      <c r="E185" s="8">
        <v>4</v>
      </c>
      <c r="F185" s="8">
        <v>1</v>
      </c>
      <c r="G185" s="8">
        <v>1</v>
      </c>
      <c r="H185" s="8">
        <v>0</v>
      </c>
      <c r="I185" s="8">
        <v>0</v>
      </c>
      <c r="J185" s="8">
        <v>1</v>
      </c>
      <c r="K185" s="8">
        <v>0</v>
      </c>
      <c r="L185" s="8">
        <v>0</v>
      </c>
      <c r="M185" s="8">
        <v>0</v>
      </c>
      <c r="N185" s="8">
        <v>1</v>
      </c>
    </row>
    <row r="186" spans="1:14" ht="12.75" x14ac:dyDescent="0.2">
      <c r="A186" s="53">
        <v>9099</v>
      </c>
      <c r="B186" s="254" t="s">
        <v>431</v>
      </c>
      <c r="C186" s="60">
        <f t="shared" si="12"/>
        <v>177</v>
      </c>
      <c r="D186" s="8">
        <v>11</v>
      </c>
      <c r="E186" s="8">
        <v>15</v>
      </c>
      <c r="F186" s="8">
        <v>12</v>
      </c>
      <c r="G186" s="8">
        <v>8</v>
      </c>
      <c r="H186" s="8">
        <v>3</v>
      </c>
      <c r="I186" s="8">
        <v>10</v>
      </c>
      <c r="J186" s="8">
        <v>84</v>
      </c>
      <c r="K186" s="8">
        <v>0</v>
      </c>
      <c r="L186" s="8">
        <v>1</v>
      </c>
      <c r="M186" s="8">
        <v>0</v>
      </c>
      <c r="N186" s="8">
        <v>33</v>
      </c>
    </row>
    <row r="187" spans="1:14" ht="12.75" x14ac:dyDescent="0.2">
      <c r="A187" s="50"/>
      <c r="B187" s="253" t="s">
        <v>176</v>
      </c>
      <c r="C187" s="60">
        <f>SUM(C188:C195)</f>
        <v>579</v>
      </c>
      <c r="D187" s="60">
        <f t="shared" ref="D187:N187" si="23">SUM(D188:D195)</f>
        <v>57</v>
      </c>
      <c r="E187" s="60">
        <f t="shared" si="23"/>
        <v>41</v>
      </c>
      <c r="F187" s="60">
        <f t="shared" si="23"/>
        <v>16</v>
      </c>
      <c r="G187" s="60">
        <f t="shared" si="23"/>
        <v>13</v>
      </c>
      <c r="H187" s="60">
        <f t="shared" si="23"/>
        <v>20</v>
      </c>
      <c r="I187" s="60">
        <f t="shared" si="23"/>
        <v>14</v>
      </c>
      <c r="J187" s="60">
        <f t="shared" si="23"/>
        <v>57</v>
      </c>
      <c r="K187" s="60">
        <f t="shared" si="23"/>
        <v>0</v>
      </c>
      <c r="L187" s="60">
        <f t="shared" si="23"/>
        <v>12</v>
      </c>
      <c r="M187" s="60">
        <f t="shared" si="23"/>
        <v>3</v>
      </c>
      <c r="N187" s="60">
        <f t="shared" si="23"/>
        <v>346</v>
      </c>
    </row>
    <row r="188" spans="1:14" ht="21" x14ac:dyDescent="0.2">
      <c r="A188" s="51">
        <v>10001</v>
      </c>
      <c r="B188" s="254" t="s">
        <v>462</v>
      </c>
      <c r="C188" s="60">
        <f t="shared" si="12"/>
        <v>302</v>
      </c>
      <c r="D188" s="8">
        <v>32</v>
      </c>
      <c r="E188" s="8">
        <v>13</v>
      </c>
      <c r="F188" s="8">
        <v>6</v>
      </c>
      <c r="G188" s="8">
        <v>8</v>
      </c>
      <c r="H188" s="8">
        <v>8</v>
      </c>
      <c r="I188" s="8">
        <v>10</v>
      </c>
      <c r="J188" s="8">
        <v>31</v>
      </c>
      <c r="K188" s="8">
        <v>0</v>
      </c>
      <c r="L188" s="8">
        <v>6</v>
      </c>
      <c r="M188" s="8">
        <v>2</v>
      </c>
      <c r="N188" s="8">
        <v>186</v>
      </c>
    </row>
    <row r="189" spans="1:14" ht="12.75" x14ac:dyDescent="0.2">
      <c r="A189" s="51">
        <v>10008</v>
      </c>
      <c r="B189" s="254" t="s">
        <v>13</v>
      </c>
      <c r="C189" s="60">
        <f t="shared" si="12"/>
        <v>69</v>
      </c>
      <c r="D189" s="8">
        <v>10</v>
      </c>
      <c r="E189" s="8">
        <v>6</v>
      </c>
      <c r="F189" s="8">
        <v>3</v>
      </c>
      <c r="G189" s="8">
        <v>0</v>
      </c>
      <c r="H189" s="8">
        <v>3</v>
      </c>
      <c r="I189" s="8">
        <v>2</v>
      </c>
      <c r="J189" s="8">
        <v>4</v>
      </c>
      <c r="K189" s="8">
        <v>0</v>
      </c>
      <c r="L189" s="8">
        <v>2</v>
      </c>
      <c r="M189" s="8">
        <v>0</v>
      </c>
      <c r="N189" s="8">
        <v>39</v>
      </c>
    </row>
    <row r="190" spans="1:14" ht="12.75" x14ac:dyDescent="0.2">
      <c r="A190" s="51">
        <v>10009</v>
      </c>
      <c r="B190" s="254" t="s">
        <v>14</v>
      </c>
      <c r="C190" s="60">
        <f t="shared" si="12"/>
        <v>66</v>
      </c>
      <c r="D190" s="8">
        <v>5</v>
      </c>
      <c r="E190" s="8">
        <v>5</v>
      </c>
      <c r="F190" s="8">
        <v>1</v>
      </c>
      <c r="G190" s="8">
        <v>1</v>
      </c>
      <c r="H190" s="8">
        <v>3</v>
      </c>
      <c r="I190" s="8">
        <v>0</v>
      </c>
      <c r="J190" s="8">
        <v>4</v>
      </c>
      <c r="K190" s="8">
        <v>0</v>
      </c>
      <c r="L190" s="8">
        <v>2</v>
      </c>
      <c r="M190" s="8">
        <v>1</v>
      </c>
      <c r="N190" s="8">
        <v>44</v>
      </c>
    </row>
    <row r="191" spans="1:14" ht="12.75" x14ac:dyDescent="0.2">
      <c r="A191" s="51">
        <v>10010</v>
      </c>
      <c r="B191" s="254" t="s">
        <v>362</v>
      </c>
      <c r="C191" s="60">
        <f t="shared" si="12"/>
        <v>16</v>
      </c>
      <c r="D191" s="8">
        <v>0</v>
      </c>
      <c r="E191" s="8">
        <v>6</v>
      </c>
      <c r="F191" s="8">
        <v>1</v>
      </c>
      <c r="G191" s="8">
        <v>1</v>
      </c>
      <c r="H191" s="8">
        <v>0</v>
      </c>
      <c r="I191" s="8">
        <v>0</v>
      </c>
      <c r="J191" s="8">
        <v>3</v>
      </c>
      <c r="K191" s="8">
        <v>0</v>
      </c>
      <c r="L191" s="8">
        <v>0</v>
      </c>
      <c r="M191" s="8">
        <v>0</v>
      </c>
      <c r="N191" s="8">
        <v>5</v>
      </c>
    </row>
    <row r="192" spans="1:14" ht="12.75" x14ac:dyDescent="0.2">
      <c r="A192" s="53">
        <v>10011</v>
      </c>
      <c r="B192" s="254" t="s">
        <v>15</v>
      </c>
      <c r="C192" s="60">
        <f t="shared" si="12"/>
        <v>41</v>
      </c>
      <c r="D192" s="8">
        <v>3</v>
      </c>
      <c r="E192" s="8">
        <v>4</v>
      </c>
      <c r="F192" s="8">
        <v>2</v>
      </c>
      <c r="G192" s="8">
        <v>0</v>
      </c>
      <c r="H192" s="8">
        <v>1</v>
      </c>
      <c r="I192" s="8">
        <v>1</v>
      </c>
      <c r="J192" s="8">
        <v>2</v>
      </c>
      <c r="K192" s="8">
        <v>0</v>
      </c>
      <c r="L192" s="8">
        <v>0</v>
      </c>
      <c r="M192" s="8">
        <v>0</v>
      </c>
      <c r="N192" s="8">
        <v>28</v>
      </c>
    </row>
    <row r="193" spans="1:14" ht="12.75" x14ac:dyDescent="0.2">
      <c r="A193" s="53">
        <v>10012</v>
      </c>
      <c r="B193" s="254" t="s">
        <v>16</v>
      </c>
      <c r="C193" s="60">
        <f t="shared" si="12"/>
        <v>1</v>
      </c>
      <c r="D193" s="8">
        <v>1</v>
      </c>
      <c r="E193" s="8">
        <v>0</v>
      </c>
      <c r="F193" s="8">
        <v>0</v>
      </c>
      <c r="G193" s="8">
        <v>0</v>
      </c>
      <c r="H193" s="8">
        <v>0</v>
      </c>
      <c r="I193" s="8">
        <v>0</v>
      </c>
      <c r="J193" s="8">
        <v>0</v>
      </c>
      <c r="K193" s="8">
        <v>0</v>
      </c>
      <c r="L193" s="8">
        <v>0</v>
      </c>
      <c r="M193" s="8">
        <v>0</v>
      </c>
      <c r="N193" s="8">
        <v>0</v>
      </c>
    </row>
    <row r="194" spans="1:14" ht="12.75" x14ac:dyDescent="0.2">
      <c r="A194" s="51">
        <v>10015</v>
      </c>
      <c r="B194" s="254" t="s">
        <v>389</v>
      </c>
      <c r="C194" s="60">
        <f t="shared" si="12"/>
        <v>1</v>
      </c>
      <c r="D194" s="8">
        <v>1</v>
      </c>
      <c r="E194" s="8">
        <v>0</v>
      </c>
      <c r="F194" s="8">
        <v>0</v>
      </c>
      <c r="G194" s="8">
        <v>0</v>
      </c>
      <c r="H194" s="8">
        <v>0</v>
      </c>
      <c r="I194" s="8">
        <v>0</v>
      </c>
      <c r="J194" s="8">
        <v>0</v>
      </c>
      <c r="K194" s="8">
        <v>0</v>
      </c>
      <c r="L194" s="8">
        <v>0</v>
      </c>
      <c r="M194" s="8">
        <v>0</v>
      </c>
      <c r="N194" s="8">
        <v>0</v>
      </c>
    </row>
    <row r="195" spans="1:14" ht="12.75" x14ac:dyDescent="0.2">
      <c r="A195" s="51">
        <v>10099</v>
      </c>
      <c r="B195" s="254" t="s">
        <v>432</v>
      </c>
      <c r="C195" s="60">
        <f t="shared" si="12"/>
        <v>83</v>
      </c>
      <c r="D195" s="8">
        <v>5</v>
      </c>
      <c r="E195" s="8">
        <v>7</v>
      </c>
      <c r="F195" s="8">
        <v>3</v>
      </c>
      <c r="G195" s="8">
        <v>3</v>
      </c>
      <c r="H195" s="8">
        <v>5</v>
      </c>
      <c r="I195" s="8">
        <v>1</v>
      </c>
      <c r="J195" s="8">
        <v>13</v>
      </c>
      <c r="K195" s="8">
        <v>0</v>
      </c>
      <c r="L195" s="8">
        <v>2</v>
      </c>
      <c r="M195" s="8">
        <v>0</v>
      </c>
      <c r="N195" s="8">
        <v>44</v>
      </c>
    </row>
    <row r="196" spans="1:14" ht="21" x14ac:dyDescent="0.2">
      <c r="A196" s="50"/>
      <c r="B196" s="253" t="s">
        <v>309</v>
      </c>
      <c r="C196" s="60">
        <f>SUM(C197:C200)</f>
        <v>166</v>
      </c>
      <c r="D196" s="60">
        <f t="shared" ref="D196:N196" si="24">SUM(D197:D200)</f>
        <v>17</v>
      </c>
      <c r="E196" s="60">
        <f t="shared" si="24"/>
        <v>11</v>
      </c>
      <c r="F196" s="60">
        <f t="shared" si="24"/>
        <v>8</v>
      </c>
      <c r="G196" s="60">
        <f t="shared" si="24"/>
        <v>5</v>
      </c>
      <c r="H196" s="60">
        <f t="shared" si="24"/>
        <v>7</v>
      </c>
      <c r="I196" s="60">
        <f t="shared" si="24"/>
        <v>3</v>
      </c>
      <c r="J196" s="60">
        <f t="shared" si="24"/>
        <v>16</v>
      </c>
      <c r="K196" s="60">
        <f t="shared" si="24"/>
        <v>0</v>
      </c>
      <c r="L196" s="60">
        <f t="shared" si="24"/>
        <v>4</v>
      </c>
      <c r="M196" s="60">
        <f t="shared" si="24"/>
        <v>0</v>
      </c>
      <c r="N196" s="60">
        <f t="shared" si="24"/>
        <v>95</v>
      </c>
    </row>
    <row r="197" spans="1:14" ht="12.75" x14ac:dyDescent="0.2">
      <c r="A197" s="51">
        <v>11001</v>
      </c>
      <c r="B197" s="254" t="s">
        <v>271</v>
      </c>
      <c r="C197" s="60">
        <f t="shared" si="12"/>
        <v>133</v>
      </c>
      <c r="D197" s="8">
        <v>14</v>
      </c>
      <c r="E197" s="8">
        <v>10</v>
      </c>
      <c r="F197" s="8">
        <v>6</v>
      </c>
      <c r="G197" s="8">
        <v>2</v>
      </c>
      <c r="H197" s="8">
        <v>7</v>
      </c>
      <c r="I197" s="8">
        <v>3</v>
      </c>
      <c r="J197" s="8">
        <v>11</v>
      </c>
      <c r="K197" s="8">
        <v>0</v>
      </c>
      <c r="L197" s="8">
        <v>3</v>
      </c>
      <c r="M197" s="8">
        <v>0</v>
      </c>
      <c r="N197" s="8">
        <v>77</v>
      </c>
    </row>
    <row r="198" spans="1:14" ht="21" x14ac:dyDescent="0.2">
      <c r="A198" s="51">
        <v>11004</v>
      </c>
      <c r="B198" s="254" t="s">
        <v>275</v>
      </c>
      <c r="C198" s="60">
        <f t="shared" si="12"/>
        <v>24</v>
      </c>
      <c r="D198" s="8">
        <v>3</v>
      </c>
      <c r="E198" s="8">
        <v>1</v>
      </c>
      <c r="F198" s="8">
        <v>1</v>
      </c>
      <c r="G198" s="8">
        <v>2</v>
      </c>
      <c r="H198" s="8">
        <v>0</v>
      </c>
      <c r="I198" s="8">
        <v>0</v>
      </c>
      <c r="J198" s="8">
        <v>4</v>
      </c>
      <c r="K198" s="8">
        <v>0</v>
      </c>
      <c r="L198" s="8">
        <v>0</v>
      </c>
      <c r="M198" s="8">
        <v>0</v>
      </c>
      <c r="N198" s="8">
        <v>13</v>
      </c>
    </row>
    <row r="199" spans="1:14" ht="21" x14ac:dyDescent="0.2">
      <c r="A199" s="51">
        <v>11005</v>
      </c>
      <c r="B199" s="254" t="s">
        <v>67</v>
      </c>
      <c r="C199" s="60">
        <f t="shared" ref="C199:C262" si="25">SUM(D199:N199)</f>
        <v>4</v>
      </c>
      <c r="D199" s="8">
        <v>0</v>
      </c>
      <c r="E199" s="8">
        <v>0</v>
      </c>
      <c r="F199" s="8">
        <v>0</v>
      </c>
      <c r="G199" s="8">
        <v>1</v>
      </c>
      <c r="H199" s="8">
        <v>0</v>
      </c>
      <c r="I199" s="8">
        <v>0</v>
      </c>
      <c r="J199" s="8">
        <v>0</v>
      </c>
      <c r="K199" s="8">
        <v>0</v>
      </c>
      <c r="L199" s="8">
        <v>1</v>
      </c>
      <c r="M199" s="8">
        <v>0</v>
      </c>
      <c r="N199" s="8">
        <v>2</v>
      </c>
    </row>
    <row r="200" spans="1:14" ht="12.75" x14ac:dyDescent="0.2">
      <c r="A200" s="51">
        <v>11099</v>
      </c>
      <c r="B200" s="254" t="s">
        <v>459</v>
      </c>
      <c r="C200" s="60">
        <f t="shared" si="25"/>
        <v>5</v>
      </c>
      <c r="D200" s="8">
        <v>0</v>
      </c>
      <c r="E200" s="8">
        <v>0</v>
      </c>
      <c r="F200" s="8">
        <v>1</v>
      </c>
      <c r="G200" s="8">
        <v>0</v>
      </c>
      <c r="H200" s="8">
        <v>0</v>
      </c>
      <c r="I200" s="8">
        <v>0</v>
      </c>
      <c r="J200" s="8">
        <v>1</v>
      </c>
      <c r="K200" s="8">
        <v>0</v>
      </c>
      <c r="L200" s="8">
        <v>0</v>
      </c>
      <c r="M200" s="8">
        <v>0</v>
      </c>
      <c r="N200" s="8">
        <v>3</v>
      </c>
    </row>
    <row r="201" spans="1:14" ht="12.75" x14ac:dyDescent="0.2">
      <c r="A201" s="50"/>
      <c r="B201" s="253" t="s">
        <v>310</v>
      </c>
      <c r="C201" s="60">
        <f>SUM(C202:C203)</f>
        <v>6</v>
      </c>
      <c r="D201" s="60">
        <f t="shared" ref="D201:N201" si="26">SUM(D202:D203)</f>
        <v>0</v>
      </c>
      <c r="E201" s="60">
        <f t="shared" si="26"/>
        <v>0</v>
      </c>
      <c r="F201" s="60">
        <f t="shared" si="26"/>
        <v>0</v>
      </c>
      <c r="G201" s="60">
        <f t="shared" si="26"/>
        <v>0</v>
      </c>
      <c r="H201" s="60">
        <f t="shared" si="26"/>
        <v>0</v>
      </c>
      <c r="I201" s="60">
        <f t="shared" si="26"/>
        <v>0</v>
      </c>
      <c r="J201" s="60">
        <f t="shared" si="26"/>
        <v>2</v>
      </c>
      <c r="K201" s="60">
        <f t="shared" si="26"/>
        <v>0</v>
      </c>
      <c r="L201" s="60">
        <f t="shared" si="26"/>
        <v>0</v>
      </c>
      <c r="M201" s="60">
        <f t="shared" si="26"/>
        <v>0</v>
      </c>
      <c r="N201" s="60">
        <f t="shared" si="26"/>
        <v>4</v>
      </c>
    </row>
    <row r="202" spans="1:14" ht="12.75" x14ac:dyDescent="0.2">
      <c r="A202" s="51">
        <v>11102</v>
      </c>
      <c r="B202" s="254" t="s">
        <v>478</v>
      </c>
      <c r="C202" s="60">
        <f t="shared" si="25"/>
        <v>5</v>
      </c>
      <c r="D202" s="8">
        <v>0</v>
      </c>
      <c r="E202" s="8">
        <v>0</v>
      </c>
      <c r="F202" s="8">
        <v>0</v>
      </c>
      <c r="G202" s="8">
        <v>0</v>
      </c>
      <c r="H202" s="8">
        <v>0</v>
      </c>
      <c r="I202" s="8">
        <v>0</v>
      </c>
      <c r="J202" s="8">
        <v>2</v>
      </c>
      <c r="K202" s="8">
        <v>0</v>
      </c>
      <c r="L202" s="8">
        <v>0</v>
      </c>
      <c r="M202" s="8">
        <v>0</v>
      </c>
      <c r="N202" s="8">
        <v>3</v>
      </c>
    </row>
    <row r="203" spans="1:14" ht="21" x14ac:dyDescent="0.2">
      <c r="A203" s="51">
        <v>11103</v>
      </c>
      <c r="B203" s="254" t="s">
        <v>477</v>
      </c>
      <c r="C203" s="60">
        <f t="shared" si="25"/>
        <v>1</v>
      </c>
      <c r="D203" s="8">
        <v>0</v>
      </c>
      <c r="E203" s="8">
        <v>0</v>
      </c>
      <c r="F203" s="8">
        <v>0</v>
      </c>
      <c r="G203" s="8">
        <v>0</v>
      </c>
      <c r="H203" s="8">
        <v>0</v>
      </c>
      <c r="I203" s="8">
        <v>0</v>
      </c>
      <c r="J203" s="8">
        <v>0</v>
      </c>
      <c r="K203" s="8">
        <v>0</v>
      </c>
      <c r="L203" s="8">
        <v>0</v>
      </c>
      <c r="M203" s="8">
        <v>0</v>
      </c>
      <c r="N203" s="8">
        <v>1</v>
      </c>
    </row>
    <row r="204" spans="1:14" ht="12.75" x14ac:dyDescent="0.2">
      <c r="A204" s="50"/>
      <c r="B204" s="253" t="s">
        <v>19</v>
      </c>
      <c r="C204" s="60">
        <f>SUM(C205:C227)</f>
        <v>3359</v>
      </c>
      <c r="D204" s="60">
        <f t="shared" ref="D204:N204" si="27">SUM(D205:D227)</f>
        <v>525</v>
      </c>
      <c r="E204" s="60">
        <f t="shared" si="27"/>
        <v>583</v>
      </c>
      <c r="F204" s="60">
        <f t="shared" si="27"/>
        <v>349</v>
      </c>
      <c r="G204" s="60">
        <f t="shared" si="27"/>
        <v>244</v>
      </c>
      <c r="H204" s="60">
        <f t="shared" si="27"/>
        <v>83</v>
      </c>
      <c r="I204" s="60">
        <f t="shared" si="27"/>
        <v>46</v>
      </c>
      <c r="J204" s="60">
        <f t="shared" si="27"/>
        <v>346</v>
      </c>
      <c r="K204" s="60">
        <f t="shared" si="27"/>
        <v>1</v>
      </c>
      <c r="L204" s="60">
        <f t="shared" si="27"/>
        <v>217</v>
      </c>
      <c r="M204" s="60">
        <f t="shared" si="27"/>
        <v>20</v>
      </c>
      <c r="N204" s="60">
        <f t="shared" si="27"/>
        <v>945</v>
      </c>
    </row>
    <row r="205" spans="1:14" ht="12.75" x14ac:dyDescent="0.2">
      <c r="A205" s="51">
        <v>12071</v>
      </c>
      <c r="B205" s="254" t="s">
        <v>56</v>
      </c>
      <c r="C205" s="60">
        <f t="shared" si="25"/>
        <v>1</v>
      </c>
      <c r="D205" s="8">
        <v>0</v>
      </c>
      <c r="E205" s="8">
        <v>0</v>
      </c>
      <c r="F205" s="8">
        <v>1</v>
      </c>
      <c r="G205" s="8">
        <v>0</v>
      </c>
      <c r="H205" s="8">
        <v>0</v>
      </c>
      <c r="I205" s="8">
        <v>0</v>
      </c>
      <c r="J205" s="8">
        <v>0</v>
      </c>
      <c r="K205" s="8">
        <v>0</v>
      </c>
      <c r="L205" s="8">
        <v>0</v>
      </c>
      <c r="M205" s="8">
        <v>0</v>
      </c>
      <c r="N205" s="8">
        <v>0</v>
      </c>
    </row>
    <row r="206" spans="1:14" ht="21" x14ac:dyDescent="0.2">
      <c r="A206" s="51">
        <v>12072</v>
      </c>
      <c r="B206" s="254" t="s">
        <v>433</v>
      </c>
      <c r="C206" s="60">
        <f t="shared" si="25"/>
        <v>71</v>
      </c>
      <c r="D206" s="8">
        <v>14</v>
      </c>
      <c r="E206" s="8">
        <v>14</v>
      </c>
      <c r="F206" s="8">
        <v>5</v>
      </c>
      <c r="G206" s="8">
        <v>5</v>
      </c>
      <c r="H206" s="8">
        <v>3</v>
      </c>
      <c r="I206" s="8">
        <v>2</v>
      </c>
      <c r="J206" s="8">
        <v>5</v>
      </c>
      <c r="K206" s="8">
        <v>0</v>
      </c>
      <c r="L206" s="8">
        <v>7</v>
      </c>
      <c r="M206" s="8">
        <v>1</v>
      </c>
      <c r="N206" s="8">
        <v>15</v>
      </c>
    </row>
    <row r="207" spans="1:14" ht="12.75" x14ac:dyDescent="0.2">
      <c r="A207" s="51">
        <v>12073</v>
      </c>
      <c r="B207" s="254" t="s">
        <v>245</v>
      </c>
      <c r="C207" s="60">
        <f t="shared" si="25"/>
        <v>12</v>
      </c>
      <c r="D207" s="8">
        <v>0</v>
      </c>
      <c r="E207" s="8">
        <v>1</v>
      </c>
      <c r="F207" s="8">
        <v>1</v>
      </c>
      <c r="G207" s="8">
        <v>0</v>
      </c>
      <c r="H207" s="8">
        <v>1</v>
      </c>
      <c r="I207" s="8">
        <v>0</v>
      </c>
      <c r="J207" s="8">
        <v>1</v>
      </c>
      <c r="K207" s="8">
        <v>0</v>
      </c>
      <c r="L207" s="8">
        <v>2</v>
      </c>
      <c r="M207" s="8">
        <v>0</v>
      </c>
      <c r="N207" s="8">
        <v>6</v>
      </c>
    </row>
    <row r="208" spans="1:14" ht="12.75" x14ac:dyDescent="0.2">
      <c r="A208" s="51">
        <v>12074</v>
      </c>
      <c r="B208" s="254" t="s">
        <v>154</v>
      </c>
      <c r="C208" s="60">
        <f t="shared" si="25"/>
        <v>332</v>
      </c>
      <c r="D208" s="8">
        <v>38</v>
      </c>
      <c r="E208" s="8">
        <v>59</v>
      </c>
      <c r="F208" s="8">
        <v>14</v>
      </c>
      <c r="G208" s="8">
        <v>22</v>
      </c>
      <c r="H208" s="8">
        <v>4</v>
      </c>
      <c r="I208" s="8">
        <v>6</v>
      </c>
      <c r="J208" s="8">
        <v>35</v>
      </c>
      <c r="K208" s="8">
        <v>0</v>
      </c>
      <c r="L208" s="8">
        <v>63</v>
      </c>
      <c r="M208" s="8">
        <v>2</v>
      </c>
      <c r="N208" s="8">
        <v>89</v>
      </c>
    </row>
    <row r="209" spans="1:14" ht="12.75" x14ac:dyDescent="0.2">
      <c r="A209" s="51">
        <v>12077</v>
      </c>
      <c r="B209" s="254" t="s">
        <v>51</v>
      </c>
      <c r="C209" s="60">
        <f t="shared" si="25"/>
        <v>19</v>
      </c>
      <c r="D209" s="8">
        <v>3</v>
      </c>
      <c r="E209" s="8">
        <v>2</v>
      </c>
      <c r="F209" s="8">
        <v>1</v>
      </c>
      <c r="G209" s="8">
        <v>1</v>
      </c>
      <c r="H209" s="8">
        <v>1</v>
      </c>
      <c r="I209" s="8">
        <v>1</v>
      </c>
      <c r="J209" s="8">
        <v>3</v>
      </c>
      <c r="K209" s="8">
        <v>0</v>
      </c>
      <c r="L209" s="8">
        <v>2</v>
      </c>
      <c r="M209" s="8">
        <v>0</v>
      </c>
      <c r="N209" s="8">
        <v>5</v>
      </c>
    </row>
    <row r="210" spans="1:14" ht="15" customHeight="1" x14ac:dyDescent="0.2">
      <c r="A210" s="51">
        <v>12078</v>
      </c>
      <c r="B210" s="254" t="s">
        <v>192</v>
      </c>
      <c r="C210" s="60">
        <f t="shared" si="25"/>
        <v>240</v>
      </c>
      <c r="D210" s="8">
        <v>36</v>
      </c>
      <c r="E210" s="8">
        <v>40</v>
      </c>
      <c r="F210" s="8">
        <v>50</v>
      </c>
      <c r="G210" s="8">
        <v>17</v>
      </c>
      <c r="H210" s="8">
        <v>13</v>
      </c>
      <c r="I210" s="8">
        <v>2</v>
      </c>
      <c r="J210" s="8">
        <v>15</v>
      </c>
      <c r="K210" s="8">
        <v>0</v>
      </c>
      <c r="L210" s="8">
        <v>6</v>
      </c>
      <c r="M210" s="8">
        <v>2</v>
      </c>
      <c r="N210" s="8">
        <v>59</v>
      </c>
    </row>
    <row r="211" spans="1:14" ht="15" customHeight="1" x14ac:dyDescent="0.2">
      <c r="A211" s="51">
        <v>12079</v>
      </c>
      <c r="B211" s="254" t="s">
        <v>61</v>
      </c>
      <c r="C211" s="60">
        <f t="shared" si="25"/>
        <v>4</v>
      </c>
      <c r="D211" s="8">
        <v>0</v>
      </c>
      <c r="E211" s="8">
        <v>2</v>
      </c>
      <c r="F211" s="8">
        <v>0</v>
      </c>
      <c r="G211" s="8">
        <v>1</v>
      </c>
      <c r="H211" s="8">
        <v>0</v>
      </c>
      <c r="I211" s="8">
        <v>0</v>
      </c>
      <c r="J211" s="8">
        <v>0</v>
      </c>
      <c r="K211" s="8">
        <v>0</v>
      </c>
      <c r="L211" s="8">
        <v>1</v>
      </c>
      <c r="M211" s="8">
        <v>0</v>
      </c>
      <c r="N211" s="8">
        <v>0</v>
      </c>
    </row>
    <row r="212" spans="1:14" ht="13.5" customHeight="1" x14ac:dyDescent="0.2">
      <c r="A212" s="51">
        <v>12080</v>
      </c>
      <c r="B212" s="254" t="s">
        <v>62</v>
      </c>
      <c r="C212" s="60">
        <f t="shared" si="25"/>
        <v>9</v>
      </c>
      <c r="D212" s="8">
        <v>2</v>
      </c>
      <c r="E212" s="8">
        <v>2</v>
      </c>
      <c r="F212" s="8">
        <v>0</v>
      </c>
      <c r="G212" s="8">
        <v>0</v>
      </c>
      <c r="H212" s="8">
        <v>0</v>
      </c>
      <c r="I212" s="8">
        <v>0</v>
      </c>
      <c r="J212" s="8">
        <v>0</v>
      </c>
      <c r="K212" s="8">
        <v>0</v>
      </c>
      <c r="L212" s="8">
        <v>0</v>
      </c>
      <c r="M212" s="8">
        <v>0</v>
      </c>
      <c r="N212" s="8">
        <v>5</v>
      </c>
    </row>
    <row r="213" spans="1:14" ht="24" customHeight="1" x14ac:dyDescent="0.2">
      <c r="A213" s="53">
        <v>12184</v>
      </c>
      <c r="B213" s="254" t="s">
        <v>20</v>
      </c>
      <c r="C213" s="60">
        <f t="shared" si="25"/>
        <v>2</v>
      </c>
      <c r="D213" s="8">
        <v>0</v>
      </c>
      <c r="E213" s="8">
        <v>0</v>
      </c>
      <c r="F213" s="8">
        <v>0</v>
      </c>
      <c r="G213" s="8">
        <v>1</v>
      </c>
      <c r="H213" s="8">
        <v>0</v>
      </c>
      <c r="I213" s="8">
        <v>0</v>
      </c>
      <c r="J213" s="8">
        <v>0</v>
      </c>
      <c r="K213" s="8">
        <v>0</v>
      </c>
      <c r="L213" s="8">
        <v>0</v>
      </c>
      <c r="M213" s="8">
        <v>0</v>
      </c>
      <c r="N213" s="8">
        <v>1</v>
      </c>
    </row>
    <row r="214" spans="1:14" ht="12.75" x14ac:dyDescent="0.2">
      <c r="A214" s="54">
        <v>12185</v>
      </c>
      <c r="B214" s="256" t="s">
        <v>390</v>
      </c>
      <c r="C214" s="60">
        <f t="shared" si="25"/>
        <v>3</v>
      </c>
      <c r="D214" s="8">
        <v>1</v>
      </c>
      <c r="E214" s="8">
        <v>0</v>
      </c>
      <c r="F214" s="8">
        <v>1</v>
      </c>
      <c r="G214" s="8">
        <v>0</v>
      </c>
      <c r="H214" s="8">
        <v>1</v>
      </c>
      <c r="I214" s="8">
        <v>0</v>
      </c>
      <c r="J214" s="8">
        <v>0</v>
      </c>
      <c r="K214" s="8">
        <v>0</v>
      </c>
      <c r="L214" s="8">
        <v>0</v>
      </c>
      <c r="M214" s="8">
        <v>0</v>
      </c>
      <c r="N214" s="8">
        <v>0</v>
      </c>
    </row>
    <row r="215" spans="1:14" ht="12.75" x14ac:dyDescent="0.2">
      <c r="A215" s="57">
        <v>14004</v>
      </c>
      <c r="B215" s="254" t="s">
        <v>21</v>
      </c>
      <c r="C215" s="60">
        <f t="shared" si="25"/>
        <v>128</v>
      </c>
      <c r="D215" s="8">
        <v>23</v>
      </c>
      <c r="E215" s="8">
        <v>22</v>
      </c>
      <c r="F215" s="8">
        <v>6</v>
      </c>
      <c r="G215" s="8">
        <v>11</v>
      </c>
      <c r="H215" s="8">
        <v>5</v>
      </c>
      <c r="I215" s="8">
        <v>1</v>
      </c>
      <c r="J215" s="8">
        <v>17</v>
      </c>
      <c r="K215" s="8">
        <v>0</v>
      </c>
      <c r="L215" s="8">
        <v>2</v>
      </c>
      <c r="M215" s="8">
        <v>1</v>
      </c>
      <c r="N215" s="8">
        <v>40</v>
      </c>
    </row>
    <row r="216" spans="1:14" ht="12.75" x14ac:dyDescent="0.2">
      <c r="A216" s="53">
        <v>14005</v>
      </c>
      <c r="B216" s="254" t="s">
        <v>22</v>
      </c>
      <c r="C216" s="60">
        <f t="shared" si="25"/>
        <v>27</v>
      </c>
      <c r="D216" s="8">
        <v>3</v>
      </c>
      <c r="E216" s="8">
        <v>7</v>
      </c>
      <c r="F216" s="8">
        <v>2</v>
      </c>
      <c r="G216" s="8">
        <v>2</v>
      </c>
      <c r="H216" s="8">
        <v>1</v>
      </c>
      <c r="I216" s="8">
        <v>0</v>
      </c>
      <c r="J216" s="8">
        <v>3</v>
      </c>
      <c r="K216" s="8">
        <v>0</v>
      </c>
      <c r="L216" s="8">
        <v>0</v>
      </c>
      <c r="M216" s="8">
        <v>0</v>
      </c>
      <c r="N216" s="8">
        <v>9</v>
      </c>
    </row>
    <row r="217" spans="1:14" ht="12.75" x14ac:dyDescent="0.2">
      <c r="A217" s="53">
        <v>14006</v>
      </c>
      <c r="B217" s="254" t="s">
        <v>23</v>
      </c>
      <c r="C217" s="60">
        <f t="shared" si="25"/>
        <v>16</v>
      </c>
      <c r="D217" s="8">
        <v>0</v>
      </c>
      <c r="E217" s="8">
        <v>5</v>
      </c>
      <c r="F217" s="8">
        <v>2</v>
      </c>
      <c r="G217" s="8">
        <v>1</v>
      </c>
      <c r="H217" s="8">
        <v>0</v>
      </c>
      <c r="I217" s="8">
        <v>0</v>
      </c>
      <c r="J217" s="8">
        <v>1</v>
      </c>
      <c r="K217" s="8">
        <v>0</v>
      </c>
      <c r="L217" s="8">
        <v>1</v>
      </c>
      <c r="M217" s="8">
        <v>0</v>
      </c>
      <c r="N217" s="8">
        <v>6</v>
      </c>
    </row>
    <row r="218" spans="1:14" ht="18" customHeight="1" x14ac:dyDescent="0.2">
      <c r="A218" s="53">
        <v>14007</v>
      </c>
      <c r="B218" s="254" t="s">
        <v>24</v>
      </c>
      <c r="C218" s="60">
        <f t="shared" si="25"/>
        <v>11</v>
      </c>
      <c r="D218" s="8">
        <v>3</v>
      </c>
      <c r="E218" s="8">
        <v>3</v>
      </c>
      <c r="F218" s="8">
        <v>2</v>
      </c>
      <c r="G218" s="8">
        <v>0</v>
      </c>
      <c r="H218" s="8">
        <v>0</v>
      </c>
      <c r="I218" s="8">
        <v>0</v>
      </c>
      <c r="J218" s="8">
        <v>0</v>
      </c>
      <c r="K218" s="8">
        <v>0</v>
      </c>
      <c r="L218" s="8">
        <v>2</v>
      </c>
      <c r="M218" s="8">
        <v>0</v>
      </c>
      <c r="N218" s="8">
        <v>1</v>
      </c>
    </row>
    <row r="219" spans="1:14" ht="12.75" x14ac:dyDescent="0.2">
      <c r="A219" s="54">
        <v>14008</v>
      </c>
      <c r="B219" s="256" t="s">
        <v>391</v>
      </c>
      <c r="C219" s="60">
        <f t="shared" si="25"/>
        <v>23</v>
      </c>
      <c r="D219" s="8">
        <v>3</v>
      </c>
      <c r="E219" s="8">
        <v>8</v>
      </c>
      <c r="F219" s="8">
        <v>3</v>
      </c>
      <c r="G219" s="8">
        <v>2</v>
      </c>
      <c r="H219" s="8">
        <v>0</v>
      </c>
      <c r="I219" s="8">
        <v>0</v>
      </c>
      <c r="J219" s="8">
        <v>0</v>
      </c>
      <c r="K219" s="8">
        <v>0</v>
      </c>
      <c r="L219" s="8">
        <v>1</v>
      </c>
      <c r="M219" s="8">
        <v>0</v>
      </c>
      <c r="N219" s="8">
        <v>6</v>
      </c>
    </row>
    <row r="220" spans="1:14" ht="15.75" customHeight="1" x14ac:dyDescent="0.2">
      <c r="A220" s="53">
        <v>14009</v>
      </c>
      <c r="B220" s="254" t="s">
        <v>25</v>
      </c>
      <c r="C220" s="60">
        <f t="shared" si="25"/>
        <v>18</v>
      </c>
      <c r="D220" s="8">
        <v>3</v>
      </c>
      <c r="E220" s="8">
        <v>2</v>
      </c>
      <c r="F220" s="8">
        <v>1</v>
      </c>
      <c r="G220" s="8">
        <v>2</v>
      </c>
      <c r="H220" s="8">
        <v>0</v>
      </c>
      <c r="I220" s="8">
        <v>0</v>
      </c>
      <c r="J220" s="8">
        <v>2</v>
      </c>
      <c r="K220" s="8">
        <v>0</v>
      </c>
      <c r="L220" s="8">
        <v>4</v>
      </c>
      <c r="M220" s="8">
        <v>0</v>
      </c>
      <c r="N220" s="8">
        <v>4</v>
      </c>
    </row>
    <row r="221" spans="1:14" ht="12.75" x14ac:dyDescent="0.2">
      <c r="A221" s="53">
        <v>14020</v>
      </c>
      <c r="B221" s="254" t="s">
        <v>434</v>
      </c>
      <c r="C221" s="60">
        <f t="shared" si="25"/>
        <v>7</v>
      </c>
      <c r="D221" s="8">
        <v>0</v>
      </c>
      <c r="E221" s="8">
        <v>1</v>
      </c>
      <c r="F221" s="8">
        <v>1</v>
      </c>
      <c r="G221" s="8">
        <v>0</v>
      </c>
      <c r="H221" s="8">
        <v>0</v>
      </c>
      <c r="I221" s="8">
        <v>0</v>
      </c>
      <c r="J221" s="8">
        <v>0</v>
      </c>
      <c r="K221" s="8">
        <v>0</v>
      </c>
      <c r="L221" s="8">
        <v>1</v>
      </c>
      <c r="M221" s="8">
        <v>0</v>
      </c>
      <c r="N221" s="8">
        <v>4</v>
      </c>
    </row>
    <row r="222" spans="1:14" ht="12.75" x14ac:dyDescent="0.2">
      <c r="A222" s="53">
        <v>14021</v>
      </c>
      <c r="B222" s="254" t="s">
        <v>451</v>
      </c>
      <c r="C222" s="60">
        <f t="shared" si="25"/>
        <v>3</v>
      </c>
      <c r="D222" s="8">
        <v>0</v>
      </c>
      <c r="E222" s="8">
        <v>1</v>
      </c>
      <c r="F222" s="8">
        <v>1</v>
      </c>
      <c r="G222" s="8">
        <v>0</v>
      </c>
      <c r="H222" s="8">
        <v>0</v>
      </c>
      <c r="I222" s="8">
        <v>0</v>
      </c>
      <c r="J222" s="8">
        <v>0</v>
      </c>
      <c r="K222" s="8">
        <v>0</v>
      </c>
      <c r="L222" s="8">
        <v>0</v>
      </c>
      <c r="M222" s="8">
        <v>0</v>
      </c>
      <c r="N222" s="8">
        <v>1</v>
      </c>
    </row>
    <row r="223" spans="1:14" ht="12.75" x14ac:dyDescent="0.2">
      <c r="A223" s="53">
        <v>14022</v>
      </c>
      <c r="B223" s="254" t="s">
        <v>484</v>
      </c>
      <c r="C223" s="60">
        <f t="shared" si="25"/>
        <v>5</v>
      </c>
      <c r="D223" s="8">
        <v>0</v>
      </c>
      <c r="E223" s="8">
        <v>1</v>
      </c>
      <c r="F223" s="8">
        <v>0</v>
      </c>
      <c r="G223" s="8">
        <v>0</v>
      </c>
      <c r="H223" s="8">
        <v>0</v>
      </c>
      <c r="I223" s="8">
        <v>0</v>
      </c>
      <c r="J223" s="8">
        <v>0</v>
      </c>
      <c r="K223" s="8">
        <v>0</v>
      </c>
      <c r="L223" s="8">
        <v>0</v>
      </c>
      <c r="M223" s="8">
        <v>0</v>
      </c>
      <c r="N223" s="8">
        <v>4</v>
      </c>
    </row>
    <row r="224" spans="1:14" ht="12.75" x14ac:dyDescent="0.2">
      <c r="A224" s="53">
        <v>14052</v>
      </c>
      <c r="B224" s="254" t="s">
        <v>182</v>
      </c>
      <c r="C224" s="60">
        <f t="shared" si="25"/>
        <v>1525</v>
      </c>
      <c r="D224" s="8">
        <v>253</v>
      </c>
      <c r="E224" s="8">
        <v>263</v>
      </c>
      <c r="F224" s="8">
        <v>177</v>
      </c>
      <c r="G224" s="8">
        <v>130</v>
      </c>
      <c r="H224" s="8">
        <v>29</v>
      </c>
      <c r="I224" s="8">
        <v>14</v>
      </c>
      <c r="J224" s="8">
        <v>144</v>
      </c>
      <c r="K224" s="8">
        <v>0</v>
      </c>
      <c r="L224" s="8">
        <v>92</v>
      </c>
      <c r="M224" s="8">
        <v>10</v>
      </c>
      <c r="N224" s="8">
        <v>413</v>
      </c>
    </row>
    <row r="225" spans="1:14" ht="21" x14ac:dyDescent="0.2">
      <c r="A225" s="53">
        <v>14056</v>
      </c>
      <c r="B225" s="254" t="s">
        <v>193</v>
      </c>
      <c r="C225" s="60">
        <f t="shared" si="25"/>
        <v>3</v>
      </c>
      <c r="D225" s="8">
        <v>2</v>
      </c>
      <c r="E225" s="8">
        <v>1</v>
      </c>
      <c r="F225" s="8">
        <v>0</v>
      </c>
      <c r="G225" s="8">
        <v>0</v>
      </c>
      <c r="H225" s="8">
        <v>0</v>
      </c>
      <c r="I225" s="8">
        <v>0</v>
      </c>
      <c r="J225" s="8">
        <v>0</v>
      </c>
      <c r="K225" s="8">
        <v>0</v>
      </c>
      <c r="L225" s="8">
        <v>0</v>
      </c>
      <c r="M225" s="8">
        <v>0</v>
      </c>
      <c r="N225" s="8">
        <v>0</v>
      </c>
    </row>
    <row r="226" spans="1:14" ht="12.75" x14ac:dyDescent="0.2">
      <c r="A226" s="57">
        <v>14057</v>
      </c>
      <c r="B226" s="254" t="s">
        <v>26</v>
      </c>
      <c r="C226" s="60">
        <f t="shared" si="25"/>
        <v>81</v>
      </c>
      <c r="D226" s="8">
        <v>11</v>
      </c>
      <c r="E226" s="8">
        <v>12</v>
      </c>
      <c r="F226" s="8">
        <v>11</v>
      </c>
      <c r="G226" s="8">
        <v>2</v>
      </c>
      <c r="H226" s="8">
        <v>1</v>
      </c>
      <c r="I226" s="8">
        <v>0</v>
      </c>
      <c r="J226" s="8">
        <v>6</v>
      </c>
      <c r="K226" s="8">
        <v>0</v>
      </c>
      <c r="L226" s="8">
        <v>6</v>
      </c>
      <c r="M226" s="8">
        <v>0</v>
      </c>
      <c r="N226" s="8">
        <v>32</v>
      </c>
    </row>
    <row r="227" spans="1:14" ht="12.75" x14ac:dyDescent="0.2">
      <c r="A227" s="53">
        <v>14060</v>
      </c>
      <c r="B227" s="254" t="s">
        <v>435</v>
      </c>
      <c r="C227" s="60">
        <f t="shared" si="25"/>
        <v>819</v>
      </c>
      <c r="D227" s="8">
        <v>130</v>
      </c>
      <c r="E227" s="8">
        <v>137</v>
      </c>
      <c r="F227" s="8">
        <v>70</v>
      </c>
      <c r="G227" s="8">
        <v>47</v>
      </c>
      <c r="H227" s="8">
        <v>24</v>
      </c>
      <c r="I227" s="8">
        <v>20</v>
      </c>
      <c r="J227" s="8">
        <v>114</v>
      </c>
      <c r="K227" s="8">
        <v>1</v>
      </c>
      <c r="L227" s="8">
        <v>27</v>
      </c>
      <c r="M227" s="8">
        <v>4</v>
      </c>
      <c r="N227" s="8">
        <v>245</v>
      </c>
    </row>
    <row r="228" spans="1:14" ht="12.75" x14ac:dyDescent="0.2">
      <c r="A228" s="51"/>
      <c r="B228" s="253" t="s">
        <v>153</v>
      </c>
      <c r="C228" s="60">
        <f>SUM(C229:C270)</f>
        <v>5825</v>
      </c>
      <c r="D228" s="60">
        <f t="shared" ref="D228:N228" si="28">SUM(D229:D270)</f>
        <v>800</v>
      </c>
      <c r="E228" s="60">
        <f t="shared" si="28"/>
        <v>879</v>
      </c>
      <c r="F228" s="60">
        <f t="shared" si="28"/>
        <v>735</v>
      </c>
      <c r="G228" s="60">
        <f t="shared" si="28"/>
        <v>396</v>
      </c>
      <c r="H228" s="60">
        <f t="shared" si="28"/>
        <v>88</v>
      </c>
      <c r="I228" s="60">
        <f t="shared" si="28"/>
        <v>118</v>
      </c>
      <c r="J228" s="60">
        <f t="shared" si="28"/>
        <v>566</v>
      </c>
      <c r="K228" s="60">
        <f t="shared" si="28"/>
        <v>3</v>
      </c>
      <c r="L228" s="60">
        <f t="shared" si="28"/>
        <v>395</v>
      </c>
      <c r="M228" s="60">
        <f t="shared" si="28"/>
        <v>61</v>
      </c>
      <c r="N228" s="60">
        <f t="shared" si="28"/>
        <v>1784</v>
      </c>
    </row>
    <row r="229" spans="1:14" ht="12.75" x14ac:dyDescent="0.2">
      <c r="A229" s="53">
        <v>12010</v>
      </c>
      <c r="B229" s="254" t="s">
        <v>436</v>
      </c>
      <c r="C229" s="60">
        <f t="shared" si="25"/>
        <v>11</v>
      </c>
      <c r="D229" s="8">
        <v>2</v>
      </c>
      <c r="E229" s="8">
        <v>3</v>
      </c>
      <c r="F229" s="8">
        <v>0</v>
      </c>
      <c r="G229" s="8">
        <v>0</v>
      </c>
      <c r="H229" s="8">
        <v>0</v>
      </c>
      <c r="I229" s="8">
        <v>1</v>
      </c>
      <c r="J229" s="8">
        <v>1</v>
      </c>
      <c r="K229" s="8">
        <v>0</v>
      </c>
      <c r="L229" s="8">
        <v>1</v>
      </c>
      <c r="M229" s="8">
        <v>1</v>
      </c>
      <c r="N229" s="8">
        <v>2</v>
      </c>
    </row>
    <row r="230" spans="1:14" ht="16.5" customHeight="1" x14ac:dyDescent="0.2">
      <c r="A230" s="53">
        <v>12021</v>
      </c>
      <c r="B230" s="254" t="s">
        <v>452</v>
      </c>
      <c r="C230" s="60">
        <f t="shared" si="25"/>
        <v>1</v>
      </c>
      <c r="D230" s="8">
        <v>0</v>
      </c>
      <c r="E230" s="8">
        <v>0</v>
      </c>
      <c r="F230" s="8">
        <v>0</v>
      </c>
      <c r="G230" s="8">
        <v>0</v>
      </c>
      <c r="H230" s="8">
        <v>0</v>
      </c>
      <c r="I230" s="8">
        <v>0</v>
      </c>
      <c r="J230" s="8">
        <v>0</v>
      </c>
      <c r="K230" s="8">
        <v>0</v>
      </c>
      <c r="L230" s="8">
        <v>0</v>
      </c>
      <c r="M230" s="8">
        <v>0</v>
      </c>
      <c r="N230" s="8">
        <v>1</v>
      </c>
    </row>
    <row r="231" spans="1:14" ht="12.75" x14ac:dyDescent="0.2">
      <c r="A231" s="53">
        <v>12022</v>
      </c>
      <c r="B231" s="254" t="s">
        <v>437</v>
      </c>
      <c r="C231" s="60">
        <f t="shared" si="25"/>
        <v>65</v>
      </c>
      <c r="D231" s="8">
        <v>15</v>
      </c>
      <c r="E231" s="8">
        <v>2</v>
      </c>
      <c r="F231" s="8">
        <v>4</v>
      </c>
      <c r="G231" s="8">
        <v>1</v>
      </c>
      <c r="H231" s="8">
        <v>3</v>
      </c>
      <c r="I231" s="8">
        <v>0</v>
      </c>
      <c r="J231" s="8">
        <v>14</v>
      </c>
      <c r="K231" s="8">
        <v>0</v>
      </c>
      <c r="L231" s="8">
        <v>1</v>
      </c>
      <c r="M231" s="8">
        <v>1</v>
      </c>
      <c r="N231" s="8">
        <v>24</v>
      </c>
    </row>
    <row r="232" spans="1:14" ht="12.75" x14ac:dyDescent="0.2">
      <c r="A232" s="53">
        <v>12031</v>
      </c>
      <c r="B232" s="254" t="s">
        <v>311</v>
      </c>
      <c r="C232" s="60">
        <f t="shared" si="25"/>
        <v>22</v>
      </c>
      <c r="D232" s="8">
        <v>3</v>
      </c>
      <c r="E232" s="8">
        <v>2</v>
      </c>
      <c r="F232" s="8">
        <v>2</v>
      </c>
      <c r="G232" s="8">
        <v>1</v>
      </c>
      <c r="H232" s="8">
        <v>0</v>
      </c>
      <c r="I232" s="8">
        <v>2</v>
      </c>
      <c r="J232" s="8">
        <v>2</v>
      </c>
      <c r="K232" s="8">
        <v>0</v>
      </c>
      <c r="L232" s="8">
        <v>1</v>
      </c>
      <c r="M232" s="8">
        <v>0</v>
      </c>
      <c r="N232" s="8">
        <v>9</v>
      </c>
    </row>
    <row r="233" spans="1:14" ht="12.75" x14ac:dyDescent="0.2">
      <c r="A233" s="53">
        <v>12032</v>
      </c>
      <c r="B233" s="254" t="s">
        <v>348</v>
      </c>
      <c r="C233" s="60">
        <f t="shared" si="25"/>
        <v>1</v>
      </c>
      <c r="D233" s="8">
        <v>0</v>
      </c>
      <c r="E233" s="8">
        <v>0</v>
      </c>
      <c r="F233" s="8">
        <v>0</v>
      </c>
      <c r="G233" s="8">
        <v>0</v>
      </c>
      <c r="H233" s="8">
        <v>0</v>
      </c>
      <c r="I233" s="8">
        <v>0</v>
      </c>
      <c r="J233" s="8">
        <v>0</v>
      </c>
      <c r="K233" s="8">
        <v>0</v>
      </c>
      <c r="L233" s="8">
        <v>0</v>
      </c>
      <c r="M233" s="8">
        <v>0</v>
      </c>
      <c r="N233" s="8">
        <v>1</v>
      </c>
    </row>
    <row r="234" spans="1:14" ht="12.75" x14ac:dyDescent="0.2">
      <c r="A234" s="53">
        <v>12051</v>
      </c>
      <c r="B234" s="254" t="s">
        <v>27</v>
      </c>
      <c r="C234" s="60">
        <f t="shared" si="25"/>
        <v>287</v>
      </c>
      <c r="D234" s="8">
        <v>10</v>
      </c>
      <c r="E234" s="8">
        <v>30</v>
      </c>
      <c r="F234" s="8">
        <v>25</v>
      </c>
      <c r="G234" s="8">
        <v>12</v>
      </c>
      <c r="H234" s="8">
        <v>10</v>
      </c>
      <c r="I234" s="8">
        <v>7</v>
      </c>
      <c r="J234" s="8">
        <v>81</v>
      </c>
      <c r="K234" s="8">
        <v>0</v>
      </c>
      <c r="L234" s="8">
        <v>42</v>
      </c>
      <c r="M234" s="8">
        <v>4</v>
      </c>
      <c r="N234" s="8">
        <v>66</v>
      </c>
    </row>
    <row r="235" spans="1:14" ht="12.75" x14ac:dyDescent="0.2">
      <c r="A235" s="53">
        <v>12052</v>
      </c>
      <c r="B235" s="254" t="s">
        <v>28</v>
      </c>
      <c r="C235" s="60">
        <f t="shared" si="25"/>
        <v>88</v>
      </c>
      <c r="D235" s="8">
        <v>2</v>
      </c>
      <c r="E235" s="8">
        <v>8</v>
      </c>
      <c r="F235" s="8">
        <v>9</v>
      </c>
      <c r="G235" s="8">
        <v>1</v>
      </c>
      <c r="H235" s="8">
        <v>1</v>
      </c>
      <c r="I235" s="8">
        <v>6</v>
      </c>
      <c r="J235" s="8">
        <v>34</v>
      </c>
      <c r="K235" s="8">
        <v>0</v>
      </c>
      <c r="L235" s="8">
        <v>12</v>
      </c>
      <c r="M235" s="8">
        <v>1</v>
      </c>
      <c r="N235" s="8">
        <v>14</v>
      </c>
    </row>
    <row r="236" spans="1:14" ht="12.75" x14ac:dyDescent="0.2">
      <c r="A236" s="53">
        <v>12053</v>
      </c>
      <c r="B236" s="254" t="s">
        <v>29</v>
      </c>
      <c r="C236" s="60">
        <f t="shared" si="25"/>
        <v>16</v>
      </c>
      <c r="D236" s="8">
        <v>6</v>
      </c>
      <c r="E236" s="8">
        <v>3</v>
      </c>
      <c r="F236" s="8">
        <v>0</v>
      </c>
      <c r="G236" s="8">
        <v>0</v>
      </c>
      <c r="H236" s="8">
        <v>0</v>
      </c>
      <c r="I236" s="8">
        <v>1</v>
      </c>
      <c r="J236" s="8">
        <v>0</v>
      </c>
      <c r="K236" s="8">
        <v>0</v>
      </c>
      <c r="L236" s="8">
        <v>0</v>
      </c>
      <c r="M236" s="8">
        <v>0</v>
      </c>
      <c r="N236" s="8">
        <v>6</v>
      </c>
    </row>
    <row r="237" spans="1:14" ht="12.75" x14ac:dyDescent="0.2">
      <c r="A237" s="53">
        <v>12054</v>
      </c>
      <c r="B237" s="254" t="s">
        <v>30</v>
      </c>
      <c r="C237" s="60">
        <f t="shared" si="25"/>
        <v>13</v>
      </c>
      <c r="D237" s="8">
        <v>0</v>
      </c>
      <c r="E237" s="8">
        <v>3</v>
      </c>
      <c r="F237" s="8">
        <v>1</v>
      </c>
      <c r="G237" s="8">
        <v>0</v>
      </c>
      <c r="H237" s="8">
        <v>1</v>
      </c>
      <c r="I237" s="8">
        <v>1</v>
      </c>
      <c r="J237" s="8">
        <v>2</v>
      </c>
      <c r="K237" s="8">
        <v>0</v>
      </c>
      <c r="L237" s="8">
        <v>2</v>
      </c>
      <c r="M237" s="8">
        <v>0</v>
      </c>
      <c r="N237" s="8">
        <v>3</v>
      </c>
    </row>
    <row r="238" spans="1:14" ht="12.75" x14ac:dyDescent="0.2">
      <c r="A238" s="54">
        <v>12055</v>
      </c>
      <c r="B238" s="256" t="s">
        <v>392</v>
      </c>
      <c r="C238" s="60">
        <f t="shared" si="25"/>
        <v>16</v>
      </c>
      <c r="D238" s="8">
        <v>1</v>
      </c>
      <c r="E238" s="8">
        <v>1</v>
      </c>
      <c r="F238" s="8">
        <v>4</v>
      </c>
      <c r="G238" s="8">
        <v>0</v>
      </c>
      <c r="H238" s="8">
        <v>0</v>
      </c>
      <c r="I238" s="8">
        <v>0</v>
      </c>
      <c r="J238" s="8">
        <v>6</v>
      </c>
      <c r="K238" s="8">
        <v>0</v>
      </c>
      <c r="L238" s="8">
        <v>0</v>
      </c>
      <c r="M238" s="8">
        <v>1</v>
      </c>
      <c r="N238" s="8">
        <v>3</v>
      </c>
    </row>
    <row r="239" spans="1:14" ht="12.75" x14ac:dyDescent="0.2">
      <c r="A239" s="53">
        <v>12081</v>
      </c>
      <c r="B239" s="254" t="s">
        <v>365</v>
      </c>
      <c r="C239" s="60">
        <f t="shared" si="25"/>
        <v>92</v>
      </c>
      <c r="D239" s="8">
        <v>11</v>
      </c>
      <c r="E239" s="8">
        <v>13</v>
      </c>
      <c r="F239" s="8">
        <v>2</v>
      </c>
      <c r="G239" s="8">
        <v>3</v>
      </c>
      <c r="H239" s="8">
        <v>3</v>
      </c>
      <c r="I239" s="8">
        <v>3</v>
      </c>
      <c r="J239" s="8">
        <v>12</v>
      </c>
      <c r="K239" s="8">
        <v>0</v>
      </c>
      <c r="L239" s="8">
        <v>6</v>
      </c>
      <c r="M239" s="8">
        <v>0</v>
      </c>
      <c r="N239" s="8">
        <v>39</v>
      </c>
    </row>
    <row r="240" spans="1:14" ht="12.75" x14ac:dyDescent="0.2">
      <c r="A240" s="53">
        <v>12082</v>
      </c>
      <c r="B240" s="254" t="s">
        <v>356</v>
      </c>
      <c r="C240" s="60">
        <f t="shared" si="25"/>
        <v>55</v>
      </c>
      <c r="D240" s="8">
        <v>11</v>
      </c>
      <c r="E240" s="8">
        <v>6</v>
      </c>
      <c r="F240" s="8">
        <v>2</v>
      </c>
      <c r="G240" s="8">
        <v>1</v>
      </c>
      <c r="H240" s="8">
        <v>1</v>
      </c>
      <c r="I240" s="8">
        <v>0</v>
      </c>
      <c r="J240" s="8">
        <v>9</v>
      </c>
      <c r="K240" s="8">
        <v>0</v>
      </c>
      <c r="L240" s="8">
        <v>4</v>
      </c>
      <c r="M240" s="8">
        <v>0</v>
      </c>
      <c r="N240" s="8">
        <v>21</v>
      </c>
    </row>
    <row r="241" spans="1:14" ht="12.75" x14ac:dyDescent="0.2">
      <c r="A241" s="53">
        <v>12089</v>
      </c>
      <c r="B241" s="254" t="s">
        <v>476</v>
      </c>
      <c r="C241" s="60">
        <f t="shared" si="25"/>
        <v>54</v>
      </c>
      <c r="D241" s="8">
        <v>7</v>
      </c>
      <c r="E241" s="8">
        <v>7</v>
      </c>
      <c r="F241" s="8">
        <v>1</v>
      </c>
      <c r="G241" s="8">
        <v>1</v>
      </c>
      <c r="H241" s="8">
        <v>4</v>
      </c>
      <c r="I241" s="8">
        <v>0</v>
      </c>
      <c r="J241" s="8">
        <v>1</v>
      </c>
      <c r="K241" s="8">
        <v>0</v>
      </c>
      <c r="L241" s="8">
        <v>1</v>
      </c>
      <c r="M241" s="8">
        <v>0</v>
      </c>
      <c r="N241" s="8">
        <v>32</v>
      </c>
    </row>
    <row r="242" spans="1:14" ht="21" x14ac:dyDescent="0.2">
      <c r="A242" s="53">
        <v>12121</v>
      </c>
      <c r="B242" s="254" t="s">
        <v>32</v>
      </c>
      <c r="C242" s="60">
        <f t="shared" si="25"/>
        <v>5</v>
      </c>
      <c r="D242" s="8">
        <v>1</v>
      </c>
      <c r="E242" s="8">
        <v>3</v>
      </c>
      <c r="F242" s="8">
        <v>0</v>
      </c>
      <c r="G242" s="8">
        <v>0</v>
      </c>
      <c r="H242" s="8">
        <v>0</v>
      </c>
      <c r="I242" s="8">
        <v>0</v>
      </c>
      <c r="J242" s="8">
        <v>0</v>
      </c>
      <c r="K242" s="8">
        <v>0</v>
      </c>
      <c r="L242" s="8">
        <v>0</v>
      </c>
      <c r="M242" s="8">
        <v>0</v>
      </c>
      <c r="N242" s="8">
        <v>1</v>
      </c>
    </row>
    <row r="243" spans="1:14" ht="16.5" customHeight="1" x14ac:dyDescent="0.2">
      <c r="A243" s="53">
        <v>12122</v>
      </c>
      <c r="B243" s="254" t="s">
        <v>244</v>
      </c>
      <c r="C243" s="60">
        <f t="shared" si="25"/>
        <v>23</v>
      </c>
      <c r="D243" s="8">
        <v>2</v>
      </c>
      <c r="E243" s="8">
        <v>8</v>
      </c>
      <c r="F243" s="8">
        <v>2</v>
      </c>
      <c r="G243" s="8">
        <v>0</v>
      </c>
      <c r="H243" s="8">
        <v>2</v>
      </c>
      <c r="I243" s="8">
        <v>1</v>
      </c>
      <c r="J243" s="8">
        <v>0</v>
      </c>
      <c r="K243" s="8">
        <v>1</v>
      </c>
      <c r="L243" s="8">
        <v>0</v>
      </c>
      <c r="M243" s="8">
        <v>0</v>
      </c>
      <c r="N243" s="8">
        <v>7</v>
      </c>
    </row>
    <row r="244" spans="1:14" ht="12.75" x14ac:dyDescent="0.2">
      <c r="A244" s="53">
        <v>12123</v>
      </c>
      <c r="B244" s="254" t="s">
        <v>179</v>
      </c>
      <c r="C244" s="60">
        <f t="shared" si="25"/>
        <v>1</v>
      </c>
      <c r="D244" s="8">
        <v>0</v>
      </c>
      <c r="E244" s="8">
        <v>0</v>
      </c>
      <c r="F244" s="8">
        <v>0</v>
      </c>
      <c r="G244" s="8">
        <v>0</v>
      </c>
      <c r="H244" s="8">
        <v>0</v>
      </c>
      <c r="I244" s="8">
        <v>0</v>
      </c>
      <c r="J244" s="8">
        <v>0</v>
      </c>
      <c r="K244" s="8">
        <v>0</v>
      </c>
      <c r="L244" s="8">
        <v>0</v>
      </c>
      <c r="M244" s="8">
        <v>0</v>
      </c>
      <c r="N244" s="8">
        <v>1</v>
      </c>
    </row>
    <row r="245" spans="1:14" ht="12.75" x14ac:dyDescent="0.2">
      <c r="A245" s="53">
        <v>12125</v>
      </c>
      <c r="B245" s="254" t="s">
        <v>33</v>
      </c>
      <c r="C245" s="60">
        <f t="shared" si="25"/>
        <v>1</v>
      </c>
      <c r="D245" s="8">
        <v>0</v>
      </c>
      <c r="E245" s="8">
        <v>0</v>
      </c>
      <c r="F245" s="8">
        <v>0</v>
      </c>
      <c r="G245" s="8">
        <v>0</v>
      </c>
      <c r="H245" s="8">
        <v>0</v>
      </c>
      <c r="I245" s="8">
        <v>0</v>
      </c>
      <c r="J245" s="8">
        <v>0</v>
      </c>
      <c r="K245" s="8">
        <v>0</v>
      </c>
      <c r="L245" s="8">
        <v>0</v>
      </c>
      <c r="M245" s="8">
        <v>0</v>
      </c>
      <c r="N245" s="8">
        <v>1</v>
      </c>
    </row>
    <row r="246" spans="1:14" ht="12.75" x14ac:dyDescent="0.2">
      <c r="A246" s="54">
        <v>12131</v>
      </c>
      <c r="B246" s="256" t="s">
        <v>393</v>
      </c>
      <c r="C246" s="60">
        <f t="shared" si="25"/>
        <v>4</v>
      </c>
      <c r="D246" s="8">
        <v>0</v>
      </c>
      <c r="E246" s="8">
        <v>0</v>
      </c>
      <c r="F246" s="8">
        <v>2</v>
      </c>
      <c r="G246" s="8">
        <v>0</v>
      </c>
      <c r="H246" s="8">
        <v>0</v>
      </c>
      <c r="I246" s="8">
        <v>0</v>
      </c>
      <c r="J246" s="8">
        <v>0</v>
      </c>
      <c r="K246" s="8">
        <v>0</v>
      </c>
      <c r="L246" s="8">
        <v>0</v>
      </c>
      <c r="M246" s="8">
        <v>0</v>
      </c>
      <c r="N246" s="8">
        <v>2</v>
      </c>
    </row>
    <row r="247" spans="1:14" ht="12.75" x14ac:dyDescent="0.2">
      <c r="A247" s="51">
        <v>12132</v>
      </c>
      <c r="B247" s="254" t="s">
        <v>439</v>
      </c>
      <c r="C247" s="60">
        <f t="shared" si="25"/>
        <v>13</v>
      </c>
      <c r="D247" s="8">
        <v>0</v>
      </c>
      <c r="E247" s="8">
        <v>1</v>
      </c>
      <c r="F247" s="8">
        <v>1</v>
      </c>
      <c r="G247" s="8">
        <v>2</v>
      </c>
      <c r="H247" s="8">
        <v>0</v>
      </c>
      <c r="I247" s="8">
        <v>1</v>
      </c>
      <c r="J247" s="8">
        <v>1</v>
      </c>
      <c r="K247" s="8">
        <v>0</v>
      </c>
      <c r="L247" s="8">
        <v>2</v>
      </c>
      <c r="M247" s="8">
        <v>1</v>
      </c>
      <c r="N247" s="8">
        <v>4</v>
      </c>
    </row>
    <row r="248" spans="1:14" ht="12.75" x14ac:dyDescent="0.2">
      <c r="A248" s="51">
        <v>12133</v>
      </c>
      <c r="B248" s="254" t="s">
        <v>57</v>
      </c>
      <c r="C248" s="60">
        <f t="shared" si="25"/>
        <v>33</v>
      </c>
      <c r="D248" s="8">
        <v>1</v>
      </c>
      <c r="E248" s="8">
        <v>3</v>
      </c>
      <c r="F248" s="8">
        <v>4</v>
      </c>
      <c r="G248" s="8">
        <v>0</v>
      </c>
      <c r="H248" s="8">
        <v>0</v>
      </c>
      <c r="I248" s="8">
        <v>1</v>
      </c>
      <c r="J248" s="8">
        <v>6</v>
      </c>
      <c r="K248" s="8">
        <v>0</v>
      </c>
      <c r="L248" s="8">
        <v>1</v>
      </c>
      <c r="M248" s="8">
        <v>0</v>
      </c>
      <c r="N248" s="8">
        <v>17</v>
      </c>
    </row>
    <row r="249" spans="1:14" ht="12.75" x14ac:dyDescent="0.2">
      <c r="A249" s="51">
        <v>12138</v>
      </c>
      <c r="B249" s="254" t="s">
        <v>156</v>
      </c>
      <c r="C249" s="60">
        <f t="shared" si="25"/>
        <v>11</v>
      </c>
      <c r="D249" s="8">
        <v>1</v>
      </c>
      <c r="E249" s="8">
        <v>1</v>
      </c>
      <c r="F249" s="8">
        <v>1</v>
      </c>
      <c r="G249" s="8">
        <v>1</v>
      </c>
      <c r="H249" s="8">
        <v>0</v>
      </c>
      <c r="I249" s="8">
        <v>4</v>
      </c>
      <c r="J249" s="8">
        <v>1</v>
      </c>
      <c r="K249" s="8">
        <v>0</v>
      </c>
      <c r="L249" s="8">
        <v>0</v>
      </c>
      <c r="M249" s="8">
        <v>0</v>
      </c>
      <c r="N249" s="8">
        <v>2</v>
      </c>
    </row>
    <row r="250" spans="1:14" ht="12.75" x14ac:dyDescent="0.2">
      <c r="A250" s="51">
        <v>12139</v>
      </c>
      <c r="B250" s="254" t="s">
        <v>358</v>
      </c>
      <c r="C250" s="60">
        <f t="shared" si="25"/>
        <v>11</v>
      </c>
      <c r="D250" s="8">
        <v>0</v>
      </c>
      <c r="E250" s="8">
        <v>1</v>
      </c>
      <c r="F250" s="8">
        <v>4</v>
      </c>
      <c r="G250" s="8">
        <v>1</v>
      </c>
      <c r="H250" s="8">
        <v>2</v>
      </c>
      <c r="I250" s="8">
        <v>1</v>
      </c>
      <c r="J250" s="8">
        <v>0</v>
      </c>
      <c r="K250" s="8">
        <v>0</v>
      </c>
      <c r="L250" s="8">
        <v>0</v>
      </c>
      <c r="M250" s="8">
        <v>0</v>
      </c>
      <c r="N250" s="8">
        <v>2</v>
      </c>
    </row>
    <row r="251" spans="1:14" ht="12.75" x14ac:dyDescent="0.2">
      <c r="A251" s="51">
        <v>12141</v>
      </c>
      <c r="B251" s="259" t="s">
        <v>312</v>
      </c>
      <c r="C251" s="60">
        <f t="shared" si="25"/>
        <v>1</v>
      </c>
      <c r="D251" s="8">
        <v>0</v>
      </c>
      <c r="E251" s="8">
        <v>0</v>
      </c>
      <c r="F251" s="8">
        <v>0</v>
      </c>
      <c r="G251" s="8">
        <v>0</v>
      </c>
      <c r="H251" s="8">
        <v>0</v>
      </c>
      <c r="I251" s="8">
        <v>0</v>
      </c>
      <c r="J251" s="8">
        <v>0</v>
      </c>
      <c r="K251" s="8">
        <v>0</v>
      </c>
      <c r="L251" s="8">
        <v>0</v>
      </c>
      <c r="M251" s="8">
        <v>0</v>
      </c>
      <c r="N251" s="8">
        <v>1</v>
      </c>
    </row>
    <row r="252" spans="1:14" ht="21" x14ac:dyDescent="0.2">
      <c r="A252" s="51">
        <v>12146</v>
      </c>
      <c r="B252" s="254" t="s">
        <v>441</v>
      </c>
      <c r="C252" s="60">
        <f t="shared" si="25"/>
        <v>23</v>
      </c>
      <c r="D252" s="8">
        <v>7</v>
      </c>
      <c r="E252" s="8">
        <v>3</v>
      </c>
      <c r="F252" s="8">
        <v>1</v>
      </c>
      <c r="G252" s="8">
        <v>1</v>
      </c>
      <c r="H252" s="8">
        <v>2</v>
      </c>
      <c r="I252" s="8">
        <v>1</v>
      </c>
      <c r="J252" s="8">
        <v>2</v>
      </c>
      <c r="K252" s="8">
        <v>0</v>
      </c>
      <c r="L252" s="8">
        <v>0</v>
      </c>
      <c r="M252" s="8">
        <v>0</v>
      </c>
      <c r="N252" s="8">
        <v>6</v>
      </c>
    </row>
    <row r="253" spans="1:14" ht="12.75" x14ac:dyDescent="0.2">
      <c r="A253" s="51">
        <v>12149</v>
      </c>
      <c r="B253" s="254" t="s">
        <v>277</v>
      </c>
      <c r="C253" s="60">
        <f t="shared" si="25"/>
        <v>311</v>
      </c>
      <c r="D253" s="8">
        <v>61</v>
      </c>
      <c r="E253" s="8">
        <v>46</v>
      </c>
      <c r="F253" s="8">
        <v>13</v>
      </c>
      <c r="G253" s="8">
        <v>24</v>
      </c>
      <c r="H253" s="8">
        <v>6</v>
      </c>
      <c r="I253" s="8">
        <v>10</v>
      </c>
      <c r="J253" s="8">
        <v>21</v>
      </c>
      <c r="K253" s="8">
        <v>0</v>
      </c>
      <c r="L253" s="8">
        <v>5</v>
      </c>
      <c r="M253" s="8">
        <v>2</v>
      </c>
      <c r="N253" s="8">
        <v>123</v>
      </c>
    </row>
    <row r="254" spans="1:14" ht="12.75" x14ac:dyDescent="0.2">
      <c r="A254" s="51">
        <v>12150</v>
      </c>
      <c r="B254" s="254" t="s">
        <v>35</v>
      </c>
      <c r="C254" s="60">
        <f t="shared" si="25"/>
        <v>4</v>
      </c>
      <c r="D254" s="8">
        <v>0</v>
      </c>
      <c r="E254" s="8">
        <v>1</v>
      </c>
      <c r="F254" s="8">
        <v>0</v>
      </c>
      <c r="G254" s="8">
        <v>0</v>
      </c>
      <c r="H254" s="8">
        <v>1</v>
      </c>
      <c r="I254" s="8">
        <v>0</v>
      </c>
      <c r="J254" s="8">
        <v>0</v>
      </c>
      <c r="K254" s="8">
        <v>0</v>
      </c>
      <c r="L254" s="8">
        <v>0</v>
      </c>
      <c r="M254" s="8">
        <v>0</v>
      </c>
      <c r="N254" s="8">
        <v>2</v>
      </c>
    </row>
    <row r="255" spans="1:14" ht="12.75" x14ac:dyDescent="0.2">
      <c r="A255" s="51">
        <v>12151</v>
      </c>
      <c r="B255" s="254" t="s">
        <v>36</v>
      </c>
      <c r="C255" s="60">
        <f t="shared" si="25"/>
        <v>73</v>
      </c>
      <c r="D255" s="8">
        <v>5</v>
      </c>
      <c r="E255" s="8">
        <v>16</v>
      </c>
      <c r="F255" s="8">
        <v>3</v>
      </c>
      <c r="G255" s="8">
        <v>4</v>
      </c>
      <c r="H255" s="8">
        <v>2</v>
      </c>
      <c r="I255" s="8">
        <v>4</v>
      </c>
      <c r="J255" s="8">
        <v>10</v>
      </c>
      <c r="K255" s="8">
        <v>0</v>
      </c>
      <c r="L255" s="8">
        <v>2</v>
      </c>
      <c r="M255" s="8">
        <v>0</v>
      </c>
      <c r="N255" s="8">
        <v>27</v>
      </c>
    </row>
    <row r="256" spans="1:14" ht="21" x14ac:dyDescent="0.2">
      <c r="A256" s="51">
        <v>12152</v>
      </c>
      <c r="B256" s="289" t="s">
        <v>996</v>
      </c>
      <c r="C256" s="60">
        <f t="shared" si="25"/>
        <v>781</v>
      </c>
      <c r="D256" s="8">
        <v>5</v>
      </c>
      <c r="E256" s="8">
        <v>67</v>
      </c>
      <c r="F256" s="8">
        <v>326</v>
      </c>
      <c r="G256" s="8">
        <v>37</v>
      </c>
      <c r="H256" s="8">
        <v>1</v>
      </c>
      <c r="I256" s="8">
        <v>29</v>
      </c>
      <c r="J256" s="8">
        <v>99</v>
      </c>
      <c r="K256" s="8">
        <v>0</v>
      </c>
      <c r="L256" s="8">
        <v>6</v>
      </c>
      <c r="M256" s="8">
        <v>21</v>
      </c>
      <c r="N256" s="8">
        <v>190</v>
      </c>
    </row>
    <row r="257" spans="1:14" ht="15" customHeight="1" x14ac:dyDescent="0.2">
      <c r="A257" s="51">
        <v>12159</v>
      </c>
      <c r="B257" s="254" t="s">
        <v>442</v>
      </c>
      <c r="C257" s="60">
        <f t="shared" si="25"/>
        <v>4</v>
      </c>
      <c r="D257" s="8">
        <v>0</v>
      </c>
      <c r="E257" s="8">
        <v>0</v>
      </c>
      <c r="F257" s="8">
        <v>2</v>
      </c>
      <c r="G257" s="8">
        <v>1</v>
      </c>
      <c r="H257" s="8">
        <v>0</v>
      </c>
      <c r="I257" s="8">
        <v>0</v>
      </c>
      <c r="J257" s="8">
        <v>0</v>
      </c>
      <c r="K257" s="8">
        <v>0</v>
      </c>
      <c r="L257" s="8">
        <v>0</v>
      </c>
      <c r="M257" s="8">
        <v>0</v>
      </c>
      <c r="N257" s="8">
        <v>1</v>
      </c>
    </row>
    <row r="258" spans="1:14" ht="12.75" x14ac:dyDescent="0.2">
      <c r="A258" s="51">
        <v>12163</v>
      </c>
      <c r="B258" s="254" t="s">
        <v>243</v>
      </c>
      <c r="C258" s="60">
        <f t="shared" si="25"/>
        <v>3488</v>
      </c>
      <c r="D258" s="8">
        <v>622</v>
      </c>
      <c r="E258" s="8">
        <v>614</v>
      </c>
      <c r="F258" s="8">
        <v>298</v>
      </c>
      <c r="G258" s="8">
        <v>301</v>
      </c>
      <c r="H258" s="8">
        <v>39</v>
      </c>
      <c r="I258" s="8">
        <v>36</v>
      </c>
      <c r="J258" s="8">
        <v>222</v>
      </c>
      <c r="K258" s="8">
        <v>1</v>
      </c>
      <c r="L258" s="8">
        <v>302</v>
      </c>
      <c r="M258" s="8">
        <v>25</v>
      </c>
      <c r="N258" s="8">
        <v>1028</v>
      </c>
    </row>
    <row r="259" spans="1:14" ht="12.75" x14ac:dyDescent="0.2">
      <c r="A259" s="51">
        <v>12170</v>
      </c>
      <c r="B259" s="254" t="s">
        <v>443</v>
      </c>
      <c r="C259" s="60">
        <f t="shared" si="25"/>
        <v>5</v>
      </c>
      <c r="D259" s="8">
        <v>0</v>
      </c>
      <c r="E259" s="8">
        <v>1</v>
      </c>
      <c r="F259" s="8">
        <v>1</v>
      </c>
      <c r="G259" s="8">
        <v>0</v>
      </c>
      <c r="H259" s="8">
        <v>0</v>
      </c>
      <c r="I259" s="8">
        <v>1</v>
      </c>
      <c r="J259" s="8">
        <v>2</v>
      </c>
      <c r="K259" s="8">
        <v>0</v>
      </c>
      <c r="L259" s="8">
        <v>0</v>
      </c>
      <c r="M259" s="8">
        <v>0</v>
      </c>
      <c r="N259" s="8">
        <v>0</v>
      </c>
    </row>
    <row r="260" spans="1:14" ht="12.75" x14ac:dyDescent="0.2">
      <c r="A260" s="53">
        <v>12171</v>
      </c>
      <c r="B260" s="254" t="s">
        <v>183</v>
      </c>
      <c r="C260" s="60">
        <f t="shared" si="25"/>
        <v>2</v>
      </c>
      <c r="D260" s="8">
        <v>0</v>
      </c>
      <c r="E260" s="8">
        <v>0</v>
      </c>
      <c r="F260" s="8">
        <v>0</v>
      </c>
      <c r="G260" s="8">
        <v>0</v>
      </c>
      <c r="H260" s="8">
        <v>0</v>
      </c>
      <c r="I260" s="8">
        <v>1</v>
      </c>
      <c r="J260" s="8">
        <v>1</v>
      </c>
      <c r="K260" s="8">
        <v>0</v>
      </c>
      <c r="L260" s="8">
        <v>0</v>
      </c>
      <c r="M260" s="8">
        <v>0</v>
      </c>
      <c r="N260" s="8">
        <v>0</v>
      </c>
    </row>
    <row r="261" spans="1:14" ht="12.75" x14ac:dyDescent="0.2">
      <c r="A261" s="53">
        <v>12173</v>
      </c>
      <c r="B261" s="254" t="s">
        <v>58</v>
      </c>
      <c r="C261" s="60">
        <f t="shared" si="25"/>
        <v>120</v>
      </c>
      <c r="D261" s="8">
        <v>3</v>
      </c>
      <c r="E261" s="8">
        <v>6</v>
      </c>
      <c r="F261" s="8">
        <v>5</v>
      </c>
      <c r="G261" s="8">
        <v>1</v>
      </c>
      <c r="H261" s="8">
        <v>2</v>
      </c>
      <c r="I261" s="8">
        <v>0</v>
      </c>
      <c r="J261" s="8">
        <v>4</v>
      </c>
      <c r="K261" s="8">
        <v>1</v>
      </c>
      <c r="L261" s="8">
        <v>2</v>
      </c>
      <c r="M261" s="8">
        <v>0</v>
      </c>
      <c r="N261" s="8">
        <v>96</v>
      </c>
    </row>
    <row r="262" spans="1:14" ht="12.75" x14ac:dyDescent="0.2">
      <c r="A262" s="53">
        <v>12174</v>
      </c>
      <c r="B262" s="254" t="s">
        <v>59</v>
      </c>
      <c r="C262" s="60">
        <f t="shared" si="25"/>
        <v>1</v>
      </c>
      <c r="D262" s="8">
        <v>0</v>
      </c>
      <c r="E262" s="8">
        <v>0</v>
      </c>
      <c r="F262" s="8">
        <v>0</v>
      </c>
      <c r="G262" s="8">
        <v>0</v>
      </c>
      <c r="H262" s="8">
        <v>0</v>
      </c>
      <c r="I262" s="8">
        <v>0</v>
      </c>
      <c r="J262" s="8">
        <v>0</v>
      </c>
      <c r="K262" s="8">
        <v>0</v>
      </c>
      <c r="L262" s="8">
        <v>0</v>
      </c>
      <c r="M262" s="8">
        <v>0</v>
      </c>
      <c r="N262" s="8">
        <v>1</v>
      </c>
    </row>
    <row r="263" spans="1:14" ht="12.75" x14ac:dyDescent="0.2">
      <c r="A263" s="53">
        <v>12182</v>
      </c>
      <c r="B263" s="254" t="s">
        <v>38</v>
      </c>
      <c r="C263" s="60">
        <f t="shared" ref="C263:C324" si="29">SUM(D263:N263)</f>
        <v>17</v>
      </c>
      <c r="D263" s="8">
        <v>0</v>
      </c>
      <c r="E263" s="8">
        <v>2</v>
      </c>
      <c r="F263" s="8">
        <v>3</v>
      </c>
      <c r="G263" s="8">
        <v>0</v>
      </c>
      <c r="H263" s="8">
        <v>5</v>
      </c>
      <c r="I263" s="8">
        <v>1</v>
      </c>
      <c r="J263" s="8">
        <v>4</v>
      </c>
      <c r="K263" s="8">
        <v>0</v>
      </c>
      <c r="L263" s="8">
        <v>1</v>
      </c>
      <c r="M263" s="8">
        <v>0</v>
      </c>
      <c r="N263" s="8">
        <v>1</v>
      </c>
    </row>
    <row r="264" spans="1:14" ht="12.75" x14ac:dyDescent="0.2">
      <c r="A264" s="53">
        <v>12183</v>
      </c>
      <c r="B264" s="254" t="s">
        <v>39</v>
      </c>
      <c r="C264" s="60">
        <f t="shared" si="29"/>
        <v>14</v>
      </c>
      <c r="D264" s="8">
        <v>0</v>
      </c>
      <c r="E264" s="8">
        <v>5</v>
      </c>
      <c r="F264" s="8">
        <v>5</v>
      </c>
      <c r="G264" s="8">
        <v>0</v>
      </c>
      <c r="H264" s="8">
        <v>0</v>
      </c>
      <c r="I264" s="8">
        <v>0</v>
      </c>
      <c r="J264" s="8">
        <v>2</v>
      </c>
      <c r="K264" s="8">
        <v>0</v>
      </c>
      <c r="L264" s="8">
        <v>1</v>
      </c>
      <c r="M264" s="8">
        <v>0</v>
      </c>
      <c r="N264" s="8">
        <v>1</v>
      </c>
    </row>
    <row r="265" spans="1:14" ht="12.75" x14ac:dyDescent="0.2">
      <c r="A265" s="51">
        <v>12999</v>
      </c>
      <c r="B265" s="254" t="s">
        <v>68</v>
      </c>
      <c r="C265" s="60">
        <f t="shared" si="29"/>
        <v>135</v>
      </c>
      <c r="D265" s="8">
        <v>23</v>
      </c>
      <c r="E265" s="8">
        <v>18</v>
      </c>
      <c r="F265" s="8">
        <v>13</v>
      </c>
      <c r="G265" s="8">
        <v>3</v>
      </c>
      <c r="H265" s="8">
        <v>3</v>
      </c>
      <c r="I265" s="8">
        <v>6</v>
      </c>
      <c r="J265" s="8">
        <v>26</v>
      </c>
      <c r="K265" s="8">
        <v>0</v>
      </c>
      <c r="L265" s="8">
        <v>2</v>
      </c>
      <c r="M265" s="8">
        <v>4</v>
      </c>
      <c r="N265" s="8">
        <v>37</v>
      </c>
    </row>
    <row r="266" spans="1:14" ht="12.75" x14ac:dyDescent="0.2">
      <c r="A266" s="53">
        <v>13051</v>
      </c>
      <c r="B266" s="254" t="s">
        <v>444</v>
      </c>
      <c r="C266" s="60">
        <f t="shared" si="29"/>
        <v>3</v>
      </c>
      <c r="D266" s="8">
        <v>0</v>
      </c>
      <c r="E266" s="8">
        <v>0</v>
      </c>
      <c r="F266" s="8">
        <v>1</v>
      </c>
      <c r="G266" s="8">
        <v>0</v>
      </c>
      <c r="H266" s="8">
        <v>0</v>
      </c>
      <c r="I266" s="8">
        <v>0</v>
      </c>
      <c r="J266" s="8">
        <v>1</v>
      </c>
      <c r="K266" s="8">
        <v>0</v>
      </c>
      <c r="L266" s="8">
        <v>0</v>
      </c>
      <c r="M266" s="8">
        <v>0</v>
      </c>
      <c r="N266" s="8">
        <v>1</v>
      </c>
    </row>
    <row r="267" spans="1:14" ht="12.75" x14ac:dyDescent="0.2">
      <c r="A267" s="54">
        <v>15099</v>
      </c>
      <c r="B267" s="256" t="s">
        <v>445</v>
      </c>
      <c r="C267" s="60">
        <f t="shared" si="29"/>
        <v>1</v>
      </c>
      <c r="D267" s="8">
        <v>0</v>
      </c>
      <c r="E267" s="8">
        <v>0</v>
      </c>
      <c r="F267" s="8">
        <v>0</v>
      </c>
      <c r="G267" s="8">
        <v>0</v>
      </c>
      <c r="H267" s="8">
        <v>0</v>
      </c>
      <c r="I267" s="8">
        <v>0</v>
      </c>
      <c r="J267" s="8">
        <v>1</v>
      </c>
      <c r="K267" s="8">
        <v>0</v>
      </c>
      <c r="L267" s="8">
        <v>0</v>
      </c>
      <c r="M267" s="8">
        <v>0</v>
      </c>
      <c r="N267" s="8">
        <v>0</v>
      </c>
    </row>
    <row r="268" spans="1:14" ht="12.75" x14ac:dyDescent="0.2">
      <c r="A268" s="54">
        <v>22412</v>
      </c>
      <c r="B268" s="256" t="s">
        <v>395</v>
      </c>
      <c r="C268" s="60">
        <f t="shared" si="29"/>
        <v>7</v>
      </c>
      <c r="D268" s="8">
        <v>0</v>
      </c>
      <c r="E268" s="8">
        <v>1</v>
      </c>
      <c r="F268" s="8">
        <v>0</v>
      </c>
      <c r="G268" s="8">
        <v>0</v>
      </c>
      <c r="H268" s="8">
        <v>0</v>
      </c>
      <c r="I268" s="8">
        <v>0</v>
      </c>
      <c r="J268" s="8">
        <v>0</v>
      </c>
      <c r="K268" s="8">
        <v>0</v>
      </c>
      <c r="L268" s="8">
        <v>1</v>
      </c>
      <c r="M268" s="8">
        <v>0</v>
      </c>
      <c r="N268" s="8">
        <v>5</v>
      </c>
    </row>
    <row r="269" spans="1:14" ht="12.75" x14ac:dyDescent="0.2">
      <c r="A269" s="54">
        <v>22600</v>
      </c>
      <c r="B269" s="256" t="s">
        <v>396</v>
      </c>
      <c r="C269" s="60">
        <f t="shared" si="29"/>
        <v>9</v>
      </c>
      <c r="D269" s="8">
        <v>1</v>
      </c>
      <c r="E269" s="8">
        <v>3</v>
      </c>
      <c r="F269" s="8">
        <v>0</v>
      </c>
      <c r="G269" s="8">
        <v>0</v>
      </c>
      <c r="H269" s="8">
        <v>0</v>
      </c>
      <c r="I269" s="8">
        <v>0</v>
      </c>
      <c r="J269" s="8">
        <v>1</v>
      </c>
      <c r="K269" s="8">
        <v>0</v>
      </c>
      <c r="L269" s="8">
        <v>0</v>
      </c>
      <c r="M269" s="8">
        <v>0</v>
      </c>
      <c r="N269" s="8">
        <v>4</v>
      </c>
    </row>
    <row r="270" spans="1:14" ht="12.75" x14ac:dyDescent="0.2">
      <c r="A270" s="54">
        <v>22601</v>
      </c>
      <c r="B270" s="256" t="s">
        <v>397</v>
      </c>
      <c r="C270" s="60">
        <f t="shared" si="29"/>
        <v>3</v>
      </c>
      <c r="D270" s="8">
        <v>0</v>
      </c>
      <c r="E270" s="8">
        <v>1</v>
      </c>
      <c r="F270" s="8">
        <v>0</v>
      </c>
      <c r="G270" s="8">
        <v>0</v>
      </c>
      <c r="H270" s="8">
        <v>0</v>
      </c>
      <c r="I270" s="8">
        <v>0</v>
      </c>
      <c r="J270" s="8">
        <v>0</v>
      </c>
      <c r="K270" s="8">
        <v>0</v>
      </c>
      <c r="L270" s="8">
        <v>0</v>
      </c>
      <c r="M270" s="8">
        <v>0</v>
      </c>
      <c r="N270" s="8">
        <v>2</v>
      </c>
    </row>
    <row r="271" spans="1:14" ht="12.75" x14ac:dyDescent="0.2">
      <c r="A271" s="51"/>
      <c r="B271" s="257" t="s">
        <v>352</v>
      </c>
      <c r="C271" s="60">
        <f>SUM(C272:C273)</f>
        <v>5</v>
      </c>
      <c r="D271" s="60">
        <f t="shared" ref="D271:N271" si="30">SUM(D272:D273)</f>
        <v>0</v>
      </c>
      <c r="E271" s="60">
        <f t="shared" si="30"/>
        <v>0</v>
      </c>
      <c r="F271" s="60">
        <f t="shared" si="30"/>
        <v>0</v>
      </c>
      <c r="G271" s="60">
        <f t="shared" si="30"/>
        <v>0</v>
      </c>
      <c r="H271" s="60">
        <f t="shared" si="30"/>
        <v>0</v>
      </c>
      <c r="I271" s="60">
        <f t="shared" si="30"/>
        <v>1</v>
      </c>
      <c r="J271" s="60">
        <f t="shared" si="30"/>
        <v>0</v>
      </c>
      <c r="K271" s="60">
        <f t="shared" si="30"/>
        <v>0</v>
      </c>
      <c r="L271" s="60">
        <f t="shared" si="30"/>
        <v>1</v>
      </c>
      <c r="M271" s="60">
        <f t="shared" si="30"/>
        <v>0</v>
      </c>
      <c r="N271" s="60">
        <f t="shared" si="30"/>
        <v>3</v>
      </c>
    </row>
    <row r="272" spans="1:14" ht="12.75" x14ac:dyDescent="0.2">
      <c r="A272" s="53">
        <v>20003</v>
      </c>
      <c r="B272" s="254" t="s">
        <v>344</v>
      </c>
      <c r="C272" s="60">
        <f t="shared" si="29"/>
        <v>4</v>
      </c>
      <c r="D272" s="8">
        <v>0</v>
      </c>
      <c r="E272" s="8">
        <v>0</v>
      </c>
      <c r="F272" s="8">
        <v>0</v>
      </c>
      <c r="G272" s="8">
        <v>0</v>
      </c>
      <c r="H272" s="8">
        <v>0</v>
      </c>
      <c r="I272" s="8">
        <v>1</v>
      </c>
      <c r="J272" s="8">
        <v>0</v>
      </c>
      <c r="K272" s="8">
        <v>0</v>
      </c>
      <c r="L272" s="8">
        <v>1</v>
      </c>
      <c r="M272" s="8">
        <v>0</v>
      </c>
      <c r="N272" s="8">
        <v>2</v>
      </c>
    </row>
    <row r="273" spans="1:14" ht="12.75" x14ac:dyDescent="0.2">
      <c r="A273" s="53">
        <v>20005</v>
      </c>
      <c r="B273" s="254" t="s">
        <v>322</v>
      </c>
      <c r="C273" s="60">
        <f t="shared" si="29"/>
        <v>1</v>
      </c>
      <c r="D273" s="8">
        <v>0</v>
      </c>
      <c r="E273" s="8">
        <v>0</v>
      </c>
      <c r="F273" s="8">
        <v>0</v>
      </c>
      <c r="G273" s="8">
        <v>0</v>
      </c>
      <c r="H273" s="8">
        <v>0</v>
      </c>
      <c r="I273" s="8">
        <v>0</v>
      </c>
      <c r="J273" s="8">
        <v>0</v>
      </c>
      <c r="K273" s="8">
        <v>0</v>
      </c>
      <c r="L273" s="8">
        <v>0</v>
      </c>
      <c r="M273" s="8">
        <v>0</v>
      </c>
      <c r="N273" s="8">
        <v>1</v>
      </c>
    </row>
    <row r="274" spans="1:14" ht="21" x14ac:dyDescent="0.2">
      <c r="A274" s="51"/>
      <c r="B274" s="257" t="s">
        <v>260</v>
      </c>
      <c r="C274" s="60">
        <f>SUM(C275:C276)</f>
        <v>6</v>
      </c>
      <c r="D274" s="60">
        <f t="shared" ref="D274:N274" si="31">SUM(D275:D276)</f>
        <v>0</v>
      </c>
      <c r="E274" s="60">
        <f t="shared" si="31"/>
        <v>1</v>
      </c>
      <c r="F274" s="60">
        <f t="shared" si="31"/>
        <v>3</v>
      </c>
      <c r="G274" s="60">
        <f t="shared" si="31"/>
        <v>0</v>
      </c>
      <c r="H274" s="60">
        <f t="shared" si="31"/>
        <v>0</v>
      </c>
      <c r="I274" s="60">
        <f t="shared" si="31"/>
        <v>0</v>
      </c>
      <c r="J274" s="60">
        <f t="shared" si="31"/>
        <v>1</v>
      </c>
      <c r="K274" s="60">
        <f t="shared" si="31"/>
        <v>0</v>
      </c>
      <c r="L274" s="60">
        <f t="shared" si="31"/>
        <v>0</v>
      </c>
      <c r="M274" s="60">
        <f t="shared" si="31"/>
        <v>0</v>
      </c>
      <c r="N274" s="60">
        <f t="shared" si="31"/>
        <v>1</v>
      </c>
    </row>
    <row r="275" spans="1:14" ht="12.75" x14ac:dyDescent="0.2">
      <c r="A275" s="53">
        <v>21001</v>
      </c>
      <c r="B275" s="254" t="s">
        <v>168</v>
      </c>
      <c r="C275" s="60">
        <f t="shared" si="29"/>
        <v>5</v>
      </c>
      <c r="D275" s="8">
        <v>0</v>
      </c>
      <c r="E275" s="8">
        <v>0</v>
      </c>
      <c r="F275" s="8">
        <v>3</v>
      </c>
      <c r="G275" s="8">
        <v>0</v>
      </c>
      <c r="H275" s="8">
        <v>0</v>
      </c>
      <c r="I275" s="8">
        <v>0</v>
      </c>
      <c r="J275" s="8">
        <v>1</v>
      </c>
      <c r="K275" s="8">
        <v>0</v>
      </c>
      <c r="L275" s="8">
        <v>0</v>
      </c>
      <c r="M275" s="8">
        <v>0</v>
      </c>
      <c r="N275" s="8">
        <v>1</v>
      </c>
    </row>
    <row r="276" spans="1:14" ht="15" customHeight="1" x14ac:dyDescent="0.2">
      <c r="A276" s="53">
        <v>21002</v>
      </c>
      <c r="B276" s="254" t="s">
        <v>340</v>
      </c>
      <c r="C276" s="60">
        <f t="shared" si="29"/>
        <v>1</v>
      </c>
      <c r="D276" s="8">
        <v>0</v>
      </c>
      <c r="E276" s="8">
        <v>1</v>
      </c>
      <c r="F276" s="8">
        <v>0</v>
      </c>
      <c r="G276" s="8">
        <v>0</v>
      </c>
      <c r="H276" s="8">
        <v>0</v>
      </c>
      <c r="I276" s="8">
        <v>0</v>
      </c>
      <c r="J276" s="8">
        <v>0</v>
      </c>
      <c r="K276" s="8">
        <v>0</v>
      </c>
      <c r="L276" s="8">
        <v>0</v>
      </c>
      <c r="M276" s="8">
        <v>0</v>
      </c>
      <c r="N276" s="8">
        <v>0</v>
      </c>
    </row>
    <row r="277" spans="1:14" ht="12.75" x14ac:dyDescent="0.2">
      <c r="A277" s="51"/>
      <c r="B277" s="257" t="s">
        <v>217</v>
      </c>
      <c r="C277" s="60">
        <f>SUM(C278)</f>
        <v>476</v>
      </c>
      <c r="D277" s="60">
        <f t="shared" ref="D277:N277" si="32">SUM(D278)</f>
        <v>69</v>
      </c>
      <c r="E277" s="60">
        <f t="shared" si="32"/>
        <v>68</v>
      </c>
      <c r="F277" s="60">
        <f t="shared" si="32"/>
        <v>50</v>
      </c>
      <c r="G277" s="60">
        <f t="shared" si="32"/>
        <v>37</v>
      </c>
      <c r="H277" s="60">
        <f t="shared" si="32"/>
        <v>12</v>
      </c>
      <c r="I277" s="60">
        <f t="shared" si="32"/>
        <v>9</v>
      </c>
      <c r="J277" s="60">
        <f t="shared" si="32"/>
        <v>34</v>
      </c>
      <c r="K277" s="60">
        <f t="shared" si="32"/>
        <v>0</v>
      </c>
      <c r="L277" s="60">
        <f t="shared" si="32"/>
        <v>19</v>
      </c>
      <c r="M277" s="60">
        <f t="shared" si="32"/>
        <v>10</v>
      </c>
      <c r="N277" s="60">
        <f t="shared" si="32"/>
        <v>168</v>
      </c>
    </row>
    <row r="278" spans="1:14" ht="12.75" x14ac:dyDescent="0.2">
      <c r="A278" s="53">
        <v>22100</v>
      </c>
      <c r="B278" s="254" t="s">
        <v>368</v>
      </c>
      <c r="C278" s="60">
        <f t="shared" si="29"/>
        <v>476</v>
      </c>
      <c r="D278" s="8">
        <v>69</v>
      </c>
      <c r="E278" s="8">
        <v>68</v>
      </c>
      <c r="F278" s="8">
        <v>50</v>
      </c>
      <c r="G278" s="8">
        <v>37</v>
      </c>
      <c r="H278" s="8">
        <v>12</v>
      </c>
      <c r="I278" s="8">
        <v>9</v>
      </c>
      <c r="J278" s="8">
        <v>34</v>
      </c>
      <c r="K278" s="8">
        <v>0</v>
      </c>
      <c r="L278" s="8">
        <v>19</v>
      </c>
      <c r="M278" s="8">
        <v>10</v>
      </c>
      <c r="N278" s="8">
        <v>168</v>
      </c>
    </row>
    <row r="279" spans="1:14" ht="12.75" x14ac:dyDescent="0.2">
      <c r="A279" s="50"/>
      <c r="B279" s="253" t="s">
        <v>314</v>
      </c>
      <c r="C279" s="60">
        <f>SUM(C280:C295)</f>
        <v>880</v>
      </c>
      <c r="D279" s="60">
        <f t="shared" ref="D279:N279" si="33">SUM(D280:D295)</f>
        <v>130</v>
      </c>
      <c r="E279" s="60">
        <f t="shared" si="33"/>
        <v>109</v>
      </c>
      <c r="F279" s="60">
        <f t="shared" si="33"/>
        <v>29</v>
      </c>
      <c r="G279" s="60">
        <f t="shared" si="33"/>
        <v>29</v>
      </c>
      <c r="H279" s="60">
        <f t="shared" si="33"/>
        <v>45</v>
      </c>
      <c r="I279" s="60">
        <f t="shared" si="33"/>
        <v>56</v>
      </c>
      <c r="J279" s="60">
        <f t="shared" si="33"/>
        <v>60</v>
      </c>
      <c r="K279" s="60">
        <f t="shared" si="33"/>
        <v>2</v>
      </c>
      <c r="L279" s="60">
        <f t="shared" si="33"/>
        <v>26</v>
      </c>
      <c r="M279" s="60">
        <f t="shared" si="33"/>
        <v>6</v>
      </c>
      <c r="N279" s="60">
        <f t="shared" si="33"/>
        <v>388</v>
      </c>
    </row>
    <row r="280" spans="1:14" ht="12.75" x14ac:dyDescent="0.2">
      <c r="A280" s="51">
        <v>13016</v>
      </c>
      <c r="B280" s="254" t="s">
        <v>422</v>
      </c>
      <c r="C280" s="60">
        <f t="shared" si="29"/>
        <v>30</v>
      </c>
      <c r="D280" s="8">
        <v>4</v>
      </c>
      <c r="E280" s="8">
        <v>6</v>
      </c>
      <c r="F280" s="8">
        <v>5</v>
      </c>
      <c r="G280" s="8">
        <v>1</v>
      </c>
      <c r="H280" s="8">
        <v>2</v>
      </c>
      <c r="I280" s="8">
        <v>6</v>
      </c>
      <c r="J280" s="8">
        <v>0</v>
      </c>
      <c r="K280" s="8">
        <v>0</v>
      </c>
      <c r="L280" s="8">
        <v>2</v>
      </c>
      <c r="M280" s="8">
        <v>0</v>
      </c>
      <c r="N280" s="8">
        <v>4</v>
      </c>
    </row>
    <row r="281" spans="1:14" ht="12.75" x14ac:dyDescent="0.2">
      <c r="A281" s="51">
        <v>13021</v>
      </c>
      <c r="B281" s="254" t="s">
        <v>315</v>
      </c>
      <c r="C281" s="60">
        <f t="shared" si="29"/>
        <v>19</v>
      </c>
      <c r="D281" s="8">
        <v>3</v>
      </c>
      <c r="E281" s="8">
        <v>2</v>
      </c>
      <c r="F281" s="8">
        <v>0</v>
      </c>
      <c r="G281" s="8">
        <v>0</v>
      </c>
      <c r="H281" s="8">
        <v>0</v>
      </c>
      <c r="I281" s="8">
        <v>0</v>
      </c>
      <c r="J281" s="8">
        <v>1</v>
      </c>
      <c r="K281" s="8">
        <v>0</v>
      </c>
      <c r="L281" s="8">
        <v>1</v>
      </c>
      <c r="M281" s="8">
        <v>0</v>
      </c>
      <c r="N281" s="8">
        <v>12</v>
      </c>
    </row>
    <row r="282" spans="1:14" ht="12.75" x14ac:dyDescent="0.2">
      <c r="A282" s="54">
        <v>13022</v>
      </c>
      <c r="B282" s="256" t="s">
        <v>399</v>
      </c>
      <c r="C282" s="60">
        <f t="shared" si="29"/>
        <v>3</v>
      </c>
      <c r="D282" s="8">
        <v>0</v>
      </c>
      <c r="E282" s="8">
        <v>0</v>
      </c>
      <c r="F282" s="8">
        <v>0</v>
      </c>
      <c r="G282" s="8">
        <v>0</v>
      </c>
      <c r="H282" s="8">
        <v>0</v>
      </c>
      <c r="I282" s="8">
        <v>0</v>
      </c>
      <c r="J282" s="8">
        <v>2</v>
      </c>
      <c r="K282" s="8">
        <v>0</v>
      </c>
      <c r="L282" s="8">
        <v>0</v>
      </c>
      <c r="M282" s="8">
        <v>0</v>
      </c>
      <c r="N282" s="8">
        <v>1</v>
      </c>
    </row>
    <row r="283" spans="1:14" ht="12.75" x14ac:dyDescent="0.2">
      <c r="A283" s="51">
        <v>13023</v>
      </c>
      <c r="B283" s="254" t="s">
        <v>316</v>
      </c>
      <c r="C283" s="60">
        <f t="shared" si="29"/>
        <v>26</v>
      </c>
      <c r="D283" s="8">
        <v>8</v>
      </c>
      <c r="E283" s="8">
        <v>6</v>
      </c>
      <c r="F283" s="8">
        <v>1</v>
      </c>
      <c r="G283" s="8">
        <v>1</v>
      </c>
      <c r="H283" s="8">
        <v>0</v>
      </c>
      <c r="I283" s="8">
        <v>3</v>
      </c>
      <c r="J283" s="8">
        <v>1</v>
      </c>
      <c r="K283" s="8">
        <v>0</v>
      </c>
      <c r="L283" s="8">
        <v>0</v>
      </c>
      <c r="M283" s="8">
        <v>0</v>
      </c>
      <c r="N283" s="8">
        <v>6</v>
      </c>
    </row>
    <row r="284" spans="1:14" ht="12.75" x14ac:dyDescent="0.2">
      <c r="A284" s="51">
        <v>13024</v>
      </c>
      <c r="B284" s="254" t="s">
        <v>317</v>
      </c>
      <c r="C284" s="60">
        <f t="shared" si="29"/>
        <v>4</v>
      </c>
      <c r="D284" s="8">
        <v>0</v>
      </c>
      <c r="E284" s="8">
        <v>0</v>
      </c>
      <c r="F284" s="8">
        <v>0</v>
      </c>
      <c r="G284" s="8">
        <v>0</v>
      </c>
      <c r="H284" s="8">
        <v>0</v>
      </c>
      <c r="I284" s="8">
        <v>0</v>
      </c>
      <c r="J284" s="8">
        <v>1</v>
      </c>
      <c r="K284" s="8">
        <v>0</v>
      </c>
      <c r="L284" s="8">
        <v>0</v>
      </c>
      <c r="M284" s="8">
        <v>0</v>
      </c>
      <c r="N284" s="8">
        <v>3</v>
      </c>
    </row>
    <row r="285" spans="1:14" ht="12.75" x14ac:dyDescent="0.2">
      <c r="A285" s="51">
        <v>13025</v>
      </c>
      <c r="B285" s="254" t="s">
        <v>318</v>
      </c>
      <c r="C285" s="60">
        <f t="shared" si="29"/>
        <v>12</v>
      </c>
      <c r="D285" s="8">
        <v>2</v>
      </c>
      <c r="E285" s="8">
        <v>3</v>
      </c>
      <c r="F285" s="8">
        <v>2</v>
      </c>
      <c r="G285" s="8">
        <v>1</v>
      </c>
      <c r="H285" s="8">
        <v>0</v>
      </c>
      <c r="I285" s="8">
        <v>0</v>
      </c>
      <c r="J285" s="8">
        <v>0</v>
      </c>
      <c r="K285" s="8">
        <v>0</v>
      </c>
      <c r="L285" s="8">
        <v>1</v>
      </c>
      <c r="M285" s="8">
        <v>0</v>
      </c>
      <c r="N285" s="8">
        <v>3</v>
      </c>
    </row>
    <row r="286" spans="1:14" ht="12.75" x14ac:dyDescent="0.2">
      <c r="A286" s="51">
        <v>13027</v>
      </c>
      <c r="B286" s="254" t="s">
        <v>319</v>
      </c>
      <c r="C286" s="60">
        <f t="shared" si="29"/>
        <v>18</v>
      </c>
      <c r="D286" s="8">
        <v>7</v>
      </c>
      <c r="E286" s="8">
        <v>2</v>
      </c>
      <c r="F286" s="8">
        <v>0</v>
      </c>
      <c r="G286" s="8">
        <v>2</v>
      </c>
      <c r="H286" s="8">
        <v>1</v>
      </c>
      <c r="I286" s="8">
        <v>1</v>
      </c>
      <c r="J286" s="8">
        <v>0</v>
      </c>
      <c r="K286" s="8">
        <v>0</v>
      </c>
      <c r="L286" s="8">
        <v>1</v>
      </c>
      <c r="M286" s="8">
        <v>1</v>
      </c>
      <c r="N286" s="8">
        <v>3</v>
      </c>
    </row>
    <row r="287" spans="1:14" ht="12.75" x14ac:dyDescent="0.2">
      <c r="A287" s="51">
        <v>13028</v>
      </c>
      <c r="B287" s="254" t="s">
        <v>320</v>
      </c>
      <c r="C287" s="60">
        <f t="shared" si="29"/>
        <v>419</v>
      </c>
      <c r="D287" s="8">
        <v>54</v>
      </c>
      <c r="E287" s="8">
        <v>45</v>
      </c>
      <c r="F287" s="8">
        <v>10</v>
      </c>
      <c r="G287" s="8">
        <v>13</v>
      </c>
      <c r="H287" s="8">
        <v>24</v>
      </c>
      <c r="I287" s="8">
        <v>28</v>
      </c>
      <c r="J287" s="8">
        <v>21</v>
      </c>
      <c r="K287" s="8">
        <v>1</v>
      </c>
      <c r="L287" s="8">
        <v>6</v>
      </c>
      <c r="M287" s="8">
        <v>1</v>
      </c>
      <c r="N287" s="8">
        <v>216</v>
      </c>
    </row>
    <row r="288" spans="1:14" ht="12.75" x14ac:dyDescent="0.2">
      <c r="A288" s="51">
        <v>13030</v>
      </c>
      <c r="B288" s="254" t="s">
        <v>336</v>
      </c>
      <c r="C288" s="60">
        <f t="shared" si="29"/>
        <v>32</v>
      </c>
      <c r="D288" s="8">
        <v>4</v>
      </c>
      <c r="E288" s="8">
        <v>2</v>
      </c>
      <c r="F288" s="8">
        <v>1</v>
      </c>
      <c r="G288" s="8">
        <v>1</v>
      </c>
      <c r="H288" s="8">
        <v>2</v>
      </c>
      <c r="I288" s="8">
        <v>0</v>
      </c>
      <c r="J288" s="8">
        <v>1</v>
      </c>
      <c r="K288" s="8">
        <v>0</v>
      </c>
      <c r="L288" s="8">
        <v>2</v>
      </c>
      <c r="M288" s="8">
        <v>3</v>
      </c>
      <c r="N288" s="8">
        <v>16</v>
      </c>
    </row>
    <row r="289" spans="1:14" ht="12.75" x14ac:dyDescent="0.2">
      <c r="A289" s="51">
        <v>13031</v>
      </c>
      <c r="B289" s="254" t="s">
        <v>167</v>
      </c>
      <c r="C289" s="60">
        <f t="shared" si="29"/>
        <v>27</v>
      </c>
      <c r="D289" s="8">
        <v>3</v>
      </c>
      <c r="E289" s="8">
        <v>0</v>
      </c>
      <c r="F289" s="8">
        <v>0</v>
      </c>
      <c r="G289" s="8">
        <v>1</v>
      </c>
      <c r="H289" s="8">
        <v>1</v>
      </c>
      <c r="I289" s="8">
        <v>6</v>
      </c>
      <c r="J289" s="8">
        <v>1</v>
      </c>
      <c r="K289" s="8">
        <v>0</v>
      </c>
      <c r="L289" s="8">
        <v>2</v>
      </c>
      <c r="M289" s="8">
        <v>0</v>
      </c>
      <c r="N289" s="8">
        <v>13</v>
      </c>
    </row>
    <row r="290" spans="1:14" ht="12.75" x14ac:dyDescent="0.2">
      <c r="A290" s="54">
        <v>13032</v>
      </c>
      <c r="B290" s="256" t="s">
        <v>400</v>
      </c>
      <c r="C290" s="60">
        <f t="shared" si="29"/>
        <v>1</v>
      </c>
      <c r="D290" s="8">
        <v>0</v>
      </c>
      <c r="E290" s="8">
        <v>0</v>
      </c>
      <c r="F290" s="8">
        <v>0</v>
      </c>
      <c r="G290" s="8">
        <v>0</v>
      </c>
      <c r="H290" s="8">
        <v>0</v>
      </c>
      <c r="I290" s="8">
        <v>0</v>
      </c>
      <c r="J290" s="8">
        <v>0</v>
      </c>
      <c r="K290" s="8">
        <v>0</v>
      </c>
      <c r="L290" s="8">
        <v>0</v>
      </c>
      <c r="M290" s="8">
        <v>0</v>
      </c>
      <c r="N290" s="8">
        <v>1</v>
      </c>
    </row>
    <row r="291" spans="1:14" ht="12.75" x14ac:dyDescent="0.2">
      <c r="A291" s="51">
        <v>13033</v>
      </c>
      <c r="B291" s="254" t="s">
        <v>321</v>
      </c>
      <c r="C291" s="60">
        <f t="shared" si="29"/>
        <v>165</v>
      </c>
      <c r="D291" s="8">
        <v>21</v>
      </c>
      <c r="E291" s="8">
        <v>23</v>
      </c>
      <c r="F291" s="8">
        <v>5</v>
      </c>
      <c r="G291" s="8">
        <v>4</v>
      </c>
      <c r="H291" s="8">
        <v>9</v>
      </c>
      <c r="I291" s="8">
        <v>12</v>
      </c>
      <c r="J291" s="8">
        <v>16</v>
      </c>
      <c r="K291" s="8">
        <v>1</v>
      </c>
      <c r="L291" s="8">
        <v>8</v>
      </c>
      <c r="M291" s="8">
        <v>1</v>
      </c>
      <c r="N291" s="8">
        <v>65</v>
      </c>
    </row>
    <row r="292" spans="1:14" ht="12.75" x14ac:dyDescent="0.2">
      <c r="A292" s="51">
        <v>13035</v>
      </c>
      <c r="B292" s="254" t="s">
        <v>158</v>
      </c>
      <c r="C292" s="60">
        <f t="shared" si="29"/>
        <v>4</v>
      </c>
      <c r="D292" s="8">
        <v>1</v>
      </c>
      <c r="E292" s="8">
        <v>1</v>
      </c>
      <c r="F292" s="8">
        <v>0</v>
      </c>
      <c r="G292" s="8">
        <v>0</v>
      </c>
      <c r="H292" s="8">
        <v>1</v>
      </c>
      <c r="I292" s="8">
        <v>0</v>
      </c>
      <c r="J292" s="8">
        <v>0</v>
      </c>
      <c r="K292" s="8">
        <v>0</v>
      </c>
      <c r="L292" s="8">
        <v>0</v>
      </c>
      <c r="M292" s="8">
        <v>0</v>
      </c>
      <c r="N292" s="8">
        <v>1</v>
      </c>
    </row>
    <row r="293" spans="1:14" ht="12.75" x14ac:dyDescent="0.2">
      <c r="A293" s="54">
        <v>13052</v>
      </c>
      <c r="B293" s="256" t="s">
        <v>402</v>
      </c>
      <c r="C293" s="60">
        <f t="shared" si="29"/>
        <v>26</v>
      </c>
      <c r="D293" s="8">
        <v>3</v>
      </c>
      <c r="E293" s="8">
        <v>4</v>
      </c>
      <c r="F293" s="8">
        <v>2</v>
      </c>
      <c r="G293" s="8">
        <v>0</v>
      </c>
      <c r="H293" s="8">
        <v>1</v>
      </c>
      <c r="I293" s="8">
        <v>0</v>
      </c>
      <c r="J293" s="8">
        <v>4</v>
      </c>
      <c r="K293" s="8">
        <v>0</v>
      </c>
      <c r="L293" s="8">
        <v>1</v>
      </c>
      <c r="M293" s="8">
        <v>0</v>
      </c>
      <c r="N293" s="8">
        <v>11</v>
      </c>
    </row>
    <row r="294" spans="1:14" ht="12.75" x14ac:dyDescent="0.2">
      <c r="A294" s="54">
        <v>13053</v>
      </c>
      <c r="B294" s="256" t="s">
        <v>401</v>
      </c>
      <c r="C294" s="60">
        <f t="shared" si="29"/>
        <v>20</v>
      </c>
      <c r="D294" s="8">
        <v>4</v>
      </c>
      <c r="E294" s="8">
        <v>4</v>
      </c>
      <c r="F294" s="8">
        <v>0</v>
      </c>
      <c r="G294" s="8">
        <v>0</v>
      </c>
      <c r="H294" s="8">
        <v>3</v>
      </c>
      <c r="I294" s="8">
        <v>0</v>
      </c>
      <c r="J294" s="8">
        <v>2</v>
      </c>
      <c r="K294" s="8">
        <v>0</v>
      </c>
      <c r="L294" s="8">
        <v>0</v>
      </c>
      <c r="M294" s="8">
        <v>0</v>
      </c>
      <c r="N294" s="8">
        <v>7</v>
      </c>
    </row>
    <row r="295" spans="1:14" ht="12.75" x14ac:dyDescent="0.2">
      <c r="A295" s="51">
        <v>13097</v>
      </c>
      <c r="B295" s="254" t="s">
        <v>457</v>
      </c>
      <c r="C295" s="60">
        <f t="shared" si="29"/>
        <v>74</v>
      </c>
      <c r="D295" s="8">
        <v>16</v>
      </c>
      <c r="E295" s="8">
        <v>11</v>
      </c>
      <c r="F295" s="8">
        <v>3</v>
      </c>
      <c r="G295" s="8">
        <v>5</v>
      </c>
      <c r="H295" s="8">
        <v>1</v>
      </c>
      <c r="I295" s="8">
        <v>0</v>
      </c>
      <c r="J295" s="8">
        <v>10</v>
      </c>
      <c r="K295" s="8">
        <v>0</v>
      </c>
      <c r="L295" s="8">
        <v>2</v>
      </c>
      <c r="M295" s="8">
        <v>0</v>
      </c>
      <c r="N295" s="8">
        <v>26</v>
      </c>
    </row>
    <row r="296" spans="1:14" ht="21" x14ac:dyDescent="0.2">
      <c r="A296" s="54"/>
      <c r="B296" s="257" t="s">
        <v>497</v>
      </c>
      <c r="C296" s="60">
        <f>SUM(C297:C298)</f>
        <v>247</v>
      </c>
      <c r="D296" s="60">
        <f t="shared" ref="D296:N296" si="34">SUM(D297:D298)</f>
        <v>44</v>
      </c>
      <c r="E296" s="60">
        <f t="shared" si="34"/>
        <v>21</v>
      </c>
      <c r="F296" s="60">
        <f t="shared" si="34"/>
        <v>12</v>
      </c>
      <c r="G296" s="60">
        <f t="shared" si="34"/>
        <v>7</v>
      </c>
      <c r="H296" s="60">
        <f t="shared" si="34"/>
        <v>25</v>
      </c>
      <c r="I296" s="60">
        <f t="shared" si="34"/>
        <v>2</v>
      </c>
      <c r="J296" s="60">
        <f t="shared" si="34"/>
        <v>10</v>
      </c>
      <c r="K296" s="60">
        <f t="shared" si="34"/>
        <v>0</v>
      </c>
      <c r="L296" s="60">
        <f t="shared" si="34"/>
        <v>3</v>
      </c>
      <c r="M296" s="60">
        <f t="shared" si="34"/>
        <v>1</v>
      </c>
      <c r="N296" s="60">
        <f t="shared" si="34"/>
        <v>122</v>
      </c>
    </row>
    <row r="297" spans="1:14" ht="14.25" customHeight="1" x14ac:dyDescent="0.2">
      <c r="A297" s="51">
        <v>7038</v>
      </c>
      <c r="B297" s="254" t="s">
        <v>41</v>
      </c>
      <c r="C297" s="60">
        <f t="shared" si="29"/>
        <v>207</v>
      </c>
      <c r="D297" s="8">
        <v>39</v>
      </c>
      <c r="E297" s="8">
        <v>18</v>
      </c>
      <c r="F297" s="8">
        <v>10</v>
      </c>
      <c r="G297" s="8">
        <v>6</v>
      </c>
      <c r="H297" s="8">
        <v>20</v>
      </c>
      <c r="I297" s="8">
        <v>2</v>
      </c>
      <c r="J297" s="8">
        <v>8</v>
      </c>
      <c r="K297" s="8">
        <v>0</v>
      </c>
      <c r="L297" s="8">
        <v>3</v>
      </c>
      <c r="M297" s="8">
        <v>1</v>
      </c>
      <c r="N297" s="8">
        <v>100</v>
      </c>
    </row>
    <row r="298" spans="1:14" ht="12.75" x14ac:dyDescent="0.2">
      <c r="A298" s="51">
        <v>7039</v>
      </c>
      <c r="B298" s="254" t="s">
        <v>339</v>
      </c>
      <c r="C298" s="60">
        <f t="shared" si="29"/>
        <v>40</v>
      </c>
      <c r="D298" s="8">
        <v>5</v>
      </c>
      <c r="E298" s="8">
        <v>3</v>
      </c>
      <c r="F298" s="8">
        <v>2</v>
      </c>
      <c r="G298" s="8">
        <v>1</v>
      </c>
      <c r="H298" s="8">
        <v>5</v>
      </c>
      <c r="I298" s="8">
        <v>0</v>
      </c>
      <c r="J298" s="8">
        <v>2</v>
      </c>
      <c r="K298" s="8">
        <v>0</v>
      </c>
      <c r="L298" s="8">
        <v>0</v>
      </c>
      <c r="M298" s="8">
        <v>0</v>
      </c>
      <c r="N298" s="8">
        <v>22</v>
      </c>
    </row>
    <row r="299" spans="1:14" ht="21" x14ac:dyDescent="0.2">
      <c r="A299" s="51"/>
      <c r="B299" s="257" t="s">
        <v>367</v>
      </c>
      <c r="C299" s="60">
        <f>SUM(C300:C301)</f>
        <v>10</v>
      </c>
      <c r="D299" s="60">
        <f>SUM(D300:D301)</f>
        <v>1</v>
      </c>
      <c r="E299" s="60">
        <f t="shared" ref="E299:N299" si="35">SUM(E300:E301)</f>
        <v>4</v>
      </c>
      <c r="F299" s="60">
        <f t="shared" si="35"/>
        <v>0</v>
      </c>
      <c r="G299" s="60">
        <f t="shared" si="35"/>
        <v>0</v>
      </c>
      <c r="H299" s="60">
        <f t="shared" si="35"/>
        <v>1</v>
      </c>
      <c r="I299" s="60">
        <f t="shared" si="35"/>
        <v>1</v>
      </c>
      <c r="J299" s="60">
        <f t="shared" si="35"/>
        <v>1</v>
      </c>
      <c r="K299" s="60">
        <f t="shared" si="35"/>
        <v>0</v>
      </c>
      <c r="L299" s="60">
        <f t="shared" si="35"/>
        <v>0</v>
      </c>
      <c r="M299" s="60">
        <f t="shared" si="35"/>
        <v>0</v>
      </c>
      <c r="N299" s="60">
        <f t="shared" si="35"/>
        <v>2</v>
      </c>
    </row>
    <row r="300" spans="1:14" ht="12.75" x14ac:dyDescent="0.2">
      <c r="A300" s="55">
        <v>18001</v>
      </c>
      <c r="B300" s="254" t="s">
        <v>106</v>
      </c>
      <c r="C300" s="60">
        <f t="shared" si="29"/>
        <v>9</v>
      </c>
      <c r="D300" s="8">
        <v>1</v>
      </c>
      <c r="E300" s="8">
        <v>4</v>
      </c>
      <c r="F300" s="8">
        <v>0</v>
      </c>
      <c r="G300" s="8">
        <v>0</v>
      </c>
      <c r="H300" s="8">
        <v>1</v>
      </c>
      <c r="I300" s="8">
        <v>1</v>
      </c>
      <c r="J300" s="8">
        <v>1</v>
      </c>
      <c r="K300" s="8">
        <v>0</v>
      </c>
      <c r="L300" s="8">
        <v>0</v>
      </c>
      <c r="M300" s="8">
        <v>0</v>
      </c>
      <c r="N300" s="8">
        <v>1</v>
      </c>
    </row>
    <row r="301" spans="1:14" ht="12.75" x14ac:dyDescent="0.2">
      <c r="A301" s="54">
        <v>18002</v>
      </c>
      <c r="B301" s="254" t="s">
        <v>403</v>
      </c>
      <c r="C301" s="60">
        <f t="shared" si="29"/>
        <v>1</v>
      </c>
      <c r="D301" s="8">
        <v>0</v>
      </c>
      <c r="E301" s="8">
        <v>0</v>
      </c>
      <c r="F301" s="8">
        <v>0</v>
      </c>
      <c r="G301" s="8">
        <v>0</v>
      </c>
      <c r="H301" s="8">
        <v>0</v>
      </c>
      <c r="I301" s="8">
        <v>0</v>
      </c>
      <c r="J301" s="8">
        <v>0</v>
      </c>
      <c r="K301" s="8">
        <v>0</v>
      </c>
      <c r="L301" s="8">
        <v>0</v>
      </c>
      <c r="M301" s="8">
        <v>0</v>
      </c>
      <c r="N301" s="8">
        <v>1</v>
      </c>
    </row>
    <row r="302" spans="1:14" ht="12.75" x14ac:dyDescent="0.2">
      <c r="A302" s="122"/>
      <c r="B302" s="268" t="s">
        <v>815</v>
      </c>
      <c r="C302" s="122">
        <f>SUM(C303,C317)</f>
        <v>16068</v>
      </c>
      <c r="D302" s="122">
        <f t="shared" ref="D302:N302" si="36">SUM(D303,D317)</f>
        <v>2896</v>
      </c>
      <c r="E302" s="122">
        <f t="shared" si="36"/>
        <v>2690</v>
      </c>
      <c r="F302" s="122">
        <f t="shared" si="36"/>
        <v>1318</v>
      </c>
      <c r="G302" s="122">
        <f t="shared" si="36"/>
        <v>1266</v>
      </c>
      <c r="H302" s="122">
        <f t="shared" si="36"/>
        <v>189</v>
      </c>
      <c r="I302" s="122">
        <f t="shared" si="36"/>
        <v>171</v>
      </c>
      <c r="J302" s="122">
        <f t="shared" si="36"/>
        <v>1142</v>
      </c>
      <c r="K302" s="122">
        <f t="shared" si="36"/>
        <v>13</v>
      </c>
      <c r="L302" s="122">
        <f t="shared" si="36"/>
        <v>1201</v>
      </c>
      <c r="M302" s="122">
        <f t="shared" si="36"/>
        <v>110</v>
      </c>
      <c r="N302" s="122">
        <f t="shared" si="36"/>
        <v>5072</v>
      </c>
    </row>
    <row r="303" spans="1:14" s="75" customFormat="1" ht="12.75" x14ac:dyDescent="0.2">
      <c r="A303" s="60"/>
      <c r="B303" s="478" t="s">
        <v>894</v>
      </c>
      <c r="C303" s="60">
        <f>SUM(C304:C316)</f>
        <v>14982</v>
      </c>
      <c r="D303" s="60">
        <f t="shared" ref="D303:N303" si="37">SUM(D304:D316)</f>
        <v>2682</v>
      </c>
      <c r="E303" s="60">
        <f t="shared" si="37"/>
        <v>2555</v>
      </c>
      <c r="F303" s="60">
        <f t="shared" si="37"/>
        <v>1244</v>
      </c>
      <c r="G303" s="60">
        <f t="shared" si="37"/>
        <v>1220</v>
      </c>
      <c r="H303" s="60">
        <f t="shared" si="37"/>
        <v>162</v>
      </c>
      <c r="I303" s="60">
        <f t="shared" si="37"/>
        <v>121</v>
      </c>
      <c r="J303" s="60">
        <f t="shared" si="37"/>
        <v>973</v>
      </c>
      <c r="K303" s="60">
        <f t="shared" si="37"/>
        <v>10</v>
      </c>
      <c r="L303" s="60">
        <f t="shared" si="37"/>
        <v>1173</v>
      </c>
      <c r="M303" s="60">
        <f t="shared" si="37"/>
        <v>101</v>
      </c>
      <c r="N303" s="60">
        <f t="shared" si="37"/>
        <v>4741</v>
      </c>
    </row>
    <row r="304" spans="1:14" s="158" customFormat="1" ht="12.75" x14ac:dyDescent="0.2">
      <c r="A304" s="51">
        <v>18102</v>
      </c>
      <c r="B304" s="254" t="s">
        <v>407</v>
      </c>
      <c r="C304" s="60">
        <f>SUM(D304:N304)</f>
        <v>155</v>
      </c>
      <c r="D304" s="8">
        <v>36</v>
      </c>
      <c r="E304" s="8">
        <v>27</v>
      </c>
      <c r="F304" s="8">
        <v>16</v>
      </c>
      <c r="G304" s="8">
        <v>8</v>
      </c>
      <c r="H304" s="8">
        <v>0</v>
      </c>
      <c r="I304" s="8">
        <v>1</v>
      </c>
      <c r="J304" s="8">
        <v>13</v>
      </c>
      <c r="K304" s="8">
        <v>0</v>
      </c>
      <c r="L304" s="8">
        <v>6</v>
      </c>
      <c r="M304" s="8">
        <v>0</v>
      </c>
      <c r="N304" s="8">
        <v>48</v>
      </c>
    </row>
    <row r="305" spans="1:14" ht="12.75" x14ac:dyDescent="0.2">
      <c r="A305" s="53">
        <v>18401</v>
      </c>
      <c r="B305" s="254" t="s">
        <v>42</v>
      </c>
      <c r="C305" s="60">
        <f t="shared" si="29"/>
        <v>14738</v>
      </c>
      <c r="D305" s="8">
        <v>2627</v>
      </c>
      <c r="E305" s="8">
        <v>2513</v>
      </c>
      <c r="F305" s="8">
        <v>1219</v>
      </c>
      <c r="G305" s="8">
        <v>1206</v>
      </c>
      <c r="H305" s="8">
        <v>161</v>
      </c>
      <c r="I305" s="8">
        <v>116</v>
      </c>
      <c r="J305" s="8">
        <v>952</v>
      </c>
      <c r="K305" s="8">
        <v>9</v>
      </c>
      <c r="L305" s="8">
        <v>1163</v>
      </c>
      <c r="M305" s="8">
        <v>99</v>
      </c>
      <c r="N305" s="8">
        <v>4673</v>
      </c>
    </row>
    <row r="306" spans="1:14" ht="12.75" x14ac:dyDescent="0.2">
      <c r="A306" s="54">
        <v>18402</v>
      </c>
      <c r="B306" s="256" t="s">
        <v>745</v>
      </c>
      <c r="C306" s="60">
        <f t="shared" si="29"/>
        <v>16</v>
      </c>
      <c r="D306" s="8">
        <v>5</v>
      </c>
      <c r="E306" s="8">
        <v>3</v>
      </c>
      <c r="F306" s="8">
        <v>1</v>
      </c>
      <c r="G306" s="8">
        <v>1</v>
      </c>
      <c r="H306" s="8">
        <v>0</v>
      </c>
      <c r="I306" s="8">
        <v>0</v>
      </c>
      <c r="J306" s="8">
        <v>0</v>
      </c>
      <c r="K306" s="8">
        <v>0</v>
      </c>
      <c r="L306" s="8">
        <v>2</v>
      </c>
      <c r="M306" s="8">
        <v>0</v>
      </c>
      <c r="N306" s="8">
        <v>4</v>
      </c>
    </row>
    <row r="307" spans="1:14" ht="12.75" x14ac:dyDescent="0.2">
      <c r="A307" s="54">
        <v>18404</v>
      </c>
      <c r="B307" s="256" t="s">
        <v>746</v>
      </c>
      <c r="C307" s="60">
        <f t="shared" si="29"/>
        <v>4</v>
      </c>
      <c r="D307" s="8">
        <v>0</v>
      </c>
      <c r="E307" s="8">
        <v>1</v>
      </c>
      <c r="F307" s="8">
        <v>0</v>
      </c>
      <c r="G307" s="8">
        <v>0</v>
      </c>
      <c r="H307" s="8">
        <v>0</v>
      </c>
      <c r="I307" s="8">
        <v>0</v>
      </c>
      <c r="J307" s="8">
        <v>1</v>
      </c>
      <c r="K307" s="8">
        <v>0</v>
      </c>
      <c r="L307" s="8">
        <v>1</v>
      </c>
      <c r="M307" s="8">
        <v>0</v>
      </c>
      <c r="N307" s="8">
        <v>1</v>
      </c>
    </row>
    <row r="308" spans="1:14" ht="12.75" x14ac:dyDescent="0.2">
      <c r="A308" s="54">
        <v>18405</v>
      </c>
      <c r="B308" s="256" t="s">
        <v>404</v>
      </c>
      <c r="C308" s="60">
        <f t="shared" si="29"/>
        <v>10</v>
      </c>
      <c r="D308" s="8">
        <v>0</v>
      </c>
      <c r="E308" s="8">
        <v>0</v>
      </c>
      <c r="F308" s="8">
        <v>4</v>
      </c>
      <c r="G308" s="8">
        <v>0</v>
      </c>
      <c r="H308" s="8">
        <v>0</v>
      </c>
      <c r="I308" s="8">
        <v>0</v>
      </c>
      <c r="J308" s="8">
        <v>2</v>
      </c>
      <c r="K308" s="8">
        <v>0</v>
      </c>
      <c r="L308" s="8">
        <v>0</v>
      </c>
      <c r="M308" s="8">
        <v>1</v>
      </c>
      <c r="N308" s="8">
        <v>3</v>
      </c>
    </row>
    <row r="309" spans="1:14" ht="12.75" x14ac:dyDescent="0.2">
      <c r="A309" s="53">
        <v>18499</v>
      </c>
      <c r="B309" s="254" t="s">
        <v>752</v>
      </c>
      <c r="C309" s="60">
        <f t="shared" si="29"/>
        <v>12</v>
      </c>
      <c r="D309" s="8">
        <v>0</v>
      </c>
      <c r="E309" s="8">
        <v>2</v>
      </c>
      <c r="F309" s="8">
        <v>0</v>
      </c>
      <c r="G309" s="8">
        <v>1</v>
      </c>
      <c r="H309" s="8">
        <v>0</v>
      </c>
      <c r="I309" s="8">
        <v>1</v>
      </c>
      <c r="J309" s="8">
        <v>1</v>
      </c>
      <c r="K309" s="8">
        <v>0</v>
      </c>
      <c r="L309" s="8">
        <v>1</v>
      </c>
      <c r="M309" s="8">
        <v>0</v>
      </c>
      <c r="N309" s="8">
        <v>6</v>
      </c>
    </row>
    <row r="310" spans="1:14" ht="12.75" x14ac:dyDescent="0.2">
      <c r="A310" s="53">
        <v>18602</v>
      </c>
      <c r="B310" s="254" t="s">
        <v>753</v>
      </c>
      <c r="C310" s="60">
        <f t="shared" si="29"/>
        <v>1</v>
      </c>
      <c r="D310" s="8">
        <v>0</v>
      </c>
      <c r="E310" s="8">
        <v>0</v>
      </c>
      <c r="F310" s="8">
        <v>0</v>
      </c>
      <c r="G310" s="8">
        <v>0</v>
      </c>
      <c r="H310" s="8">
        <v>0</v>
      </c>
      <c r="I310" s="8">
        <v>0</v>
      </c>
      <c r="J310" s="8">
        <v>0</v>
      </c>
      <c r="K310" s="8">
        <v>1</v>
      </c>
      <c r="L310" s="8">
        <v>0</v>
      </c>
      <c r="M310" s="8">
        <v>0</v>
      </c>
      <c r="N310" s="8">
        <v>0</v>
      </c>
    </row>
    <row r="311" spans="1:14" ht="12.75" x14ac:dyDescent="0.2">
      <c r="A311" s="53">
        <v>18699</v>
      </c>
      <c r="B311" s="254" t="s">
        <v>748</v>
      </c>
      <c r="C311" s="60">
        <f t="shared" si="29"/>
        <v>3</v>
      </c>
      <c r="D311" s="8">
        <v>1</v>
      </c>
      <c r="E311" s="8">
        <v>1</v>
      </c>
      <c r="F311" s="8">
        <v>0</v>
      </c>
      <c r="G311" s="8">
        <v>0</v>
      </c>
      <c r="H311" s="8">
        <v>0</v>
      </c>
      <c r="I311" s="8">
        <v>0</v>
      </c>
      <c r="J311" s="8">
        <v>0</v>
      </c>
      <c r="K311" s="8">
        <v>0</v>
      </c>
      <c r="L311" s="8">
        <v>0</v>
      </c>
      <c r="M311" s="8">
        <v>0</v>
      </c>
      <c r="N311" s="8">
        <v>1</v>
      </c>
    </row>
    <row r="312" spans="1:14" ht="12.75" x14ac:dyDescent="0.2">
      <c r="A312" s="53">
        <v>18701</v>
      </c>
      <c r="B312" s="254" t="s">
        <v>754</v>
      </c>
      <c r="C312" s="60">
        <f t="shared" si="29"/>
        <v>1</v>
      </c>
      <c r="D312" s="8">
        <v>0</v>
      </c>
      <c r="E312" s="8">
        <v>0</v>
      </c>
      <c r="F312" s="8">
        <v>0</v>
      </c>
      <c r="G312" s="8">
        <v>1</v>
      </c>
      <c r="H312" s="8">
        <v>0</v>
      </c>
      <c r="I312" s="8">
        <v>0</v>
      </c>
      <c r="J312" s="8">
        <v>0</v>
      </c>
      <c r="K312" s="8">
        <v>0</v>
      </c>
      <c r="L312" s="8">
        <v>0</v>
      </c>
      <c r="M312" s="8">
        <v>0</v>
      </c>
      <c r="N312" s="8">
        <v>0</v>
      </c>
    </row>
    <row r="313" spans="1:14" ht="12.75" x14ac:dyDescent="0.2">
      <c r="A313" s="53">
        <v>18799</v>
      </c>
      <c r="B313" s="254" t="s">
        <v>755</v>
      </c>
      <c r="C313" s="60">
        <f t="shared" si="29"/>
        <v>1</v>
      </c>
      <c r="D313" s="8">
        <v>0</v>
      </c>
      <c r="E313" s="8">
        <v>0</v>
      </c>
      <c r="F313" s="8">
        <v>1</v>
      </c>
      <c r="G313" s="8">
        <v>0</v>
      </c>
      <c r="H313" s="8">
        <v>0</v>
      </c>
      <c r="I313" s="8">
        <v>0</v>
      </c>
      <c r="J313" s="8">
        <v>0</v>
      </c>
      <c r="K313" s="8">
        <v>0</v>
      </c>
      <c r="L313" s="8">
        <v>0</v>
      </c>
      <c r="M313" s="8">
        <v>0</v>
      </c>
      <c r="N313" s="8">
        <v>0</v>
      </c>
    </row>
    <row r="314" spans="1:14" ht="12.75" x14ac:dyDescent="0.2">
      <c r="A314" s="53">
        <v>19101</v>
      </c>
      <c r="B314" s="254" t="s">
        <v>749</v>
      </c>
      <c r="C314" s="60">
        <f t="shared" si="29"/>
        <v>1</v>
      </c>
      <c r="D314" s="8">
        <v>0</v>
      </c>
      <c r="E314" s="8">
        <v>1</v>
      </c>
      <c r="F314" s="8">
        <v>0</v>
      </c>
      <c r="G314" s="8">
        <v>0</v>
      </c>
      <c r="H314" s="8">
        <v>0</v>
      </c>
      <c r="I314" s="8">
        <v>0</v>
      </c>
      <c r="J314" s="8">
        <v>0</v>
      </c>
      <c r="K314" s="8">
        <v>0</v>
      </c>
      <c r="L314" s="8">
        <v>0</v>
      </c>
      <c r="M314" s="8">
        <v>0</v>
      </c>
      <c r="N314" s="8">
        <v>0</v>
      </c>
    </row>
    <row r="315" spans="1:14" ht="12.75" x14ac:dyDescent="0.2">
      <c r="A315" s="53">
        <v>19999</v>
      </c>
      <c r="B315" s="254" t="s">
        <v>751</v>
      </c>
      <c r="C315" s="60">
        <f t="shared" si="29"/>
        <v>2</v>
      </c>
      <c r="D315" s="8">
        <v>0</v>
      </c>
      <c r="E315" s="8">
        <v>0</v>
      </c>
      <c r="F315" s="8">
        <v>0</v>
      </c>
      <c r="G315" s="8">
        <v>1</v>
      </c>
      <c r="H315" s="8">
        <v>0</v>
      </c>
      <c r="I315" s="8">
        <v>1</v>
      </c>
      <c r="J315" s="8">
        <v>0</v>
      </c>
      <c r="K315" s="8">
        <v>0</v>
      </c>
      <c r="L315" s="8">
        <v>0</v>
      </c>
      <c r="M315" s="8">
        <v>0</v>
      </c>
      <c r="N315" s="8">
        <v>0</v>
      </c>
    </row>
    <row r="316" spans="1:14" ht="12.75" x14ac:dyDescent="0.2">
      <c r="A316" s="53">
        <v>22017</v>
      </c>
      <c r="B316" s="254" t="s">
        <v>88</v>
      </c>
      <c r="C316" s="60">
        <f>SUM(D316:N316)</f>
        <v>38</v>
      </c>
      <c r="D316" s="8">
        <v>13</v>
      </c>
      <c r="E316" s="8">
        <v>7</v>
      </c>
      <c r="F316" s="8">
        <v>3</v>
      </c>
      <c r="G316" s="8">
        <v>2</v>
      </c>
      <c r="H316" s="8">
        <v>1</v>
      </c>
      <c r="I316" s="8">
        <v>2</v>
      </c>
      <c r="J316" s="8">
        <v>4</v>
      </c>
      <c r="K316" s="8">
        <v>0</v>
      </c>
      <c r="L316" s="8">
        <v>0</v>
      </c>
      <c r="M316" s="8">
        <v>1</v>
      </c>
      <c r="N316" s="8">
        <v>5</v>
      </c>
    </row>
    <row r="317" spans="1:14" ht="12.75" x14ac:dyDescent="0.2">
      <c r="A317" s="50"/>
      <c r="B317" s="253" t="s">
        <v>45</v>
      </c>
      <c r="C317" s="60">
        <f>SUM(C318:C324)</f>
        <v>1086</v>
      </c>
      <c r="D317" s="60">
        <f t="shared" ref="D317:N317" si="38">SUM(D318:D324)</f>
        <v>214</v>
      </c>
      <c r="E317" s="60">
        <f t="shared" si="38"/>
        <v>135</v>
      </c>
      <c r="F317" s="60">
        <f t="shared" si="38"/>
        <v>74</v>
      </c>
      <c r="G317" s="60">
        <f t="shared" si="38"/>
        <v>46</v>
      </c>
      <c r="H317" s="60">
        <f t="shared" si="38"/>
        <v>27</v>
      </c>
      <c r="I317" s="60">
        <f t="shared" si="38"/>
        <v>50</v>
      </c>
      <c r="J317" s="60">
        <f t="shared" si="38"/>
        <v>169</v>
      </c>
      <c r="K317" s="60">
        <f t="shared" si="38"/>
        <v>3</v>
      </c>
      <c r="L317" s="60">
        <f t="shared" si="38"/>
        <v>28</v>
      </c>
      <c r="M317" s="60">
        <f t="shared" si="38"/>
        <v>9</v>
      </c>
      <c r="N317" s="60">
        <f t="shared" si="38"/>
        <v>331</v>
      </c>
    </row>
    <row r="318" spans="1:14" ht="12.75" x14ac:dyDescent="0.2">
      <c r="A318" s="51">
        <v>16003</v>
      </c>
      <c r="B318" s="254" t="s">
        <v>405</v>
      </c>
      <c r="C318" s="60">
        <f t="shared" si="29"/>
        <v>13</v>
      </c>
      <c r="D318" s="8">
        <v>0</v>
      </c>
      <c r="E318" s="8">
        <v>2</v>
      </c>
      <c r="F318" s="8">
        <v>0</v>
      </c>
      <c r="G318" s="8">
        <v>0</v>
      </c>
      <c r="H318" s="8">
        <v>0</v>
      </c>
      <c r="I318" s="8">
        <v>0</v>
      </c>
      <c r="J318" s="8">
        <v>9</v>
      </c>
      <c r="K318" s="8">
        <v>0</v>
      </c>
      <c r="L318" s="8">
        <v>0</v>
      </c>
      <c r="M318" s="8">
        <v>0</v>
      </c>
      <c r="N318" s="8">
        <v>2</v>
      </c>
    </row>
    <row r="319" spans="1:14" ht="12.75" x14ac:dyDescent="0.2">
      <c r="A319" s="53">
        <v>16004</v>
      </c>
      <c r="B319" s="254" t="s">
        <v>347</v>
      </c>
      <c r="C319" s="60">
        <f t="shared" si="29"/>
        <v>432</v>
      </c>
      <c r="D319" s="8">
        <v>83</v>
      </c>
      <c r="E319" s="8">
        <v>52</v>
      </c>
      <c r="F319" s="8">
        <v>30</v>
      </c>
      <c r="G319" s="8">
        <v>21</v>
      </c>
      <c r="H319" s="8">
        <v>7</v>
      </c>
      <c r="I319" s="8">
        <v>25</v>
      </c>
      <c r="J319" s="8">
        <v>57</v>
      </c>
      <c r="K319" s="8">
        <v>2</v>
      </c>
      <c r="L319" s="8">
        <v>11</v>
      </c>
      <c r="M319" s="8">
        <v>6</v>
      </c>
      <c r="N319" s="8">
        <v>138</v>
      </c>
    </row>
    <row r="320" spans="1:14" ht="12.75" x14ac:dyDescent="0.2">
      <c r="A320" s="53">
        <v>16007</v>
      </c>
      <c r="B320" s="254" t="s">
        <v>69</v>
      </c>
      <c r="C320" s="60">
        <f t="shared" si="29"/>
        <v>3</v>
      </c>
      <c r="D320" s="8">
        <v>0</v>
      </c>
      <c r="E320" s="8">
        <v>0</v>
      </c>
      <c r="F320" s="8">
        <v>0</v>
      </c>
      <c r="G320" s="8">
        <v>0</v>
      </c>
      <c r="H320" s="8">
        <v>0</v>
      </c>
      <c r="I320" s="8">
        <v>0</v>
      </c>
      <c r="J320" s="8">
        <v>2</v>
      </c>
      <c r="K320" s="8">
        <v>0</v>
      </c>
      <c r="L320" s="8">
        <v>0</v>
      </c>
      <c r="M320" s="8">
        <v>0</v>
      </c>
      <c r="N320" s="8">
        <v>1</v>
      </c>
    </row>
    <row r="321" spans="1:14" ht="12.75" x14ac:dyDescent="0.2">
      <c r="A321" s="53">
        <v>16010</v>
      </c>
      <c r="B321" s="254" t="s">
        <v>498</v>
      </c>
      <c r="C321" s="60">
        <f t="shared" si="29"/>
        <v>2</v>
      </c>
      <c r="D321" s="8">
        <v>0</v>
      </c>
      <c r="E321" s="8">
        <v>0</v>
      </c>
      <c r="F321" s="8">
        <v>0</v>
      </c>
      <c r="G321" s="8">
        <v>0</v>
      </c>
      <c r="H321" s="8">
        <v>0</v>
      </c>
      <c r="I321" s="8">
        <v>0</v>
      </c>
      <c r="J321" s="8">
        <v>0</v>
      </c>
      <c r="K321" s="8">
        <v>0</v>
      </c>
      <c r="L321" s="8">
        <v>0</v>
      </c>
      <c r="M321" s="8">
        <v>0</v>
      </c>
      <c r="N321" s="8">
        <v>2</v>
      </c>
    </row>
    <row r="322" spans="1:14" ht="12.75" x14ac:dyDescent="0.2">
      <c r="A322" s="53">
        <v>16015</v>
      </c>
      <c r="B322" s="254" t="s">
        <v>346</v>
      </c>
      <c r="C322" s="60">
        <f t="shared" si="29"/>
        <v>1</v>
      </c>
      <c r="D322" s="8">
        <v>0</v>
      </c>
      <c r="E322" s="8">
        <v>0</v>
      </c>
      <c r="F322" s="8">
        <v>0</v>
      </c>
      <c r="G322" s="8">
        <v>0</v>
      </c>
      <c r="H322" s="8">
        <v>0</v>
      </c>
      <c r="I322" s="8">
        <v>1</v>
      </c>
      <c r="J322" s="8">
        <v>0</v>
      </c>
      <c r="K322" s="8">
        <v>0</v>
      </c>
      <c r="L322" s="8">
        <v>0</v>
      </c>
      <c r="M322" s="8">
        <v>0</v>
      </c>
      <c r="N322" s="8">
        <v>0</v>
      </c>
    </row>
    <row r="323" spans="1:14" ht="12.75" x14ac:dyDescent="0.2">
      <c r="A323" s="53">
        <v>16018</v>
      </c>
      <c r="B323" s="254" t="s">
        <v>423</v>
      </c>
      <c r="C323" s="60">
        <f t="shared" si="29"/>
        <v>21</v>
      </c>
      <c r="D323" s="8">
        <v>1</v>
      </c>
      <c r="E323" s="8">
        <v>0</v>
      </c>
      <c r="F323" s="8">
        <v>8</v>
      </c>
      <c r="G323" s="8">
        <v>0</v>
      </c>
      <c r="H323" s="8">
        <v>0</v>
      </c>
      <c r="I323" s="8">
        <v>1</v>
      </c>
      <c r="J323" s="8">
        <v>6</v>
      </c>
      <c r="K323" s="8">
        <v>1</v>
      </c>
      <c r="L323" s="8">
        <v>0</v>
      </c>
      <c r="M323" s="8">
        <v>0</v>
      </c>
      <c r="N323" s="8">
        <v>4</v>
      </c>
    </row>
    <row r="324" spans="1:14" ht="12.75" x14ac:dyDescent="0.2">
      <c r="A324" s="157">
        <v>16099</v>
      </c>
      <c r="B324" s="258" t="s">
        <v>460</v>
      </c>
      <c r="C324" s="119">
        <f t="shared" si="29"/>
        <v>614</v>
      </c>
      <c r="D324" s="9">
        <v>130</v>
      </c>
      <c r="E324" s="9">
        <v>81</v>
      </c>
      <c r="F324" s="9">
        <v>36</v>
      </c>
      <c r="G324" s="9">
        <v>25</v>
      </c>
      <c r="H324" s="9">
        <v>20</v>
      </c>
      <c r="I324" s="9">
        <v>23</v>
      </c>
      <c r="J324" s="9">
        <v>95</v>
      </c>
      <c r="K324" s="9">
        <v>0</v>
      </c>
      <c r="L324" s="9">
        <v>17</v>
      </c>
      <c r="M324" s="9">
        <v>3</v>
      </c>
      <c r="N324" s="9">
        <v>184</v>
      </c>
    </row>
    <row r="325" spans="1:14" ht="15.75" customHeight="1" x14ac:dyDescent="0.2">
      <c r="A325" s="149" t="s">
        <v>206</v>
      </c>
      <c r="B325" s="16"/>
      <c r="C325" s="11"/>
      <c r="D325" s="11"/>
      <c r="E325" s="11"/>
      <c r="F325" s="11"/>
      <c r="G325" s="11"/>
      <c r="H325" s="11"/>
      <c r="I325" s="11"/>
      <c r="J325" s="11"/>
      <c r="K325" s="11"/>
      <c r="L325" s="11"/>
      <c r="M325" s="2"/>
      <c r="N325" s="2"/>
    </row>
    <row r="326" spans="1:14" ht="16.5" customHeight="1" x14ac:dyDescent="0.2">
      <c r="A326" s="140" t="s">
        <v>740</v>
      </c>
      <c r="B326" s="1"/>
      <c r="C326" s="11"/>
      <c r="D326" s="11"/>
      <c r="E326" s="11"/>
      <c r="F326" s="11"/>
      <c r="G326" s="11"/>
      <c r="H326" s="11"/>
      <c r="I326" s="11"/>
      <c r="J326" s="11"/>
      <c r="K326" s="11"/>
      <c r="L326" s="2"/>
      <c r="M326" s="2"/>
      <c r="N326" s="2"/>
    </row>
  </sheetData>
  <pageMargins left="0.25" right="0.25" top="0.75" bottom="0.75" header="0.3" footer="0.3"/>
  <pageSetup scale="50" fitToHeight="0" orientation="portrait" r:id="rId1"/>
  <headerFooter>
    <oddFooter>&amp;A&amp;RPágina &amp;P</oddFooter>
  </headerFooter>
  <rowBreaks count="3" manualBreakCount="3">
    <brk id="86" max="14" man="1"/>
    <brk id="186" max="13" man="1"/>
    <brk id="276" max="1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zoomScaleNormal="100" zoomScaleSheetLayoutView="100" workbookViewId="0">
      <selection activeCell="L32" sqref="L32"/>
    </sheetView>
  </sheetViews>
  <sheetFormatPr baseColWidth="10" defaultRowHeight="10.5" x14ac:dyDescent="0.15"/>
  <cols>
    <col min="1" max="1" width="18" style="27" customWidth="1"/>
    <col min="2" max="2" width="13.7109375" style="27" customWidth="1"/>
    <col min="3" max="5" width="11.42578125" style="27"/>
    <col min="6" max="6" width="11.42578125" style="27" customWidth="1"/>
    <col min="7" max="16384" width="11.42578125" style="27"/>
  </cols>
  <sheetData>
    <row r="1" spans="1:3" x14ac:dyDescent="0.15">
      <c r="A1" s="1" t="s">
        <v>937</v>
      </c>
    </row>
    <row r="2" spans="1:3" x14ac:dyDescent="0.15">
      <c r="A2" s="32"/>
    </row>
    <row r="3" spans="1:3" ht="12.75" customHeight="1" x14ac:dyDescent="0.15">
      <c r="A3" s="649" t="s">
        <v>231</v>
      </c>
      <c r="B3" s="650" t="s">
        <v>797</v>
      </c>
      <c r="C3" s="651" t="s">
        <v>799</v>
      </c>
    </row>
    <row r="4" spans="1:3" x14ac:dyDescent="0.15">
      <c r="A4" s="352" t="s">
        <v>170</v>
      </c>
      <c r="B4" s="571">
        <f>SUM(B5:B15)</f>
        <v>57924</v>
      </c>
      <c r="C4" s="446">
        <f>+SUM(C5:C15)</f>
        <v>1</v>
      </c>
    </row>
    <row r="5" spans="1:3" x14ac:dyDescent="0.15">
      <c r="A5" s="354" t="s">
        <v>330</v>
      </c>
      <c r="B5" s="445">
        <v>23006</v>
      </c>
      <c r="C5" s="419">
        <f t="shared" ref="C5:C15" si="0">B5/$B$4</f>
        <v>0.39717560941923902</v>
      </c>
    </row>
    <row r="6" spans="1:3" x14ac:dyDescent="0.15">
      <c r="A6" s="354" t="s">
        <v>232</v>
      </c>
      <c r="B6" s="445">
        <v>8377</v>
      </c>
      <c r="C6" s="419">
        <f t="shared" si="0"/>
        <v>0.14462053725571439</v>
      </c>
    </row>
    <row r="7" spans="1:3" x14ac:dyDescent="0.15">
      <c r="A7" s="354" t="s">
        <v>233</v>
      </c>
      <c r="B7" s="445">
        <v>7630</v>
      </c>
      <c r="C7" s="419">
        <f t="shared" si="0"/>
        <v>0.13172432843035703</v>
      </c>
    </row>
    <row r="8" spans="1:3" x14ac:dyDescent="0.15">
      <c r="A8" s="354" t="s">
        <v>236</v>
      </c>
      <c r="B8" s="445">
        <v>4976</v>
      </c>
      <c r="C8" s="419">
        <f t="shared" si="0"/>
        <v>8.5905669497962842E-2</v>
      </c>
    </row>
    <row r="9" spans="1:3" x14ac:dyDescent="0.15">
      <c r="A9" s="354" t="s">
        <v>234</v>
      </c>
      <c r="B9" s="445">
        <v>3666</v>
      </c>
      <c r="C9" s="419">
        <f t="shared" si="0"/>
        <v>6.3289828050549002E-2</v>
      </c>
    </row>
    <row r="10" spans="1:3" x14ac:dyDescent="0.15">
      <c r="A10" s="354" t="s">
        <v>376</v>
      </c>
      <c r="B10" s="445">
        <v>3142</v>
      </c>
      <c r="C10" s="419">
        <f t="shared" si="0"/>
        <v>5.4243491471583458E-2</v>
      </c>
    </row>
    <row r="11" spans="1:3" x14ac:dyDescent="0.15">
      <c r="A11" s="354" t="s">
        <v>237</v>
      </c>
      <c r="B11" s="445">
        <v>2754</v>
      </c>
      <c r="C11" s="419">
        <f t="shared" si="0"/>
        <v>4.754505904288378E-2</v>
      </c>
    </row>
    <row r="12" spans="1:3" x14ac:dyDescent="0.15">
      <c r="A12" s="354" t="s">
        <v>235</v>
      </c>
      <c r="B12" s="445">
        <v>2044</v>
      </c>
      <c r="C12" s="419">
        <f t="shared" si="0"/>
        <v>3.5287618258407566E-2</v>
      </c>
    </row>
    <row r="13" spans="1:3" x14ac:dyDescent="0.15">
      <c r="A13" s="354" t="s">
        <v>262</v>
      </c>
      <c r="B13" s="445">
        <v>1786</v>
      </c>
      <c r="C13" s="419">
        <f t="shared" si="0"/>
        <v>3.0833505973344381E-2</v>
      </c>
    </row>
    <row r="14" spans="1:3" x14ac:dyDescent="0.15">
      <c r="A14" s="354" t="s">
        <v>238</v>
      </c>
      <c r="B14" s="445">
        <v>422</v>
      </c>
      <c r="C14" s="419">
        <f t="shared" si="0"/>
        <v>7.2854084662661422E-3</v>
      </c>
    </row>
    <row r="15" spans="1:3" x14ac:dyDescent="0.15">
      <c r="A15" s="354" t="s">
        <v>261</v>
      </c>
      <c r="B15" s="445">
        <v>121</v>
      </c>
      <c r="C15" s="419">
        <f t="shared" si="0"/>
        <v>2.0889441336924244E-3</v>
      </c>
    </row>
    <row r="16" spans="1:3" x14ac:dyDescent="0.15">
      <c r="A16" s="695" t="s">
        <v>857</v>
      </c>
      <c r="B16" s="427"/>
      <c r="C16" s="443"/>
    </row>
    <row r="17" spans="1:3" x14ac:dyDescent="0.15">
      <c r="A17" s="32"/>
      <c r="B17" s="427"/>
      <c r="C17" s="443"/>
    </row>
    <row r="18" spans="1:3" x14ac:dyDescent="0.15">
      <c r="A18" s="32"/>
      <c r="B18" s="427"/>
      <c r="C18" s="443"/>
    </row>
    <row r="19" spans="1:3" x14ac:dyDescent="0.15">
      <c r="A19" s="32"/>
      <c r="B19" s="427"/>
      <c r="C19" s="443"/>
    </row>
    <row r="20" spans="1:3" x14ac:dyDescent="0.15">
      <c r="A20" s="32"/>
      <c r="B20" s="427"/>
      <c r="C20" s="443"/>
    </row>
    <row r="46" spans="1:7" x14ac:dyDescent="0.15">
      <c r="A46" s="505" t="s">
        <v>857</v>
      </c>
    </row>
    <row r="48" spans="1:7" ht="10.5" customHeight="1" x14ac:dyDescent="0.15">
      <c r="A48" s="83" t="s">
        <v>1071</v>
      </c>
      <c r="B48" s="83"/>
      <c r="C48" s="83"/>
      <c r="D48" s="83"/>
      <c r="E48" s="83"/>
      <c r="F48" s="83"/>
      <c r="G48" s="83"/>
    </row>
    <row r="49" spans="1:7" x14ac:dyDescent="0.15">
      <c r="A49" s="83"/>
      <c r="B49" s="83"/>
      <c r="C49" s="83"/>
      <c r="D49" s="83"/>
      <c r="E49" s="83"/>
      <c r="F49" s="83"/>
      <c r="G49" s="83"/>
    </row>
    <row r="50" spans="1:7" x14ac:dyDescent="0.15">
      <c r="A50" s="83"/>
      <c r="B50" s="83"/>
      <c r="C50" s="83"/>
      <c r="D50" s="83"/>
      <c r="E50" s="83"/>
      <c r="F50" s="83"/>
      <c r="G50" s="83"/>
    </row>
    <row r="51" spans="1:7" x14ac:dyDescent="0.15">
      <c r="A51" s="83"/>
      <c r="B51" s="83"/>
      <c r="C51" s="83"/>
      <c r="D51" s="83"/>
      <c r="E51" s="83"/>
      <c r="F51" s="83"/>
      <c r="G51" s="83"/>
    </row>
    <row r="52" spans="1:7" x14ac:dyDescent="0.15">
      <c r="A52" s="83"/>
      <c r="B52" s="83"/>
      <c r="C52" s="83"/>
      <c r="D52" s="83"/>
      <c r="E52" s="83"/>
      <c r="F52" s="83"/>
      <c r="G52" s="83"/>
    </row>
    <row r="53" spans="1:7" x14ac:dyDescent="0.15">
      <c r="A53" s="83"/>
    </row>
  </sheetData>
  <sortState ref="A4:C15">
    <sortCondition descending="1" ref="B4:B15"/>
  </sortState>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pageSetUpPr fitToPage="1"/>
  </sheetPr>
  <dimension ref="A1:J360"/>
  <sheetViews>
    <sheetView showGridLines="0" zoomScale="96" zoomScaleNormal="96" zoomScaleSheetLayoutView="80" workbookViewId="0">
      <pane ySplit="2" topLeftCell="A3" activePane="bottomLeft" state="frozen"/>
      <selection pane="bottomLeft" activeCell="O14" sqref="O14"/>
    </sheetView>
  </sheetViews>
  <sheetFormatPr baseColWidth="10" defaultRowHeight="15" customHeight="1" x14ac:dyDescent="0.2"/>
  <cols>
    <col min="1" max="1" width="8" style="52" customWidth="1"/>
    <col min="2" max="2" width="55" style="52" customWidth="1"/>
    <col min="3" max="3" width="13.7109375" style="52" customWidth="1"/>
    <col min="4" max="4" width="11.85546875" style="52" customWidth="1"/>
    <col min="5" max="5" width="10.85546875" style="52" customWidth="1"/>
    <col min="6" max="6" width="10.7109375" style="52" customWidth="1"/>
    <col min="7" max="7" width="10.85546875" style="52" customWidth="1"/>
    <col min="8" max="8" width="13.7109375" style="52" customWidth="1"/>
    <col min="9" max="9" width="11.28515625" style="52" customWidth="1"/>
    <col min="10" max="10" width="14.42578125" style="52" customWidth="1"/>
    <col min="11" max="11" width="8.5703125" style="52" customWidth="1"/>
    <col min="12" max="12" width="6.7109375" style="52" customWidth="1"/>
    <col min="13" max="13" width="7.85546875" style="52" customWidth="1"/>
    <col min="14" max="14" width="11.42578125" style="52"/>
    <col min="15" max="15" width="11.28515625" style="52" customWidth="1"/>
    <col min="16" max="16" width="9.5703125" style="52" customWidth="1"/>
    <col min="17" max="17" width="47.28515625" style="52" customWidth="1"/>
    <col min="18" max="16384" width="11.42578125" style="52"/>
  </cols>
  <sheetData>
    <row r="1" spans="1:10" ht="23.1" customHeight="1" x14ac:dyDescent="0.2">
      <c r="A1" s="19" t="s">
        <v>939</v>
      </c>
      <c r="B1" s="15"/>
      <c r="C1" s="15"/>
      <c r="D1" s="15"/>
      <c r="E1" s="15"/>
      <c r="F1" s="15"/>
      <c r="G1" s="15"/>
      <c r="H1" s="15"/>
      <c r="I1" s="15"/>
      <c r="J1" s="15"/>
    </row>
    <row r="2" spans="1:10" ht="21" x14ac:dyDescent="0.2">
      <c r="A2" s="69" t="s">
        <v>327</v>
      </c>
      <c r="B2" s="123" t="s">
        <v>756</v>
      </c>
      <c r="C2" s="106" t="s">
        <v>264</v>
      </c>
      <c r="D2" s="106" t="s">
        <v>239</v>
      </c>
      <c r="E2" s="106" t="s">
        <v>263</v>
      </c>
      <c r="F2" s="106" t="s">
        <v>241</v>
      </c>
      <c r="G2" s="106" t="s">
        <v>242</v>
      </c>
      <c r="H2" s="106" t="s">
        <v>329</v>
      </c>
      <c r="I2" s="106" t="s">
        <v>475</v>
      </c>
      <c r="J2" s="106" t="s">
        <v>411</v>
      </c>
    </row>
    <row r="3" spans="1:10" ht="12.75" x14ac:dyDescent="0.2">
      <c r="A3" s="73" t="s">
        <v>170</v>
      </c>
      <c r="B3" s="103"/>
      <c r="C3" s="60">
        <f>C4+C153+C302</f>
        <v>57924</v>
      </c>
      <c r="D3" s="60">
        <f>D4+D153+D302</f>
        <v>927</v>
      </c>
      <c r="E3" s="60">
        <f t="shared" ref="E3:J3" si="0">E4+E153+E302</f>
        <v>12813</v>
      </c>
      <c r="F3" s="60">
        <f t="shared" si="0"/>
        <v>29886</v>
      </c>
      <c r="G3" s="60">
        <f t="shared" si="0"/>
        <v>4058</v>
      </c>
      <c r="H3" s="60">
        <f t="shared" si="0"/>
        <v>5497</v>
      </c>
      <c r="I3" s="60">
        <f t="shared" si="0"/>
        <v>159</v>
      </c>
      <c r="J3" s="60">
        <f t="shared" si="0"/>
        <v>4584</v>
      </c>
    </row>
    <row r="4" spans="1:10" ht="12.75" x14ac:dyDescent="0.2">
      <c r="A4" s="113"/>
      <c r="B4" s="266" t="s">
        <v>500</v>
      </c>
      <c r="C4" s="122">
        <f t="shared" ref="C4:J4" si="1">C5+C7+C20+C32+C43+C61+C83+C102+C143+C148</f>
        <v>20620</v>
      </c>
      <c r="D4" s="122">
        <f t="shared" si="1"/>
        <v>328</v>
      </c>
      <c r="E4" s="122">
        <f t="shared" si="1"/>
        <v>5447</v>
      </c>
      <c r="F4" s="122">
        <f t="shared" si="1"/>
        <v>10392</v>
      </c>
      <c r="G4" s="122">
        <f t="shared" si="1"/>
        <v>1163</v>
      </c>
      <c r="H4" s="122">
        <f t="shared" si="1"/>
        <v>1427</v>
      </c>
      <c r="I4" s="122">
        <f t="shared" si="1"/>
        <v>48</v>
      </c>
      <c r="J4" s="122">
        <f t="shared" si="1"/>
        <v>1815</v>
      </c>
    </row>
    <row r="5" spans="1:10" ht="21" x14ac:dyDescent="0.2">
      <c r="A5" s="50"/>
      <c r="B5" s="253" t="s">
        <v>278</v>
      </c>
      <c r="C5" s="60">
        <f>SUM(C6)</f>
        <v>84</v>
      </c>
      <c r="D5" s="60">
        <v>0</v>
      </c>
      <c r="E5" s="60">
        <v>24</v>
      </c>
      <c r="F5" s="60">
        <v>44</v>
      </c>
      <c r="G5" s="60">
        <v>2</v>
      </c>
      <c r="H5" s="60">
        <v>4</v>
      </c>
      <c r="I5" s="60">
        <v>0</v>
      </c>
      <c r="J5" s="60">
        <v>10</v>
      </c>
    </row>
    <row r="6" spans="1:10" ht="12.75" x14ac:dyDescent="0.2">
      <c r="A6" s="51">
        <v>101</v>
      </c>
      <c r="B6" s="254" t="s">
        <v>147</v>
      </c>
      <c r="C6" s="60">
        <f>SUM(D6:J6)</f>
        <v>84</v>
      </c>
      <c r="D6" s="8">
        <v>0</v>
      </c>
      <c r="E6" s="8">
        <v>24</v>
      </c>
      <c r="F6" s="8">
        <v>44</v>
      </c>
      <c r="G6" s="8">
        <v>2</v>
      </c>
      <c r="H6" s="8">
        <v>4</v>
      </c>
      <c r="I6" s="8">
        <v>0</v>
      </c>
      <c r="J6" s="8">
        <v>10</v>
      </c>
    </row>
    <row r="7" spans="1:10" ht="21" x14ac:dyDescent="0.2">
      <c r="A7" s="50"/>
      <c r="B7" s="253" t="s">
        <v>323</v>
      </c>
      <c r="C7" s="60">
        <f>SUM(C8:C19)</f>
        <v>296</v>
      </c>
      <c r="D7" s="60">
        <f>SUM(D8:D19)</f>
        <v>5</v>
      </c>
      <c r="E7" s="60">
        <f t="shared" ref="E7:J7" si="2">SUM(E8:E19)</f>
        <v>64</v>
      </c>
      <c r="F7" s="60">
        <f t="shared" si="2"/>
        <v>142</v>
      </c>
      <c r="G7" s="60">
        <f t="shared" si="2"/>
        <v>16</v>
      </c>
      <c r="H7" s="60">
        <f t="shared" si="2"/>
        <v>35</v>
      </c>
      <c r="I7" s="60">
        <f t="shared" si="2"/>
        <v>1</v>
      </c>
      <c r="J7" s="60">
        <f t="shared" si="2"/>
        <v>33</v>
      </c>
    </row>
    <row r="8" spans="1:10" ht="12.75" x14ac:dyDescent="0.2">
      <c r="A8" s="51">
        <v>202</v>
      </c>
      <c r="B8" s="254" t="s">
        <v>108</v>
      </c>
      <c r="C8" s="60">
        <f>SUM(D8:J8)</f>
        <v>95</v>
      </c>
      <c r="D8" s="8">
        <v>4</v>
      </c>
      <c r="E8" s="8">
        <v>5</v>
      </c>
      <c r="F8" s="8">
        <v>37</v>
      </c>
      <c r="G8" s="8">
        <v>8</v>
      </c>
      <c r="H8" s="8">
        <v>23</v>
      </c>
      <c r="I8" s="8">
        <v>0</v>
      </c>
      <c r="J8" s="8">
        <v>18</v>
      </c>
    </row>
    <row r="9" spans="1:10" ht="12.75" x14ac:dyDescent="0.2">
      <c r="A9" s="51">
        <v>203</v>
      </c>
      <c r="B9" s="254" t="s">
        <v>70</v>
      </c>
      <c r="C9" s="60">
        <f t="shared" ref="C9:C69" si="3">SUM(D9:J9)</f>
        <v>15</v>
      </c>
      <c r="D9" s="8">
        <v>1</v>
      </c>
      <c r="E9" s="8">
        <v>5</v>
      </c>
      <c r="F9" s="8">
        <v>5</v>
      </c>
      <c r="G9" s="8">
        <v>1</v>
      </c>
      <c r="H9" s="8">
        <v>1</v>
      </c>
      <c r="I9" s="8">
        <v>0</v>
      </c>
      <c r="J9" s="8">
        <v>2</v>
      </c>
    </row>
    <row r="10" spans="1:10" ht="12.75" x14ac:dyDescent="0.2">
      <c r="A10" s="51">
        <v>204</v>
      </c>
      <c r="B10" s="254" t="s">
        <v>71</v>
      </c>
      <c r="C10" s="60">
        <f t="shared" si="3"/>
        <v>138</v>
      </c>
      <c r="D10" s="8">
        <v>0</v>
      </c>
      <c r="E10" s="8">
        <v>44</v>
      </c>
      <c r="F10" s="8">
        <v>72</v>
      </c>
      <c r="G10" s="8">
        <v>6</v>
      </c>
      <c r="H10" s="8">
        <v>5</v>
      </c>
      <c r="I10" s="8">
        <v>0</v>
      </c>
      <c r="J10" s="8">
        <v>11</v>
      </c>
    </row>
    <row r="11" spans="1:10" ht="12.75" x14ac:dyDescent="0.2">
      <c r="A11" s="51">
        <v>207</v>
      </c>
      <c r="B11" s="254" t="s">
        <v>279</v>
      </c>
      <c r="C11" s="60">
        <f t="shared" si="3"/>
        <v>1</v>
      </c>
      <c r="D11" s="8">
        <v>0</v>
      </c>
      <c r="E11" s="8">
        <v>1</v>
      </c>
      <c r="F11" s="8">
        <v>0</v>
      </c>
      <c r="G11" s="8">
        <v>0</v>
      </c>
      <c r="H11" s="8">
        <v>0</v>
      </c>
      <c r="I11" s="8">
        <v>0</v>
      </c>
      <c r="J11" s="8">
        <v>0</v>
      </c>
    </row>
    <row r="12" spans="1:10" ht="12.75" x14ac:dyDescent="0.2">
      <c r="A12" s="54">
        <v>214</v>
      </c>
      <c r="B12" s="256" t="s">
        <v>421</v>
      </c>
      <c r="C12" s="60">
        <f t="shared" si="3"/>
        <v>1</v>
      </c>
      <c r="D12" s="8">
        <v>0</v>
      </c>
      <c r="E12" s="8">
        <v>0</v>
      </c>
      <c r="F12" s="8">
        <v>1</v>
      </c>
      <c r="G12" s="8">
        <v>0</v>
      </c>
      <c r="H12" s="8">
        <v>0</v>
      </c>
      <c r="I12" s="8">
        <v>0</v>
      </c>
      <c r="J12" s="8">
        <v>0</v>
      </c>
    </row>
    <row r="13" spans="1:10" ht="12.75" x14ac:dyDescent="0.2">
      <c r="A13" s="51">
        <v>216</v>
      </c>
      <c r="B13" s="254" t="s">
        <v>331</v>
      </c>
      <c r="C13" s="60">
        <f t="shared" si="3"/>
        <v>7</v>
      </c>
      <c r="D13" s="8">
        <v>0</v>
      </c>
      <c r="E13" s="8">
        <v>2</v>
      </c>
      <c r="F13" s="8">
        <v>5</v>
      </c>
      <c r="G13" s="8">
        <v>0</v>
      </c>
      <c r="H13" s="8">
        <v>0</v>
      </c>
      <c r="I13" s="8">
        <v>0</v>
      </c>
      <c r="J13" s="8">
        <v>0</v>
      </c>
    </row>
    <row r="14" spans="1:10" ht="12.75" x14ac:dyDescent="0.2">
      <c r="A14" s="53">
        <v>221</v>
      </c>
      <c r="B14" s="254" t="s">
        <v>185</v>
      </c>
      <c r="C14" s="60">
        <f t="shared" si="3"/>
        <v>7</v>
      </c>
      <c r="D14" s="8">
        <v>0</v>
      </c>
      <c r="E14" s="8">
        <v>0</v>
      </c>
      <c r="F14" s="8">
        <v>3</v>
      </c>
      <c r="G14" s="8">
        <v>0</v>
      </c>
      <c r="H14" s="8">
        <v>2</v>
      </c>
      <c r="I14" s="8">
        <v>0</v>
      </c>
      <c r="J14" s="8">
        <v>2</v>
      </c>
    </row>
    <row r="15" spans="1:10" ht="12.75" x14ac:dyDescent="0.2">
      <c r="A15" s="53">
        <v>222</v>
      </c>
      <c r="B15" s="254" t="s">
        <v>72</v>
      </c>
      <c r="C15" s="60">
        <f t="shared" si="3"/>
        <v>3</v>
      </c>
      <c r="D15" s="8">
        <v>0</v>
      </c>
      <c r="E15" s="8">
        <v>1</v>
      </c>
      <c r="F15" s="8">
        <v>2</v>
      </c>
      <c r="G15" s="8">
        <v>0</v>
      </c>
      <c r="H15" s="8">
        <v>0</v>
      </c>
      <c r="I15" s="8">
        <v>0</v>
      </c>
      <c r="J15" s="8">
        <v>0</v>
      </c>
    </row>
    <row r="16" spans="1:10" ht="12.75" x14ac:dyDescent="0.2">
      <c r="A16" s="54">
        <v>227</v>
      </c>
      <c r="B16" s="256" t="s">
        <v>377</v>
      </c>
      <c r="C16" s="60">
        <f t="shared" si="3"/>
        <v>4</v>
      </c>
      <c r="D16" s="8">
        <v>0</v>
      </c>
      <c r="E16" s="8">
        <v>0</v>
      </c>
      <c r="F16" s="8">
        <v>1</v>
      </c>
      <c r="G16" s="8">
        <v>0</v>
      </c>
      <c r="H16" s="8">
        <v>2</v>
      </c>
      <c r="I16" s="8">
        <v>1</v>
      </c>
      <c r="J16" s="8">
        <v>0</v>
      </c>
    </row>
    <row r="17" spans="1:10" ht="12.75" x14ac:dyDescent="0.2">
      <c r="A17" s="54">
        <v>228</v>
      </c>
      <c r="B17" s="256" t="s">
        <v>382</v>
      </c>
      <c r="C17" s="60">
        <f t="shared" si="3"/>
        <v>2</v>
      </c>
      <c r="D17" s="8">
        <v>0</v>
      </c>
      <c r="E17" s="8">
        <v>1</v>
      </c>
      <c r="F17" s="8">
        <v>1</v>
      </c>
      <c r="G17" s="8">
        <v>0</v>
      </c>
      <c r="H17" s="8">
        <v>0</v>
      </c>
      <c r="I17" s="8">
        <v>0</v>
      </c>
      <c r="J17" s="8">
        <v>0</v>
      </c>
    </row>
    <row r="18" spans="1:10" ht="12.75" x14ac:dyDescent="0.2">
      <c r="A18" s="54">
        <v>231</v>
      </c>
      <c r="B18" s="256" t="s">
        <v>378</v>
      </c>
      <c r="C18" s="60">
        <f t="shared" si="3"/>
        <v>2</v>
      </c>
      <c r="D18" s="8">
        <v>0</v>
      </c>
      <c r="E18" s="8">
        <v>0</v>
      </c>
      <c r="F18" s="8">
        <v>1</v>
      </c>
      <c r="G18" s="8">
        <v>1</v>
      </c>
      <c r="H18" s="8">
        <v>0</v>
      </c>
      <c r="I18" s="8">
        <v>0</v>
      </c>
      <c r="J18" s="8">
        <v>0</v>
      </c>
    </row>
    <row r="19" spans="1:10" ht="12.75" customHeight="1" x14ac:dyDescent="0.2">
      <c r="A19" s="51">
        <v>299</v>
      </c>
      <c r="B19" s="254" t="s">
        <v>332</v>
      </c>
      <c r="C19" s="60">
        <f t="shared" si="3"/>
        <v>21</v>
      </c>
      <c r="D19" s="8">
        <v>0</v>
      </c>
      <c r="E19" s="8">
        <v>5</v>
      </c>
      <c r="F19" s="8">
        <v>14</v>
      </c>
      <c r="G19" s="8">
        <v>0</v>
      </c>
      <c r="H19" s="8">
        <v>2</v>
      </c>
      <c r="I19" s="8">
        <v>0</v>
      </c>
      <c r="J19" s="8">
        <v>0</v>
      </c>
    </row>
    <row r="20" spans="1:10" ht="21" x14ac:dyDescent="0.2">
      <c r="A20" s="50"/>
      <c r="B20" s="253" t="s">
        <v>325</v>
      </c>
      <c r="C20" s="60">
        <f>SUM(C21:C31)</f>
        <v>459</v>
      </c>
      <c r="D20" s="60">
        <f>SUM(D21:D31)</f>
        <v>6</v>
      </c>
      <c r="E20" s="60">
        <f t="shared" ref="E20:J20" si="4">SUM(E21:E31)</f>
        <v>88</v>
      </c>
      <c r="F20" s="60">
        <f t="shared" si="4"/>
        <v>219</v>
      </c>
      <c r="G20" s="60">
        <f t="shared" si="4"/>
        <v>44</v>
      </c>
      <c r="H20" s="60">
        <f t="shared" si="4"/>
        <v>67</v>
      </c>
      <c r="I20" s="60">
        <f t="shared" si="4"/>
        <v>4</v>
      </c>
      <c r="J20" s="60">
        <f t="shared" si="4"/>
        <v>31</v>
      </c>
    </row>
    <row r="21" spans="1:10" ht="12.75" x14ac:dyDescent="0.2">
      <c r="A21" s="51">
        <v>301</v>
      </c>
      <c r="B21" s="254" t="s">
        <v>175</v>
      </c>
      <c r="C21" s="60">
        <f t="shared" si="3"/>
        <v>10</v>
      </c>
      <c r="D21" s="8">
        <v>1</v>
      </c>
      <c r="E21" s="8">
        <v>3</v>
      </c>
      <c r="F21" s="8">
        <v>5</v>
      </c>
      <c r="G21" s="8">
        <v>0</v>
      </c>
      <c r="H21" s="8">
        <v>0</v>
      </c>
      <c r="I21" s="8">
        <v>0</v>
      </c>
      <c r="J21" s="8">
        <v>1</v>
      </c>
    </row>
    <row r="22" spans="1:10" ht="12.75" x14ac:dyDescent="0.2">
      <c r="A22" s="51">
        <v>302</v>
      </c>
      <c r="B22" s="254" t="s">
        <v>160</v>
      </c>
      <c r="C22" s="60">
        <f t="shared" si="3"/>
        <v>161</v>
      </c>
      <c r="D22" s="8">
        <v>3</v>
      </c>
      <c r="E22" s="8">
        <v>28</v>
      </c>
      <c r="F22" s="8">
        <v>71</v>
      </c>
      <c r="G22" s="8">
        <v>21</v>
      </c>
      <c r="H22" s="8">
        <v>28</v>
      </c>
      <c r="I22" s="8">
        <v>2</v>
      </c>
      <c r="J22" s="8">
        <v>8</v>
      </c>
    </row>
    <row r="23" spans="1:10" ht="12.75" x14ac:dyDescent="0.2">
      <c r="A23" s="51">
        <v>303</v>
      </c>
      <c r="B23" s="254" t="s">
        <v>161</v>
      </c>
      <c r="C23" s="60">
        <f t="shared" si="3"/>
        <v>155</v>
      </c>
      <c r="D23" s="8">
        <v>1</v>
      </c>
      <c r="E23" s="8">
        <v>33</v>
      </c>
      <c r="F23" s="8">
        <v>69</v>
      </c>
      <c r="G23" s="8">
        <v>17</v>
      </c>
      <c r="H23" s="8">
        <v>22</v>
      </c>
      <c r="I23" s="8">
        <v>2</v>
      </c>
      <c r="J23" s="8">
        <v>11</v>
      </c>
    </row>
    <row r="24" spans="1:10" ht="12.75" x14ac:dyDescent="0.2">
      <c r="A24" s="51">
        <v>304</v>
      </c>
      <c r="B24" s="254" t="s">
        <v>159</v>
      </c>
      <c r="C24" s="60">
        <f t="shared" si="3"/>
        <v>3</v>
      </c>
      <c r="D24" s="8">
        <v>0</v>
      </c>
      <c r="E24" s="8">
        <v>1</v>
      </c>
      <c r="F24" s="8">
        <v>1</v>
      </c>
      <c r="G24" s="8">
        <v>0</v>
      </c>
      <c r="H24" s="8">
        <v>1</v>
      </c>
      <c r="I24" s="8">
        <v>0</v>
      </c>
      <c r="J24" s="8">
        <v>0</v>
      </c>
    </row>
    <row r="25" spans="1:10" ht="12.75" x14ac:dyDescent="0.2">
      <c r="A25" s="51">
        <v>306</v>
      </c>
      <c r="B25" s="254" t="s">
        <v>280</v>
      </c>
      <c r="C25" s="60">
        <f t="shared" si="3"/>
        <v>5</v>
      </c>
      <c r="D25" s="8">
        <v>0</v>
      </c>
      <c r="E25" s="8">
        <v>1</v>
      </c>
      <c r="F25" s="8">
        <v>3</v>
      </c>
      <c r="G25" s="8">
        <v>0</v>
      </c>
      <c r="H25" s="8">
        <v>1</v>
      </c>
      <c r="I25" s="8">
        <v>0</v>
      </c>
      <c r="J25" s="8">
        <v>0</v>
      </c>
    </row>
    <row r="26" spans="1:10" ht="21" x14ac:dyDescent="0.2">
      <c r="A26" s="51">
        <v>307</v>
      </c>
      <c r="B26" s="254" t="s">
        <v>281</v>
      </c>
      <c r="C26" s="60">
        <f t="shared" si="3"/>
        <v>1</v>
      </c>
      <c r="D26" s="8">
        <v>0</v>
      </c>
      <c r="E26" s="8">
        <v>0</v>
      </c>
      <c r="F26" s="8">
        <v>1</v>
      </c>
      <c r="G26" s="8">
        <v>0</v>
      </c>
      <c r="H26" s="8">
        <v>0</v>
      </c>
      <c r="I26" s="8">
        <v>0</v>
      </c>
      <c r="J26" s="8">
        <v>0</v>
      </c>
    </row>
    <row r="27" spans="1:10" ht="12.75" x14ac:dyDescent="0.2">
      <c r="A27" s="51">
        <v>308</v>
      </c>
      <c r="B27" s="254" t="s">
        <v>162</v>
      </c>
      <c r="C27" s="60">
        <f t="shared" si="3"/>
        <v>13</v>
      </c>
      <c r="D27" s="8">
        <v>0</v>
      </c>
      <c r="E27" s="8">
        <v>0</v>
      </c>
      <c r="F27" s="8">
        <v>3</v>
      </c>
      <c r="G27" s="8">
        <v>1</v>
      </c>
      <c r="H27" s="8">
        <v>7</v>
      </c>
      <c r="I27" s="8">
        <v>0</v>
      </c>
      <c r="J27" s="8">
        <v>2</v>
      </c>
    </row>
    <row r="28" spans="1:10" ht="12.75" x14ac:dyDescent="0.2">
      <c r="A28" s="51">
        <v>309</v>
      </c>
      <c r="B28" s="254" t="s">
        <v>73</v>
      </c>
      <c r="C28" s="60">
        <f t="shared" si="3"/>
        <v>107</v>
      </c>
      <c r="D28" s="8">
        <v>1</v>
      </c>
      <c r="E28" s="8">
        <v>22</v>
      </c>
      <c r="F28" s="8">
        <v>64</v>
      </c>
      <c r="G28" s="8">
        <v>3</v>
      </c>
      <c r="H28" s="8">
        <v>8</v>
      </c>
      <c r="I28" s="8">
        <v>0</v>
      </c>
      <c r="J28" s="8">
        <v>9</v>
      </c>
    </row>
    <row r="29" spans="1:10" ht="12.75" x14ac:dyDescent="0.2">
      <c r="A29" s="51">
        <v>310</v>
      </c>
      <c r="B29" s="254" t="s">
        <v>282</v>
      </c>
      <c r="C29" s="60">
        <f t="shared" si="3"/>
        <v>1</v>
      </c>
      <c r="D29" s="8">
        <v>0</v>
      </c>
      <c r="E29" s="8">
        <v>0</v>
      </c>
      <c r="F29" s="8">
        <v>0</v>
      </c>
      <c r="G29" s="8">
        <v>1</v>
      </c>
      <c r="H29" s="8">
        <v>0</v>
      </c>
      <c r="I29" s="8">
        <v>0</v>
      </c>
      <c r="J29" s="8">
        <v>0</v>
      </c>
    </row>
    <row r="30" spans="1:10" ht="12.75" x14ac:dyDescent="0.2">
      <c r="A30" s="53">
        <v>311</v>
      </c>
      <c r="B30" s="254" t="s">
        <v>180</v>
      </c>
      <c r="C30" s="60">
        <f t="shared" si="3"/>
        <v>2</v>
      </c>
      <c r="D30" s="8">
        <v>0</v>
      </c>
      <c r="E30" s="8">
        <v>0</v>
      </c>
      <c r="F30" s="8">
        <v>1</v>
      </c>
      <c r="G30" s="8">
        <v>1</v>
      </c>
      <c r="H30" s="8">
        <v>0</v>
      </c>
      <c r="I30" s="8">
        <v>0</v>
      </c>
      <c r="J30" s="8">
        <v>0</v>
      </c>
    </row>
    <row r="31" spans="1:10" ht="21" x14ac:dyDescent="0.2">
      <c r="A31" s="51">
        <v>399</v>
      </c>
      <c r="B31" s="254" t="s">
        <v>333</v>
      </c>
      <c r="C31" s="60">
        <f t="shared" si="3"/>
        <v>1</v>
      </c>
      <c r="D31" s="8">
        <v>0</v>
      </c>
      <c r="E31" s="8">
        <v>0</v>
      </c>
      <c r="F31" s="8">
        <v>1</v>
      </c>
      <c r="G31" s="8">
        <v>0</v>
      </c>
      <c r="H31" s="8">
        <v>0</v>
      </c>
      <c r="I31" s="8">
        <v>0</v>
      </c>
      <c r="J31" s="8">
        <v>0</v>
      </c>
    </row>
    <row r="32" spans="1:10" ht="21" x14ac:dyDescent="0.2">
      <c r="A32" s="50"/>
      <c r="B32" s="253" t="s">
        <v>283</v>
      </c>
      <c r="C32" s="60">
        <f>SUM(C33:C42)</f>
        <v>76</v>
      </c>
      <c r="D32" s="60">
        <f>SUM(D33:D42)</f>
        <v>0</v>
      </c>
      <c r="E32" s="60">
        <f t="shared" ref="E32:J32" si="5">SUM(E33:E42)</f>
        <v>15</v>
      </c>
      <c r="F32" s="60">
        <f t="shared" si="5"/>
        <v>37</v>
      </c>
      <c r="G32" s="60">
        <f t="shared" si="5"/>
        <v>6</v>
      </c>
      <c r="H32" s="60">
        <f t="shared" si="5"/>
        <v>13</v>
      </c>
      <c r="I32" s="60">
        <f t="shared" si="5"/>
        <v>0</v>
      </c>
      <c r="J32" s="60">
        <f t="shared" si="5"/>
        <v>5</v>
      </c>
    </row>
    <row r="33" spans="1:10" ht="12.75" x14ac:dyDescent="0.2">
      <c r="A33" s="51">
        <v>406</v>
      </c>
      <c r="B33" s="254" t="s">
        <v>74</v>
      </c>
      <c r="C33" s="60">
        <f t="shared" si="3"/>
        <v>11</v>
      </c>
      <c r="D33" s="8"/>
      <c r="E33" s="8">
        <v>0</v>
      </c>
      <c r="F33" s="8">
        <v>5</v>
      </c>
      <c r="G33" s="8">
        <v>3</v>
      </c>
      <c r="H33" s="8">
        <v>3</v>
      </c>
      <c r="I33" s="8"/>
      <c r="J33" s="8">
        <v>0</v>
      </c>
    </row>
    <row r="34" spans="1:10" ht="12.75" x14ac:dyDescent="0.2">
      <c r="A34" s="51">
        <v>410</v>
      </c>
      <c r="B34" s="254" t="s">
        <v>111</v>
      </c>
      <c r="C34" s="60">
        <f t="shared" si="3"/>
        <v>35</v>
      </c>
      <c r="D34" s="8"/>
      <c r="E34" s="8">
        <v>7</v>
      </c>
      <c r="F34" s="8">
        <v>17</v>
      </c>
      <c r="G34" s="8">
        <v>1</v>
      </c>
      <c r="H34" s="8">
        <v>5</v>
      </c>
      <c r="I34" s="8"/>
      <c r="J34" s="8">
        <v>5</v>
      </c>
    </row>
    <row r="35" spans="1:10" ht="12.75" x14ac:dyDescent="0.2">
      <c r="A35" s="51">
        <v>411</v>
      </c>
      <c r="B35" s="254" t="s">
        <v>420</v>
      </c>
      <c r="C35" s="60">
        <f t="shared" si="3"/>
        <v>9</v>
      </c>
      <c r="D35" s="8"/>
      <c r="E35" s="8">
        <v>3</v>
      </c>
      <c r="F35" s="8">
        <v>5</v>
      </c>
      <c r="G35" s="8">
        <v>0</v>
      </c>
      <c r="H35" s="8">
        <v>1</v>
      </c>
      <c r="I35" s="8"/>
      <c r="J35" s="8">
        <v>0</v>
      </c>
    </row>
    <row r="36" spans="1:10" ht="12.75" x14ac:dyDescent="0.2">
      <c r="A36" s="51">
        <v>413</v>
      </c>
      <c r="B36" s="254" t="s">
        <v>112</v>
      </c>
      <c r="C36" s="60">
        <f t="shared" si="3"/>
        <v>1</v>
      </c>
      <c r="D36" s="8"/>
      <c r="E36" s="8">
        <v>0</v>
      </c>
      <c r="F36" s="8">
        <v>1</v>
      </c>
      <c r="G36" s="8">
        <v>0</v>
      </c>
      <c r="H36" s="8">
        <v>0</v>
      </c>
      <c r="I36" s="8"/>
      <c r="J36" s="8">
        <v>0</v>
      </c>
    </row>
    <row r="37" spans="1:10" ht="12.75" x14ac:dyDescent="0.2">
      <c r="A37" s="51">
        <v>415</v>
      </c>
      <c r="B37" s="254" t="s">
        <v>113</v>
      </c>
      <c r="C37" s="60">
        <f t="shared" si="3"/>
        <v>1</v>
      </c>
      <c r="D37" s="8"/>
      <c r="E37" s="8">
        <v>0</v>
      </c>
      <c r="F37" s="8">
        <v>0</v>
      </c>
      <c r="G37" s="8">
        <v>0</v>
      </c>
      <c r="H37" s="8">
        <v>1</v>
      </c>
      <c r="I37" s="8"/>
      <c r="J37" s="8">
        <v>0</v>
      </c>
    </row>
    <row r="38" spans="1:10" ht="12.75" x14ac:dyDescent="0.2">
      <c r="A38" s="53">
        <v>419</v>
      </c>
      <c r="B38" s="254" t="s">
        <v>479</v>
      </c>
      <c r="C38" s="60">
        <f t="shared" si="3"/>
        <v>9</v>
      </c>
      <c r="D38" s="8"/>
      <c r="E38" s="8">
        <v>2</v>
      </c>
      <c r="F38" s="8">
        <v>3</v>
      </c>
      <c r="G38" s="8">
        <v>1</v>
      </c>
      <c r="H38" s="8">
        <v>3</v>
      </c>
      <c r="I38" s="8"/>
      <c r="J38" s="8">
        <v>0</v>
      </c>
    </row>
    <row r="39" spans="1:10" ht="12.75" x14ac:dyDescent="0.2">
      <c r="A39" s="51">
        <v>420</v>
      </c>
      <c r="B39" s="254" t="s">
        <v>186</v>
      </c>
      <c r="C39" s="60">
        <f t="shared" si="3"/>
        <v>1</v>
      </c>
      <c r="D39" s="8"/>
      <c r="E39" s="8">
        <v>0</v>
      </c>
      <c r="F39" s="8">
        <v>1</v>
      </c>
      <c r="G39" s="8">
        <v>0</v>
      </c>
      <c r="H39" s="8">
        <v>0</v>
      </c>
      <c r="I39" s="8"/>
      <c r="J39" s="8">
        <v>0</v>
      </c>
    </row>
    <row r="40" spans="1:10" ht="12.75" x14ac:dyDescent="0.2">
      <c r="A40" s="51">
        <v>422</v>
      </c>
      <c r="B40" s="254" t="s">
        <v>380</v>
      </c>
      <c r="C40" s="60">
        <f t="shared" si="3"/>
        <v>1</v>
      </c>
      <c r="D40" s="8"/>
      <c r="E40" s="8">
        <v>0</v>
      </c>
      <c r="F40" s="8">
        <v>0</v>
      </c>
      <c r="G40" s="8">
        <v>1</v>
      </c>
      <c r="H40" s="8">
        <v>0</v>
      </c>
      <c r="I40" s="8"/>
      <c r="J40" s="8">
        <v>0</v>
      </c>
    </row>
    <row r="41" spans="1:10" ht="12.75" x14ac:dyDescent="0.2">
      <c r="A41" s="53">
        <v>423</v>
      </c>
      <c r="B41" s="254" t="s">
        <v>359</v>
      </c>
      <c r="C41" s="60">
        <f t="shared" si="3"/>
        <v>1</v>
      </c>
      <c r="D41" s="8"/>
      <c r="E41" s="8">
        <v>0</v>
      </c>
      <c r="F41" s="8">
        <v>1</v>
      </c>
      <c r="G41" s="8">
        <v>0</v>
      </c>
      <c r="H41" s="8">
        <v>0</v>
      </c>
      <c r="I41" s="8"/>
      <c r="J41" s="8">
        <v>0</v>
      </c>
    </row>
    <row r="42" spans="1:10" ht="23.25" customHeight="1" x14ac:dyDescent="0.2">
      <c r="A42" s="51">
        <v>499</v>
      </c>
      <c r="B42" s="254" t="s">
        <v>270</v>
      </c>
      <c r="C42" s="60">
        <f t="shared" si="3"/>
        <v>7</v>
      </c>
      <c r="D42" s="8"/>
      <c r="E42" s="8">
        <v>3</v>
      </c>
      <c r="F42" s="8">
        <v>4</v>
      </c>
      <c r="G42" s="8">
        <v>0</v>
      </c>
      <c r="H42" s="8">
        <v>0</v>
      </c>
      <c r="I42" s="8"/>
      <c r="J42" s="8">
        <v>0</v>
      </c>
    </row>
    <row r="43" spans="1:10" ht="21" x14ac:dyDescent="0.2">
      <c r="A43" s="50"/>
      <c r="B43" s="253" t="s">
        <v>334</v>
      </c>
      <c r="C43" s="60">
        <f>SUM(C44:C60)</f>
        <v>2250</v>
      </c>
      <c r="D43" s="60">
        <f t="shared" ref="D43:J43" si="6">SUM(D44:D60)</f>
        <v>49</v>
      </c>
      <c r="E43" s="60">
        <f t="shared" si="6"/>
        <v>618</v>
      </c>
      <c r="F43" s="60">
        <f t="shared" si="6"/>
        <v>1125</v>
      </c>
      <c r="G43" s="60">
        <f t="shared" si="6"/>
        <v>114</v>
      </c>
      <c r="H43" s="60">
        <f t="shared" si="6"/>
        <v>158</v>
      </c>
      <c r="I43" s="60">
        <f t="shared" si="6"/>
        <v>4</v>
      </c>
      <c r="J43" s="60">
        <f t="shared" si="6"/>
        <v>182</v>
      </c>
    </row>
    <row r="44" spans="1:10" ht="12.75" x14ac:dyDescent="0.2">
      <c r="A44" s="51">
        <v>501</v>
      </c>
      <c r="B44" s="254" t="s">
        <v>287</v>
      </c>
      <c r="C44" s="60">
        <f t="shared" si="3"/>
        <v>10</v>
      </c>
      <c r="D44" s="8">
        <v>0</v>
      </c>
      <c r="E44" s="8">
        <v>1</v>
      </c>
      <c r="F44" s="8">
        <v>7</v>
      </c>
      <c r="G44" s="8">
        <v>0</v>
      </c>
      <c r="H44" s="8">
        <v>1</v>
      </c>
      <c r="I44" s="8">
        <v>0</v>
      </c>
      <c r="J44" s="8">
        <v>1</v>
      </c>
    </row>
    <row r="45" spans="1:10" ht="12.75" x14ac:dyDescent="0.2">
      <c r="A45" s="51">
        <v>502</v>
      </c>
      <c r="B45" s="254" t="s">
        <v>163</v>
      </c>
      <c r="C45" s="60">
        <f t="shared" si="3"/>
        <v>6</v>
      </c>
      <c r="D45" s="8">
        <v>0</v>
      </c>
      <c r="E45" s="8">
        <v>1</v>
      </c>
      <c r="F45" s="8">
        <v>4</v>
      </c>
      <c r="G45" s="8">
        <v>1</v>
      </c>
      <c r="H45" s="8">
        <v>0</v>
      </c>
      <c r="I45" s="8">
        <v>0</v>
      </c>
      <c r="J45" s="8">
        <v>0</v>
      </c>
    </row>
    <row r="46" spans="1:10" ht="12.75" x14ac:dyDescent="0.2">
      <c r="A46" s="51">
        <v>503</v>
      </c>
      <c r="B46" s="254" t="s">
        <v>114</v>
      </c>
      <c r="C46" s="60">
        <f t="shared" si="3"/>
        <v>1</v>
      </c>
      <c r="D46" s="8">
        <v>0</v>
      </c>
      <c r="E46" s="8">
        <v>0</v>
      </c>
      <c r="F46" s="8">
        <v>1</v>
      </c>
      <c r="G46" s="8">
        <v>0</v>
      </c>
      <c r="H46" s="8">
        <v>0</v>
      </c>
      <c r="I46" s="8">
        <v>0</v>
      </c>
      <c r="J46" s="8">
        <v>0</v>
      </c>
    </row>
    <row r="47" spans="1:10" ht="12.75" x14ac:dyDescent="0.2">
      <c r="A47" s="51">
        <v>505</v>
      </c>
      <c r="B47" s="254" t="s">
        <v>288</v>
      </c>
      <c r="C47" s="60">
        <f t="shared" si="3"/>
        <v>26</v>
      </c>
      <c r="D47" s="8">
        <v>1</v>
      </c>
      <c r="E47" s="8">
        <v>4</v>
      </c>
      <c r="F47" s="8">
        <v>9</v>
      </c>
      <c r="G47" s="8">
        <v>4</v>
      </c>
      <c r="H47" s="8">
        <v>7</v>
      </c>
      <c r="I47" s="8">
        <v>0</v>
      </c>
      <c r="J47" s="8">
        <v>1</v>
      </c>
    </row>
    <row r="48" spans="1:10" ht="12.75" x14ac:dyDescent="0.2">
      <c r="A48" s="51">
        <v>506</v>
      </c>
      <c r="B48" s="254" t="s">
        <v>289</v>
      </c>
      <c r="C48" s="60">
        <f t="shared" si="3"/>
        <v>1</v>
      </c>
      <c r="D48" s="8">
        <v>1</v>
      </c>
      <c r="E48" s="8">
        <v>0</v>
      </c>
      <c r="F48" s="8">
        <v>0</v>
      </c>
      <c r="G48" s="8">
        <v>0</v>
      </c>
      <c r="H48" s="8">
        <v>0</v>
      </c>
      <c r="I48" s="8">
        <v>0</v>
      </c>
      <c r="J48" s="8">
        <v>0</v>
      </c>
    </row>
    <row r="49" spans="1:10" ht="12.75" x14ac:dyDescent="0.2">
      <c r="A49" s="51">
        <v>509</v>
      </c>
      <c r="B49" s="254" t="s">
        <v>115</v>
      </c>
      <c r="C49" s="60">
        <f t="shared" si="3"/>
        <v>57</v>
      </c>
      <c r="D49" s="8">
        <v>0</v>
      </c>
      <c r="E49" s="8">
        <v>18</v>
      </c>
      <c r="F49" s="8">
        <v>26</v>
      </c>
      <c r="G49" s="8">
        <v>5</v>
      </c>
      <c r="H49" s="8">
        <v>6</v>
      </c>
      <c r="I49" s="8">
        <v>0</v>
      </c>
      <c r="J49" s="8">
        <v>2</v>
      </c>
    </row>
    <row r="50" spans="1:10" ht="12.75" x14ac:dyDescent="0.2">
      <c r="A50" s="53">
        <v>510</v>
      </c>
      <c r="B50" s="254" t="s">
        <v>76</v>
      </c>
      <c r="C50" s="60">
        <f t="shared" si="3"/>
        <v>3</v>
      </c>
      <c r="D50" s="8">
        <v>0</v>
      </c>
      <c r="E50" s="8">
        <v>0</v>
      </c>
      <c r="F50" s="8">
        <v>3</v>
      </c>
      <c r="G50" s="8">
        <v>0</v>
      </c>
      <c r="H50" s="8">
        <v>0</v>
      </c>
      <c r="I50" s="8">
        <v>0</v>
      </c>
      <c r="J50" s="8">
        <v>0</v>
      </c>
    </row>
    <row r="51" spans="1:10" ht="12.75" x14ac:dyDescent="0.2">
      <c r="A51" s="53">
        <v>512</v>
      </c>
      <c r="B51" s="254" t="s">
        <v>187</v>
      </c>
      <c r="C51" s="60">
        <f t="shared" si="3"/>
        <v>1</v>
      </c>
      <c r="D51" s="8">
        <v>0</v>
      </c>
      <c r="E51" s="8">
        <v>0</v>
      </c>
      <c r="F51" s="8">
        <v>1</v>
      </c>
      <c r="G51" s="8">
        <v>0</v>
      </c>
      <c r="H51" s="8">
        <v>0</v>
      </c>
      <c r="I51" s="8">
        <v>0</v>
      </c>
      <c r="J51" s="8">
        <v>0</v>
      </c>
    </row>
    <row r="52" spans="1:10" ht="12.75" x14ac:dyDescent="0.2">
      <c r="A52" s="53">
        <v>514</v>
      </c>
      <c r="B52" s="254" t="s">
        <v>164</v>
      </c>
      <c r="C52" s="60">
        <f t="shared" si="3"/>
        <v>1</v>
      </c>
      <c r="D52" s="8">
        <v>0</v>
      </c>
      <c r="E52" s="8">
        <v>0</v>
      </c>
      <c r="F52" s="8">
        <v>0</v>
      </c>
      <c r="G52" s="8">
        <v>0</v>
      </c>
      <c r="H52" s="8">
        <v>1</v>
      </c>
      <c r="I52" s="8">
        <v>0</v>
      </c>
      <c r="J52" s="8">
        <v>0</v>
      </c>
    </row>
    <row r="53" spans="1:10" ht="12.75" x14ac:dyDescent="0.2">
      <c r="A53" s="53">
        <v>515</v>
      </c>
      <c r="B53" s="254" t="s">
        <v>116</v>
      </c>
      <c r="C53" s="60">
        <f t="shared" si="3"/>
        <v>29</v>
      </c>
      <c r="D53" s="8">
        <v>0</v>
      </c>
      <c r="E53" s="8">
        <v>10</v>
      </c>
      <c r="F53" s="8">
        <v>10</v>
      </c>
      <c r="G53" s="8">
        <v>1</v>
      </c>
      <c r="H53" s="8">
        <v>2</v>
      </c>
      <c r="I53" s="8">
        <v>0</v>
      </c>
      <c r="J53" s="8">
        <v>6</v>
      </c>
    </row>
    <row r="54" spans="1:10" ht="12.75" x14ac:dyDescent="0.2">
      <c r="A54" s="53">
        <v>516</v>
      </c>
      <c r="B54" s="254" t="s">
        <v>341</v>
      </c>
      <c r="C54" s="60">
        <f t="shared" si="3"/>
        <v>24</v>
      </c>
      <c r="D54" s="8">
        <v>1</v>
      </c>
      <c r="E54" s="8">
        <v>11</v>
      </c>
      <c r="F54" s="8">
        <v>8</v>
      </c>
      <c r="G54" s="8">
        <v>0</v>
      </c>
      <c r="H54" s="8">
        <v>2</v>
      </c>
      <c r="I54" s="8">
        <v>0</v>
      </c>
      <c r="J54" s="8">
        <v>2</v>
      </c>
    </row>
    <row r="55" spans="1:10" ht="12.75" x14ac:dyDescent="0.2">
      <c r="A55" s="53">
        <v>518</v>
      </c>
      <c r="B55" s="254" t="s">
        <v>290</v>
      </c>
      <c r="C55" s="60">
        <f t="shared" si="3"/>
        <v>393</v>
      </c>
      <c r="D55" s="8">
        <v>9</v>
      </c>
      <c r="E55" s="8">
        <v>129</v>
      </c>
      <c r="F55" s="8">
        <v>194</v>
      </c>
      <c r="G55" s="8">
        <v>8</v>
      </c>
      <c r="H55" s="8">
        <v>12</v>
      </c>
      <c r="I55" s="8">
        <v>0</v>
      </c>
      <c r="J55" s="8">
        <v>41</v>
      </c>
    </row>
    <row r="56" spans="1:10" ht="12.75" x14ac:dyDescent="0.2">
      <c r="A56" s="53">
        <v>519</v>
      </c>
      <c r="B56" s="254" t="s">
        <v>188</v>
      </c>
      <c r="C56" s="60">
        <f t="shared" si="3"/>
        <v>2</v>
      </c>
      <c r="D56" s="8">
        <v>0</v>
      </c>
      <c r="E56" s="8">
        <v>2</v>
      </c>
      <c r="F56" s="8">
        <v>0</v>
      </c>
      <c r="G56" s="8">
        <v>0</v>
      </c>
      <c r="H56" s="8">
        <v>0</v>
      </c>
      <c r="I56" s="8">
        <v>0</v>
      </c>
      <c r="J56" s="8">
        <v>0</v>
      </c>
    </row>
    <row r="57" spans="1:10" ht="12.75" x14ac:dyDescent="0.2">
      <c r="A57" s="51">
        <v>524</v>
      </c>
      <c r="B57" s="254" t="s">
        <v>64</v>
      </c>
      <c r="C57" s="60">
        <f t="shared" si="3"/>
        <v>1500</v>
      </c>
      <c r="D57" s="8">
        <v>34</v>
      </c>
      <c r="E57" s="8">
        <v>395</v>
      </c>
      <c r="F57" s="8">
        <v>754</v>
      </c>
      <c r="G57" s="8">
        <v>80</v>
      </c>
      <c r="H57" s="8">
        <v>116</v>
      </c>
      <c r="I57" s="8">
        <v>4</v>
      </c>
      <c r="J57" s="8">
        <v>117</v>
      </c>
    </row>
    <row r="58" spans="1:10" ht="12.75" x14ac:dyDescent="0.2">
      <c r="A58" s="51">
        <v>525</v>
      </c>
      <c r="B58" s="254" t="s">
        <v>65</v>
      </c>
      <c r="C58" s="60">
        <f t="shared" si="3"/>
        <v>172</v>
      </c>
      <c r="D58" s="8">
        <v>2</v>
      </c>
      <c r="E58" s="8">
        <v>45</v>
      </c>
      <c r="F58" s="8">
        <v>92</v>
      </c>
      <c r="G58" s="8">
        <v>12</v>
      </c>
      <c r="H58" s="8">
        <v>10</v>
      </c>
      <c r="I58" s="8">
        <v>0</v>
      </c>
      <c r="J58" s="8">
        <v>11</v>
      </c>
    </row>
    <row r="59" spans="1:10" ht="12.75" x14ac:dyDescent="0.2">
      <c r="A59" s="53">
        <v>526</v>
      </c>
      <c r="B59" s="254" t="s">
        <v>364</v>
      </c>
      <c r="C59" s="60">
        <f t="shared" si="3"/>
        <v>8</v>
      </c>
      <c r="D59" s="8">
        <v>1</v>
      </c>
      <c r="E59" s="8">
        <v>0</v>
      </c>
      <c r="F59" s="8">
        <v>6</v>
      </c>
      <c r="G59" s="8">
        <v>1</v>
      </c>
      <c r="H59" s="8">
        <v>0</v>
      </c>
      <c r="I59" s="8">
        <v>0</v>
      </c>
      <c r="J59" s="8">
        <v>0</v>
      </c>
    </row>
    <row r="60" spans="1:10" ht="12.75" x14ac:dyDescent="0.2">
      <c r="A60" s="53">
        <v>527</v>
      </c>
      <c r="B60" s="254" t="s">
        <v>363</v>
      </c>
      <c r="C60" s="60">
        <f t="shared" si="3"/>
        <v>16</v>
      </c>
      <c r="D60" s="8">
        <v>0</v>
      </c>
      <c r="E60" s="8">
        <v>2</v>
      </c>
      <c r="F60" s="8">
        <v>10</v>
      </c>
      <c r="G60" s="8">
        <v>2</v>
      </c>
      <c r="H60" s="8">
        <v>1</v>
      </c>
      <c r="I60" s="8">
        <v>0</v>
      </c>
      <c r="J60" s="8">
        <v>1</v>
      </c>
    </row>
    <row r="61" spans="1:10" ht="21" x14ac:dyDescent="0.2">
      <c r="A61" s="50"/>
      <c r="B61" s="253" t="s">
        <v>291</v>
      </c>
      <c r="C61" s="60">
        <f>SUM(C62:C82)</f>
        <v>825</v>
      </c>
      <c r="D61" s="60">
        <f>SUM(D62:D82)</f>
        <v>11</v>
      </c>
      <c r="E61" s="60">
        <f t="shared" ref="E61:J61" si="7">SUM(E62:E82)</f>
        <v>208</v>
      </c>
      <c r="F61" s="60">
        <f t="shared" si="7"/>
        <v>396</v>
      </c>
      <c r="G61" s="60">
        <f t="shared" si="7"/>
        <v>81</v>
      </c>
      <c r="H61" s="60">
        <f t="shared" si="7"/>
        <v>79</v>
      </c>
      <c r="I61" s="60">
        <f t="shared" si="7"/>
        <v>2</v>
      </c>
      <c r="J61" s="60">
        <f t="shared" si="7"/>
        <v>48</v>
      </c>
    </row>
    <row r="62" spans="1:10" ht="12.75" x14ac:dyDescent="0.2">
      <c r="A62" s="53">
        <v>602</v>
      </c>
      <c r="B62" s="254" t="s">
        <v>117</v>
      </c>
      <c r="C62" s="60">
        <f t="shared" si="3"/>
        <v>1</v>
      </c>
      <c r="D62" s="8">
        <v>0</v>
      </c>
      <c r="E62" s="8">
        <v>0</v>
      </c>
      <c r="F62" s="8">
        <v>1</v>
      </c>
      <c r="G62" s="8">
        <v>0</v>
      </c>
      <c r="H62" s="8">
        <v>0</v>
      </c>
      <c r="I62" s="8">
        <v>0</v>
      </c>
      <c r="J62" s="8">
        <v>0</v>
      </c>
    </row>
    <row r="63" spans="1:10" ht="12.75" x14ac:dyDescent="0.2">
      <c r="A63" s="51">
        <v>608</v>
      </c>
      <c r="B63" s="254" t="s">
        <v>119</v>
      </c>
      <c r="C63" s="60">
        <f t="shared" si="3"/>
        <v>5</v>
      </c>
      <c r="D63" s="8">
        <v>0</v>
      </c>
      <c r="E63" s="8">
        <v>1</v>
      </c>
      <c r="F63" s="8">
        <v>3</v>
      </c>
      <c r="G63" s="8">
        <v>1</v>
      </c>
      <c r="H63" s="8">
        <v>0</v>
      </c>
      <c r="I63" s="8">
        <v>0</v>
      </c>
      <c r="J63" s="8">
        <v>0</v>
      </c>
    </row>
    <row r="64" spans="1:10" ht="12.75" x14ac:dyDescent="0.2">
      <c r="A64" s="53">
        <v>609</v>
      </c>
      <c r="B64" s="254" t="s">
        <v>120</v>
      </c>
      <c r="C64" s="60">
        <f t="shared" si="3"/>
        <v>3</v>
      </c>
      <c r="D64" s="8">
        <v>0</v>
      </c>
      <c r="E64" s="8">
        <v>1</v>
      </c>
      <c r="F64" s="8">
        <v>0</v>
      </c>
      <c r="G64" s="8">
        <v>0</v>
      </c>
      <c r="H64" s="8">
        <v>1</v>
      </c>
      <c r="I64" s="8">
        <v>0</v>
      </c>
      <c r="J64" s="8">
        <v>1</v>
      </c>
    </row>
    <row r="65" spans="1:10" ht="12.75" x14ac:dyDescent="0.2">
      <c r="A65" s="53">
        <v>610</v>
      </c>
      <c r="B65" s="254" t="s">
        <v>90</v>
      </c>
      <c r="C65" s="60">
        <f t="shared" si="3"/>
        <v>3</v>
      </c>
      <c r="D65" s="8">
        <v>0</v>
      </c>
      <c r="E65" s="8">
        <v>0</v>
      </c>
      <c r="F65" s="8">
        <v>0</v>
      </c>
      <c r="G65" s="8">
        <v>2</v>
      </c>
      <c r="H65" s="8">
        <v>1</v>
      </c>
      <c r="I65" s="8">
        <v>0</v>
      </c>
      <c r="J65" s="8">
        <v>0</v>
      </c>
    </row>
    <row r="66" spans="1:10" ht="12.75" x14ac:dyDescent="0.2">
      <c r="A66" s="53">
        <v>615</v>
      </c>
      <c r="B66" s="254" t="s">
        <v>91</v>
      </c>
      <c r="C66" s="60">
        <f t="shared" si="3"/>
        <v>13</v>
      </c>
      <c r="D66" s="8">
        <v>0</v>
      </c>
      <c r="E66" s="8">
        <v>1</v>
      </c>
      <c r="F66" s="8">
        <v>9</v>
      </c>
      <c r="G66" s="8">
        <v>2</v>
      </c>
      <c r="H66" s="8">
        <v>1</v>
      </c>
      <c r="I66" s="8">
        <v>0</v>
      </c>
      <c r="J66" s="8">
        <v>0</v>
      </c>
    </row>
    <row r="67" spans="1:10" ht="12.75" x14ac:dyDescent="0.2">
      <c r="A67" s="53">
        <v>617</v>
      </c>
      <c r="B67" s="254" t="s">
        <v>121</v>
      </c>
      <c r="C67" s="60">
        <f t="shared" si="3"/>
        <v>1</v>
      </c>
      <c r="D67" s="8">
        <v>0</v>
      </c>
      <c r="E67" s="8">
        <v>0</v>
      </c>
      <c r="F67" s="8">
        <v>1</v>
      </c>
      <c r="G67" s="8">
        <v>0</v>
      </c>
      <c r="H67" s="8">
        <v>0</v>
      </c>
      <c r="I67" s="8">
        <v>0</v>
      </c>
      <c r="J67" s="8">
        <v>0</v>
      </c>
    </row>
    <row r="68" spans="1:10" ht="21" x14ac:dyDescent="0.2">
      <c r="A68" s="53">
        <v>619</v>
      </c>
      <c r="B68" s="254" t="s">
        <v>335</v>
      </c>
      <c r="C68" s="60">
        <f t="shared" si="3"/>
        <v>20</v>
      </c>
      <c r="D68" s="8">
        <v>1</v>
      </c>
      <c r="E68" s="8">
        <v>3</v>
      </c>
      <c r="F68" s="8">
        <v>10</v>
      </c>
      <c r="G68" s="8">
        <v>3</v>
      </c>
      <c r="H68" s="8">
        <v>1</v>
      </c>
      <c r="I68" s="8">
        <v>1</v>
      </c>
      <c r="J68" s="8">
        <v>1</v>
      </c>
    </row>
    <row r="69" spans="1:10" ht="12.75" x14ac:dyDescent="0.2">
      <c r="A69" s="53">
        <v>620</v>
      </c>
      <c r="B69" s="254" t="s">
        <v>272</v>
      </c>
      <c r="C69" s="60">
        <f t="shared" si="3"/>
        <v>59</v>
      </c>
      <c r="D69" s="8">
        <v>3</v>
      </c>
      <c r="E69" s="8">
        <v>18</v>
      </c>
      <c r="F69" s="8">
        <v>26</v>
      </c>
      <c r="G69" s="8">
        <v>8</v>
      </c>
      <c r="H69" s="8">
        <v>2</v>
      </c>
      <c r="I69" s="8">
        <v>0</v>
      </c>
      <c r="J69" s="8">
        <v>2</v>
      </c>
    </row>
    <row r="70" spans="1:10" ht="12.75" x14ac:dyDescent="0.2">
      <c r="A70" s="53">
        <v>621</v>
      </c>
      <c r="B70" s="254" t="s">
        <v>122</v>
      </c>
      <c r="C70" s="60">
        <f t="shared" ref="C70:C133" si="8">SUM(D70:J70)</f>
        <v>146</v>
      </c>
      <c r="D70" s="8">
        <v>1</v>
      </c>
      <c r="E70" s="8">
        <v>40</v>
      </c>
      <c r="F70" s="8">
        <v>74</v>
      </c>
      <c r="G70" s="8">
        <v>13</v>
      </c>
      <c r="H70" s="8">
        <v>6</v>
      </c>
      <c r="I70" s="8">
        <v>0</v>
      </c>
      <c r="J70" s="8">
        <v>12</v>
      </c>
    </row>
    <row r="71" spans="1:10" ht="12.75" x14ac:dyDescent="0.2">
      <c r="A71" s="53">
        <v>623</v>
      </c>
      <c r="B71" s="254" t="s">
        <v>267</v>
      </c>
      <c r="C71" s="60">
        <f t="shared" si="8"/>
        <v>246</v>
      </c>
      <c r="D71" s="8">
        <v>3</v>
      </c>
      <c r="E71" s="8">
        <v>72</v>
      </c>
      <c r="F71" s="8">
        <v>116</v>
      </c>
      <c r="G71" s="8">
        <v>22</v>
      </c>
      <c r="H71" s="8">
        <v>22</v>
      </c>
      <c r="I71" s="8">
        <v>1</v>
      </c>
      <c r="J71" s="8">
        <v>10</v>
      </c>
    </row>
    <row r="72" spans="1:10" ht="12.75" x14ac:dyDescent="0.2">
      <c r="A72" s="53">
        <v>624</v>
      </c>
      <c r="B72" s="254" t="s">
        <v>123</v>
      </c>
      <c r="C72" s="60">
        <f t="shared" si="8"/>
        <v>5</v>
      </c>
      <c r="D72" s="8">
        <v>0</v>
      </c>
      <c r="E72" s="8">
        <v>1</v>
      </c>
      <c r="F72" s="8">
        <v>0</v>
      </c>
      <c r="G72" s="8">
        <v>1</v>
      </c>
      <c r="H72" s="8">
        <v>3</v>
      </c>
      <c r="I72" s="8">
        <v>0</v>
      </c>
      <c r="J72" s="8">
        <v>0</v>
      </c>
    </row>
    <row r="73" spans="1:10" ht="12.75" x14ac:dyDescent="0.2">
      <c r="A73" s="53">
        <v>625</v>
      </c>
      <c r="B73" s="254" t="s">
        <v>124</v>
      </c>
      <c r="C73" s="60">
        <f t="shared" si="8"/>
        <v>1</v>
      </c>
      <c r="D73" s="8">
        <v>0</v>
      </c>
      <c r="E73" s="8">
        <v>0</v>
      </c>
      <c r="F73" s="8">
        <v>1</v>
      </c>
      <c r="G73" s="8">
        <v>0</v>
      </c>
      <c r="H73" s="8">
        <v>0</v>
      </c>
      <c r="I73" s="8">
        <v>0</v>
      </c>
      <c r="J73" s="8">
        <v>0</v>
      </c>
    </row>
    <row r="74" spans="1:10" ht="12.75" x14ac:dyDescent="0.2">
      <c r="A74" s="53">
        <v>628</v>
      </c>
      <c r="B74" s="254" t="s">
        <v>80</v>
      </c>
      <c r="C74" s="60">
        <f t="shared" si="8"/>
        <v>4</v>
      </c>
      <c r="D74" s="8">
        <v>0</v>
      </c>
      <c r="E74" s="8">
        <v>1</v>
      </c>
      <c r="F74" s="8">
        <v>2</v>
      </c>
      <c r="G74" s="8">
        <v>0</v>
      </c>
      <c r="H74" s="8">
        <v>1</v>
      </c>
      <c r="I74" s="8">
        <v>0</v>
      </c>
      <c r="J74" s="8">
        <v>0</v>
      </c>
    </row>
    <row r="75" spans="1:10" ht="12.75" x14ac:dyDescent="0.2">
      <c r="A75" s="53">
        <v>629</v>
      </c>
      <c r="B75" s="254" t="s">
        <v>273</v>
      </c>
      <c r="C75" s="60">
        <f t="shared" si="8"/>
        <v>2</v>
      </c>
      <c r="D75" s="8">
        <v>0</v>
      </c>
      <c r="E75" s="8">
        <v>0</v>
      </c>
      <c r="F75" s="8">
        <v>2</v>
      </c>
      <c r="G75" s="8">
        <v>0</v>
      </c>
      <c r="H75" s="8">
        <v>0</v>
      </c>
      <c r="I75" s="8">
        <v>0</v>
      </c>
      <c r="J75" s="8">
        <v>0</v>
      </c>
    </row>
    <row r="76" spans="1:10" ht="21" x14ac:dyDescent="0.2">
      <c r="A76" s="53">
        <v>630</v>
      </c>
      <c r="B76" s="254" t="s">
        <v>292</v>
      </c>
      <c r="C76" s="60">
        <f t="shared" si="8"/>
        <v>1</v>
      </c>
      <c r="D76" s="8">
        <v>0</v>
      </c>
      <c r="E76" s="8">
        <v>0</v>
      </c>
      <c r="F76" s="8">
        <v>0</v>
      </c>
      <c r="G76" s="8">
        <v>0</v>
      </c>
      <c r="H76" s="8">
        <v>0</v>
      </c>
      <c r="I76" s="8">
        <v>0</v>
      </c>
      <c r="J76" s="8">
        <v>1</v>
      </c>
    </row>
    <row r="77" spans="1:10" ht="12.75" x14ac:dyDescent="0.2">
      <c r="A77" s="53">
        <v>631</v>
      </c>
      <c r="B77" s="254" t="s">
        <v>81</v>
      </c>
      <c r="C77" s="60">
        <f t="shared" si="8"/>
        <v>37</v>
      </c>
      <c r="D77" s="8">
        <v>0</v>
      </c>
      <c r="E77" s="8">
        <v>2</v>
      </c>
      <c r="F77" s="8">
        <v>16</v>
      </c>
      <c r="G77" s="8">
        <v>7</v>
      </c>
      <c r="H77" s="8">
        <v>9</v>
      </c>
      <c r="I77" s="8">
        <v>0</v>
      </c>
      <c r="J77" s="8">
        <v>3</v>
      </c>
    </row>
    <row r="78" spans="1:10" ht="21" x14ac:dyDescent="0.2">
      <c r="A78" s="51">
        <v>633</v>
      </c>
      <c r="B78" s="289" t="s">
        <v>293</v>
      </c>
      <c r="C78" s="60">
        <f t="shared" si="8"/>
        <v>6</v>
      </c>
      <c r="D78" s="8">
        <v>0</v>
      </c>
      <c r="E78" s="8">
        <v>2</v>
      </c>
      <c r="F78" s="8">
        <v>3</v>
      </c>
      <c r="G78" s="8">
        <v>0</v>
      </c>
      <c r="H78" s="8">
        <v>1</v>
      </c>
      <c r="I78" s="8">
        <v>0</v>
      </c>
      <c r="J78" s="8">
        <v>0</v>
      </c>
    </row>
    <row r="79" spans="1:10" ht="21" x14ac:dyDescent="0.2">
      <c r="A79" s="51">
        <v>634</v>
      </c>
      <c r="B79" s="254" t="s">
        <v>294</v>
      </c>
      <c r="C79" s="60">
        <f t="shared" si="8"/>
        <v>19</v>
      </c>
      <c r="D79" s="8">
        <v>0</v>
      </c>
      <c r="E79" s="8">
        <v>8</v>
      </c>
      <c r="F79" s="8">
        <v>5</v>
      </c>
      <c r="G79" s="8">
        <v>4</v>
      </c>
      <c r="H79" s="8">
        <v>1</v>
      </c>
      <c r="I79" s="8">
        <v>0</v>
      </c>
      <c r="J79" s="8">
        <v>1</v>
      </c>
    </row>
    <row r="80" spans="1:10" ht="12.75" x14ac:dyDescent="0.2">
      <c r="A80" s="51">
        <v>635</v>
      </c>
      <c r="B80" s="254" t="s">
        <v>169</v>
      </c>
      <c r="C80" s="60">
        <f t="shared" si="8"/>
        <v>118</v>
      </c>
      <c r="D80" s="8">
        <v>1</v>
      </c>
      <c r="E80" s="8">
        <v>25</v>
      </c>
      <c r="F80" s="8">
        <v>60</v>
      </c>
      <c r="G80" s="8">
        <v>7</v>
      </c>
      <c r="H80" s="8">
        <v>15</v>
      </c>
      <c r="I80" s="8">
        <v>0</v>
      </c>
      <c r="J80" s="8">
        <v>10</v>
      </c>
    </row>
    <row r="81" spans="1:10" ht="12.75" x14ac:dyDescent="0.2">
      <c r="A81" s="51">
        <v>637</v>
      </c>
      <c r="B81" s="254" t="s">
        <v>83</v>
      </c>
      <c r="C81" s="60">
        <f t="shared" si="8"/>
        <v>129</v>
      </c>
      <c r="D81" s="8">
        <v>2</v>
      </c>
      <c r="E81" s="8">
        <v>32</v>
      </c>
      <c r="F81" s="8">
        <v>64</v>
      </c>
      <c r="G81" s="8">
        <v>10</v>
      </c>
      <c r="H81" s="8">
        <v>15</v>
      </c>
      <c r="I81" s="8">
        <v>0</v>
      </c>
      <c r="J81" s="8">
        <v>6</v>
      </c>
    </row>
    <row r="82" spans="1:10" ht="24" customHeight="1" x14ac:dyDescent="0.2">
      <c r="A82" s="51">
        <v>699</v>
      </c>
      <c r="B82" s="254" t="s">
        <v>295</v>
      </c>
      <c r="C82" s="60">
        <f t="shared" si="8"/>
        <v>6</v>
      </c>
      <c r="D82" s="8">
        <v>0</v>
      </c>
      <c r="E82" s="8">
        <v>1</v>
      </c>
      <c r="F82" s="8">
        <v>3</v>
      </c>
      <c r="G82" s="8">
        <v>1</v>
      </c>
      <c r="H82" s="8">
        <v>0</v>
      </c>
      <c r="I82" s="8">
        <v>0</v>
      </c>
      <c r="J82" s="8">
        <v>1</v>
      </c>
    </row>
    <row r="83" spans="1:10" ht="12.75" x14ac:dyDescent="0.2">
      <c r="A83" s="50"/>
      <c r="B83" s="253" t="s">
        <v>296</v>
      </c>
      <c r="C83" s="60">
        <f>SUM(C84:C101)</f>
        <v>3453</v>
      </c>
      <c r="D83" s="60">
        <f>SUM(D84:D101)</f>
        <v>67</v>
      </c>
      <c r="E83" s="60">
        <f t="shared" ref="E83:J83" si="9">SUM(E84:E101)</f>
        <v>888</v>
      </c>
      <c r="F83" s="60">
        <f t="shared" si="9"/>
        <v>1753</v>
      </c>
      <c r="G83" s="60">
        <f t="shared" si="9"/>
        <v>216</v>
      </c>
      <c r="H83" s="60">
        <f t="shared" si="9"/>
        <v>241</v>
      </c>
      <c r="I83" s="60">
        <f t="shared" si="9"/>
        <v>12</v>
      </c>
      <c r="J83" s="60">
        <f t="shared" si="9"/>
        <v>276</v>
      </c>
    </row>
    <row r="84" spans="1:10" ht="12.75" x14ac:dyDescent="0.2">
      <c r="A84" s="51">
        <v>701</v>
      </c>
      <c r="B84" s="254" t="s">
        <v>125</v>
      </c>
      <c r="C84" s="60">
        <f t="shared" si="8"/>
        <v>12</v>
      </c>
      <c r="D84" s="8">
        <v>1</v>
      </c>
      <c r="E84" s="8">
        <v>5</v>
      </c>
      <c r="F84" s="8">
        <v>4</v>
      </c>
      <c r="G84" s="8">
        <v>0</v>
      </c>
      <c r="H84" s="8">
        <v>1</v>
      </c>
      <c r="I84" s="8">
        <v>0</v>
      </c>
      <c r="J84" s="8">
        <v>1</v>
      </c>
    </row>
    <row r="85" spans="1:10" ht="12.75" x14ac:dyDescent="0.2">
      <c r="A85" s="51">
        <v>702</v>
      </c>
      <c r="B85" s="254" t="s">
        <v>126</v>
      </c>
      <c r="C85" s="60">
        <f t="shared" si="8"/>
        <v>548</v>
      </c>
      <c r="D85" s="8">
        <v>12</v>
      </c>
      <c r="E85" s="8">
        <v>176</v>
      </c>
      <c r="F85" s="8">
        <v>261</v>
      </c>
      <c r="G85" s="8">
        <v>23</v>
      </c>
      <c r="H85" s="8">
        <v>19</v>
      </c>
      <c r="I85" s="8">
        <v>1</v>
      </c>
      <c r="J85" s="8">
        <v>56</v>
      </c>
    </row>
    <row r="86" spans="1:10" ht="12.75" x14ac:dyDescent="0.2">
      <c r="A86" s="51">
        <v>703</v>
      </c>
      <c r="B86" s="254" t="s">
        <v>127</v>
      </c>
      <c r="C86" s="60">
        <f t="shared" si="8"/>
        <v>62</v>
      </c>
      <c r="D86" s="8">
        <v>1</v>
      </c>
      <c r="E86" s="8">
        <v>8</v>
      </c>
      <c r="F86" s="8">
        <v>30</v>
      </c>
      <c r="G86" s="8">
        <v>4</v>
      </c>
      <c r="H86" s="8">
        <v>8</v>
      </c>
      <c r="I86" s="8">
        <v>0</v>
      </c>
      <c r="J86" s="8">
        <v>11</v>
      </c>
    </row>
    <row r="87" spans="1:10" ht="12.75" x14ac:dyDescent="0.2">
      <c r="A87" s="51">
        <v>705</v>
      </c>
      <c r="B87" s="254" t="s">
        <v>128</v>
      </c>
      <c r="C87" s="60">
        <f t="shared" si="8"/>
        <v>10</v>
      </c>
      <c r="D87" s="8">
        <v>0</v>
      </c>
      <c r="E87" s="8">
        <v>6</v>
      </c>
      <c r="F87" s="8">
        <v>4</v>
      </c>
      <c r="G87" s="8">
        <v>0</v>
      </c>
      <c r="H87" s="8">
        <v>0</v>
      </c>
      <c r="I87" s="8">
        <v>0</v>
      </c>
      <c r="J87" s="8">
        <v>0</v>
      </c>
    </row>
    <row r="88" spans="1:10" ht="12.75" x14ac:dyDescent="0.2">
      <c r="A88" s="51">
        <v>707</v>
      </c>
      <c r="B88" s="254" t="s">
        <v>130</v>
      </c>
      <c r="C88" s="60">
        <f t="shared" si="8"/>
        <v>4</v>
      </c>
      <c r="D88" s="8">
        <v>0</v>
      </c>
      <c r="E88" s="8">
        <v>1</v>
      </c>
      <c r="F88" s="8">
        <v>2</v>
      </c>
      <c r="G88" s="8">
        <v>0</v>
      </c>
      <c r="H88" s="8">
        <v>1</v>
      </c>
      <c r="I88" s="8">
        <v>0</v>
      </c>
      <c r="J88" s="8">
        <v>0</v>
      </c>
    </row>
    <row r="89" spans="1:10" ht="12.75" x14ac:dyDescent="0.2">
      <c r="A89" s="51">
        <v>709</v>
      </c>
      <c r="B89" s="254" t="s">
        <v>131</v>
      </c>
      <c r="C89" s="60">
        <f t="shared" si="8"/>
        <v>248</v>
      </c>
      <c r="D89" s="8">
        <v>9</v>
      </c>
      <c r="E89" s="8">
        <v>62</v>
      </c>
      <c r="F89" s="8">
        <v>134</v>
      </c>
      <c r="G89" s="8">
        <v>10</v>
      </c>
      <c r="H89" s="8">
        <v>12</v>
      </c>
      <c r="I89" s="8">
        <v>2</v>
      </c>
      <c r="J89" s="8">
        <v>19</v>
      </c>
    </row>
    <row r="90" spans="1:10" ht="12.75" x14ac:dyDescent="0.2">
      <c r="A90" s="51">
        <v>710</v>
      </c>
      <c r="B90" s="254" t="s">
        <v>132</v>
      </c>
      <c r="C90" s="60">
        <f t="shared" si="8"/>
        <v>1580</v>
      </c>
      <c r="D90" s="8">
        <v>29</v>
      </c>
      <c r="E90" s="8">
        <v>397</v>
      </c>
      <c r="F90" s="8">
        <v>828</v>
      </c>
      <c r="G90" s="8">
        <v>104</v>
      </c>
      <c r="H90" s="8">
        <v>101</v>
      </c>
      <c r="I90" s="8">
        <v>6</v>
      </c>
      <c r="J90" s="8">
        <v>115</v>
      </c>
    </row>
    <row r="91" spans="1:10" ht="12.75" x14ac:dyDescent="0.2">
      <c r="A91" s="51">
        <v>715</v>
      </c>
      <c r="B91" s="254" t="s">
        <v>297</v>
      </c>
      <c r="C91" s="60">
        <f t="shared" si="8"/>
        <v>3</v>
      </c>
      <c r="D91" s="8">
        <v>0</v>
      </c>
      <c r="E91" s="8">
        <v>2</v>
      </c>
      <c r="F91" s="8">
        <v>0</v>
      </c>
      <c r="G91" s="8">
        <v>0</v>
      </c>
      <c r="H91" s="8">
        <v>1</v>
      </c>
      <c r="I91" s="8">
        <v>0</v>
      </c>
      <c r="J91" s="8">
        <v>0</v>
      </c>
    </row>
    <row r="92" spans="1:10" ht="12.75" x14ac:dyDescent="0.2">
      <c r="A92" s="51">
        <v>717</v>
      </c>
      <c r="B92" s="254" t="s">
        <v>84</v>
      </c>
      <c r="C92" s="60">
        <f t="shared" si="8"/>
        <v>13</v>
      </c>
      <c r="D92" s="8">
        <v>0</v>
      </c>
      <c r="E92" s="8">
        <v>2</v>
      </c>
      <c r="F92" s="8">
        <v>7</v>
      </c>
      <c r="G92" s="8">
        <v>1</v>
      </c>
      <c r="H92" s="8">
        <v>2</v>
      </c>
      <c r="I92" s="8">
        <v>0</v>
      </c>
      <c r="J92" s="8">
        <v>1</v>
      </c>
    </row>
    <row r="93" spans="1:10" ht="12.75" x14ac:dyDescent="0.2">
      <c r="A93" s="53">
        <v>720</v>
      </c>
      <c r="B93" s="254" t="s">
        <v>178</v>
      </c>
      <c r="C93" s="60">
        <f t="shared" si="8"/>
        <v>18</v>
      </c>
      <c r="D93" s="8">
        <v>1</v>
      </c>
      <c r="E93" s="8">
        <v>13</v>
      </c>
      <c r="F93" s="8">
        <v>2</v>
      </c>
      <c r="G93" s="8">
        <v>0</v>
      </c>
      <c r="H93" s="8">
        <v>0</v>
      </c>
      <c r="I93" s="8">
        <v>0</v>
      </c>
      <c r="J93" s="8">
        <v>2</v>
      </c>
    </row>
    <row r="94" spans="1:10" ht="12.75" x14ac:dyDescent="0.2">
      <c r="A94" s="53">
        <v>721</v>
      </c>
      <c r="B94" s="254" t="s">
        <v>360</v>
      </c>
      <c r="C94" s="60">
        <f t="shared" si="8"/>
        <v>26</v>
      </c>
      <c r="D94" s="8">
        <v>0</v>
      </c>
      <c r="E94" s="8">
        <v>4</v>
      </c>
      <c r="F94" s="8">
        <v>14</v>
      </c>
      <c r="G94" s="8">
        <v>3</v>
      </c>
      <c r="H94" s="8">
        <v>3</v>
      </c>
      <c r="I94" s="8">
        <v>0</v>
      </c>
      <c r="J94" s="8">
        <v>2</v>
      </c>
    </row>
    <row r="95" spans="1:10" ht="12.75" x14ac:dyDescent="0.2">
      <c r="A95" s="53">
        <v>723</v>
      </c>
      <c r="B95" s="254" t="s">
        <v>0</v>
      </c>
      <c r="C95" s="60">
        <f t="shared" si="8"/>
        <v>2</v>
      </c>
      <c r="D95" s="8">
        <v>0</v>
      </c>
      <c r="E95" s="8">
        <v>0</v>
      </c>
      <c r="F95" s="8">
        <v>0</v>
      </c>
      <c r="G95" s="8">
        <v>1</v>
      </c>
      <c r="H95" s="8">
        <v>0</v>
      </c>
      <c r="I95" s="8">
        <v>0</v>
      </c>
      <c r="J95" s="8">
        <v>1</v>
      </c>
    </row>
    <row r="96" spans="1:10" ht="12.75" x14ac:dyDescent="0.2">
      <c r="A96" s="53">
        <v>725</v>
      </c>
      <c r="B96" s="254" t="s">
        <v>2</v>
      </c>
      <c r="C96" s="60">
        <f t="shared" si="8"/>
        <v>1</v>
      </c>
      <c r="D96" s="8">
        <v>0</v>
      </c>
      <c r="E96" s="8">
        <v>0</v>
      </c>
      <c r="F96" s="8">
        <v>1</v>
      </c>
      <c r="G96" s="8">
        <v>0</v>
      </c>
      <c r="H96" s="8">
        <v>0</v>
      </c>
      <c r="I96" s="8">
        <v>0</v>
      </c>
      <c r="J96" s="8">
        <v>0</v>
      </c>
    </row>
    <row r="97" spans="1:10" ht="15.75" customHeight="1" x14ac:dyDescent="0.2">
      <c r="A97" s="53">
        <v>726</v>
      </c>
      <c r="B97" s="254" t="s">
        <v>3</v>
      </c>
      <c r="C97" s="60">
        <f t="shared" si="8"/>
        <v>5</v>
      </c>
      <c r="D97" s="8">
        <v>0</v>
      </c>
      <c r="E97" s="8">
        <v>0</v>
      </c>
      <c r="F97" s="8">
        <v>3</v>
      </c>
      <c r="G97" s="8">
        <v>0</v>
      </c>
      <c r="H97" s="8">
        <v>1</v>
      </c>
      <c r="I97" s="8">
        <v>0</v>
      </c>
      <c r="J97" s="8">
        <v>1</v>
      </c>
    </row>
    <row r="98" spans="1:10" ht="12.75" x14ac:dyDescent="0.2">
      <c r="A98" s="54">
        <v>763</v>
      </c>
      <c r="B98" s="256" t="s">
        <v>383</v>
      </c>
      <c r="C98" s="60">
        <f t="shared" si="8"/>
        <v>4</v>
      </c>
      <c r="D98" s="8">
        <v>0</v>
      </c>
      <c r="E98" s="8">
        <v>1</v>
      </c>
      <c r="F98" s="8">
        <v>2</v>
      </c>
      <c r="G98" s="8">
        <v>0</v>
      </c>
      <c r="H98" s="8">
        <v>1</v>
      </c>
      <c r="I98" s="8">
        <v>0</v>
      </c>
      <c r="J98" s="8">
        <v>0</v>
      </c>
    </row>
    <row r="99" spans="1:10" ht="12.75" x14ac:dyDescent="0.2">
      <c r="A99" s="54">
        <v>764</v>
      </c>
      <c r="B99" s="256" t="s">
        <v>384</v>
      </c>
      <c r="C99" s="60">
        <f t="shared" si="8"/>
        <v>3</v>
      </c>
      <c r="D99" s="8">
        <v>0</v>
      </c>
      <c r="E99" s="8">
        <v>1</v>
      </c>
      <c r="F99" s="8">
        <v>1</v>
      </c>
      <c r="G99" s="8">
        <v>0</v>
      </c>
      <c r="H99" s="8">
        <v>1</v>
      </c>
      <c r="I99" s="8">
        <v>0</v>
      </c>
      <c r="J99" s="8">
        <v>0</v>
      </c>
    </row>
    <row r="100" spans="1:10" ht="12.75" x14ac:dyDescent="0.2">
      <c r="A100" s="51">
        <v>799</v>
      </c>
      <c r="B100" s="254" t="s">
        <v>189</v>
      </c>
      <c r="C100" s="60">
        <f t="shared" si="8"/>
        <v>6</v>
      </c>
      <c r="D100" s="8">
        <v>0</v>
      </c>
      <c r="E100" s="8">
        <v>0</v>
      </c>
      <c r="F100" s="8">
        <v>2</v>
      </c>
      <c r="G100" s="8">
        <v>1</v>
      </c>
      <c r="H100" s="8">
        <v>3</v>
      </c>
      <c r="I100" s="8">
        <v>0</v>
      </c>
      <c r="J100" s="8">
        <v>0</v>
      </c>
    </row>
    <row r="101" spans="1:10" ht="12.75" x14ac:dyDescent="0.2">
      <c r="A101" s="53">
        <v>13001</v>
      </c>
      <c r="B101" s="254" t="s">
        <v>133</v>
      </c>
      <c r="C101" s="60">
        <f t="shared" si="8"/>
        <v>908</v>
      </c>
      <c r="D101" s="8">
        <v>14</v>
      </c>
      <c r="E101" s="8">
        <v>210</v>
      </c>
      <c r="F101" s="8">
        <v>458</v>
      </c>
      <c r="G101" s="8">
        <v>69</v>
      </c>
      <c r="H101" s="8">
        <v>87</v>
      </c>
      <c r="I101" s="8">
        <v>3</v>
      </c>
      <c r="J101" s="8">
        <v>67</v>
      </c>
    </row>
    <row r="102" spans="1:10" ht="12.75" x14ac:dyDescent="0.2">
      <c r="A102" s="50"/>
      <c r="B102" s="253" t="s">
        <v>299</v>
      </c>
      <c r="C102" s="60">
        <f>SUM(C103:C142)</f>
        <v>10868</v>
      </c>
      <c r="D102" s="60">
        <f>SUM(D103:D142)</f>
        <v>149</v>
      </c>
      <c r="E102" s="60">
        <f t="shared" ref="E102:J102" si="10">SUM(E103:E142)</f>
        <v>3027</v>
      </c>
      <c r="F102" s="60">
        <f t="shared" si="10"/>
        <v>5514</v>
      </c>
      <c r="G102" s="60">
        <f t="shared" si="10"/>
        <v>509</v>
      </c>
      <c r="H102" s="60">
        <f t="shared" si="10"/>
        <v>571</v>
      </c>
      <c r="I102" s="60">
        <f t="shared" si="10"/>
        <v>16</v>
      </c>
      <c r="J102" s="60">
        <f t="shared" si="10"/>
        <v>1082</v>
      </c>
    </row>
    <row r="103" spans="1:10" ht="12.75" x14ac:dyDescent="0.2">
      <c r="A103" s="51">
        <v>802</v>
      </c>
      <c r="B103" s="254" t="s">
        <v>85</v>
      </c>
      <c r="C103" s="60">
        <f t="shared" si="8"/>
        <v>932</v>
      </c>
      <c r="D103" s="8">
        <v>14</v>
      </c>
      <c r="E103" s="8">
        <v>289</v>
      </c>
      <c r="F103" s="8">
        <v>432</v>
      </c>
      <c r="G103" s="8">
        <v>25</v>
      </c>
      <c r="H103" s="8">
        <v>18</v>
      </c>
      <c r="I103" s="8">
        <v>0</v>
      </c>
      <c r="J103" s="8">
        <v>154</v>
      </c>
    </row>
    <row r="104" spans="1:10" ht="12.75" x14ac:dyDescent="0.2">
      <c r="A104" s="51">
        <v>803</v>
      </c>
      <c r="B104" s="254" t="s">
        <v>134</v>
      </c>
      <c r="C104" s="60">
        <f t="shared" si="8"/>
        <v>518</v>
      </c>
      <c r="D104" s="8">
        <v>6</v>
      </c>
      <c r="E104" s="8">
        <v>176</v>
      </c>
      <c r="F104" s="8">
        <v>268</v>
      </c>
      <c r="G104" s="8">
        <v>10</v>
      </c>
      <c r="H104" s="8">
        <v>8</v>
      </c>
      <c r="I104" s="8">
        <v>0</v>
      </c>
      <c r="J104" s="8">
        <v>50</v>
      </c>
    </row>
    <row r="105" spans="1:10" ht="12.75" x14ac:dyDescent="0.2">
      <c r="A105" s="51">
        <v>804</v>
      </c>
      <c r="B105" s="254" t="s">
        <v>135</v>
      </c>
      <c r="C105" s="60">
        <f t="shared" si="8"/>
        <v>440</v>
      </c>
      <c r="D105" s="8">
        <v>6</v>
      </c>
      <c r="E105" s="8">
        <v>172</v>
      </c>
      <c r="F105" s="8">
        <v>202</v>
      </c>
      <c r="G105" s="8">
        <v>10</v>
      </c>
      <c r="H105" s="8">
        <v>6</v>
      </c>
      <c r="I105" s="8">
        <v>0</v>
      </c>
      <c r="J105" s="8">
        <v>44</v>
      </c>
    </row>
    <row r="106" spans="1:10" ht="12.75" x14ac:dyDescent="0.2">
      <c r="A106" s="51">
        <v>806</v>
      </c>
      <c r="B106" s="254" t="s">
        <v>86</v>
      </c>
      <c r="C106" s="60">
        <f t="shared" si="8"/>
        <v>5</v>
      </c>
      <c r="D106" s="8">
        <v>0</v>
      </c>
      <c r="E106" s="8">
        <v>0</v>
      </c>
      <c r="F106" s="8">
        <v>2</v>
      </c>
      <c r="G106" s="8">
        <v>0</v>
      </c>
      <c r="H106" s="8">
        <v>1</v>
      </c>
      <c r="I106" s="8">
        <v>0</v>
      </c>
      <c r="J106" s="8">
        <v>2</v>
      </c>
    </row>
    <row r="107" spans="1:10" ht="21" x14ac:dyDescent="0.2">
      <c r="A107" s="51">
        <v>808</v>
      </c>
      <c r="B107" s="254" t="s">
        <v>300</v>
      </c>
      <c r="C107" s="60">
        <f t="shared" si="8"/>
        <v>390</v>
      </c>
      <c r="D107" s="8">
        <v>7</v>
      </c>
      <c r="E107" s="8">
        <v>133</v>
      </c>
      <c r="F107" s="8">
        <v>195</v>
      </c>
      <c r="G107" s="8">
        <v>12</v>
      </c>
      <c r="H107" s="8">
        <v>7</v>
      </c>
      <c r="I107" s="8">
        <v>0</v>
      </c>
      <c r="J107" s="8">
        <v>36</v>
      </c>
    </row>
    <row r="108" spans="1:10" ht="12.75" x14ac:dyDescent="0.2">
      <c r="A108" s="51">
        <v>809</v>
      </c>
      <c r="B108" s="254" t="s">
        <v>274</v>
      </c>
      <c r="C108" s="60">
        <f t="shared" si="8"/>
        <v>580</v>
      </c>
      <c r="D108" s="8">
        <v>14</v>
      </c>
      <c r="E108" s="8">
        <v>184</v>
      </c>
      <c r="F108" s="8">
        <v>303</v>
      </c>
      <c r="G108" s="8">
        <v>11</v>
      </c>
      <c r="H108" s="8">
        <v>10</v>
      </c>
      <c r="I108" s="8">
        <v>1</v>
      </c>
      <c r="J108" s="8">
        <v>57</v>
      </c>
    </row>
    <row r="109" spans="1:10" ht="12.75" x14ac:dyDescent="0.2">
      <c r="A109" s="51">
        <v>810</v>
      </c>
      <c r="B109" s="254" t="s">
        <v>136</v>
      </c>
      <c r="C109" s="60">
        <f t="shared" si="8"/>
        <v>749</v>
      </c>
      <c r="D109" s="8">
        <v>11</v>
      </c>
      <c r="E109" s="8">
        <v>265</v>
      </c>
      <c r="F109" s="8">
        <v>363</v>
      </c>
      <c r="G109" s="8">
        <v>13</v>
      </c>
      <c r="H109" s="8">
        <v>9</v>
      </c>
      <c r="I109" s="8">
        <v>0</v>
      </c>
      <c r="J109" s="8">
        <v>88</v>
      </c>
    </row>
    <row r="110" spans="1:10" ht="12.75" x14ac:dyDescent="0.2">
      <c r="A110" s="53">
        <v>811</v>
      </c>
      <c r="B110" s="254" t="s">
        <v>137</v>
      </c>
      <c r="C110" s="60">
        <f t="shared" si="8"/>
        <v>21</v>
      </c>
      <c r="D110" s="8">
        <v>0</v>
      </c>
      <c r="E110" s="8">
        <v>8</v>
      </c>
      <c r="F110" s="8">
        <v>8</v>
      </c>
      <c r="G110" s="8">
        <v>0</v>
      </c>
      <c r="H110" s="8">
        <v>2</v>
      </c>
      <c r="I110" s="8">
        <v>0</v>
      </c>
      <c r="J110" s="8">
        <v>3</v>
      </c>
    </row>
    <row r="111" spans="1:10" ht="12.75" x14ac:dyDescent="0.2">
      <c r="A111" s="53">
        <v>812</v>
      </c>
      <c r="B111" s="254" t="s">
        <v>151</v>
      </c>
      <c r="C111" s="60">
        <f t="shared" si="8"/>
        <v>2624</v>
      </c>
      <c r="D111" s="8">
        <v>23</v>
      </c>
      <c r="E111" s="8">
        <v>641</v>
      </c>
      <c r="F111" s="8">
        <v>1374</v>
      </c>
      <c r="G111" s="8">
        <v>184</v>
      </c>
      <c r="H111" s="8">
        <v>215</v>
      </c>
      <c r="I111" s="8">
        <v>5</v>
      </c>
      <c r="J111" s="8">
        <v>182</v>
      </c>
    </row>
    <row r="112" spans="1:10" ht="12.75" x14ac:dyDescent="0.2">
      <c r="A112" s="53">
        <v>816</v>
      </c>
      <c r="B112" s="254" t="s">
        <v>248</v>
      </c>
      <c r="C112" s="60">
        <f t="shared" si="8"/>
        <v>746</v>
      </c>
      <c r="D112" s="8">
        <v>12</v>
      </c>
      <c r="E112" s="8">
        <v>148</v>
      </c>
      <c r="F112" s="8">
        <v>341</v>
      </c>
      <c r="G112" s="8">
        <v>70</v>
      </c>
      <c r="H112" s="8">
        <v>94</v>
      </c>
      <c r="I112" s="8">
        <v>4</v>
      </c>
      <c r="J112" s="8">
        <v>77</v>
      </c>
    </row>
    <row r="113" spans="1:10" ht="12.75" x14ac:dyDescent="0.2">
      <c r="A113" s="53">
        <v>817</v>
      </c>
      <c r="B113" s="254" t="s">
        <v>139</v>
      </c>
      <c r="C113" s="60">
        <f t="shared" si="8"/>
        <v>37</v>
      </c>
      <c r="D113" s="8">
        <v>1</v>
      </c>
      <c r="E113" s="8">
        <v>1</v>
      </c>
      <c r="F113" s="8">
        <v>21</v>
      </c>
      <c r="G113" s="8">
        <v>2</v>
      </c>
      <c r="H113" s="8">
        <v>6</v>
      </c>
      <c r="I113" s="8">
        <v>0</v>
      </c>
      <c r="J113" s="8">
        <v>6</v>
      </c>
    </row>
    <row r="114" spans="1:10" ht="12.75" x14ac:dyDescent="0.2">
      <c r="A114" s="53">
        <v>821</v>
      </c>
      <c r="B114" s="254" t="s">
        <v>342</v>
      </c>
      <c r="C114" s="60">
        <f t="shared" si="8"/>
        <v>55</v>
      </c>
      <c r="D114" s="8">
        <v>2</v>
      </c>
      <c r="E114" s="8">
        <v>9</v>
      </c>
      <c r="F114" s="8">
        <v>31</v>
      </c>
      <c r="G114" s="8">
        <v>7</v>
      </c>
      <c r="H114" s="8">
        <v>5</v>
      </c>
      <c r="I114" s="8">
        <v>0</v>
      </c>
      <c r="J114" s="8">
        <v>1</v>
      </c>
    </row>
    <row r="115" spans="1:10" ht="12.75" x14ac:dyDescent="0.2">
      <c r="A115" s="53">
        <v>825</v>
      </c>
      <c r="B115" s="254" t="s">
        <v>361</v>
      </c>
      <c r="C115" s="60">
        <f t="shared" si="8"/>
        <v>11</v>
      </c>
      <c r="D115" s="8">
        <v>0</v>
      </c>
      <c r="E115" s="8">
        <v>3</v>
      </c>
      <c r="F115" s="8">
        <v>5</v>
      </c>
      <c r="G115" s="8">
        <v>1</v>
      </c>
      <c r="H115" s="8">
        <v>0</v>
      </c>
      <c r="I115" s="8">
        <v>0</v>
      </c>
      <c r="J115" s="8">
        <v>2</v>
      </c>
    </row>
    <row r="116" spans="1:10" ht="12.75" x14ac:dyDescent="0.2">
      <c r="A116" s="53">
        <v>826</v>
      </c>
      <c r="B116" s="254" t="s">
        <v>301</v>
      </c>
      <c r="C116" s="60">
        <f t="shared" si="8"/>
        <v>137</v>
      </c>
      <c r="D116" s="8">
        <v>2</v>
      </c>
      <c r="E116" s="8">
        <v>16</v>
      </c>
      <c r="F116" s="8">
        <v>79</v>
      </c>
      <c r="G116" s="8">
        <v>13</v>
      </c>
      <c r="H116" s="8">
        <v>16</v>
      </c>
      <c r="I116" s="8">
        <v>1</v>
      </c>
      <c r="J116" s="8">
        <v>10</v>
      </c>
    </row>
    <row r="117" spans="1:10" ht="12.75" x14ac:dyDescent="0.2">
      <c r="A117" s="53">
        <v>827</v>
      </c>
      <c r="B117" s="254" t="s">
        <v>141</v>
      </c>
      <c r="C117" s="60">
        <f t="shared" si="8"/>
        <v>61</v>
      </c>
      <c r="D117" s="8">
        <v>2</v>
      </c>
      <c r="E117" s="8">
        <v>23</v>
      </c>
      <c r="F117" s="8">
        <v>29</v>
      </c>
      <c r="G117" s="8">
        <v>0</v>
      </c>
      <c r="H117" s="8">
        <v>1</v>
      </c>
      <c r="I117" s="8">
        <v>0</v>
      </c>
      <c r="J117" s="8">
        <v>6</v>
      </c>
    </row>
    <row r="118" spans="1:10" ht="12.75" x14ac:dyDescent="0.2">
      <c r="A118" s="53">
        <v>828</v>
      </c>
      <c r="B118" s="254" t="s">
        <v>142</v>
      </c>
      <c r="C118" s="60">
        <f t="shared" si="8"/>
        <v>8</v>
      </c>
      <c r="D118" s="8">
        <v>0</v>
      </c>
      <c r="E118" s="8">
        <v>2</v>
      </c>
      <c r="F118" s="8">
        <v>6</v>
      </c>
      <c r="G118" s="8">
        <v>0</v>
      </c>
      <c r="H118" s="8">
        <v>0</v>
      </c>
      <c r="I118" s="8">
        <v>0</v>
      </c>
      <c r="J118" s="8">
        <v>0</v>
      </c>
    </row>
    <row r="119" spans="1:10" ht="12.75" x14ac:dyDescent="0.2">
      <c r="A119" s="53">
        <v>831</v>
      </c>
      <c r="B119" s="254" t="s">
        <v>92</v>
      </c>
      <c r="C119" s="60">
        <f t="shared" si="8"/>
        <v>48</v>
      </c>
      <c r="D119" s="8">
        <v>0</v>
      </c>
      <c r="E119" s="8">
        <v>19</v>
      </c>
      <c r="F119" s="8">
        <v>24</v>
      </c>
      <c r="G119" s="8">
        <v>1</v>
      </c>
      <c r="H119" s="8">
        <v>0</v>
      </c>
      <c r="I119" s="8">
        <v>0</v>
      </c>
      <c r="J119" s="8">
        <v>4</v>
      </c>
    </row>
    <row r="120" spans="1:10" ht="16.5" customHeight="1" x14ac:dyDescent="0.2">
      <c r="A120" s="53">
        <v>832</v>
      </c>
      <c r="B120" s="289" t="s">
        <v>247</v>
      </c>
      <c r="C120" s="60">
        <f t="shared" si="8"/>
        <v>180</v>
      </c>
      <c r="D120" s="8">
        <v>1</v>
      </c>
      <c r="E120" s="8">
        <v>61</v>
      </c>
      <c r="F120" s="8">
        <v>89</v>
      </c>
      <c r="G120" s="8">
        <v>5</v>
      </c>
      <c r="H120" s="8">
        <v>3</v>
      </c>
      <c r="I120" s="8">
        <v>0</v>
      </c>
      <c r="J120" s="8">
        <v>21</v>
      </c>
    </row>
    <row r="121" spans="1:10" ht="12.75" x14ac:dyDescent="0.2">
      <c r="A121" s="53">
        <v>833</v>
      </c>
      <c r="B121" s="254" t="s">
        <v>143</v>
      </c>
      <c r="C121" s="60">
        <f t="shared" si="8"/>
        <v>2</v>
      </c>
      <c r="D121" s="8">
        <v>0</v>
      </c>
      <c r="E121" s="8">
        <v>0</v>
      </c>
      <c r="F121" s="8">
        <v>2</v>
      </c>
      <c r="G121" s="8">
        <v>0</v>
      </c>
      <c r="H121" s="8">
        <v>0</v>
      </c>
      <c r="I121" s="8">
        <v>0</v>
      </c>
      <c r="J121" s="8">
        <v>0</v>
      </c>
    </row>
    <row r="122" spans="1:10" ht="12.75" x14ac:dyDescent="0.2">
      <c r="A122" s="53">
        <v>834</v>
      </c>
      <c r="B122" s="254" t="s">
        <v>302</v>
      </c>
      <c r="C122" s="60">
        <f t="shared" si="8"/>
        <v>32</v>
      </c>
      <c r="D122" s="8">
        <v>1</v>
      </c>
      <c r="E122" s="8">
        <v>3</v>
      </c>
      <c r="F122" s="8">
        <v>20</v>
      </c>
      <c r="G122" s="8">
        <v>0</v>
      </c>
      <c r="H122" s="8">
        <v>4</v>
      </c>
      <c r="I122" s="8">
        <v>0</v>
      </c>
      <c r="J122" s="8">
        <v>4</v>
      </c>
    </row>
    <row r="123" spans="1:10" ht="12.75" x14ac:dyDescent="0.2">
      <c r="A123" s="53">
        <v>836</v>
      </c>
      <c r="B123" s="254" t="s">
        <v>144</v>
      </c>
      <c r="C123" s="60">
        <f t="shared" si="8"/>
        <v>16</v>
      </c>
      <c r="D123" s="8">
        <v>0</v>
      </c>
      <c r="E123" s="8">
        <v>2</v>
      </c>
      <c r="F123" s="8">
        <v>8</v>
      </c>
      <c r="G123" s="8">
        <v>3</v>
      </c>
      <c r="H123" s="8">
        <v>3</v>
      </c>
      <c r="I123" s="8">
        <v>0</v>
      </c>
      <c r="J123" s="8">
        <v>0</v>
      </c>
    </row>
    <row r="124" spans="1:10" ht="12.75" x14ac:dyDescent="0.2">
      <c r="A124" s="53">
        <v>838</v>
      </c>
      <c r="B124" s="254" t="s">
        <v>145</v>
      </c>
      <c r="C124" s="60">
        <f t="shared" si="8"/>
        <v>10</v>
      </c>
      <c r="D124" s="8">
        <v>0</v>
      </c>
      <c r="E124" s="8">
        <v>2</v>
      </c>
      <c r="F124" s="8">
        <v>5</v>
      </c>
      <c r="G124" s="8">
        <v>0</v>
      </c>
      <c r="H124" s="8">
        <v>1</v>
      </c>
      <c r="I124" s="8">
        <v>0</v>
      </c>
      <c r="J124" s="8">
        <v>2</v>
      </c>
    </row>
    <row r="125" spans="1:10" ht="12.75" x14ac:dyDescent="0.2">
      <c r="A125" s="53">
        <v>839</v>
      </c>
      <c r="B125" s="254" t="s">
        <v>148</v>
      </c>
      <c r="C125" s="60">
        <f t="shared" si="8"/>
        <v>19</v>
      </c>
      <c r="D125" s="8">
        <v>0</v>
      </c>
      <c r="E125" s="8">
        <v>1</v>
      </c>
      <c r="F125" s="8">
        <v>11</v>
      </c>
      <c r="G125" s="8">
        <v>0</v>
      </c>
      <c r="H125" s="8">
        <v>7</v>
      </c>
      <c r="I125" s="8">
        <v>0</v>
      </c>
      <c r="J125" s="8">
        <v>0</v>
      </c>
    </row>
    <row r="126" spans="1:10" ht="12.75" x14ac:dyDescent="0.2">
      <c r="A126" s="53">
        <v>840</v>
      </c>
      <c r="B126" s="254" t="s">
        <v>149</v>
      </c>
      <c r="C126" s="60">
        <f t="shared" si="8"/>
        <v>521</v>
      </c>
      <c r="D126" s="8">
        <v>9</v>
      </c>
      <c r="E126" s="8">
        <v>123</v>
      </c>
      <c r="F126" s="8">
        <v>271</v>
      </c>
      <c r="G126" s="8">
        <v>34</v>
      </c>
      <c r="H126" s="8">
        <v>39</v>
      </c>
      <c r="I126" s="8">
        <v>1</v>
      </c>
      <c r="J126" s="8">
        <v>44</v>
      </c>
    </row>
    <row r="127" spans="1:10" ht="12.75" x14ac:dyDescent="0.2">
      <c r="A127" s="53">
        <v>841</v>
      </c>
      <c r="B127" s="254" t="s">
        <v>150</v>
      </c>
      <c r="C127" s="60">
        <f t="shared" si="8"/>
        <v>11</v>
      </c>
      <c r="D127" s="8">
        <v>0</v>
      </c>
      <c r="E127" s="8">
        <v>3</v>
      </c>
      <c r="F127" s="8">
        <v>6</v>
      </c>
      <c r="G127" s="8">
        <v>1</v>
      </c>
      <c r="H127" s="8">
        <v>1</v>
      </c>
      <c r="I127" s="8">
        <v>0</v>
      </c>
      <c r="J127" s="8">
        <v>0</v>
      </c>
    </row>
    <row r="128" spans="1:10" ht="12.75" x14ac:dyDescent="0.2">
      <c r="A128" s="53">
        <v>846</v>
      </c>
      <c r="B128" s="254" t="s">
        <v>93</v>
      </c>
      <c r="C128" s="60">
        <f t="shared" si="8"/>
        <v>426</v>
      </c>
      <c r="D128" s="8">
        <v>11</v>
      </c>
      <c r="E128" s="8">
        <v>135</v>
      </c>
      <c r="F128" s="8">
        <v>202</v>
      </c>
      <c r="G128" s="8">
        <v>16</v>
      </c>
      <c r="H128" s="8">
        <v>9</v>
      </c>
      <c r="I128" s="8">
        <v>1</v>
      </c>
      <c r="J128" s="8">
        <v>52</v>
      </c>
    </row>
    <row r="129" spans="1:10" ht="12.75" x14ac:dyDescent="0.2">
      <c r="A129" s="51">
        <v>847</v>
      </c>
      <c r="B129" s="254" t="s">
        <v>94</v>
      </c>
      <c r="C129" s="60">
        <f t="shared" si="8"/>
        <v>506</v>
      </c>
      <c r="D129" s="8">
        <v>6</v>
      </c>
      <c r="E129" s="8">
        <v>154</v>
      </c>
      <c r="F129" s="8">
        <v>270</v>
      </c>
      <c r="G129" s="8">
        <v>14</v>
      </c>
      <c r="H129" s="8">
        <v>10</v>
      </c>
      <c r="I129" s="8">
        <v>0</v>
      </c>
      <c r="J129" s="8">
        <v>52</v>
      </c>
    </row>
    <row r="130" spans="1:10" ht="12.75" x14ac:dyDescent="0.2">
      <c r="A130" s="55">
        <v>848</v>
      </c>
      <c r="B130" s="254" t="s">
        <v>303</v>
      </c>
      <c r="C130" s="60">
        <f t="shared" si="8"/>
        <v>1543</v>
      </c>
      <c r="D130" s="8">
        <v>15</v>
      </c>
      <c r="E130" s="8">
        <v>423</v>
      </c>
      <c r="F130" s="8">
        <v>832</v>
      </c>
      <c r="G130" s="8">
        <v>52</v>
      </c>
      <c r="H130" s="8">
        <v>60</v>
      </c>
      <c r="I130" s="8">
        <v>1</v>
      </c>
      <c r="J130" s="8">
        <v>160</v>
      </c>
    </row>
    <row r="131" spans="1:10" ht="12.75" x14ac:dyDescent="0.2">
      <c r="A131" s="51">
        <v>849</v>
      </c>
      <c r="B131" s="254" t="s">
        <v>166</v>
      </c>
      <c r="C131" s="60">
        <f t="shared" si="8"/>
        <v>8</v>
      </c>
      <c r="D131" s="8">
        <v>0</v>
      </c>
      <c r="E131" s="8">
        <v>1</v>
      </c>
      <c r="F131" s="8">
        <v>4</v>
      </c>
      <c r="G131" s="8">
        <v>3</v>
      </c>
      <c r="H131" s="8">
        <v>0</v>
      </c>
      <c r="I131" s="8">
        <v>0</v>
      </c>
      <c r="J131" s="8">
        <v>0</v>
      </c>
    </row>
    <row r="132" spans="1:10" ht="12.75" x14ac:dyDescent="0.2">
      <c r="A132" s="51">
        <v>851</v>
      </c>
      <c r="B132" s="254" t="s">
        <v>53</v>
      </c>
      <c r="C132" s="60">
        <f t="shared" si="8"/>
        <v>6</v>
      </c>
      <c r="D132" s="8">
        <v>1</v>
      </c>
      <c r="E132" s="8">
        <v>2</v>
      </c>
      <c r="F132" s="8">
        <v>2</v>
      </c>
      <c r="G132" s="8">
        <v>1</v>
      </c>
      <c r="H132" s="8">
        <v>0</v>
      </c>
      <c r="I132" s="8">
        <v>0</v>
      </c>
      <c r="J132" s="8">
        <v>0</v>
      </c>
    </row>
    <row r="133" spans="1:10" ht="12.75" x14ac:dyDescent="0.2">
      <c r="A133" s="55">
        <v>852</v>
      </c>
      <c r="B133" s="254" t="s">
        <v>95</v>
      </c>
      <c r="C133" s="60">
        <f t="shared" si="8"/>
        <v>2</v>
      </c>
      <c r="D133" s="8">
        <v>0</v>
      </c>
      <c r="E133" s="8">
        <v>0</v>
      </c>
      <c r="F133" s="8">
        <v>0</v>
      </c>
      <c r="G133" s="8">
        <v>0</v>
      </c>
      <c r="H133" s="8">
        <v>1</v>
      </c>
      <c r="I133" s="8">
        <v>1</v>
      </c>
      <c r="J133" s="8">
        <v>0</v>
      </c>
    </row>
    <row r="134" spans="1:10" ht="12.75" x14ac:dyDescent="0.2">
      <c r="A134" s="55">
        <v>853</v>
      </c>
      <c r="B134" s="254" t="s">
        <v>66</v>
      </c>
      <c r="C134" s="60">
        <f t="shared" ref="C134:C198" si="11">SUM(D134:J134)</f>
        <v>6</v>
      </c>
      <c r="D134" s="8">
        <v>0</v>
      </c>
      <c r="E134" s="8">
        <v>2</v>
      </c>
      <c r="F134" s="8">
        <v>3</v>
      </c>
      <c r="G134" s="8">
        <v>0</v>
      </c>
      <c r="H134" s="8">
        <v>1</v>
      </c>
      <c r="I134" s="8">
        <v>0</v>
      </c>
      <c r="J134" s="8">
        <v>0</v>
      </c>
    </row>
    <row r="135" spans="1:10" ht="12.75" x14ac:dyDescent="0.2">
      <c r="A135" s="51">
        <v>854</v>
      </c>
      <c r="B135" s="254" t="s">
        <v>49</v>
      </c>
      <c r="C135" s="60">
        <f t="shared" si="11"/>
        <v>12</v>
      </c>
      <c r="D135" s="8">
        <v>0</v>
      </c>
      <c r="E135" s="8">
        <v>0</v>
      </c>
      <c r="F135" s="8">
        <v>12</v>
      </c>
      <c r="G135" s="8">
        <v>0</v>
      </c>
      <c r="H135" s="8">
        <v>0</v>
      </c>
      <c r="I135" s="8">
        <v>0</v>
      </c>
      <c r="J135" s="8">
        <v>0</v>
      </c>
    </row>
    <row r="136" spans="1:10" ht="12.75" x14ac:dyDescent="0.2">
      <c r="A136" s="51">
        <v>855</v>
      </c>
      <c r="B136" s="254" t="s">
        <v>50</v>
      </c>
      <c r="C136" s="60">
        <f t="shared" si="11"/>
        <v>8</v>
      </c>
      <c r="D136" s="8">
        <v>0</v>
      </c>
      <c r="E136" s="8">
        <v>2</v>
      </c>
      <c r="F136" s="8">
        <v>3</v>
      </c>
      <c r="G136" s="8">
        <v>0</v>
      </c>
      <c r="H136" s="8">
        <v>1</v>
      </c>
      <c r="I136" s="8">
        <v>0</v>
      </c>
      <c r="J136" s="8">
        <v>2</v>
      </c>
    </row>
    <row r="137" spans="1:10" ht="12.75" x14ac:dyDescent="0.2">
      <c r="A137" s="51">
        <v>856</v>
      </c>
      <c r="B137" s="254" t="s">
        <v>304</v>
      </c>
      <c r="C137" s="60">
        <f t="shared" si="11"/>
        <v>177</v>
      </c>
      <c r="D137" s="8">
        <v>5</v>
      </c>
      <c r="E137" s="8">
        <v>20</v>
      </c>
      <c r="F137" s="8">
        <v>84</v>
      </c>
      <c r="G137" s="8">
        <v>19</v>
      </c>
      <c r="H137" s="8">
        <v>29</v>
      </c>
      <c r="I137" s="8">
        <v>1</v>
      </c>
      <c r="J137" s="8">
        <v>19</v>
      </c>
    </row>
    <row r="138" spans="1:10" ht="12.75" x14ac:dyDescent="0.2">
      <c r="A138" s="51">
        <v>857</v>
      </c>
      <c r="B138" s="254" t="s">
        <v>305</v>
      </c>
      <c r="C138" s="60">
        <f t="shared" si="11"/>
        <v>6</v>
      </c>
      <c r="D138" s="8">
        <v>0</v>
      </c>
      <c r="E138" s="8">
        <v>0</v>
      </c>
      <c r="F138" s="8">
        <v>3</v>
      </c>
      <c r="G138" s="8">
        <v>1</v>
      </c>
      <c r="H138" s="8">
        <v>2</v>
      </c>
      <c r="I138" s="8">
        <v>0</v>
      </c>
      <c r="J138" s="8">
        <v>0</v>
      </c>
    </row>
    <row r="139" spans="1:10" ht="12.75" x14ac:dyDescent="0.2">
      <c r="A139" s="53">
        <v>858</v>
      </c>
      <c r="B139" s="254" t="s">
        <v>181</v>
      </c>
      <c r="C139" s="60">
        <f t="shared" si="11"/>
        <v>1</v>
      </c>
      <c r="D139" s="8">
        <v>0</v>
      </c>
      <c r="E139" s="8">
        <v>1</v>
      </c>
      <c r="F139" s="8">
        <v>0</v>
      </c>
      <c r="G139" s="8">
        <v>0</v>
      </c>
      <c r="H139" s="8">
        <v>0</v>
      </c>
      <c r="I139" s="8">
        <v>0</v>
      </c>
      <c r="J139" s="8">
        <v>0</v>
      </c>
    </row>
    <row r="140" spans="1:10" ht="12.75" x14ac:dyDescent="0.2">
      <c r="A140" s="54">
        <v>861</v>
      </c>
      <c r="B140" s="256" t="s">
        <v>386</v>
      </c>
      <c r="C140" s="60">
        <f t="shared" si="11"/>
        <v>1</v>
      </c>
      <c r="D140" s="8">
        <v>0</v>
      </c>
      <c r="E140" s="8">
        <v>0</v>
      </c>
      <c r="F140" s="8">
        <v>0</v>
      </c>
      <c r="G140" s="8">
        <v>0</v>
      </c>
      <c r="H140" s="8">
        <v>0</v>
      </c>
      <c r="I140" s="8">
        <v>0</v>
      </c>
      <c r="J140" s="8">
        <v>1</v>
      </c>
    </row>
    <row r="141" spans="1:10" ht="12.75" x14ac:dyDescent="0.2">
      <c r="A141" s="54">
        <v>862</v>
      </c>
      <c r="B141" s="256" t="s">
        <v>387</v>
      </c>
      <c r="C141" s="60">
        <f t="shared" si="11"/>
        <v>1</v>
      </c>
      <c r="D141" s="8">
        <v>0</v>
      </c>
      <c r="E141" s="8">
        <v>0</v>
      </c>
      <c r="F141" s="8">
        <v>1</v>
      </c>
      <c r="G141" s="8">
        <v>0</v>
      </c>
      <c r="H141" s="8">
        <v>0</v>
      </c>
      <c r="I141" s="8">
        <v>0</v>
      </c>
      <c r="J141" s="8">
        <v>0</v>
      </c>
    </row>
    <row r="142" spans="1:10" ht="12.75" x14ac:dyDescent="0.2">
      <c r="A142" s="51">
        <v>899</v>
      </c>
      <c r="B142" s="254" t="s">
        <v>190</v>
      </c>
      <c r="C142" s="60">
        <f t="shared" si="11"/>
        <v>12</v>
      </c>
      <c r="D142" s="8">
        <v>0</v>
      </c>
      <c r="E142" s="8">
        <v>3</v>
      </c>
      <c r="F142" s="8">
        <v>3</v>
      </c>
      <c r="G142" s="8">
        <v>1</v>
      </c>
      <c r="H142" s="8">
        <v>2</v>
      </c>
      <c r="I142" s="8">
        <v>0</v>
      </c>
      <c r="J142" s="8">
        <v>3</v>
      </c>
    </row>
    <row r="143" spans="1:10" ht="12.75" x14ac:dyDescent="0.2">
      <c r="A143" s="56"/>
      <c r="B143" s="253" t="s">
        <v>214</v>
      </c>
      <c r="C143" s="60">
        <f>SUM(C144:C147)</f>
        <v>215</v>
      </c>
      <c r="D143" s="60">
        <f>SUM(D144:D147)</f>
        <v>3</v>
      </c>
      <c r="E143" s="60">
        <f t="shared" ref="E143:J143" si="12">SUM(E144:E147)</f>
        <v>30</v>
      </c>
      <c r="F143" s="60">
        <f t="shared" si="12"/>
        <v>111</v>
      </c>
      <c r="G143" s="60">
        <f t="shared" si="12"/>
        <v>20</v>
      </c>
      <c r="H143" s="60">
        <f t="shared" si="12"/>
        <v>38</v>
      </c>
      <c r="I143" s="60">
        <f t="shared" si="12"/>
        <v>1</v>
      </c>
      <c r="J143" s="60">
        <f t="shared" si="12"/>
        <v>12</v>
      </c>
    </row>
    <row r="144" spans="1:10" ht="12.75" x14ac:dyDescent="0.2">
      <c r="A144" s="51">
        <v>901</v>
      </c>
      <c r="B144" s="254" t="s">
        <v>96</v>
      </c>
      <c r="C144" s="60">
        <f t="shared" si="11"/>
        <v>180</v>
      </c>
      <c r="D144" s="8">
        <v>3</v>
      </c>
      <c r="E144" s="8">
        <v>24</v>
      </c>
      <c r="F144" s="8">
        <v>91</v>
      </c>
      <c r="G144" s="8">
        <v>18</v>
      </c>
      <c r="H144" s="8">
        <v>32</v>
      </c>
      <c r="I144" s="8">
        <v>1</v>
      </c>
      <c r="J144" s="8">
        <v>11</v>
      </c>
    </row>
    <row r="145" spans="1:10" ht="12.75" x14ac:dyDescent="0.2">
      <c r="A145" s="51">
        <v>905</v>
      </c>
      <c r="B145" s="254" t="s">
        <v>97</v>
      </c>
      <c r="C145" s="60">
        <f t="shared" si="11"/>
        <v>28</v>
      </c>
      <c r="D145" s="8">
        <v>0</v>
      </c>
      <c r="E145" s="8">
        <v>6</v>
      </c>
      <c r="F145" s="8">
        <v>18</v>
      </c>
      <c r="G145" s="8">
        <v>2</v>
      </c>
      <c r="H145" s="8">
        <v>1</v>
      </c>
      <c r="I145" s="8">
        <v>0</v>
      </c>
      <c r="J145" s="8">
        <v>1</v>
      </c>
    </row>
    <row r="146" spans="1:10" ht="12.75" x14ac:dyDescent="0.2">
      <c r="A146" s="51">
        <v>910</v>
      </c>
      <c r="B146" s="254" t="s">
        <v>337</v>
      </c>
      <c r="C146" s="60">
        <f t="shared" si="11"/>
        <v>1</v>
      </c>
      <c r="D146" s="8">
        <v>0</v>
      </c>
      <c r="E146" s="8">
        <v>0</v>
      </c>
      <c r="F146" s="8">
        <v>0</v>
      </c>
      <c r="G146" s="8">
        <v>0</v>
      </c>
      <c r="H146" s="8">
        <v>1</v>
      </c>
      <c r="I146" s="8">
        <v>0</v>
      </c>
      <c r="J146" s="8">
        <v>0</v>
      </c>
    </row>
    <row r="147" spans="1:10" ht="12.75" x14ac:dyDescent="0.2">
      <c r="A147" s="51">
        <v>999</v>
      </c>
      <c r="B147" s="254" t="s">
        <v>191</v>
      </c>
      <c r="C147" s="60">
        <f t="shared" si="11"/>
        <v>6</v>
      </c>
      <c r="D147" s="8">
        <v>0</v>
      </c>
      <c r="E147" s="8">
        <v>0</v>
      </c>
      <c r="F147" s="8">
        <v>2</v>
      </c>
      <c r="G147" s="8">
        <v>0</v>
      </c>
      <c r="H147" s="8">
        <v>4</v>
      </c>
      <c r="I147" s="8">
        <v>0</v>
      </c>
      <c r="J147" s="8">
        <v>0</v>
      </c>
    </row>
    <row r="148" spans="1:10" ht="12.75" x14ac:dyDescent="0.2">
      <c r="A148" s="50"/>
      <c r="B148" s="253" t="s">
        <v>146</v>
      </c>
      <c r="C148" s="60">
        <f>SUM(C149:C152)</f>
        <v>2094</v>
      </c>
      <c r="D148" s="60">
        <f>SUM(D149:D152)</f>
        <v>38</v>
      </c>
      <c r="E148" s="60">
        <f t="shared" ref="E148:J148" si="13">SUM(E149:E152)</f>
        <v>485</v>
      </c>
      <c r="F148" s="60">
        <f t="shared" si="13"/>
        <v>1051</v>
      </c>
      <c r="G148" s="60">
        <f t="shared" si="13"/>
        <v>155</v>
      </c>
      <c r="H148" s="60">
        <f t="shared" si="13"/>
        <v>221</v>
      </c>
      <c r="I148" s="60">
        <f t="shared" si="13"/>
        <v>8</v>
      </c>
      <c r="J148" s="60">
        <f t="shared" si="13"/>
        <v>136</v>
      </c>
    </row>
    <row r="149" spans="1:10" ht="12.75" x14ac:dyDescent="0.2">
      <c r="A149" s="51">
        <v>1002</v>
      </c>
      <c r="B149" s="254" t="s">
        <v>99</v>
      </c>
      <c r="C149" s="60">
        <f t="shared" si="11"/>
        <v>1</v>
      </c>
      <c r="D149" s="8">
        <v>0</v>
      </c>
      <c r="E149" s="8">
        <v>0</v>
      </c>
      <c r="F149" s="8">
        <v>1</v>
      </c>
      <c r="G149" s="8">
        <v>0</v>
      </c>
      <c r="H149" s="8">
        <v>0</v>
      </c>
      <c r="I149" s="8">
        <v>0</v>
      </c>
      <c r="J149" s="8">
        <v>0</v>
      </c>
    </row>
    <row r="150" spans="1:10" ht="12.75" x14ac:dyDescent="0.2">
      <c r="A150" s="51">
        <v>1006</v>
      </c>
      <c r="B150" s="254" t="s">
        <v>152</v>
      </c>
      <c r="C150" s="60">
        <f t="shared" si="11"/>
        <v>1</v>
      </c>
      <c r="D150" s="8">
        <v>0</v>
      </c>
      <c r="E150" s="8">
        <v>0</v>
      </c>
      <c r="F150" s="8">
        <v>0</v>
      </c>
      <c r="G150" s="8">
        <v>0</v>
      </c>
      <c r="H150" s="8">
        <v>0</v>
      </c>
      <c r="I150" s="8">
        <v>0</v>
      </c>
      <c r="J150" s="8">
        <v>1</v>
      </c>
    </row>
    <row r="151" spans="1:10" ht="12.75" x14ac:dyDescent="0.2">
      <c r="A151" s="51">
        <v>1018</v>
      </c>
      <c r="B151" s="254" t="s">
        <v>63</v>
      </c>
      <c r="C151" s="60">
        <f t="shared" si="11"/>
        <v>8</v>
      </c>
      <c r="D151" s="8">
        <v>0</v>
      </c>
      <c r="E151" s="8">
        <v>1</v>
      </c>
      <c r="F151" s="8">
        <v>7</v>
      </c>
      <c r="G151" s="8">
        <v>0</v>
      </c>
      <c r="H151" s="8">
        <v>0</v>
      </c>
      <c r="I151" s="8">
        <v>0</v>
      </c>
      <c r="J151" s="8">
        <v>0</v>
      </c>
    </row>
    <row r="152" spans="1:10" ht="12.75" x14ac:dyDescent="0.2">
      <c r="A152" s="51">
        <v>1099</v>
      </c>
      <c r="B152" s="254" t="s">
        <v>410</v>
      </c>
      <c r="C152" s="60">
        <f t="shared" si="11"/>
        <v>2084</v>
      </c>
      <c r="D152" s="8">
        <v>38</v>
      </c>
      <c r="E152" s="8">
        <v>484</v>
      </c>
      <c r="F152" s="8">
        <v>1043</v>
      </c>
      <c r="G152" s="8">
        <v>155</v>
      </c>
      <c r="H152" s="8">
        <v>221</v>
      </c>
      <c r="I152" s="8">
        <v>8</v>
      </c>
      <c r="J152" s="8">
        <v>135</v>
      </c>
    </row>
    <row r="153" spans="1:10" ht="12.75" x14ac:dyDescent="0.2">
      <c r="A153" s="105"/>
      <c r="B153" s="267" t="s">
        <v>582</v>
      </c>
      <c r="C153" s="122">
        <f>C154+C157+C160+C165+C170+C179+C182+C187+C196+C201+C204+C228+C271+C274+C277+C279+C296+C299</f>
        <v>21236</v>
      </c>
      <c r="D153" s="122">
        <f t="shared" ref="D153:J153" si="14">D154+D157+D160+D165+D170+D179+D182+D187+D196+D201+D204+D228+D271+D274+D277+D279+D296+D299</f>
        <v>414</v>
      </c>
      <c r="E153" s="122">
        <f t="shared" si="14"/>
        <v>4647</v>
      </c>
      <c r="F153" s="122">
        <f t="shared" si="14"/>
        <v>10673</v>
      </c>
      <c r="G153" s="122">
        <f t="shared" si="14"/>
        <v>1372</v>
      </c>
      <c r="H153" s="122">
        <f t="shared" si="14"/>
        <v>2199</v>
      </c>
      <c r="I153" s="122">
        <f t="shared" si="14"/>
        <v>54</v>
      </c>
      <c r="J153" s="122">
        <f t="shared" si="14"/>
        <v>1877</v>
      </c>
    </row>
    <row r="154" spans="1:10" ht="12.75" x14ac:dyDescent="0.2">
      <c r="A154" s="50"/>
      <c r="B154" s="253" t="s">
        <v>215</v>
      </c>
      <c r="C154" s="60">
        <f>SUM(C155:C156)</f>
        <v>22</v>
      </c>
      <c r="D154" s="60">
        <f>SUM(D155:D156)</f>
        <v>0</v>
      </c>
      <c r="E154" s="60">
        <f t="shared" ref="E154:J154" si="15">SUM(E155:E156)</f>
        <v>2</v>
      </c>
      <c r="F154" s="60">
        <f t="shared" si="15"/>
        <v>7</v>
      </c>
      <c r="G154" s="60">
        <f t="shared" si="15"/>
        <v>3</v>
      </c>
      <c r="H154" s="60">
        <f t="shared" si="15"/>
        <v>5</v>
      </c>
      <c r="I154" s="60">
        <f t="shared" si="15"/>
        <v>0</v>
      </c>
      <c r="J154" s="60">
        <f t="shared" si="15"/>
        <v>5</v>
      </c>
    </row>
    <row r="155" spans="1:10" ht="12.75" x14ac:dyDescent="0.2">
      <c r="A155" s="55">
        <v>2002</v>
      </c>
      <c r="B155" s="254" t="s">
        <v>101</v>
      </c>
      <c r="C155" s="60">
        <f t="shared" si="11"/>
        <v>9</v>
      </c>
      <c r="D155" s="8">
        <v>0</v>
      </c>
      <c r="E155" s="8">
        <v>0</v>
      </c>
      <c r="F155" s="8">
        <v>4</v>
      </c>
      <c r="G155" s="8">
        <v>1</v>
      </c>
      <c r="H155" s="8">
        <v>3</v>
      </c>
      <c r="I155" s="8">
        <v>0</v>
      </c>
      <c r="J155" s="8">
        <v>1</v>
      </c>
    </row>
    <row r="156" spans="1:10" ht="12.75" x14ac:dyDescent="0.2">
      <c r="A156" s="55">
        <v>2003</v>
      </c>
      <c r="B156" s="254" t="s">
        <v>246</v>
      </c>
      <c r="C156" s="60">
        <f t="shared" si="11"/>
        <v>13</v>
      </c>
      <c r="D156" s="8">
        <v>0</v>
      </c>
      <c r="E156" s="8">
        <v>2</v>
      </c>
      <c r="F156" s="8">
        <v>3</v>
      </c>
      <c r="G156" s="8">
        <v>2</v>
      </c>
      <c r="H156" s="8">
        <v>2</v>
      </c>
      <c r="I156" s="8">
        <v>0</v>
      </c>
      <c r="J156" s="8">
        <v>4</v>
      </c>
    </row>
    <row r="157" spans="1:10" ht="12.75" x14ac:dyDescent="0.2">
      <c r="A157" s="50"/>
      <c r="B157" s="253" t="s">
        <v>350</v>
      </c>
      <c r="C157" s="60">
        <f>SUM(C158:C159)</f>
        <v>11</v>
      </c>
      <c r="D157" s="60">
        <f>SUM(D158:D159)</f>
        <v>0</v>
      </c>
      <c r="E157" s="60">
        <f t="shared" ref="E157:J157" si="16">SUM(E158:E159)</f>
        <v>2</v>
      </c>
      <c r="F157" s="60">
        <f t="shared" si="16"/>
        <v>6</v>
      </c>
      <c r="G157" s="60">
        <f t="shared" si="16"/>
        <v>0</v>
      </c>
      <c r="H157" s="60">
        <f t="shared" si="16"/>
        <v>3</v>
      </c>
      <c r="I157" s="60">
        <f t="shared" si="16"/>
        <v>0</v>
      </c>
      <c r="J157" s="60">
        <f t="shared" si="16"/>
        <v>0</v>
      </c>
    </row>
    <row r="158" spans="1:10" ht="12.75" x14ac:dyDescent="0.2">
      <c r="A158" s="51">
        <v>3001</v>
      </c>
      <c r="B158" s="254" t="s">
        <v>102</v>
      </c>
      <c r="C158" s="60">
        <f t="shared" si="11"/>
        <v>3</v>
      </c>
      <c r="D158" s="8">
        <v>0</v>
      </c>
      <c r="E158" s="8">
        <v>0</v>
      </c>
      <c r="F158" s="8">
        <v>1</v>
      </c>
      <c r="G158" s="8">
        <v>0</v>
      </c>
      <c r="H158" s="8">
        <v>2</v>
      </c>
      <c r="I158" s="8">
        <v>0</v>
      </c>
      <c r="J158" s="8">
        <v>0</v>
      </c>
    </row>
    <row r="159" spans="1:10" ht="12.75" x14ac:dyDescent="0.2">
      <c r="A159" s="51">
        <v>3099</v>
      </c>
      <c r="B159" s="254" t="s">
        <v>424</v>
      </c>
      <c r="C159" s="60">
        <f t="shared" si="11"/>
        <v>8</v>
      </c>
      <c r="D159" s="8">
        <v>0</v>
      </c>
      <c r="E159" s="8">
        <v>2</v>
      </c>
      <c r="F159" s="8">
        <v>5</v>
      </c>
      <c r="G159" s="8">
        <v>0</v>
      </c>
      <c r="H159" s="8">
        <v>1</v>
      </c>
      <c r="I159" s="8">
        <v>0</v>
      </c>
      <c r="J159" s="8">
        <v>0</v>
      </c>
    </row>
    <row r="160" spans="1:10" ht="12.75" x14ac:dyDescent="0.2">
      <c r="A160" s="56"/>
      <c r="B160" s="253" t="s">
        <v>171</v>
      </c>
      <c r="C160" s="60">
        <f>SUM(C161:C164)</f>
        <v>142</v>
      </c>
      <c r="D160" s="60">
        <f>SUM(D161:D164)</f>
        <v>0</v>
      </c>
      <c r="E160" s="60">
        <f t="shared" ref="E160:J160" si="17">SUM(E161:E164)</f>
        <v>12</v>
      </c>
      <c r="F160" s="60">
        <f t="shared" si="17"/>
        <v>58</v>
      </c>
      <c r="G160" s="60">
        <f t="shared" si="17"/>
        <v>26</v>
      </c>
      <c r="H160" s="60">
        <f t="shared" si="17"/>
        <v>39</v>
      </c>
      <c r="I160" s="60">
        <f t="shared" si="17"/>
        <v>2</v>
      </c>
      <c r="J160" s="60">
        <f t="shared" si="17"/>
        <v>5</v>
      </c>
    </row>
    <row r="161" spans="1:10" ht="12.75" x14ac:dyDescent="0.2">
      <c r="A161" s="55">
        <v>4003</v>
      </c>
      <c r="B161" s="254" t="s">
        <v>458</v>
      </c>
      <c r="C161" s="60">
        <f t="shared" si="11"/>
        <v>123</v>
      </c>
      <c r="D161" s="8">
        <v>0</v>
      </c>
      <c r="E161" s="8">
        <v>9</v>
      </c>
      <c r="F161" s="8">
        <v>50</v>
      </c>
      <c r="G161" s="8">
        <v>24</v>
      </c>
      <c r="H161" s="8">
        <v>34</v>
      </c>
      <c r="I161" s="8">
        <v>2</v>
      </c>
      <c r="J161" s="8">
        <v>4</v>
      </c>
    </row>
    <row r="162" spans="1:10" ht="12.75" x14ac:dyDescent="0.2">
      <c r="A162" s="55">
        <v>4004</v>
      </c>
      <c r="B162" s="254" t="s">
        <v>5</v>
      </c>
      <c r="C162" s="60">
        <f t="shared" si="11"/>
        <v>4</v>
      </c>
      <c r="D162" s="8">
        <v>0</v>
      </c>
      <c r="E162" s="8">
        <v>1</v>
      </c>
      <c r="F162" s="8">
        <v>1</v>
      </c>
      <c r="G162" s="8">
        <v>0</v>
      </c>
      <c r="H162" s="8">
        <v>1</v>
      </c>
      <c r="I162" s="8">
        <v>0</v>
      </c>
      <c r="J162" s="8">
        <v>1</v>
      </c>
    </row>
    <row r="163" spans="1:10" ht="12.75" x14ac:dyDescent="0.2">
      <c r="A163" s="55">
        <v>4005</v>
      </c>
      <c r="B163" s="254" t="s">
        <v>6</v>
      </c>
      <c r="C163" s="60">
        <f t="shared" si="11"/>
        <v>6</v>
      </c>
      <c r="D163" s="8">
        <v>0</v>
      </c>
      <c r="E163" s="8">
        <v>0</v>
      </c>
      <c r="F163" s="8">
        <v>1</v>
      </c>
      <c r="G163" s="8">
        <v>2</v>
      </c>
      <c r="H163" s="8">
        <v>3</v>
      </c>
      <c r="I163" s="8">
        <v>0</v>
      </c>
      <c r="J163" s="8">
        <v>0</v>
      </c>
    </row>
    <row r="164" spans="1:10" ht="12.75" x14ac:dyDescent="0.2">
      <c r="A164" s="51">
        <v>4099</v>
      </c>
      <c r="B164" s="254" t="s">
        <v>425</v>
      </c>
      <c r="C164" s="60">
        <f t="shared" si="11"/>
        <v>9</v>
      </c>
      <c r="D164" s="8">
        <v>0</v>
      </c>
      <c r="E164" s="8">
        <v>2</v>
      </c>
      <c r="F164" s="8">
        <v>6</v>
      </c>
      <c r="G164" s="8">
        <v>0</v>
      </c>
      <c r="H164" s="8">
        <v>1</v>
      </c>
      <c r="I164" s="8">
        <v>0</v>
      </c>
      <c r="J164" s="8">
        <v>0</v>
      </c>
    </row>
    <row r="165" spans="1:10" ht="12.75" x14ac:dyDescent="0.2">
      <c r="A165" s="50"/>
      <c r="B165" s="253" t="s">
        <v>351</v>
      </c>
      <c r="C165" s="60">
        <f>SUM(C166:C169)</f>
        <v>22</v>
      </c>
      <c r="D165" s="60">
        <f>SUM(D166:D169)</f>
        <v>0</v>
      </c>
      <c r="E165" s="60">
        <f t="shared" ref="E165:J165" si="18">SUM(E166:E169)</f>
        <v>1</v>
      </c>
      <c r="F165" s="60">
        <f t="shared" si="18"/>
        <v>14</v>
      </c>
      <c r="G165" s="60">
        <f t="shared" si="18"/>
        <v>1</v>
      </c>
      <c r="H165" s="60">
        <f t="shared" si="18"/>
        <v>5</v>
      </c>
      <c r="I165" s="60">
        <f t="shared" si="18"/>
        <v>0</v>
      </c>
      <c r="J165" s="60">
        <f t="shared" si="18"/>
        <v>1</v>
      </c>
    </row>
    <row r="166" spans="1:10" ht="12.75" x14ac:dyDescent="0.2">
      <c r="A166" s="51">
        <v>5001</v>
      </c>
      <c r="B166" s="254" t="s">
        <v>456</v>
      </c>
      <c r="C166" s="60">
        <f t="shared" si="11"/>
        <v>7</v>
      </c>
      <c r="D166" s="8">
        <v>0</v>
      </c>
      <c r="E166" s="8">
        <v>0</v>
      </c>
      <c r="F166" s="8">
        <v>5</v>
      </c>
      <c r="G166" s="8">
        <v>0</v>
      </c>
      <c r="H166" s="8">
        <v>2</v>
      </c>
      <c r="I166" s="8">
        <v>0</v>
      </c>
      <c r="J166" s="8">
        <v>0</v>
      </c>
    </row>
    <row r="167" spans="1:10" ht="12.75" x14ac:dyDescent="0.2">
      <c r="A167" s="51">
        <v>5002</v>
      </c>
      <c r="B167" s="254" t="s">
        <v>103</v>
      </c>
      <c r="C167" s="60">
        <f t="shared" si="11"/>
        <v>1</v>
      </c>
      <c r="D167" s="8">
        <v>0</v>
      </c>
      <c r="E167" s="8">
        <v>0</v>
      </c>
      <c r="F167" s="8">
        <v>0</v>
      </c>
      <c r="G167" s="8">
        <v>0</v>
      </c>
      <c r="H167" s="8">
        <v>0</v>
      </c>
      <c r="I167" s="8">
        <v>0</v>
      </c>
      <c r="J167" s="8">
        <v>1</v>
      </c>
    </row>
    <row r="168" spans="1:10" ht="12.75" x14ac:dyDescent="0.2">
      <c r="A168" s="51">
        <v>5003</v>
      </c>
      <c r="B168" s="254" t="s">
        <v>7</v>
      </c>
      <c r="C168" s="60">
        <f t="shared" si="11"/>
        <v>2</v>
      </c>
      <c r="D168" s="8">
        <v>0</v>
      </c>
      <c r="E168" s="8">
        <v>0</v>
      </c>
      <c r="F168" s="8">
        <v>0</v>
      </c>
      <c r="G168" s="8">
        <v>1</v>
      </c>
      <c r="H168" s="8">
        <v>1</v>
      </c>
      <c r="I168" s="8">
        <v>0</v>
      </c>
      <c r="J168" s="8">
        <v>0</v>
      </c>
    </row>
    <row r="169" spans="1:10" ht="12.75" x14ac:dyDescent="0.2">
      <c r="A169" s="53">
        <v>5099</v>
      </c>
      <c r="B169" s="254" t="s">
        <v>184</v>
      </c>
      <c r="C169" s="60">
        <f t="shared" si="11"/>
        <v>12</v>
      </c>
      <c r="D169" s="8">
        <v>0</v>
      </c>
      <c r="E169" s="8">
        <v>1</v>
      </c>
      <c r="F169" s="8">
        <v>9</v>
      </c>
      <c r="G169" s="8">
        <v>0</v>
      </c>
      <c r="H169" s="8">
        <v>2</v>
      </c>
      <c r="I169" s="8">
        <v>0</v>
      </c>
      <c r="J169" s="8">
        <v>0</v>
      </c>
    </row>
    <row r="170" spans="1:10" ht="21" x14ac:dyDescent="0.2">
      <c r="A170" s="50"/>
      <c r="B170" s="253" t="s">
        <v>343</v>
      </c>
      <c r="C170" s="60">
        <f>SUM(C171:C178)</f>
        <v>9159</v>
      </c>
      <c r="D170" s="60">
        <f>SUM(D171:D178)</f>
        <v>247</v>
      </c>
      <c r="E170" s="60">
        <f t="shared" ref="E170:J170" si="19">SUM(E171:E178)</f>
        <v>2512</v>
      </c>
      <c r="F170" s="60">
        <f t="shared" si="19"/>
        <v>4612</v>
      </c>
      <c r="G170" s="60">
        <f t="shared" si="19"/>
        <v>330</v>
      </c>
      <c r="H170" s="60">
        <f t="shared" si="19"/>
        <v>477</v>
      </c>
      <c r="I170" s="60">
        <f t="shared" si="19"/>
        <v>7</v>
      </c>
      <c r="J170" s="60">
        <f t="shared" si="19"/>
        <v>974</v>
      </c>
    </row>
    <row r="171" spans="1:10" ht="12.75" x14ac:dyDescent="0.2">
      <c r="A171" s="55">
        <v>7001</v>
      </c>
      <c r="B171" s="254" t="s">
        <v>276</v>
      </c>
      <c r="C171" s="60">
        <f t="shared" si="11"/>
        <v>1</v>
      </c>
      <c r="D171" s="8">
        <v>0</v>
      </c>
      <c r="E171" s="8">
        <v>0</v>
      </c>
      <c r="F171" s="8">
        <v>1</v>
      </c>
      <c r="G171" s="8">
        <v>0</v>
      </c>
      <c r="H171" s="8">
        <v>0</v>
      </c>
      <c r="I171" s="8">
        <v>0</v>
      </c>
      <c r="J171" s="8">
        <v>0</v>
      </c>
    </row>
    <row r="172" spans="1:10" ht="15.75" customHeight="1" x14ac:dyDescent="0.2">
      <c r="A172" s="51">
        <v>7006</v>
      </c>
      <c r="B172" s="254" t="s">
        <v>306</v>
      </c>
      <c r="C172" s="60">
        <f t="shared" si="11"/>
        <v>434</v>
      </c>
      <c r="D172" s="8">
        <v>10</v>
      </c>
      <c r="E172" s="8">
        <v>92</v>
      </c>
      <c r="F172" s="8">
        <v>195</v>
      </c>
      <c r="G172" s="8">
        <v>51</v>
      </c>
      <c r="H172" s="8">
        <v>63</v>
      </c>
      <c r="I172" s="8">
        <v>1</v>
      </c>
      <c r="J172" s="8">
        <v>22</v>
      </c>
    </row>
    <row r="173" spans="1:10" ht="12.75" x14ac:dyDescent="0.2">
      <c r="A173" s="51">
        <v>7007</v>
      </c>
      <c r="B173" s="254" t="s">
        <v>104</v>
      </c>
      <c r="C173" s="60">
        <f t="shared" si="11"/>
        <v>4488</v>
      </c>
      <c r="D173" s="8">
        <v>113</v>
      </c>
      <c r="E173" s="8">
        <v>1208</v>
      </c>
      <c r="F173" s="8">
        <v>2411</v>
      </c>
      <c r="G173" s="8">
        <v>152</v>
      </c>
      <c r="H173" s="8">
        <v>220</v>
      </c>
      <c r="I173" s="8">
        <v>2</v>
      </c>
      <c r="J173" s="8">
        <v>382</v>
      </c>
    </row>
    <row r="174" spans="1:10" ht="12.75" x14ac:dyDescent="0.2">
      <c r="A174" s="53">
        <v>7014</v>
      </c>
      <c r="B174" s="254" t="s">
        <v>426</v>
      </c>
      <c r="C174" s="60">
        <f t="shared" si="11"/>
        <v>11</v>
      </c>
      <c r="D174" s="8">
        <v>0</v>
      </c>
      <c r="E174" s="8">
        <v>4</v>
      </c>
      <c r="F174" s="8">
        <v>7</v>
      </c>
      <c r="G174" s="8">
        <v>0</v>
      </c>
      <c r="H174" s="8">
        <v>0</v>
      </c>
      <c r="I174" s="8">
        <v>0</v>
      </c>
      <c r="J174" s="8">
        <v>0</v>
      </c>
    </row>
    <row r="175" spans="1:10" ht="12.75" x14ac:dyDescent="0.2">
      <c r="A175" s="55">
        <v>7031</v>
      </c>
      <c r="B175" s="254" t="s">
        <v>54</v>
      </c>
      <c r="C175" s="60">
        <f t="shared" si="11"/>
        <v>4</v>
      </c>
      <c r="D175" s="8">
        <v>0</v>
      </c>
      <c r="E175" s="8">
        <v>1</v>
      </c>
      <c r="F175" s="8">
        <v>2</v>
      </c>
      <c r="G175" s="8">
        <v>0</v>
      </c>
      <c r="H175" s="8">
        <v>1</v>
      </c>
      <c r="I175" s="8">
        <v>0</v>
      </c>
      <c r="J175" s="8">
        <v>0</v>
      </c>
    </row>
    <row r="176" spans="1:10" ht="12.75" x14ac:dyDescent="0.2">
      <c r="A176" s="53">
        <v>7037</v>
      </c>
      <c r="B176" s="254" t="s">
        <v>11</v>
      </c>
      <c r="C176" s="60">
        <f t="shared" si="11"/>
        <v>3958</v>
      </c>
      <c r="D176" s="8">
        <v>119</v>
      </c>
      <c r="E176" s="8">
        <v>1154</v>
      </c>
      <c r="F176" s="8">
        <v>1839</v>
      </c>
      <c r="G176" s="8">
        <v>114</v>
      </c>
      <c r="H176" s="8">
        <v>181</v>
      </c>
      <c r="I176" s="8">
        <v>4</v>
      </c>
      <c r="J176" s="8">
        <v>547</v>
      </c>
    </row>
    <row r="177" spans="1:10" ht="12.75" x14ac:dyDescent="0.2">
      <c r="A177" s="53">
        <v>7044</v>
      </c>
      <c r="B177" s="254" t="s">
        <v>12</v>
      </c>
      <c r="C177" s="60">
        <f t="shared" si="11"/>
        <v>2</v>
      </c>
      <c r="D177" s="8">
        <v>0</v>
      </c>
      <c r="E177" s="8">
        <v>0</v>
      </c>
      <c r="F177" s="8">
        <v>2</v>
      </c>
      <c r="G177" s="8">
        <v>0</v>
      </c>
      <c r="H177" s="8">
        <v>0</v>
      </c>
      <c r="I177" s="8">
        <v>0</v>
      </c>
      <c r="J177" s="8">
        <v>0</v>
      </c>
    </row>
    <row r="178" spans="1:10" ht="12.75" x14ac:dyDescent="0.2">
      <c r="A178" s="51">
        <v>7099</v>
      </c>
      <c r="B178" s="254" t="s">
        <v>427</v>
      </c>
      <c r="C178" s="60">
        <f t="shared" si="11"/>
        <v>261</v>
      </c>
      <c r="D178" s="8">
        <v>5</v>
      </c>
      <c r="E178" s="8">
        <v>53</v>
      </c>
      <c r="F178" s="8">
        <v>155</v>
      </c>
      <c r="G178" s="8">
        <v>13</v>
      </c>
      <c r="H178" s="8">
        <v>12</v>
      </c>
      <c r="I178" s="8">
        <v>0</v>
      </c>
      <c r="J178" s="8">
        <v>23</v>
      </c>
    </row>
    <row r="179" spans="1:10" ht="16.5" customHeight="1" x14ac:dyDescent="0.2">
      <c r="A179" s="50"/>
      <c r="B179" s="253" t="s">
        <v>216</v>
      </c>
      <c r="C179" s="60">
        <f>SUM(C180:C181)</f>
        <v>105</v>
      </c>
      <c r="D179" s="60">
        <f>SUM(D180:D181)</f>
        <v>2</v>
      </c>
      <c r="E179" s="60">
        <f t="shared" ref="E179:J179" si="20">SUM(E180:E181)</f>
        <v>20</v>
      </c>
      <c r="F179" s="60">
        <f t="shared" si="20"/>
        <v>61</v>
      </c>
      <c r="G179" s="60">
        <f t="shared" si="20"/>
        <v>6</v>
      </c>
      <c r="H179" s="60">
        <f t="shared" si="20"/>
        <v>15</v>
      </c>
      <c r="I179" s="60">
        <f t="shared" si="20"/>
        <v>0</v>
      </c>
      <c r="J179" s="60">
        <f t="shared" si="20"/>
        <v>1</v>
      </c>
    </row>
    <row r="180" spans="1:10" ht="12.75" x14ac:dyDescent="0.2">
      <c r="A180" s="53">
        <v>8002</v>
      </c>
      <c r="B180" s="254" t="s">
        <v>105</v>
      </c>
      <c r="C180" s="60">
        <f t="shared" si="11"/>
        <v>5</v>
      </c>
      <c r="D180" s="8">
        <v>0</v>
      </c>
      <c r="E180" s="8">
        <v>1</v>
      </c>
      <c r="F180" s="8">
        <v>1</v>
      </c>
      <c r="G180" s="8">
        <v>1</v>
      </c>
      <c r="H180" s="8">
        <v>1</v>
      </c>
      <c r="I180" s="8">
        <v>0</v>
      </c>
      <c r="J180" s="8">
        <v>1</v>
      </c>
    </row>
    <row r="181" spans="1:10" ht="12.75" x14ac:dyDescent="0.2">
      <c r="A181" s="53">
        <v>8003</v>
      </c>
      <c r="B181" s="254" t="s">
        <v>428</v>
      </c>
      <c r="C181" s="60">
        <f t="shared" si="11"/>
        <v>100</v>
      </c>
      <c r="D181" s="8">
        <v>2</v>
      </c>
      <c r="E181" s="8">
        <v>19</v>
      </c>
      <c r="F181" s="8">
        <v>60</v>
      </c>
      <c r="G181" s="8">
        <v>5</v>
      </c>
      <c r="H181" s="8">
        <v>14</v>
      </c>
      <c r="I181" s="8">
        <v>0</v>
      </c>
      <c r="J181" s="8">
        <v>0</v>
      </c>
    </row>
    <row r="182" spans="1:10" ht="12.75" x14ac:dyDescent="0.2">
      <c r="A182" s="51"/>
      <c r="B182" s="253" t="s">
        <v>177</v>
      </c>
      <c r="C182" s="60">
        <f>SUM(C183:C186)</f>
        <v>216</v>
      </c>
      <c r="D182" s="60">
        <f>SUM(D183:D186)</f>
        <v>7</v>
      </c>
      <c r="E182" s="60">
        <f t="shared" ref="E182:J182" si="21">SUM(E183:E186)</f>
        <v>41</v>
      </c>
      <c r="F182" s="60">
        <f t="shared" si="21"/>
        <v>126</v>
      </c>
      <c r="G182" s="60">
        <f t="shared" si="21"/>
        <v>7</v>
      </c>
      <c r="H182" s="60">
        <f t="shared" si="21"/>
        <v>29</v>
      </c>
      <c r="I182" s="60">
        <f t="shared" si="21"/>
        <v>0</v>
      </c>
      <c r="J182" s="60">
        <f t="shared" si="21"/>
        <v>6</v>
      </c>
    </row>
    <row r="183" spans="1:10" ht="16.5" customHeight="1" x14ac:dyDescent="0.2">
      <c r="A183" s="51">
        <v>9002</v>
      </c>
      <c r="B183" s="254" t="s">
        <v>450</v>
      </c>
      <c r="C183" s="60">
        <f t="shared" si="11"/>
        <v>8</v>
      </c>
      <c r="D183" s="8">
        <v>0</v>
      </c>
      <c r="E183" s="8">
        <v>2</v>
      </c>
      <c r="F183" s="8">
        <v>4</v>
      </c>
      <c r="G183" s="8">
        <v>1</v>
      </c>
      <c r="H183" s="8">
        <v>0</v>
      </c>
      <c r="I183" s="8">
        <v>0</v>
      </c>
      <c r="J183" s="8">
        <v>1</v>
      </c>
    </row>
    <row r="184" spans="1:10" ht="13.5" customHeight="1" x14ac:dyDescent="0.2">
      <c r="A184" s="51">
        <v>9003</v>
      </c>
      <c r="B184" s="254" t="s">
        <v>429</v>
      </c>
      <c r="C184" s="60">
        <f t="shared" si="11"/>
        <v>23</v>
      </c>
      <c r="D184" s="8">
        <v>0</v>
      </c>
      <c r="E184" s="8">
        <v>8</v>
      </c>
      <c r="F184" s="8">
        <v>13</v>
      </c>
      <c r="G184" s="8">
        <v>1</v>
      </c>
      <c r="H184" s="8">
        <v>0</v>
      </c>
      <c r="I184" s="8">
        <v>0</v>
      </c>
      <c r="J184" s="8">
        <v>1</v>
      </c>
    </row>
    <row r="185" spans="1:10" ht="21" x14ac:dyDescent="0.2">
      <c r="A185" s="51">
        <v>9004</v>
      </c>
      <c r="B185" s="254" t="s">
        <v>430</v>
      </c>
      <c r="C185" s="60">
        <f t="shared" si="11"/>
        <v>8</v>
      </c>
      <c r="D185" s="8">
        <v>0</v>
      </c>
      <c r="E185" s="8">
        <v>1</v>
      </c>
      <c r="F185" s="8">
        <v>4</v>
      </c>
      <c r="G185" s="8">
        <v>1</v>
      </c>
      <c r="H185" s="8">
        <v>2</v>
      </c>
      <c r="I185" s="8">
        <v>0</v>
      </c>
      <c r="J185" s="8">
        <v>0</v>
      </c>
    </row>
    <row r="186" spans="1:10" ht="12.75" x14ac:dyDescent="0.2">
      <c r="A186" s="53">
        <v>9099</v>
      </c>
      <c r="B186" s="254" t="s">
        <v>431</v>
      </c>
      <c r="C186" s="60">
        <f t="shared" si="11"/>
        <v>177</v>
      </c>
      <c r="D186" s="8">
        <v>7</v>
      </c>
      <c r="E186" s="8">
        <v>30</v>
      </c>
      <c r="F186" s="8">
        <v>105</v>
      </c>
      <c r="G186" s="8">
        <v>4</v>
      </c>
      <c r="H186" s="8">
        <v>27</v>
      </c>
      <c r="I186" s="8">
        <v>0</v>
      </c>
      <c r="J186" s="8">
        <v>4</v>
      </c>
    </row>
    <row r="187" spans="1:10" ht="12.75" x14ac:dyDescent="0.2">
      <c r="A187" s="50"/>
      <c r="B187" s="253" t="s">
        <v>176</v>
      </c>
      <c r="C187" s="60">
        <f>SUM(C188:C195)</f>
        <v>579</v>
      </c>
      <c r="D187" s="60">
        <f>SUM(D188:D195)</f>
        <v>16</v>
      </c>
      <c r="E187" s="60">
        <f t="shared" ref="E187:J187" si="22">SUM(E188:E195)</f>
        <v>175</v>
      </c>
      <c r="F187" s="60">
        <f t="shared" si="22"/>
        <v>247</v>
      </c>
      <c r="G187" s="60">
        <f t="shared" si="22"/>
        <v>22</v>
      </c>
      <c r="H187" s="60">
        <f t="shared" si="22"/>
        <v>24</v>
      </c>
      <c r="I187" s="60">
        <f t="shared" si="22"/>
        <v>0</v>
      </c>
      <c r="J187" s="60">
        <f t="shared" si="22"/>
        <v>95</v>
      </c>
    </row>
    <row r="188" spans="1:10" ht="21" x14ac:dyDescent="0.2">
      <c r="A188" s="51">
        <v>10001</v>
      </c>
      <c r="B188" s="254" t="s">
        <v>462</v>
      </c>
      <c r="C188" s="60">
        <f t="shared" si="11"/>
        <v>302</v>
      </c>
      <c r="D188" s="8">
        <v>7</v>
      </c>
      <c r="E188" s="8">
        <v>96</v>
      </c>
      <c r="F188" s="8">
        <v>123</v>
      </c>
      <c r="G188" s="8">
        <v>10</v>
      </c>
      <c r="H188" s="8">
        <v>6</v>
      </c>
      <c r="I188" s="8">
        <v>0</v>
      </c>
      <c r="J188" s="8">
        <v>60</v>
      </c>
    </row>
    <row r="189" spans="1:10" ht="12.75" x14ac:dyDescent="0.2">
      <c r="A189" s="51">
        <v>10008</v>
      </c>
      <c r="B189" s="254" t="s">
        <v>13</v>
      </c>
      <c r="C189" s="60">
        <f t="shared" si="11"/>
        <v>69</v>
      </c>
      <c r="D189" s="8">
        <v>2</v>
      </c>
      <c r="E189" s="8">
        <v>20</v>
      </c>
      <c r="F189" s="8">
        <v>36</v>
      </c>
      <c r="G189" s="8">
        <v>3</v>
      </c>
      <c r="H189" s="8">
        <v>5</v>
      </c>
      <c r="I189" s="8">
        <v>0</v>
      </c>
      <c r="J189" s="8">
        <v>3</v>
      </c>
    </row>
    <row r="190" spans="1:10" ht="12.75" x14ac:dyDescent="0.2">
      <c r="A190" s="51">
        <v>10009</v>
      </c>
      <c r="B190" s="254" t="s">
        <v>14</v>
      </c>
      <c r="C190" s="60">
        <f t="shared" si="11"/>
        <v>66</v>
      </c>
      <c r="D190" s="8">
        <v>2</v>
      </c>
      <c r="E190" s="8">
        <v>19</v>
      </c>
      <c r="F190" s="8">
        <v>32</v>
      </c>
      <c r="G190" s="8">
        <v>0</v>
      </c>
      <c r="H190" s="8">
        <v>2</v>
      </c>
      <c r="I190" s="8">
        <v>0</v>
      </c>
      <c r="J190" s="8">
        <v>11</v>
      </c>
    </row>
    <row r="191" spans="1:10" ht="12.75" x14ac:dyDescent="0.2">
      <c r="A191" s="51">
        <v>10010</v>
      </c>
      <c r="B191" s="254" t="s">
        <v>362</v>
      </c>
      <c r="C191" s="60">
        <f t="shared" si="11"/>
        <v>16</v>
      </c>
      <c r="D191" s="8">
        <v>2</v>
      </c>
      <c r="E191" s="8">
        <v>1</v>
      </c>
      <c r="F191" s="8">
        <v>5</v>
      </c>
      <c r="G191" s="8">
        <v>0</v>
      </c>
      <c r="H191" s="8">
        <v>4</v>
      </c>
      <c r="I191" s="8">
        <v>0</v>
      </c>
      <c r="J191" s="8">
        <v>4</v>
      </c>
    </row>
    <row r="192" spans="1:10" ht="12.75" x14ac:dyDescent="0.2">
      <c r="A192" s="53">
        <v>10011</v>
      </c>
      <c r="B192" s="254" t="s">
        <v>15</v>
      </c>
      <c r="C192" s="60">
        <f t="shared" si="11"/>
        <v>41</v>
      </c>
      <c r="D192" s="8">
        <v>2</v>
      </c>
      <c r="E192" s="8">
        <v>17</v>
      </c>
      <c r="F192" s="8">
        <v>13</v>
      </c>
      <c r="G192" s="8">
        <v>4</v>
      </c>
      <c r="H192" s="8">
        <v>2</v>
      </c>
      <c r="I192" s="8">
        <v>0</v>
      </c>
      <c r="J192" s="8">
        <v>3</v>
      </c>
    </row>
    <row r="193" spans="1:10" ht="12.75" x14ac:dyDescent="0.2">
      <c r="A193" s="53">
        <v>10012</v>
      </c>
      <c r="B193" s="254" t="s">
        <v>16</v>
      </c>
      <c r="C193" s="60">
        <f t="shared" si="11"/>
        <v>1</v>
      </c>
      <c r="D193" s="8">
        <v>0</v>
      </c>
      <c r="E193" s="8">
        <v>0</v>
      </c>
      <c r="F193" s="8">
        <v>1</v>
      </c>
      <c r="G193" s="8">
        <v>0</v>
      </c>
      <c r="H193" s="8">
        <v>0</v>
      </c>
      <c r="I193" s="8">
        <v>0</v>
      </c>
      <c r="J193" s="8">
        <v>0</v>
      </c>
    </row>
    <row r="194" spans="1:10" ht="12.75" x14ac:dyDescent="0.2">
      <c r="A194" s="51">
        <v>10015</v>
      </c>
      <c r="B194" s="254" t="s">
        <v>389</v>
      </c>
      <c r="C194" s="60">
        <f t="shared" si="11"/>
        <v>1</v>
      </c>
      <c r="D194" s="8">
        <v>0</v>
      </c>
      <c r="E194" s="8">
        <v>0</v>
      </c>
      <c r="F194" s="8">
        <v>1</v>
      </c>
      <c r="G194" s="8">
        <v>0</v>
      </c>
      <c r="H194" s="8">
        <v>0</v>
      </c>
      <c r="I194" s="8">
        <v>0</v>
      </c>
      <c r="J194" s="8">
        <v>0</v>
      </c>
    </row>
    <row r="195" spans="1:10" ht="12.75" x14ac:dyDescent="0.2">
      <c r="A195" s="51">
        <v>10099</v>
      </c>
      <c r="B195" s="254" t="s">
        <v>432</v>
      </c>
      <c r="C195" s="60">
        <f t="shared" si="11"/>
        <v>83</v>
      </c>
      <c r="D195" s="8">
        <v>1</v>
      </c>
      <c r="E195" s="8">
        <v>22</v>
      </c>
      <c r="F195" s="8">
        <v>36</v>
      </c>
      <c r="G195" s="8">
        <v>5</v>
      </c>
      <c r="H195" s="8">
        <v>5</v>
      </c>
      <c r="I195" s="8">
        <v>0</v>
      </c>
      <c r="J195" s="8">
        <v>14</v>
      </c>
    </row>
    <row r="196" spans="1:10" ht="21" x14ac:dyDescent="0.2">
      <c r="A196" s="50"/>
      <c r="B196" s="253" t="s">
        <v>309</v>
      </c>
      <c r="C196" s="60">
        <f>SUM(C197:C200)</f>
        <v>166</v>
      </c>
      <c r="D196" s="60">
        <f>SUM(D197:D200)</f>
        <v>6</v>
      </c>
      <c r="E196" s="60">
        <f t="shared" ref="E196:J196" si="23">SUM(E197:E200)</f>
        <v>60</v>
      </c>
      <c r="F196" s="60">
        <f t="shared" si="23"/>
        <v>60</v>
      </c>
      <c r="G196" s="60">
        <f t="shared" si="23"/>
        <v>8</v>
      </c>
      <c r="H196" s="60">
        <f t="shared" si="23"/>
        <v>10</v>
      </c>
      <c r="I196" s="60">
        <f t="shared" si="23"/>
        <v>1</v>
      </c>
      <c r="J196" s="60">
        <f t="shared" si="23"/>
        <v>21</v>
      </c>
    </row>
    <row r="197" spans="1:10" ht="12.75" x14ac:dyDescent="0.2">
      <c r="A197" s="51">
        <v>11001</v>
      </c>
      <c r="B197" s="254" t="s">
        <v>271</v>
      </c>
      <c r="C197" s="60">
        <f t="shared" si="11"/>
        <v>133</v>
      </c>
      <c r="D197" s="8">
        <v>6</v>
      </c>
      <c r="E197" s="8">
        <v>43</v>
      </c>
      <c r="F197" s="8">
        <v>50</v>
      </c>
      <c r="G197" s="8">
        <v>6</v>
      </c>
      <c r="H197" s="8">
        <v>9</v>
      </c>
      <c r="I197" s="8">
        <v>1</v>
      </c>
      <c r="J197" s="8">
        <v>18</v>
      </c>
    </row>
    <row r="198" spans="1:10" ht="26.25" customHeight="1" x14ac:dyDescent="0.2">
      <c r="A198" s="51">
        <v>11004</v>
      </c>
      <c r="B198" s="289" t="s">
        <v>275</v>
      </c>
      <c r="C198" s="60">
        <f t="shared" si="11"/>
        <v>24</v>
      </c>
      <c r="D198" s="8">
        <v>0</v>
      </c>
      <c r="E198" s="8">
        <v>12</v>
      </c>
      <c r="F198" s="8">
        <v>8</v>
      </c>
      <c r="G198" s="8">
        <v>1</v>
      </c>
      <c r="H198" s="8">
        <v>0</v>
      </c>
      <c r="I198" s="8">
        <v>0</v>
      </c>
      <c r="J198" s="8">
        <v>3</v>
      </c>
    </row>
    <row r="199" spans="1:10" ht="21" x14ac:dyDescent="0.2">
      <c r="A199" s="51">
        <v>11005</v>
      </c>
      <c r="B199" s="289" t="s">
        <v>67</v>
      </c>
      <c r="C199" s="60">
        <f t="shared" ref="C199:C262" si="24">SUM(D199:J199)</f>
        <v>4</v>
      </c>
      <c r="D199" s="8">
        <v>0</v>
      </c>
      <c r="E199" s="8">
        <v>2</v>
      </c>
      <c r="F199" s="8">
        <v>1</v>
      </c>
      <c r="G199" s="8">
        <v>1</v>
      </c>
      <c r="H199" s="8">
        <v>0</v>
      </c>
      <c r="I199" s="8">
        <v>0</v>
      </c>
      <c r="J199" s="8">
        <v>0</v>
      </c>
    </row>
    <row r="200" spans="1:10" ht="12.75" x14ac:dyDescent="0.2">
      <c r="A200" s="51">
        <v>11099</v>
      </c>
      <c r="B200" s="254" t="s">
        <v>459</v>
      </c>
      <c r="C200" s="60">
        <f t="shared" si="24"/>
        <v>5</v>
      </c>
      <c r="D200" s="8">
        <v>0</v>
      </c>
      <c r="E200" s="8">
        <v>3</v>
      </c>
      <c r="F200" s="8">
        <v>1</v>
      </c>
      <c r="G200" s="8">
        <v>0</v>
      </c>
      <c r="H200" s="8">
        <v>1</v>
      </c>
      <c r="I200" s="8">
        <v>0</v>
      </c>
      <c r="J200" s="8">
        <v>0</v>
      </c>
    </row>
    <row r="201" spans="1:10" ht="12.75" x14ac:dyDescent="0.2">
      <c r="A201" s="50"/>
      <c r="B201" s="253" t="s">
        <v>310</v>
      </c>
      <c r="C201" s="60">
        <f>SUM(C202:C203)</f>
        <v>6</v>
      </c>
      <c r="D201" s="60">
        <f>SUM(D202:D203)</f>
        <v>0</v>
      </c>
      <c r="E201" s="60">
        <f t="shared" ref="E201:J201" si="25">SUM(E202:E203)</f>
        <v>2</v>
      </c>
      <c r="F201" s="60">
        <f t="shared" si="25"/>
        <v>3</v>
      </c>
      <c r="G201" s="60">
        <f t="shared" si="25"/>
        <v>0</v>
      </c>
      <c r="H201" s="60">
        <f t="shared" si="25"/>
        <v>0</v>
      </c>
      <c r="I201" s="60">
        <f t="shared" si="25"/>
        <v>0</v>
      </c>
      <c r="J201" s="60">
        <f t="shared" si="25"/>
        <v>1</v>
      </c>
    </row>
    <row r="202" spans="1:10" ht="12.75" x14ac:dyDescent="0.2">
      <c r="A202" s="51">
        <v>11102</v>
      </c>
      <c r="B202" s="254" t="s">
        <v>478</v>
      </c>
      <c r="C202" s="60">
        <f t="shared" si="24"/>
        <v>5</v>
      </c>
      <c r="D202" s="8">
        <v>0</v>
      </c>
      <c r="E202" s="8">
        <v>2</v>
      </c>
      <c r="F202" s="8">
        <v>2</v>
      </c>
      <c r="G202" s="8">
        <v>0</v>
      </c>
      <c r="H202" s="8">
        <v>0</v>
      </c>
      <c r="I202" s="8">
        <v>0</v>
      </c>
      <c r="J202" s="8">
        <v>1</v>
      </c>
    </row>
    <row r="203" spans="1:10" ht="18" customHeight="1" x14ac:dyDescent="0.2">
      <c r="A203" s="51">
        <v>11103</v>
      </c>
      <c r="B203" s="289" t="s">
        <v>477</v>
      </c>
      <c r="C203" s="60">
        <f t="shared" si="24"/>
        <v>1</v>
      </c>
      <c r="D203" s="8">
        <v>0</v>
      </c>
      <c r="E203" s="8">
        <v>0</v>
      </c>
      <c r="F203" s="8">
        <v>1</v>
      </c>
      <c r="G203" s="8">
        <v>0</v>
      </c>
      <c r="H203" s="8">
        <v>0</v>
      </c>
      <c r="I203" s="8">
        <v>0</v>
      </c>
      <c r="J203" s="8">
        <v>0</v>
      </c>
    </row>
    <row r="204" spans="1:10" ht="12.75" x14ac:dyDescent="0.2">
      <c r="A204" s="50"/>
      <c r="B204" s="253" t="s">
        <v>19</v>
      </c>
      <c r="C204" s="60">
        <f>SUM(C205:C227)</f>
        <v>3359</v>
      </c>
      <c r="D204" s="60">
        <f>SUM(D205:D227)</f>
        <v>38</v>
      </c>
      <c r="E204" s="60">
        <f t="shared" ref="E204:J204" si="26">SUM(E205:E227)</f>
        <v>559</v>
      </c>
      <c r="F204" s="60">
        <f t="shared" si="26"/>
        <v>1764</v>
      </c>
      <c r="G204" s="60">
        <f t="shared" si="26"/>
        <v>325</v>
      </c>
      <c r="H204" s="60">
        <f t="shared" si="26"/>
        <v>465</v>
      </c>
      <c r="I204" s="60">
        <f t="shared" si="26"/>
        <v>8</v>
      </c>
      <c r="J204" s="60">
        <f t="shared" si="26"/>
        <v>200</v>
      </c>
    </row>
    <row r="205" spans="1:10" ht="12.75" x14ac:dyDescent="0.2">
      <c r="A205" s="51">
        <v>12071</v>
      </c>
      <c r="B205" s="254" t="s">
        <v>56</v>
      </c>
      <c r="C205" s="60">
        <f t="shared" si="24"/>
        <v>1</v>
      </c>
      <c r="D205" s="8">
        <v>0</v>
      </c>
      <c r="E205" s="8">
        <v>0</v>
      </c>
      <c r="F205" s="8">
        <v>1</v>
      </c>
      <c r="G205" s="8">
        <v>0</v>
      </c>
      <c r="H205" s="8">
        <v>0</v>
      </c>
      <c r="I205" s="8">
        <v>0</v>
      </c>
      <c r="J205" s="8">
        <v>0</v>
      </c>
    </row>
    <row r="206" spans="1:10" ht="21" x14ac:dyDescent="0.2">
      <c r="A206" s="51">
        <v>12072</v>
      </c>
      <c r="B206" s="254" t="s">
        <v>433</v>
      </c>
      <c r="C206" s="60">
        <f t="shared" si="24"/>
        <v>71</v>
      </c>
      <c r="D206" s="8">
        <v>0</v>
      </c>
      <c r="E206" s="8">
        <v>12</v>
      </c>
      <c r="F206" s="8">
        <v>38</v>
      </c>
      <c r="G206" s="8">
        <v>10</v>
      </c>
      <c r="H206" s="8">
        <v>7</v>
      </c>
      <c r="I206" s="8">
        <v>0</v>
      </c>
      <c r="J206" s="8">
        <v>4</v>
      </c>
    </row>
    <row r="207" spans="1:10" ht="12.75" x14ac:dyDescent="0.2">
      <c r="A207" s="51">
        <v>12073</v>
      </c>
      <c r="B207" s="254" t="s">
        <v>245</v>
      </c>
      <c r="C207" s="60">
        <f t="shared" si="24"/>
        <v>12</v>
      </c>
      <c r="D207" s="8">
        <v>0</v>
      </c>
      <c r="E207" s="8">
        <v>2</v>
      </c>
      <c r="F207" s="8">
        <v>6</v>
      </c>
      <c r="G207" s="8">
        <v>0</v>
      </c>
      <c r="H207" s="8">
        <v>3</v>
      </c>
      <c r="I207" s="8">
        <v>0</v>
      </c>
      <c r="J207" s="8">
        <v>1</v>
      </c>
    </row>
    <row r="208" spans="1:10" ht="12.75" x14ac:dyDescent="0.2">
      <c r="A208" s="51">
        <v>12074</v>
      </c>
      <c r="B208" s="254" t="s">
        <v>154</v>
      </c>
      <c r="C208" s="60">
        <f t="shared" si="24"/>
        <v>332</v>
      </c>
      <c r="D208" s="8">
        <v>4</v>
      </c>
      <c r="E208" s="8">
        <v>61</v>
      </c>
      <c r="F208" s="8">
        <v>207</v>
      </c>
      <c r="G208" s="8">
        <v>18</v>
      </c>
      <c r="H208" s="8">
        <v>24</v>
      </c>
      <c r="I208" s="8">
        <v>1</v>
      </c>
      <c r="J208" s="8">
        <v>17</v>
      </c>
    </row>
    <row r="209" spans="1:10" ht="12.75" x14ac:dyDescent="0.2">
      <c r="A209" s="51">
        <v>12077</v>
      </c>
      <c r="B209" s="254" t="s">
        <v>51</v>
      </c>
      <c r="C209" s="60">
        <f t="shared" si="24"/>
        <v>19</v>
      </c>
      <c r="D209" s="8">
        <v>0</v>
      </c>
      <c r="E209" s="8">
        <v>2</v>
      </c>
      <c r="F209" s="8">
        <v>14</v>
      </c>
      <c r="G209" s="8">
        <v>1</v>
      </c>
      <c r="H209" s="8">
        <v>1</v>
      </c>
      <c r="I209" s="8">
        <v>0</v>
      </c>
      <c r="J209" s="8">
        <v>1</v>
      </c>
    </row>
    <row r="210" spans="1:10" ht="18" customHeight="1" x14ac:dyDescent="0.2">
      <c r="A210" s="51">
        <v>12078</v>
      </c>
      <c r="B210" s="289" t="s">
        <v>192</v>
      </c>
      <c r="C210" s="60">
        <f t="shared" si="24"/>
        <v>240</v>
      </c>
      <c r="D210" s="8">
        <v>4</v>
      </c>
      <c r="E210" s="8">
        <v>28</v>
      </c>
      <c r="F210" s="8">
        <v>116</v>
      </c>
      <c r="G210" s="8">
        <v>22</v>
      </c>
      <c r="H210" s="8">
        <v>54</v>
      </c>
      <c r="I210" s="8">
        <v>1</v>
      </c>
      <c r="J210" s="8">
        <v>15</v>
      </c>
    </row>
    <row r="211" spans="1:10" ht="21.75" customHeight="1" x14ac:dyDescent="0.2">
      <c r="A211" s="51">
        <v>12079</v>
      </c>
      <c r="B211" s="289" t="s">
        <v>61</v>
      </c>
      <c r="C211" s="60">
        <f t="shared" si="24"/>
        <v>4</v>
      </c>
      <c r="D211" s="8">
        <v>0</v>
      </c>
      <c r="E211" s="8">
        <v>0</v>
      </c>
      <c r="F211" s="8">
        <v>2</v>
      </c>
      <c r="G211" s="8">
        <v>2</v>
      </c>
      <c r="H211" s="8">
        <v>0</v>
      </c>
      <c r="I211" s="8">
        <v>0</v>
      </c>
      <c r="J211" s="8">
        <v>0</v>
      </c>
    </row>
    <row r="212" spans="1:10" ht="21" x14ac:dyDescent="0.2">
      <c r="A212" s="51">
        <v>12080</v>
      </c>
      <c r="B212" s="289" t="s">
        <v>62</v>
      </c>
      <c r="C212" s="60">
        <f t="shared" si="24"/>
        <v>9</v>
      </c>
      <c r="D212" s="8">
        <v>0</v>
      </c>
      <c r="E212" s="8">
        <v>0</v>
      </c>
      <c r="F212" s="8">
        <v>6</v>
      </c>
      <c r="G212" s="8">
        <v>0</v>
      </c>
      <c r="H212" s="8">
        <v>2</v>
      </c>
      <c r="I212" s="8">
        <v>0</v>
      </c>
      <c r="J212" s="8">
        <v>1</v>
      </c>
    </row>
    <row r="213" spans="1:10" ht="23.25" customHeight="1" x14ac:dyDescent="0.2">
      <c r="A213" s="53">
        <v>12184</v>
      </c>
      <c r="B213" s="254" t="s">
        <v>20</v>
      </c>
      <c r="C213" s="60">
        <f t="shared" si="24"/>
        <v>2</v>
      </c>
      <c r="D213" s="8">
        <v>0</v>
      </c>
      <c r="E213" s="8">
        <v>0</v>
      </c>
      <c r="F213" s="8">
        <v>2</v>
      </c>
      <c r="G213" s="8">
        <v>0</v>
      </c>
      <c r="H213" s="8">
        <v>0</v>
      </c>
      <c r="I213" s="8">
        <v>0</v>
      </c>
      <c r="J213" s="8">
        <v>0</v>
      </c>
    </row>
    <row r="214" spans="1:10" ht="12.75" x14ac:dyDescent="0.2">
      <c r="A214" s="54">
        <v>12185</v>
      </c>
      <c r="B214" s="256" t="s">
        <v>390</v>
      </c>
      <c r="C214" s="60">
        <f t="shared" si="24"/>
        <v>3</v>
      </c>
      <c r="D214" s="8">
        <v>0</v>
      </c>
      <c r="E214" s="8">
        <v>1</v>
      </c>
      <c r="F214" s="8">
        <v>0</v>
      </c>
      <c r="G214" s="8">
        <v>0</v>
      </c>
      <c r="H214" s="8">
        <v>2</v>
      </c>
      <c r="I214" s="8">
        <v>0</v>
      </c>
      <c r="J214" s="8">
        <v>0</v>
      </c>
    </row>
    <row r="215" spans="1:10" ht="12.75" x14ac:dyDescent="0.2">
      <c r="A215" s="57">
        <v>14004</v>
      </c>
      <c r="B215" s="254" t="s">
        <v>21</v>
      </c>
      <c r="C215" s="60">
        <f t="shared" si="24"/>
        <v>128</v>
      </c>
      <c r="D215" s="8">
        <v>7</v>
      </c>
      <c r="E215" s="8">
        <v>20</v>
      </c>
      <c r="F215" s="8">
        <v>73</v>
      </c>
      <c r="G215" s="8">
        <v>8</v>
      </c>
      <c r="H215" s="8">
        <v>10</v>
      </c>
      <c r="I215" s="8">
        <v>0</v>
      </c>
      <c r="J215" s="8">
        <v>10</v>
      </c>
    </row>
    <row r="216" spans="1:10" ht="12.75" x14ac:dyDescent="0.2">
      <c r="A216" s="53">
        <v>14005</v>
      </c>
      <c r="B216" s="254" t="s">
        <v>22</v>
      </c>
      <c r="C216" s="60">
        <f t="shared" si="24"/>
        <v>27</v>
      </c>
      <c r="D216" s="8">
        <v>0</v>
      </c>
      <c r="E216" s="8">
        <v>4</v>
      </c>
      <c r="F216" s="8">
        <v>12</v>
      </c>
      <c r="G216" s="8">
        <v>4</v>
      </c>
      <c r="H216" s="8">
        <v>3</v>
      </c>
      <c r="I216" s="8">
        <v>0</v>
      </c>
      <c r="J216" s="8">
        <v>4</v>
      </c>
    </row>
    <row r="217" spans="1:10" ht="12.75" x14ac:dyDescent="0.2">
      <c r="A217" s="53">
        <v>14006</v>
      </c>
      <c r="B217" s="254" t="s">
        <v>23</v>
      </c>
      <c r="C217" s="60">
        <f t="shared" si="24"/>
        <v>16</v>
      </c>
      <c r="D217" s="8">
        <v>0</v>
      </c>
      <c r="E217" s="8">
        <v>0</v>
      </c>
      <c r="F217" s="8">
        <v>10</v>
      </c>
      <c r="G217" s="8">
        <v>1</v>
      </c>
      <c r="H217" s="8">
        <v>4</v>
      </c>
      <c r="I217" s="8">
        <v>0</v>
      </c>
      <c r="J217" s="8">
        <v>1</v>
      </c>
    </row>
    <row r="218" spans="1:10" ht="16.5" customHeight="1" x14ac:dyDescent="0.2">
      <c r="A218" s="53">
        <v>14007</v>
      </c>
      <c r="B218" s="254" t="s">
        <v>24</v>
      </c>
      <c r="C218" s="60">
        <f t="shared" si="24"/>
        <v>11</v>
      </c>
      <c r="D218" s="8">
        <v>0</v>
      </c>
      <c r="E218" s="8">
        <v>2</v>
      </c>
      <c r="F218" s="8">
        <v>5</v>
      </c>
      <c r="G218" s="8">
        <v>2</v>
      </c>
      <c r="H218" s="8">
        <v>1</v>
      </c>
      <c r="I218" s="8">
        <v>0</v>
      </c>
      <c r="J218" s="8">
        <v>1</v>
      </c>
    </row>
    <row r="219" spans="1:10" ht="15" customHeight="1" x14ac:dyDescent="0.2">
      <c r="A219" s="54">
        <v>14008</v>
      </c>
      <c r="B219" s="256" t="s">
        <v>391</v>
      </c>
      <c r="C219" s="60">
        <f t="shared" si="24"/>
        <v>23</v>
      </c>
      <c r="D219" s="8">
        <v>0</v>
      </c>
      <c r="E219" s="8">
        <v>0</v>
      </c>
      <c r="F219" s="8">
        <v>10</v>
      </c>
      <c r="G219" s="8">
        <v>4</v>
      </c>
      <c r="H219" s="8">
        <v>5</v>
      </c>
      <c r="I219" s="8">
        <v>0</v>
      </c>
      <c r="J219" s="8">
        <v>4</v>
      </c>
    </row>
    <row r="220" spans="1:10" ht="13.5" customHeight="1" x14ac:dyDescent="0.2">
      <c r="A220" s="53">
        <v>14009</v>
      </c>
      <c r="B220" s="254" t="s">
        <v>25</v>
      </c>
      <c r="C220" s="60">
        <f t="shared" si="24"/>
        <v>18</v>
      </c>
      <c r="D220" s="8">
        <v>0</v>
      </c>
      <c r="E220" s="8">
        <v>2</v>
      </c>
      <c r="F220" s="8">
        <v>9</v>
      </c>
      <c r="G220" s="8">
        <v>3</v>
      </c>
      <c r="H220" s="8">
        <v>3</v>
      </c>
      <c r="I220" s="8">
        <v>0</v>
      </c>
      <c r="J220" s="8">
        <v>1</v>
      </c>
    </row>
    <row r="221" spans="1:10" ht="12.75" x14ac:dyDescent="0.2">
      <c r="A221" s="53">
        <v>14020</v>
      </c>
      <c r="B221" s="254" t="s">
        <v>434</v>
      </c>
      <c r="C221" s="60">
        <f t="shared" si="24"/>
        <v>7</v>
      </c>
      <c r="D221" s="8">
        <v>0</v>
      </c>
      <c r="E221" s="8">
        <v>0</v>
      </c>
      <c r="F221" s="8">
        <v>4</v>
      </c>
      <c r="G221" s="8">
        <v>1</v>
      </c>
      <c r="H221" s="8">
        <v>1</v>
      </c>
      <c r="I221" s="8">
        <v>0</v>
      </c>
      <c r="J221" s="8">
        <v>1</v>
      </c>
    </row>
    <row r="222" spans="1:10" ht="12.75" x14ac:dyDescent="0.2">
      <c r="A222" s="53">
        <v>14021</v>
      </c>
      <c r="B222" s="254" t="s">
        <v>451</v>
      </c>
      <c r="C222" s="60">
        <f t="shared" si="24"/>
        <v>3</v>
      </c>
      <c r="D222" s="8">
        <v>0</v>
      </c>
      <c r="E222" s="8">
        <v>0</v>
      </c>
      <c r="F222" s="8">
        <v>2</v>
      </c>
      <c r="G222" s="8">
        <v>0</v>
      </c>
      <c r="H222" s="8">
        <v>1</v>
      </c>
      <c r="I222" s="8">
        <v>0</v>
      </c>
      <c r="J222" s="8">
        <v>0</v>
      </c>
    </row>
    <row r="223" spans="1:10" ht="12.75" x14ac:dyDescent="0.2">
      <c r="A223" s="53">
        <v>14022</v>
      </c>
      <c r="B223" s="254" t="s">
        <v>484</v>
      </c>
      <c r="C223" s="60">
        <f t="shared" si="24"/>
        <v>5</v>
      </c>
      <c r="D223" s="8">
        <v>0</v>
      </c>
      <c r="E223" s="8">
        <v>2</v>
      </c>
      <c r="F223" s="8">
        <v>2</v>
      </c>
      <c r="G223" s="8">
        <v>1</v>
      </c>
      <c r="H223" s="8">
        <v>0</v>
      </c>
      <c r="I223" s="8">
        <v>0</v>
      </c>
      <c r="J223" s="8">
        <v>0</v>
      </c>
    </row>
    <row r="224" spans="1:10" ht="12.75" x14ac:dyDescent="0.2">
      <c r="A224" s="53">
        <v>14052</v>
      </c>
      <c r="B224" s="254" t="s">
        <v>182</v>
      </c>
      <c r="C224" s="60">
        <f t="shared" si="24"/>
        <v>1525</v>
      </c>
      <c r="D224" s="8">
        <v>17</v>
      </c>
      <c r="E224" s="8">
        <v>261</v>
      </c>
      <c r="F224" s="8">
        <v>754</v>
      </c>
      <c r="G224" s="8">
        <v>166</v>
      </c>
      <c r="H224" s="8">
        <v>234</v>
      </c>
      <c r="I224" s="8">
        <v>4</v>
      </c>
      <c r="J224" s="8">
        <v>89</v>
      </c>
    </row>
    <row r="225" spans="1:10" ht="21" x14ac:dyDescent="0.2">
      <c r="A225" s="53">
        <v>14056</v>
      </c>
      <c r="B225" s="254" t="s">
        <v>193</v>
      </c>
      <c r="C225" s="60">
        <f t="shared" si="24"/>
        <v>3</v>
      </c>
      <c r="D225" s="8">
        <v>0</v>
      </c>
      <c r="E225" s="8">
        <v>0</v>
      </c>
      <c r="F225" s="8">
        <v>3</v>
      </c>
      <c r="G225" s="8">
        <v>0</v>
      </c>
      <c r="H225" s="8">
        <v>0</v>
      </c>
      <c r="I225" s="8">
        <v>0</v>
      </c>
      <c r="J225" s="8">
        <v>0</v>
      </c>
    </row>
    <row r="226" spans="1:10" ht="21" x14ac:dyDescent="0.2">
      <c r="A226" s="57">
        <v>14057</v>
      </c>
      <c r="B226" s="289" t="s">
        <v>26</v>
      </c>
      <c r="C226" s="60">
        <f t="shared" si="24"/>
        <v>81</v>
      </c>
      <c r="D226" s="8">
        <v>0</v>
      </c>
      <c r="E226" s="8">
        <v>12</v>
      </c>
      <c r="F226" s="8">
        <v>48</v>
      </c>
      <c r="G226" s="8">
        <v>2</v>
      </c>
      <c r="H226" s="8">
        <v>13</v>
      </c>
      <c r="I226" s="8">
        <v>0</v>
      </c>
      <c r="J226" s="8">
        <v>6</v>
      </c>
    </row>
    <row r="227" spans="1:10" ht="12.75" x14ac:dyDescent="0.2">
      <c r="A227" s="53">
        <v>14060</v>
      </c>
      <c r="B227" s="254" t="s">
        <v>435</v>
      </c>
      <c r="C227" s="60">
        <f t="shared" si="24"/>
        <v>819</v>
      </c>
      <c r="D227" s="8">
        <v>6</v>
      </c>
      <c r="E227" s="8">
        <v>150</v>
      </c>
      <c r="F227" s="8">
        <v>440</v>
      </c>
      <c r="G227" s="8">
        <v>80</v>
      </c>
      <c r="H227" s="8">
        <v>97</v>
      </c>
      <c r="I227" s="8">
        <v>2</v>
      </c>
      <c r="J227" s="8">
        <v>44</v>
      </c>
    </row>
    <row r="228" spans="1:10" ht="12.75" x14ac:dyDescent="0.2">
      <c r="A228" s="51"/>
      <c r="B228" s="253" t="s">
        <v>153</v>
      </c>
      <c r="C228" s="60">
        <f>SUM(C229:C270)</f>
        <v>5825</v>
      </c>
      <c r="D228" s="60">
        <f>SUM(D229:D270)</f>
        <v>70</v>
      </c>
      <c r="E228" s="60">
        <f t="shared" ref="E228:J228" si="27">SUM(E229:E270)</f>
        <v>908</v>
      </c>
      <c r="F228" s="60">
        <f t="shared" si="27"/>
        <v>2854</v>
      </c>
      <c r="G228" s="60">
        <f t="shared" si="27"/>
        <v>544</v>
      </c>
      <c r="H228" s="60">
        <f t="shared" si="27"/>
        <v>981</v>
      </c>
      <c r="I228" s="60">
        <f t="shared" si="27"/>
        <v>29</v>
      </c>
      <c r="J228" s="60">
        <f t="shared" si="27"/>
        <v>439</v>
      </c>
    </row>
    <row r="229" spans="1:10" ht="12.75" x14ac:dyDescent="0.2">
      <c r="A229" s="53">
        <v>12010</v>
      </c>
      <c r="B229" s="254" t="s">
        <v>436</v>
      </c>
      <c r="C229" s="60">
        <f t="shared" si="24"/>
        <v>11</v>
      </c>
      <c r="D229" s="8">
        <v>1</v>
      </c>
      <c r="E229" s="8">
        <v>4</v>
      </c>
      <c r="F229" s="8">
        <v>4</v>
      </c>
      <c r="G229" s="8">
        <v>1</v>
      </c>
      <c r="H229" s="8">
        <v>0</v>
      </c>
      <c r="I229" s="8">
        <v>0</v>
      </c>
      <c r="J229" s="8">
        <v>1</v>
      </c>
    </row>
    <row r="230" spans="1:10" ht="15" customHeight="1" x14ac:dyDescent="0.2">
      <c r="A230" s="53">
        <v>12021</v>
      </c>
      <c r="B230" s="254" t="s">
        <v>452</v>
      </c>
      <c r="C230" s="60">
        <f t="shared" si="24"/>
        <v>1</v>
      </c>
      <c r="D230" s="8">
        <v>0</v>
      </c>
      <c r="E230" s="8">
        <v>0</v>
      </c>
      <c r="F230" s="8">
        <v>1</v>
      </c>
      <c r="G230" s="8">
        <v>0</v>
      </c>
      <c r="H230" s="8">
        <v>0</v>
      </c>
      <c r="I230" s="8">
        <v>0</v>
      </c>
      <c r="J230" s="8">
        <v>0</v>
      </c>
    </row>
    <row r="231" spans="1:10" ht="12.75" x14ac:dyDescent="0.2">
      <c r="A231" s="53">
        <v>12022</v>
      </c>
      <c r="B231" s="254" t="s">
        <v>437</v>
      </c>
      <c r="C231" s="60">
        <f t="shared" si="24"/>
        <v>65</v>
      </c>
      <c r="D231" s="8">
        <v>0</v>
      </c>
      <c r="E231" s="8">
        <v>16</v>
      </c>
      <c r="F231" s="8">
        <v>37</v>
      </c>
      <c r="G231" s="8">
        <v>1</v>
      </c>
      <c r="H231" s="8">
        <v>5</v>
      </c>
      <c r="I231" s="8">
        <v>1</v>
      </c>
      <c r="J231" s="8">
        <v>5</v>
      </c>
    </row>
    <row r="232" spans="1:10" ht="12.75" x14ac:dyDescent="0.2">
      <c r="A232" s="53">
        <v>12031</v>
      </c>
      <c r="B232" s="254" t="s">
        <v>311</v>
      </c>
      <c r="C232" s="60">
        <f t="shared" si="24"/>
        <v>22</v>
      </c>
      <c r="D232" s="8">
        <v>1</v>
      </c>
      <c r="E232" s="8">
        <v>6</v>
      </c>
      <c r="F232" s="8">
        <v>8</v>
      </c>
      <c r="G232" s="8">
        <v>3</v>
      </c>
      <c r="H232" s="8">
        <v>2</v>
      </c>
      <c r="I232" s="8">
        <v>0</v>
      </c>
      <c r="J232" s="8">
        <v>2</v>
      </c>
    </row>
    <row r="233" spans="1:10" ht="12.75" x14ac:dyDescent="0.2">
      <c r="A233" s="53">
        <v>12032</v>
      </c>
      <c r="B233" s="254" t="s">
        <v>348</v>
      </c>
      <c r="C233" s="60">
        <f t="shared" si="24"/>
        <v>1</v>
      </c>
      <c r="D233" s="8">
        <v>0</v>
      </c>
      <c r="E233" s="8">
        <v>0</v>
      </c>
      <c r="F233" s="8">
        <v>1</v>
      </c>
      <c r="G233" s="8">
        <v>0</v>
      </c>
      <c r="H233" s="8">
        <v>0</v>
      </c>
      <c r="I233" s="8">
        <v>0</v>
      </c>
      <c r="J233" s="8">
        <v>0</v>
      </c>
    </row>
    <row r="234" spans="1:10" ht="12.75" x14ac:dyDescent="0.2">
      <c r="A234" s="53">
        <v>12051</v>
      </c>
      <c r="B234" s="254" t="s">
        <v>27</v>
      </c>
      <c r="C234" s="60">
        <f t="shared" si="24"/>
        <v>287</v>
      </c>
      <c r="D234" s="8">
        <v>4</v>
      </c>
      <c r="E234" s="8">
        <v>49</v>
      </c>
      <c r="F234" s="8">
        <v>158</v>
      </c>
      <c r="G234" s="8">
        <v>17</v>
      </c>
      <c r="H234" s="8">
        <v>42</v>
      </c>
      <c r="I234" s="8">
        <v>0</v>
      </c>
      <c r="J234" s="8">
        <v>17</v>
      </c>
    </row>
    <row r="235" spans="1:10" ht="12.75" x14ac:dyDescent="0.2">
      <c r="A235" s="53">
        <v>12052</v>
      </c>
      <c r="B235" s="254" t="s">
        <v>28</v>
      </c>
      <c r="C235" s="60">
        <f t="shared" si="24"/>
        <v>88</v>
      </c>
      <c r="D235" s="8">
        <v>1</v>
      </c>
      <c r="E235" s="8">
        <v>18</v>
      </c>
      <c r="F235" s="8">
        <v>49</v>
      </c>
      <c r="G235" s="8">
        <v>2</v>
      </c>
      <c r="H235" s="8">
        <v>11</v>
      </c>
      <c r="I235" s="8">
        <v>1</v>
      </c>
      <c r="J235" s="8">
        <v>6</v>
      </c>
    </row>
    <row r="236" spans="1:10" ht="12.75" x14ac:dyDescent="0.2">
      <c r="A236" s="53">
        <v>12053</v>
      </c>
      <c r="B236" s="254" t="s">
        <v>29</v>
      </c>
      <c r="C236" s="60">
        <f t="shared" si="24"/>
        <v>16</v>
      </c>
      <c r="D236" s="8">
        <v>1</v>
      </c>
      <c r="E236" s="8">
        <v>4</v>
      </c>
      <c r="F236" s="8">
        <v>10</v>
      </c>
      <c r="G236" s="8">
        <v>0</v>
      </c>
      <c r="H236" s="8">
        <v>0</v>
      </c>
      <c r="I236" s="8">
        <v>0</v>
      </c>
      <c r="J236" s="8">
        <v>1</v>
      </c>
    </row>
    <row r="237" spans="1:10" ht="12.75" x14ac:dyDescent="0.2">
      <c r="A237" s="53">
        <v>12054</v>
      </c>
      <c r="B237" s="254" t="s">
        <v>30</v>
      </c>
      <c r="C237" s="60">
        <f t="shared" si="24"/>
        <v>13</v>
      </c>
      <c r="D237" s="8">
        <v>0</v>
      </c>
      <c r="E237" s="8">
        <v>2</v>
      </c>
      <c r="F237" s="8">
        <v>6</v>
      </c>
      <c r="G237" s="8">
        <v>1</v>
      </c>
      <c r="H237" s="8">
        <v>3</v>
      </c>
      <c r="I237" s="8">
        <v>0</v>
      </c>
      <c r="J237" s="8">
        <v>1</v>
      </c>
    </row>
    <row r="238" spans="1:10" ht="12.75" x14ac:dyDescent="0.2">
      <c r="A238" s="54">
        <v>12055</v>
      </c>
      <c r="B238" s="256" t="s">
        <v>392</v>
      </c>
      <c r="C238" s="60">
        <f t="shared" si="24"/>
        <v>16</v>
      </c>
      <c r="D238" s="8">
        <v>0</v>
      </c>
      <c r="E238" s="8">
        <v>4</v>
      </c>
      <c r="F238" s="8">
        <v>5</v>
      </c>
      <c r="G238" s="8">
        <v>1</v>
      </c>
      <c r="H238" s="8">
        <v>6</v>
      </c>
      <c r="I238" s="8">
        <v>0</v>
      </c>
      <c r="J238" s="8">
        <v>0</v>
      </c>
    </row>
    <row r="239" spans="1:10" ht="12.75" x14ac:dyDescent="0.2">
      <c r="A239" s="53">
        <v>12081</v>
      </c>
      <c r="B239" s="254" t="s">
        <v>365</v>
      </c>
      <c r="C239" s="60">
        <f t="shared" si="24"/>
        <v>92</v>
      </c>
      <c r="D239" s="8">
        <v>1</v>
      </c>
      <c r="E239" s="8">
        <v>22</v>
      </c>
      <c r="F239" s="8">
        <v>51</v>
      </c>
      <c r="G239" s="8">
        <v>3</v>
      </c>
      <c r="H239" s="8">
        <v>4</v>
      </c>
      <c r="I239" s="8">
        <v>0</v>
      </c>
      <c r="J239" s="8">
        <v>11</v>
      </c>
    </row>
    <row r="240" spans="1:10" ht="12.75" x14ac:dyDescent="0.2">
      <c r="A240" s="53">
        <v>12082</v>
      </c>
      <c r="B240" s="254" t="s">
        <v>356</v>
      </c>
      <c r="C240" s="60">
        <f t="shared" si="24"/>
        <v>55</v>
      </c>
      <c r="D240" s="8">
        <v>0</v>
      </c>
      <c r="E240" s="8">
        <v>13</v>
      </c>
      <c r="F240" s="8">
        <v>29</v>
      </c>
      <c r="G240" s="8">
        <v>0</v>
      </c>
      <c r="H240" s="8">
        <v>6</v>
      </c>
      <c r="I240" s="8">
        <v>0</v>
      </c>
      <c r="J240" s="8">
        <v>7</v>
      </c>
    </row>
    <row r="241" spans="1:10" ht="12.75" x14ac:dyDescent="0.2">
      <c r="A241" s="53">
        <v>12089</v>
      </c>
      <c r="B241" s="254" t="s">
        <v>476</v>
      </c>
      <c r="C241" s="60">
        <f t="shared" si="24"/>
        <v>54</v>
      </c>
      <c r="D241" s="8">
        <v>1</v>
      </c>
      <c r="E241" s="8">
        <v>4</v>
      </c>
      <c r="F241" s="8">
        <v>33</v>
      </c>
      <c r="G241" s="8">
        <v>4</v>
      </c>
      <c r="H241" s="8">
        <v>2</v>
      </c>
      <c r="I241" s="8">
        <v>0</v>
      </c>
      <c r="J241" s="8">
        <v>10</v>
      </c>
    </row>
    <row r="242" spans="1:10" ht="21" x14ac:dyDescent="0.2">
      <c r="A242" s="53">
        <v>12121</v>
      </c>
      <c r="B242" s="254" t="s">
        <v>32</v>
      </c>
      <c r="C242" s="60">
        <f t="shared" si="24"/>
        <v>5</v>
      </c>
      <c r="D242" s="8">
        <v>0</v>
      </c>
      <c r="E242" s="8">
        <v>1</v>
      </c>
      <c r="F242" s="8">
        <v>1</v>
      </c>
      <c r="G242" s="8">
        <v>2</v>
      </c>
      <c r="H242" s="8">
        <v>1</v>
      </c>
      <c r="I242" s="8">
        <v>0</v>
      </c>
      <c r="J242" s="8">
        <v>0</v>
      </c>
    </row>
    <row r="243" spans="1:10" ht="14.25" customHeight="1" x14ac:dyDescent="0.2">
      <c r="A243" s="53">
        <v>12122</v>
      </c>
      <c r="B243" s="254" t="s">
        <v>244</v>
      </c>
      <c r="C243" s="60">
        <f t="shared" si="24"/>
        <v>23</v>
      </c>
      <c r="D243" s="8">
        <v>0</v>
      </c>
      <c r="E243" s="8">
        <v>6</v>
      </c>
      <c r="F243" s="8">
        <v>7</v>
      </c>
      <c r="G243" s="8">
        <v>2</v>
      </c>
      <c r="H243" s="8">
        <v>7</v>
      </c>
      <c r="I243" s="8">
        <v>0</v>
      </c>
      <c r="J243" s="8">
        <v>1</v>
      </c>
    </row>
    <row r="244" spans="1:10" ht="12.75" x14ac:dyDescent="0.2">
      <c r="A244" s="53">
        <v>12123</v>
      </c>
      <c r="B244" s="254" t="s">
        <v>179</v>
      </c>
      <c r="C244" s="60">
        <f t="shared" si="24"/>
        <v>1</v>
      </c>
      <c r="D244" s="8">
        <v>0</v>
      </c>
      <c r="E244" s="8">
        <v>0</v>
      </c>
      <c r="F244" s="8">
        <v>1</v>
      </c>
      <c r="G244" s="8">
        <v>0</v>
      </c>
      <c r="H244" s="8">
        <v>0</v>
      </c>
      <c r="I244" s="8">
        <v>0</v>
      </c>
      <c r="J244" s="8">
        <v>0</v>
      </c>
    </row>
    <row r="245" spans="1:10" ht="12.75" x14ac:dyDescent="0.2">
      <c r="A245" s="53">
        <v>12125</v>
      </c>
      <c r="B245" s="254" t="s">
        <v>33</v>
      </c>
      <c r="C245" s="60">
        <f t="shared" si="24"/>
        <v>1</v>
      </c>
      <c r="D245" s="8">
        <v>0</v>
      </c>
      <c r="E245" s="8">
        <v>0</v>
      </c>
      <c r="F245" s="8">
        <v>1</v>
      </c>
      <c r="G245" s="8">
        <v>0</v>
      </c>
      <c r="H245" s="8">
        <v>0</v>
      </c>
      <c r="I245" s="8">
        <v>0</v>
      </c>
      <c r="J245" s="8">
        <v>0</v>
      </c>
    </row>
    <row r="246" spans="1:10" ht="12.75" x14ac:dyDescent="0.2">
      <c r="A246" s="54">
        <v>12131</v>
      </c>
      <c r="B246" s="256" t="s">
        <v>393</v>
      </c>
      <c r="C246" s="60">
        <f t="shared" si="24"/>
        <v>4</v>
      </c>
      <c r="D246" s="8">
        <v>0</v>
      </c>
      <c r="E246" s="8">
        <v>0</v>
      </c>
      <c r="F246" s="8">
        <v>2</v>
      </c>
      <c r="G246" s="8">
        <v>0</v>
      </c>
      <c r="H246" s="8">
        <v>1</v>
      </c>
      <c r="I246" s="8">
        <v>0</v>
      </c>
      <c r="J246" s="8">
        <v>1</v>
      </c>
    </row>
    <row r="247" spans="1:10" ht="12.75" x14ac:dyDescent="0.2">
      <c r="A247" s="51">
        <v>12132</v>
      </c>
      <c r="B247" s="254" t="s">
        <v>439</v>
      </c>
      <c r="C247" s="60">
        <f t="shared" si="24"/>
        <v>13</v>
      </c>
      <c r="D247" s="8">
        <v>0</v>
      </c>
      <c r="E247" s="8">
        <v>0</v>
      </c>
      <c r="F247" s="8">
        <v>4</v>
      </c>
      <c r="G247" s="8">
        <v>6</v>
      </c>
      <c r="H247" s="8">
        <v>2</v>
      </c>
      <c r="I247" s="8">
        <v>0</v>
      </c>
      <c r="J247" s="8">
        <v>1</v>
      </c>
    </row>
    <row r="248" spans="1:10" ht="12.75" x14ac:dyDescent="0.2">
      <c r="A248" s="51">
        <v>12133</v>
      </c>
      <c r="B248" s="254" t="s">
        <v>57</v>
      </c>
      <c r="C248" s="60">
        <f t="shared" si="24"/>
        <v>33</v>
      </c>
      <c r="D248" s="8">
        <v>0</v>
      </c>
      <c r="E248" s="8">
        <v>5</v>
      </c>
      <c r="F248" s="8">
        <v>19</v>
      </c>
      <c r="G248" s="8">
        <v>0</v>
      </c>
      <c r="H248" s="8">
        <v>7</v>
      </c>
      <c r="I248" s="8">
        <v>0</v>
      </c>
      <c r="J248" s="8">
        <v>2</v>
      </c>
    </row>
    <row r="249" spans="1:10" ht="12.75" x14ac:dyDescent="0.2">
      <c r="A249" s="51">
        <v>12138</v>
      </c>
      <c r="B249" s="254" t="s">
        <v>156</v>
      </c>
      <c r="C249" s="60">
        <f t="shared" si="24"/>
        <v>11</v>
      </c>
      <c r="D249" s="8">
        <v>0</v>
      </c>
      <c r="E249" s="8">
        <v>3</v>
      </c>
      <c r="F249" s="8">
        <v>4</v>
      </c>
      <c r="G249" s="8">
        <v>1</v>
      </c>
      <c r="H249" s="8">
        <v>2</v>
      </c>
      <c r="I249" s="8">
        <v>0</v>
      </c>
      <c r="J249" s="8">
        <v>1</v>
      </c>
    </row>
    <row r="250" spans="1:10" ht="12.75" x14ac:dyDescent="0.2">
      <c r="A250" s="51">
        <v>12139</v>
      </c>
      <c r="B250" s="254" t="s">
        <v>358</v>
      </c>
      <c r="C250" s="60">
        <f t="shared" si="24"/>
        <v>11</v>
      </c>
      <c r="D250" s="8">
        <v>0</v>
      </c>
      <c r="E250" s="8">
        <v>0</v>
      </c>
      <c r="F250" s="8">
        <v>3</v>
      </c>
      <c r="G250" s="8">
        <v>1</v>
      </c>
      <c r="H250" s="8">
        <v>7</v>
      </c>
      <c r="I250" s="8">
        <v>0</v>
      </c>
      <c r="J250" s="8">
        <v>0</v>
      </c>
    </row>
    <row r="251" spans="1:10" ht="12.75" x14ac:dyDescent="0.2">
      <c r="A251" s="51">
        <v>12141</v>
      </c>
      <c r="B251" s="259" t="s">
        <v>312</v>
      </c>
      <c r="C251" s="60">
        <f t="shared" si="24"/>
        <v>1</v>
      </c>
      <c r="D251" s="8">
        <v>0</v>
      </c>
      <c r="E251" s="8">
        <v>0</v>
      </c>
      <c r="F251" s="8">
        <v>1</v>
      </c>
      <c r="G251" s="8">
        <v>0</v>
      </c>
      <c r="H251" s="8">
        <v>0</v>
      </c>
      <c r="I251" s="8">
        <v>0</v>
      </c>
      <c r="J251" s="8">
        <v>0</v>
      </c>
    </row>
    <row r="252" spans="1:10" ht="21" x14ac:dyDescent="0.2">
      <c r="A252" s="51">
        <v>12146</v>
      </c>
      <c r="B252" s="254" t="s">
        <v>441</v>
      </c>
      <c r="C252" s="60">
        <f t="shared" si="24"/>
        <v>23</v>
      </c>
      <c r="D252" s="8">
        <v>1</v>
      </c>
      <c r="E252" s="8">
        <v>3</v>
      </c>
      <c r="F252" s="8">
        <v>17</v>
      </c>
      <c r="G252" s="8">
        <v>0</v>
      </c>
      <c r="H252" s="8">
        <v>2</v>
      </c>
      <c r="I252" s="8">
        <v>0</v>
      </c>
      <c r="J252" s="8">
        <v>0</v>
      </c>
    </row>
    <row r="253" spans="1:10" ht="12.75" x14ac:dyDescent="0.2">
      <c r="A253" s="51">
        <v>12149</v>
      </c>
      <c r="B253" s="254" t="s">
        <v>277</v>
      </c>
      <c r="C253" s="60">
        <f t="shared" si="24"/>
        <v>311</v>
      </c>
      <c r="D253" s="8">
        <v>3</v>
      </c>
      <c r="E253" s="8">
        <v>90</v>
      </c>
      <c r="F253" s="8">
        <v>146</v>
      </c>
      <c r="G253" s="8">
        <v>17</v>
      </c>
      <c r="H253" s="8">
        <v>17</v>
      </c>
      <c r="I253" s="8">
        <v>0</v>
      </c>
      <c r="J253" s="8">
        <v>38</v>
      </c>
    </row>
    <row r="254" spans="1:10" ht="12.75" x14ac:dyDescent="0.2">
      <c r="A254" s="51">
        <v>12150</v>
      </c>
      <c r="B254" s="254" t="s">
        <v>35</v>
      </c>
      <c r="C254" s="60">
        <f t="shared" si="24"/>
        <v>4</v>
      </c>
      <c r="D254" s="8">
        <v>0</v>
      </c>
      <c r="E254" s="8">
        <v>1</v>
      </c>
      <c r="F254" s="8">
        <v>2</v>
      </c>
      <c r="G254" s="8">
        <v>0</v>
      </c>
      <c r="H254" s="8">
        <v>1</v>
      </c>
      <c r="I254" s="8">
        <v>0</v>
      </c>
      <c r="J254" s="8">
        <v>0</v>
      </c>
    </row>
    <row r="255" spans="1:10" ht="12.75" x14ac:dyDescent="0.2">
      <c r="A255" s="51">
        <v>12151</v>
      </c>
      <c r="B255" s="254" t="s">
        <v>36</v>
      </c>
      <c r="C255" s="60">
        <f t="shared" si="24"/>
        <v>73</v>
      </c>
      <c r="D255" s="8">
        <v>1</v>
      </c>
      <c r="E255" s="8">
        <v>11</v>
      </c>
      <c r="F255" s="8">
        <v>41</v>
      </c>
      <c r="G255" s="8">
        <v>5</v>
      </c>
      <c r="H255" s="8">
        <v>4</v>
      </c>
      <c r="I255" s="8">
        <v>0</v>
      </c>
      <c r="J255" s="8">
        <v>11</v>
      </c>
    </row>
    <row r="256" spans="1:10" ht="17.25" customHeight="1" x14ac:dyDescent="0.2">
      <c r="A256" s="51">
        <v>12152</v>
      </c>
      <c r="B256" s="254" t="s">
        <v>996</v>
      </c>
      <c r="C256" s="60">
        <f t="shared" si="24"/>
        <v>781</v>
      </c>
      <c r="D256" s="8">
        <v>8</v>
      </c>
      <c r="E256" s="8">
        <v>26</v>
      </c>
      <c r="F256" s="8">
        <v>228</v>
      </c>
      <c r="G256" s="8">
        <v>103</v>
      </c>
      <c r="H256" s="8">
        <v>362</v>
      </c>
      <c r="I256" s="8">
        <v>12</v>
      </c>
      <c r="J256" s="8">
        <v>42</v>
      </c>
    </row>
    <row r="257" spans="1:10" ht="21" x14ac:dyDescent="0.2">
      <c r="A257" s="51">
        <v>12159</v>
      </c>
      <c r="B257" s="254" t="s">
        <v>442</v>
      </c>
      <c r="C257" s="60">
        <f t="shared" si="24"/>
        <v>4</v>
      </c>
      <c r="D257" s="8">
        <v>0</v>
      </c>
      <c r="E257" s="8">
        <v>0</v>
      </c>
      <c r="F257" s="8">
        <v>3</v>
      </c>
      <c r="G257" s="8">
        <v>1</v>
      </c>
      <c r="H257" s="8">
        <v>0</v>
      </c>
      <c r="I257" s="8">
        <v>0</v>
      </c>
      <c r="J257" s="8">
        <v>0</v>
      </c>
    </row>
    <row r="258" spans="1:10" ht="12.75" x14ac:dyDescent="0.2">
      <c r="A258" s="51">
        <v>12163</v>
      </c>
      <c r="B258" s="254" t="s">
        <v>243</v>
      </c>
      <c r="C258" s="60">
        <f t="shared" si="24"/>
        <v>3488</v>
      </c>
      <c r="D258" s="8">
        <v>44</v>
      </c>
      <c r="E258" s="8">
        <v>570</v>
      </c>
      <c r="F258" s="8">
        <v>1839</v>
      </c>
      <c r="G258" s="8">
        <v>357</v>
      </c>
      <c r="H258" s="8">
        <v>439</v>
      </c>
      <c r="I258" s="8">
        <v>13</v>
      </c>
      <c r="J258" s="8">
        <v>226</v>
      </c>
    </row>
    <row r="259" spans="1:10" ht="12.75" x14ac:dyDescent="0.2">
      <c r="A259" s="51">
        <v>12170</v>
      </c>
      <c r="B259" s="254" t="s">
        <v>443</v>
      </c>
      <c r="C259" s="60">
        <f t="shared" si="24"/>
        <v>5</v>
      </c>
      <c r="D259" s="8">
        <v>0</v>
      </c>
      <c r="E259" s="8">
        <v>2</v>
      </c>
      <c r="F259" s="8">
        <v>2</v>
      </c>
      <c r="G259" s="8">
        <v>0</v>
      </c>
      <c r="H259" s="8">
        <v>1</v>
      </c>
      <c r="I259" s="8">
        <v>0</v>
      </c>
      <c r="J259" s="8">
        <v>0</v>
      </c>
    </row>
    <row r="260" spans="1:10" ht="12.75" x14ac:dyDescent="0.2">
      <c r="A260" s="53">
        <v>12171</v>
      </c>
      <c r="B260" s="254" t="s">
        <v>183</v>
      </c>
      <c r="C260" s="60">
        <f t="shared" si="24"/>
        <v>2</v>
      </c>
      <c r="D260" s="8">
        <v>0</v>
      </c>
      <c r="E260" s="8">
        <v>1</v>
      </c>
      <c r="F260" s="8">
        <v>1</v>
      </c>
      <c r="G260" s="8">
        <v>0</v>
      </c>
      <c r="H260" s="8">
        <v>0</v>
      </c>
      <c r="I260" s="8">
        <v>0</v>
      </c>
      <c r="J260" s="8">
        <v>0</v>
      </c>
    </row>
    <row r="261" spans="1:10" ht="12.75" x14ac:dyDescent="0.2">
      <c r="A261" s="53">
        <v>12173</v>
      </c>
      <c r="B261" s="254" t="s">
        <v>58</v>
      </c>
      <c r="C261" s="60">
        <f t="shared" si="24"/>
        <v>120</v>
      </c>
      <c r="D261" s="8">
        <v>1</v>
      </c>
      <c r="E261" s="8">
        <v>11</v>
      </c>
      <c r="F261" s="8">
        <v>44</v>
      </c>
      <c r="G261" s="8">
        <v>7</v>
      </c>
      <c r="H261" s="8">
        <v>14</v>
      </c>
      <c r="I261" s="8">
        <v>2</v>
      </c>
      <c r="J261" s="8">
        <v>41</v>
      </c>
    </row>
    <row r="262" spans="1:10" ht="12.75" x14ac:dyDescent="0.2">
      <c r="A262" s="53">
        <v>12174</v>
      </c>
      <c r="B262" s="254" t="s">
        <v>59</v>
      </c>
      <c r="C262" s="60">
        <f t="shared" si="24"/>
        <v>1</v>
      </c>
      <c r="D262" s="8">
        <v>0</v>
      </c>
      <c r="E262" s="8">
        <v>0</v>
      </c>
      <c r="F262" s="8">
        <v>1</v>
      </c>
      <c r="G262" s="8">
        <v>0</v>
      </c>
      <c r="H262" s="8">
        <v>0</v>
      </c>
      <c r="I262" s="8">
        <v>0</v>
      </c>
      <c r="J262" s="8">
        <v>0</v>
      </c>
    </row>
    <row r="263" spans="1:10" ht="12.75" x14ac:dyDescent="0.2">
      <c r="A263" s="53">
        <v>12182</v>
      </c>
      <c r="B263" s="254" t="s">
        <v>38</v>
      </c>
      <c r="C263" s="60">
        <f t="shared" ref="C263:C324" si="28">SUM(D263:J263)</f>
        <v>17</v>
      </c>
      <c r="D263" s="8">
        <v>0</v>
      </c>
      <c r="E263" s="8">
        <v>2</v>
      </c>
      <c r="F263" s="8">
        <v>6</v>
      </c>
      <c r="G263" s="8">
        <v>2</v>
      </c>
      <c r="H263" s="8">
        <v>7</v>
      </c>
      <c r="I263" s="8">
        <v>0</v>
      </c>
      <c r="J263" s="8">
        <v>0</v>
      </c>
    </row>
    <row r="264" spans="1:10" ht="12.75" x14ac:dyDescent="0.2">
      <c r="A264" s="53">
        <v>12183</v>
      </c>
      <c r="B264" s="254" t="s">
        <v>39</v>
      </c>
      <c r="C264" s="60">
        <f t="shared" si="28"/>
        <v>14</v>
      </c>
      <c r="D264" s="8">
        <v>0</v>
      </c>
      <c r="E264" s="8">
        <v>2</v>
      </c>
      <c r="F264" s="8">
        <v>5</v>
      </c>
      <c r="G264" s="8">
        <v>0</v>
      </c>
      <c r="H264" s="8">
        <v>7</v>
      </c>
      <c r="I264" s="8">
        <v>0</v>
      </c>
      <c r="J264" s="8">
        <v>0</v>
      </c>
    </row>
    <row r="265" spans="1:10" ht="12.75" x14ac:dyDescent="0.2">
      <c r="A265" s="51">
        <v>12999</v>
      </c>
      <c r="B265" s="254" t="s">
        <v>68</v>
      </c>
      <c r="C265" s="60">
        <f t="shared" si="28"/>
        <v>135</v>
      </c>
      <c r="D265" s="8">
        <v>2</v>
      </c>
      <c r="E265" s="8">
        <v>28</v>
      </c>
      <c r="F265" s="8">
        <v>69</v>
      </c>
      <c r="G265" s="8">
        <v>7</v>
      </c>
      <c r="H265" s="8">
        <v>19</v>
      </c>
      <c r="I265" s="8">
        <v>0</v>
      </c>
      <c r="J265" s="8">
        <v>10</v>
      </c>
    </row>
    <row r="266" spans="1:10" ht="12.75" x14ac:dyDescent="0.2">
      <c r="A266" s="53">
        <v>13051</v>
      </c>
      <c r="B266" s="254" t="s">
        <v>444</v>
      </c>
      <c r="C266" s="60">
        <f t="shared" si="28"/>
        <v>3</v>
      </c>
      <c r="D266" s="8">
        <v>0</v>
      </c>
      <c r="E266" s="8">
        <v>0</v>
      </c>
      <c r="F266" s="8">
        <v>2</v>
      </c>
      <c r="G266" s="8">
        <v>0</v>
      </c>
      <c r="H266" s="8">
        <v>0</v>
      </c>
      <c r="I266" s="8">
        <v>0</v>
      </c>
      <c r="J266" s="8">
        <v>1</v>
      </c>
    </row>
    <row r="267" spans="1:10" ht="12.75" x14ac:dyDescent="0.2">
      <c r="A267" s="54">
        <v>15099</v>
      </c>
      <c r="B267" s="256" t="s">
        <v>445</v>
      </c>
      <c r="C267" s="60">
        <f t="shared" si="28"/>
        <v>1</v>
      </c>
      <c r="D267" s="8">
        <v>0</v>
      </c>
      <c r="E267" s="8">
        <v>0</v>
      </c>
      <c r="F267" s="8">
        <v>1</v>
      </c>
      <c r="G267" s="8">
        <v>0</v>
      </c>
      <c r="H267" s="8">
        <v>0</v>
      </c>
      <c r="I267" s="8">
        <v>0</v>
      </c>
      <c r="J267" s="8">
        <v>0</v>
      </c>
    </row>
    <row r="268" spans="1:10" ht="12.75" x14ac:dyDescent="0.2">
      <c r="A268" s="54">
        <v>22412</v>
      </c>
      <c r="B268" s="256" t="s">
        <v>395</v>
      </c>
      <c r="C268" s="60">
        <f t="shared" si="28"/>
        <v>7</v>
      </c>
      <c r="D268" s="8">
        <v>0</v>
      </c>
      <c r="E268" s="8">
        <v>2</v>
      </c>
      <c r="F268" s="8">
        <v>4</v>
      </c>
      <c r="G268" s="8">
        <v>0</v>
      </c>
      <c r="H268" s="8">
        <v>0</v>
      </c>
      <c r="I268" s="8">
        <v>0</v>
      </c>
      <c r="J268" s="8">
        <v>1</v>
      </c>
    </row>
    <row r="269" spans="1:10" ht="12.75" x14ac:dyDescent="0.2">
      <c r="A269" s="54">
        <v>22600</v>
      </c>
      <c r="B269" s="256" t="s">
        <v>396</v>
      </c>
      <c r="C269" s="60">
        <f t="shared" si="28"/>
        <v>9</v>
      </c>
      <c r="D269" s="8">
        <v>0</v>
      </c>
      <c r="E269" s="8">
        <v>1</v>
      </c>
      <c r="F269" s="8">
        <v>6</v>
      </c>
      <c r="G269" s="8">
        <v>0</v>
      </c>
      <c r="H269" s="8">
        <v>0</v>
      </c>
      <c r="I269" s="8">
        <v>0</v>
      </c>
      <c r="J269" s="8">
        <v>2</v>
      </c>
    </row>
    <row r="270" spans="1:10" ht="12.75" x14ac:dyDescent="0.2">
      <c r="A270" s="54">
        <v>22601</v>
      </c>
      <c r="B270" s="256" t="s">
        <v>397</v>
      </c>
      <c r="C270" s="60">
        <f t="shared" si="28"/>
        <v>3</v>
      </c>
      <c r="D270" s="8">
        <v>0</v>
      </c>
      <c r="E270" s="8">
        <v>1</v>
      </c>
      <c r="F270" s="8">
        <v>2</v>
      </c>
      <c r="G270" s="8">
        <v>0</v>
      </c>
      <c r="H270" s="8">
        <v>0</v>
      </c>
      <c r="I270" s="8">
        <v>0</v>
      </c>
      <c r="J270" s="8">
        <v>0</v>
      </c>
    </row>
    <row r="271" spans="1:10" ht="12.75" x14ac:dyDescent="0.2">
      <c r="A271" s="51"/>
      <c r="B271" s="257" t="s">
        <v>352</v>
      </c>
      <c r="C271" s="60">
        <f>SUM(C272:C273)</f>
        <v>5</v>
      </c>
      <c r="D271" s="60">
        <f>SUM(D272:D273)</f>
        <v>0</v>
      </c>
      <c r="E271" s="60">
        <f t="shared" ref="E271:J271" si="29">SUM(E272:E273)</f>
        <v>2</v>
      </c>
      <c r="F271" s="60">
        <f t="shared" si="29"/>
        <v>2</v>
      </c>
      <c r="G271" s="60">
        <f t="shared" si="29"/>
        <v>1</v>
      </c>
      <c r="H271" s="60">
        <f t="shared" si="29"/>
        <v>0</v>
      </c>
      <c r="I271" s="60">
        <f t="shared" si="29"/>
        <v>0</v>
      </c>
      <c r="J271" s="60">
        <f t="shared" si="29"/>
        <v>0</v>
      </c>
    </row>
    <row r="272" spans="1:10" ht="12.75" x14ac:dyDescent="0.2">
      <c r="A272" s="53">
        <v>20003</v>
      </c>
      <c r="B272" s="254" t="s">
        <v>344</v>
      </c>
      <c r="C272" s="60">
        <f t="shared" si="28"/>
        <v>4</v>
      </c>
      <c r="D272" s="8">
        <v>0</v>
      </c>
      <c r="E272" s="8">
        <v>2</v>
      </c>
      <c r="F272" s="8">
        <v>2</v>
      </c>
      <c r="G272" s="8">
        <v>0</v>
      </c>
      <c r="H272" s="8">
        <v>0</v>
      </c>
      <c r="I272" s="8">
        <v>0</v>
      </c>
      <c r="J272" s="8">
        <v>0</v>
      </c>
    </row>
    <row r="273" spans="1:10" ht="12.75" x14ac:dyDescent="0.2">
      <c r="A273" s="53">
        <v>20005</v>
      </c>
      <c r="B273" s="254" t="s">
        <v>322</v>
      </c>
      <c r="C273" s="60">
        <f t="shared" si="28"/>
        <v>1</v>
      </c>
      <c r="D273" s="8">
        <v>0</v>
      </c>
      <c r="E273" s="8">
        <v>0</v>
      </c>
      <c r="F273" s="8">
        <v>0</v>
      </c>
      <c r="G273" s="8">
        <v>1</v>
      </c>
      <c r="H273" s="8">
        <v>0</v>
      </c>
      <c r="I273" s="8">
        <v>0</v>
      </c>
      <c r="J273" s="8">
        <v>0</v>
      </c>
    </row>
    <row r="274" spans="1:10" ht="15.75" customHeight="1" x14ac:dyDescent="0.2">
      <c r="A274" s="51"/>
      <c r="B274" s="257" t="s">
        <v>260</v>
      </c>
      <c r="C274" s="60">
        <f>SUM(C275:C276)</f>
        <v>6</v>
      </c>
      <c r="D274" s="60">
        <f>SUM(D275:D276)</f>
        <v>0</v>
      </c>
      <c r="E274" s="60">
        <f t="shared" ref="E274:J274" si="30">SUM(E275:E276)</f>
        <v>1</v>
      </c>
      <c r="F274" s="60">
        <f t="shared" si="30"/>
        <v>1</v>
      </c>
      <c r="G274" s="60">
        <f t="shared" si="30"/>
        <v>0</v>
      </c>
      <c r="H274" s="60">
        <f t="shared" si="30"/>
        <v>4</v>
      </c>
      <c r="I274" s="60">
        <f t="shared" si="30"/>
        <v>0</v>
      </c>
      <c r="J274" s="60">
        <f t="shared" si="30"/>
        <v>0</v>
      </c>
    </row>
    <row r="275" spans="1:10" ht="12.75" x14ac:dyDescent="0.2">
      <c r="A275" s="53">
        <v>21001</v>
      </c>
      <c r="B275" s="254" t="s">
        <v>168</v>
      </c>
      <c r="C275" s="60">
        <f t="shared" si="28"/>
        <v>5</v>
      </c>
      <c r="D275" s="8">
        <v>0</v>
      </c>
      <c r="E275" s="8">
        <v>1</v>
      </c>
      <c r="F275" s="8">
        <v>0</v>
      </c>
      <c r="G275" s="8">
        <v>0</v>
      </c>
      <c r="H275" s="8">
        <v>4</v>
      </c>
      <c r="I275" s="8">
        <v>0</v>
      </c>
      <c r="J275" s="8">
        <v>0</v>
      </c>
    </row>
    <row r="276" spans="1:10" ht="21" x14ac:dyDescent="0.2">
      <c r="A276" s="53">
        <v>21002</v>
      </c>
      <c r="B276" s="254" t="s">
        <v>340</v>
      </c>
      <c r="C276" s="60">
        <f t="shared" si="28"/>
        <v>1</v>
      </c>
      <c r="D276" s="8">
        <v>0</v>
      </c>
      <c r="E276" s="8">
        <v>0</v>
      </c>
      <c r="F276" s="8">
        <v>1</v>
      </c>
      <c r="G276" s="8">
        <v>0</v>
      </c>
      <c r="H276" s="8">
        <v>0</v>
      </c>
      <c r="I276" s="8">
        <v>0</v>
      </c>
      <c r="J276" s="8">
        <v>0</v>
      </c>
    </row>
    <row r="277" spans="1:10" ht="12.75" x14ac:dyDescent="0.2">
      <c r="A277" s="51"/>
      <c r="B277" s="257" t="s">
        <v>217</v>
      </c>
      <c r="C277" s="60">
        <f>SUM(C278)</f>
        <v>476</v>
      </c>
      <c r="D277" s="60">
        <f>SUM(D278)</f>
        <v>12</v>
      </c>
      <c r="E277" s="60">
        <f t="shared" ref="E277:J277" si="31">SUM(E278)</f>
        <v>78</v>
      </c>
      <c r="F277" s="60">
        <f t="shared" si="31"/>
        <v>242</v>
      </c>
      <c r="G277" s="60">
        <f t="shared" si="31"/>
        <v>39</v>
      </c>
      <c r="H277" s="60">
        <f t="shared" si="31"/>
        <v>66</v>
      </c>
      <c r="I277" s="60">
        <f t="shared" si="31"/>
        <v>5</v>
      </c>
      <c r="J277" s="60">
        <f t="shared" si="31"/>
        <v>34</v>
      </c>
    </row>
    <row r="278" spans="1:10" ht="12.75" x14ac:dyDescent="0.2">
      <c r="A278" s="53">
        <v>22100</v>
      </c>
      <c r="B278" s="254" t="s">
        <v>368</v>
      </c>
      <c r="C278" s="60">
        <f t="shared" si="28"/>
        <v>476</v>
      </c>
      <c r="D278" s="8">
        <v>12</v>
      </c>
      <c r="E278" s="8">
        <v>78</v>
      </c>
      <c r="F278" s="8">
        <v>242</v>
      </c>
      <c r="G278" s="8">
        <v>39</v>
      </c>
      <c r="H278" s="8">
        <v>66</v>
      </c>
      <c r="I278" s="8">
        <v>5</v>
      </c>
      <c r="J278" s="8">
        <v>34</v>
      </c>
    </row>
    <row r="279" spans="1:10" ht="12.75" x14ac:dyDescent="0.2">
      <c r="A279" s="50"/>
      <c r="B279" s="253" t="s">
        <v>314</v>
      </c>
      <c r="C279" s="60">
        <f>SUM(C280:C295)</f>
        <v>880</v>
      </c>
      <c r="D279" s="60">
        <f>SUM(D280:D295)</f>
        <v>14</v>
      </c>
      <c r="E279" s="60">
        <f t="shared" ref="E279:J279" si="32">SUM(E280:E295)</f>
        <v>218</v>
      </c>
      <c r="F279" s="60">
        <f t="shared" si="32"/>
        <v>473</v>
      </c>
      <c r="G279" s="60">
        <f t="shared" si="32"/>
        <v>51</v>
      </c>
      <c r="H279" s="60">
        <f t="shared" si="32"/>
        <v>53</v>
      </c>
      <c r="I279" s="60">
        <f t="shared" si="32"/>
        <v>1</v>
      </c>
      <c r="J279" s="60">
        <f t="shared" si="32"/>
        <v>70</v>
      </c>
    </row>
    <row r="280" spans="1:10" ht="12.75" x14ac:dyDescent="0.2">
      <c r="A280" s="51">
        <v>13016</v>
      </c>
      <c r="B280" s="254" t="s">
        <v>422</v>
      </c>
      <c r="C280" s="60">
        <f t="shared" si="28"/>
        <v>30</v>
      </c>
      <c r="D280" s="8">
        <v>0</v>
      </c>
      <c r="E280" s="8">
        <v>7</v>
      </c>
      <c r="F280" s="8">
        <v>15</v>
      </c>
      <c r="G280" s="8">
        <v>4</v>
      </c>
      <c r="H280" s="8">
        <v>3</v>
      </c>
      <c r="I280" s="8">
        <v>0</v>
      </c>
      <c r="J280" s="8">
        <v>1</v>
      </c>
    </row>
    <row r="281" spans="1:10" ht="12.75" x14ac:dyDescent="0.2">
      <c r="A281" s="51">
        <v>13021</v>
      </c>
      <c r="B281" s="254" t="s">
        <v>315</v>
      </c>
      <c r="C281" s="60">
        <f t="shared" si="28"/>
        <v>19</v>
      </c>
      <c r="D281" s="8">
        <v>0</v>
      </c>
      <c r="E281" s="8">
        <v>6</v>
      </c>
      <c r="F281" s="8">
        <v>8</v>
      </c>
      <c r="G281" s="8">
        <v>1</v>
      </c>
      <c r="H281" s="8">
        <v>2</v>
      </c>
      <c r="I281" s="8">
        <v>0</v>
      </c>
      <c r="J281" s="8">
        <v>2</v>
      </c>
    </row>
    <row r="282" spans="1:10" ht="12.75" x14ac:dyDescent="0.2">
      <c r="A282" s="54">
        <v>13022</v>
      </c>
      <c r="B282" s="256" t="s">
        <v>399</v>
      </c>
      <c r="C282" s="60">
        <f t="shared" si="28"/>
        <v>3</v>
      </c>
      <c r="D282" s="8">
        <v>0</v>
      </c>
      <c r="E282" s="8">
        <v>0</v>
      </c>
      <c r="F282" s="8">
        <v>3</v>
      </c>
      <c r="G282" s="8">
        <v>0</v>
      </c>
      <c r="H282" s="8">
        <v>0</v>
      </c>
      <c r="I282" s="8">
        <v>0</v>
      </c>
      <c r="J282" s="8">
        <v>0</v>
      </c>
    </row>
    <row r="283" spans="1:10" ht="12.75" x14ac:dyDescent="0.2">
      <c r="A283" s="51">
        <v>13023</v>
      </c>
      <c r="B283" s="254" t="s">
        <v>316</v>
      </c>
      <c r="C283" s="60">
        <f t="shared" si="28"/>
        <v>26</v>
      </c>
      <c r="D283" s="8">
        <v>0</v>
      </c>
      <c r="E283" s="8">
        <v>12</v>
      </c>
      <c r="F283" s="8">
        <v>10</v>
      </c>
      <c r="G283" s="8">
        <v>2</v>
      </c>
      <c r="H283" s="8">
        <v>0</v>
      </c>
      <c r="I283" s="8">
        <v>0</v>
      </c>
      <c r="J283" s="8">
        <v>2</v>
      </c>
    </row>
    <row r="284" spans="1:10" ht="12.75" x14ac:dyDescent="0.2">
      <c r="A284" s="51">
        <v>13024</v>
      </c>
      <c r="B284" s="254" t="s">
        <v>317</v>
      </c>
      <c r="C284" s="60">
        <f t="shared" si="28"/>
        <v>4</v>
      </c>
      <c r="D284" s="8">
        <v>0</v>
      </c>
      <c r="E284" s="8">
        <v>1</v>
      </c>
      <c r="F284" s="8">
        <v>2</v>
      </c>
      <c r="G284" s="8">
        <v>0</v>
      </c>
      <c r="H284" s="8">
        <v>0</v>
      </c>
      <c r="I284" s="8">
        <v>0</v>
      </c>
      <c r="J284" s="8">
        <v>1</v>
      </c>
    </row>
    <row r="285" spans="1:10" ht="12.75" x14ac:dyDescent="0.2">
      <c r="A285" s="51">
        <v>13025</v>
      </c>
      <c r="B285" s="254" t="s">
        <v>318</v>
      </c>
      <c r="C285" s="60">
        <f t="shared" si="28"/>
        <v>12</v>
      </c>
      <c r="D285" s="8">
        <v>0</v>
      </c>
      <c r="E285" s="8">
        <v>1</v>
      </c>
      <c r="F285" s="8">
        <v>8</v>
      </c>
      <c r="G285" s="8">
        <v>2</v>
      </c>
      <c r="H285" s="8">
        <v>1</v>
      </c>
      <c r="I285" s="8">
        <v>0</v>
      </c>
      <c r="J285" s="8">
        <v>0</v>
      </c>
    </row>
    <row r="286" spans="1:10" ht="12.75" x14ac:dyDescent="0.2">
      <c r="A286" s="51">
        <v>13027</v>
      </c>
      <c r="B286" s="254" t="s">
        <v>319</v>
      </c>
      <c r="C286" s="60">
        <f t="shared" si="28"/>
        <v>18</v>
      </c>
      <c r="D286" s="8">
        <v>0</v>
      </c>
      <c r="E286" s="8">
        <v>5</v>
      </c>
      <c r="F286" s="8">
        <v>10</v>
      </c>
      <c r="G286" s="8">
        <v>1</v>
      </c>
      <c r="H286" s="8">
        <v>1</v>
      </c>
      <c r="I286" s="8">
        <v>0</v>
      </c>
      <c r="J286" s="8">
        <v>1</v>
      </c>
    </row>
    <row r="287" spans="1:10" ht="12.75" x14ac:dyDescent="0.2">
      <c r="A287" s="51">
        <v>13028</v>
      </c>
      <c r="B287" s="254" t="s">
        <v>320</v>
      </c>
      <c r="C287" s="60">
        <f t="shared" si="28"/>
        <v>419</v>
      </c>
      <c r="D287" s="8">
        <v>10</v>
      </c>
      <c r="E287" s="8">
        <v>112</v>
      </c>
      <c r="F287" s="8">
        <v>227</v>
      </c>
      <c r="G287" s="8">
        <v>16</v>
      </c>
      <c r="H287" s="8">
        <v>18</v>
      </c>
      <c r="I287" s="8">
        <v>0</v>
      </c>
      <c r="J287" s="8">
        <v>36</v>
      </c>
    </row>
    <row r="288" spans="1:10" ht="12.75" x14ac:dyDescent="0.2">
      <c r="A288" s="51">
        <v>13030</v>
      </c>
      <c r="B288" s="254" t="s">
        <v>336</v>
      </c>
      <c r="C288" s="60">
        <f t="shared" si="28"/>
        <v>32</v>
      </c>
      <c r="D288" s="8">
        <v>1</v>
      </c>
      <c r="E288" s="8">
        <v>10</v>
      </c>
      <c r="F288" s="8">
        <v>18</v>
      </c>
      <c r="G288" s="8">
        <v>0</v>
      </c>
      <c r="H288" s="8">
        <v>0</v>
      </c>
      <c r="I288" s="8">
        <v>0</v>
      </c>
      <c r="J288" s="8">
        <v>3</v>
      </c>
    </row>
    <row r="289" spans="1:10" ht="12.75" x14ac:dyDescent="0.2">
      <c r="A289" s="51">
        <v>13031</v>
      </c>
      <c r="B289" s="254" t="s">
        <v>167</v>
      </c>
      <c r="C289" s="60">
        <f t="shared" si="28"/>
        <v>27</v>
      </c>
      <c r="D289" s="8">
        <v>0</v>
      </c>
      <c r="E289" s="8">
        <v>6</v>
      </c>
      <c r="F289" s="8">
        <v>15</v>
      </c>
      <c r="G289" s="8">
        <v>0</v>
      </c>
      <c r="H289" s="8">
        <v>3</v>
      </c>
      <c r="I289" s="8">
        <v>0</v>
      </c>
      <c r="J289" s="8">
        <v>3</v>
      </c>
    </row>
    <row r="290" spans="1:10" ht="12.75" x14ac:dyDescent="0.2">
      <c r="A290" s="54">
        <v>13032</v>
      </c>
      <c r="B290" s="256" t="s">
        <v>400</v>
      </c>
      <c r="C290" s="60">
        <f t="shared" si="28"/>
        <v>1</v>
      </c>
      <c r="D290" s="8">
        <v>0</v>
      </c>
      <c r="E290" s="8">
        <v>0</v>
      </c>
      <c r="F290" s="8">
        <v>0</v>
      </c>
      <c r="G290" s="8">
        <v>1</v>
      </c>
      <c r="H290" s="8">
        <v>0</v>
      </c>
      <c r="I290" s="8">
        <v>0</v>
      </c>
      <c r="J290" s="8">
        <v>0</v>
      </c>
    </row>
    <row r="291" spans="1:10" ht="12.75" x14ac:dyDescent="0.2">
      <c r="A291" s="51">
        <v>13033</v>
      </c>
      <c r="B291" s="254" t="s">
        <v>321</v>
      </c>
      <c r="C291" s="60">
        <f t="shared" si="28"/>
        <v>165</v>
      </c>
      <c r="D291" s="8">
        <v>3</v>
      </c>
      <c r="E291" s="8">
        <v>29</v>
      </c>
      <c r="F291" s="8">
        <v>91</v>
      </c>
      <c r="G291" s="8">
        <v>11</v>
      </c>
      <c r="H291" s="8">
        <v>18</v>
      </c>
      <c r="I291" s="8">
        <v>0</v>
      </c>
      <c r="J291" s="8">
        <v>13</v>
      </c>
    </row>
    <row r="292" spans="1:10" ht="12.75" x14ac:dyDescent="0.2">
      <c r="A292" s="51">
        <v>13035</v>
      </c>
      <c r="B292" s="254" t="s">
        <v>158</v>
      </c>
      <c r="C292" s="60">
        <f t="shared" si="28"/>
        <v>4</v>
      </c>
      <c r="D292" s="8">
        <v>0</v>
      </c>
      <c r="E292" s="8">
        <v>1</v>
      </c>
      <c r="F292" s="8">
        <v>3</v>
      </c>
      <c r="G292" s="8">
        <v>0</v>
      </c>
      <c r="H292" s="8">
        <v>0</v>
      </c>
      <c r="I292" s="8">
        <v>0</v>
      </c>
      <c r="J292" s="8">
        <v>0</v>
      </c>
    </row>
    <row r="293" spans="1:10" ht="12.75" x14ac:dyDescent="0.2">
      <c r="A293" s="54">
        <v>13052</v>
      </c>
      <c r="B293" s="256" t="s">
        <v>402</v>
      </c>
      <c r="C293" s="60">
        <f t="shared" si="28"/>
        <v>26</v>
      </c>
      <c r="D293" s="8">
        <v>0</v>
      </c>
      <c r="E293" s="8">
        <v>9</v>
      </c>
      <c r="F293" s="8">
        <v>12</v>
      </c>
      <c r="G293" s="8">
        <v>2</v>
      </c>
      <c r="H293" s="8">
        <v>1</v>
      </c>
      <c r="I293" s="8">
        <v>0</v>
      </c>
      <c r="J293" s="8">
        <v>2</v>
      </c>
    </row>
    <row r="294" spans="1:10" ht="12.75" x14ac:dyDescent="0.2">
      <c r="A294" s="54">
        <v>13053</v>
      </c>
      <c r="B294" s="256" t="s">
        <v>401</v>
      </c>
      <c r="C294" s="60">
        <f t="shared" si="28"/>
        <v>20</v>
      </c>
      <c r="D294" s="8">
        <v>0</v>
      </c>
      <c r="E294" s="8">
        <v>4</v>
      </c>
      <c r="F294" s="8">
        <v>13</v>
      </c>
      <c r="G294" s="8">
        <v>1</v>
      </c>
      <c r="H294" s="8">
        <v>1</v>
      </c>
      <c r="I294" s="8">
        <v>0</v>
      </c>
      <c r="J294" s="8">
        <v>1</v>
      </c>
    </row>
    <row r="295" spans="1:10" ht="12.75" x14ac:dyDescent="0.2">
      <c r="A295" s="51">
        <v>13097</v>
      </c>
      <c r="B295" s="254" t="s">
        <v>457</v>
      </c>
      <c r="C295" s="60">
        <f t="shared" si="28"/>
        <v>74</v>
      </c>
      <c r="D295" s="8">
        <v>0</v>
      </c>
      <c r="E295" s="8">
        <v>15</v>
      </c>
      <c r="F295" s="8">
        <v>38</v>
      </c>
      <c r="G295" s="8">
        <v>10</v>
      </c>
      <c r="H295" s="8">
        <v>5</v>
      </c>
      <c r="I295" s="8">
        <v>1</v>
      </c>
      <c r="J295" s="8">
        <v>5</v>
      </c>
    </row>
    <row r="296" spans="1:10" ht="21" x14ac:dyDescent="0.2">
      <c r="A296" s="54"/>
      <c r="B296" s="257" t="s">
        <v>497</v>
      </c>
      <c r="C296" s="60">
        <f>SUM(C297:C298)</f>
        <v>247</v>
      </c>
      <c r="D296" s="60">
        <f>SUM(D297:D298)</f>
        <v>2</v>
      </c>
      <c r="E296" s="60">
        <f t="shared" ref="E296:J296" si="33">SUM(E297:E298)</f>
        <v>53</v>
      </c>
      <c r="F296" s="60">
        <f t="shared" si="33"/>
        <v>137</v>
      </c>
      <c r="G296" s="60">
        <f t="shared" si="33"/>
        <v>7</v>
      </c>
      <c r="H296" s="60">
        <f t="shared" si="33"/>
        <v>22</v>
      </c>
      <c r="I296" s="60">
        <f t="shared" si="33"/>
        <v>1</v>
      </c>
      <c r="J296" s="60">
        <f t="shared" si="33"/>
        <v>25</v>
      </c>
    </row>
    <row r="297" spans="1:10" ht="16.5" customHeight="1" x14ac:dyDescent="0.2">
      <c r="A297" s="51">
        <v>7038</v>
      </c>
      <c r="B297" s="289" t="s">
        <v>41</v>
      </c>
      <c r="C297" s="60">
        <f t="shared" si="28"/>
        <v>207</v>
      </c>
      <c r="D297" s="8">
        <v>2</v>
      </c>
      <c r="E297" s="8">
        <v>45</v>
      </c>
      <c r="F297" s="8">
        <v>113</v>
      </c>
      <c r="G297" s="8">
        <v>7</v>
      </c>
      <c r="H297" s="8">
        <v>21</v>
      </c>
      <c r="I297" s="8">
        <v>0</v>
      </c>
      <c r="J297" s="8">
        <v>19</v>
      </c>
    </row>
    <row r="298" spans="1:10" ht="15" customHeight="1" x14ac:dyDescent="0.2">
      <c r="A298" s="51">
        <v>7039</v>
      </c>
      <c r="B298" s="254" t="s">
        <v>339</v>
      </c>
      <c r="C298" s="60">
        <f t="shared" si="28"/>
        <v>40</v>
      </c>
      <c r="D298" s="8">
        <v>0</v>
      </c>
      <c r="E298" s="8">
        <v>8</v>
      </c>
      <c r="F298" s="8">
        <v>24</v>
      </c>
      <c r="G298" s="8">
        <v>0</v>
      </c>
      <c r="H298" s="8">
        <v>1</v>
      </c>
      <c r="I298" s="8">
        <v>1</v>
      </c>
      <c r="J298" s="8">
        <v>6</v>
      </c>
    </row>
    <row r="299" spans="1:10" ht="21" x14ac:dyDescent="0.2">
      <c r="A299" s="51"/>
      <c r="B299" s="257" t="s">
        <v>367</v>
      </c>
      <c r="C299" s="60">
        <f>SUM(C300:C301)</f>
        <v>10</v>
      </c>
      <c r="D299" s="60">
        <v>0</v>
      </c>
      <c r="E299" s="60">
        <v>1</v>
      </c>
      <c r="F299" s="60">
        <v>6</v>
      </c>
      <c r="G299" s="60">
        <v>2</v>
      </c>
      <c r="H299" s="60">
        <v>1</v>
      </c>
      <c r="I299" s="60">
        <v>0</v>
      </c>
      <c r="J299" s="60">
        <v>0</v>
      </c>
    </row>
    <row r="300" spans="1:10" ht="12.75" x14ac:dyDescent="0.2">
      <c r="A300" s="55">
        <v>18001</v>
      </c>
      <c r="B300" s="254" t="s">
        <v>106</v>
      </c>
      <c r="C300" s="60">
        <f t="shared" si="28"/>
        <v>9</v>
      </c>
      <c r="D300" s="8">
        <v>0</v>
      </c>
      <c r="E300" s="8">
        <v>1</v>
      </c>
      <c r="F300" s="8">
        <v>5</v>
      </c>
      <c r="G300" s="8">
        <v>2</v>
      </c>
      <c r="H300" s="8">
        <v>1</v>
      </c>
      <c r="I300" s="8">
        <v>0</v>
      </c>
      <c r="J300" s="8">
        <v>0</v>
      </c>
    </row>
    <row r="301" spans="1:10" ht="12.75" x14ac:dyDescent="0.2">
      <c r="A301" s="54">
        <v>18002</v>
      </c>
      <c r="B301" s="254" t="s">
        <v>403</v>
      </c>
      <c r="C301" s="60">
        <f t="shared" si="28"/>
        <v>1</v>
      </c>
      <c r="D301" s="8">
        <v>0</v>
      </c>
      <c r="E301" s="8">
        <v>0</v>
      </c>
      <c r="F301" s="8">
        <v>1</v>
      </c>
      <c r="G301" s="8">
        <v>0</v>
      </c>
      <c r="H301" s="8">
        <v>0</v>
      </c>
      <c r="I301" s="8">
        <v>0</v>
      </c>
      <c r="J301" s="8">
        <v>0</v>
      </c>
    </row>
    <row r="302" spans="1:10" ht="12.75" x14ac:dyDescent="0.2">
      <c r="A302" s="122"/>
      <c r="B302" s="268" t="s">
        <v>815</v>
      </c>
      <c r="C302" s="122">
        <f>SUM(C303,C317)</f>
        <v>16068</v>
      </c>
      <c r="D302" s="122">
        <f t="shared" ref="D302:J302" si="34">SUM(D303,D317)</f>
        <v>185</v>
      </c>
      <c r="E302" s="122">
        <f t="shared" si="34"/>
        <v>2719</v>
      </c>
      <c r="F302" s="122">
        <f t="shared" si="34"/>
        <v>8821</v>
      </c>
      <c r="G302" s="122">
        <f t="shared" si="34"/>
        <v>1523</v>
      </c>
      <c r="H302" s="122">
        <f t="shared" si="34"/>
        <v>1871</v>
      </c>
      <c r="I302" s="122">
        <f t="shared" si="34"/>
        <v>57</v>
      </c>
      <c r="J302" s="122">
        <f t="shared" si="34"/>
        <v>892</v>
      </c>
    </row>
    <row r="303" spans="1:10" s="75" customFormat="1" ht="12.75" x14ac:dyDescent="0.2">
      <c r="A303" s="60"/>
      <c r="B303" s="478" t="s">
        <v>894</v>
      </c>
      <c r="C303" s="60">
        <f>SUM(C304:C316)</f>
        <v>14982</v>
      </c>
      <c r="D303" s="60">
        <f t="shared" ref="D303:J303" si="35">SUM(D304:D316)</f>
        <v>167</v>
      </c>
      <c r="E303" s="60">
        <f t="shared" si="35"/>
        <v>2461</v>
      </c>
      <c r="F303" s="60">
        <f t="shared" si="35"/>
        <v>8258</v>
      </c>
      <c r="G303" s="60">
        <f t="shared" si="35"/>
        <v>1458</v>
      </c>
      <c r="H303" s="60">
        <f t="shared" si="35"/>
        <v>1748</v>
      </c>
      <c r="I303" s="60">
        <f t="shared" si="35"/>
        <v>54</v>
      </c>
      <c r="J303" s="60">
        <f t="shared" si="35"/>
        <v>836</v>
      </c>
    </row>
    <row r="304" spans="1:10" s="158" customFormat="1" ht="12.75" x14ac:dyDescent="0.2">
      <c r="A304" s="51">
        <v>18102</v>
      </c>
      <c r="B304" s="254" t="s">
        <v>407</v>
      </c>
      <c r="C304" s="60">
        <f>SUM(D304:J304)</f>
        <v>155</v>
      </c>
      <c r="D304" s="8">
        <v>0</v>
      </c>
      <c r="E304" s="8">
        <v>30</v>
      </c>
      <c r="F304" s="8">
        <v>78</v>
      </c>
      <c r="G304" s="8">
        <v>17</v>
      </c>
      <c r="H304" s="8">
        <v>16</v>
      </c>
      <c r="I304" s="8">
        <v>1</v>
      </c>
      <c r="J304" s="8">
        <v>13</v>
      </c>
    </row>
    <row r="305" spans="1:10" ht="12.75" x14ac:dyDescent="0.2">
      <c r="A305" s="53">
        <v>18401</v>
      </c>
      <c r="B305" s="254" t="s">
        <v>42</v>
      </c>
      <c r="C305" s="60">
        <f t="shared" si="28"/>
        <v>14738</v>
      </c>
      <c r="D305" s="8">
        <v>167</v>
      </c>
      <c r="E305" s="8">
        <v>2418</v>
      </c>
      <c r="F305" s="8">
        <v>8131</v>
      </c>
      <c r="G305" s="8">
        <v>1436</v>
      </c>
      <c r="H305" s="8">
        <v>1719</v>
      </c>
      <c r="I305" s="8">
        <v>52</v>
      </c>
      <c r="J305" s="8">
        <v>815</v>
      </c>
    </row>
    <row r="306" spans="1:10" ht="12.75" x14ac:dyDescent="0.2">
      <c r="A306" s="54">
        <v>18402</v>
      </c>
      <c r="B306" s="256" t="s">
        <v>745</v>
      </c>
      <c r="C306" s="60">
        <f t="shared" si="28"/>
        <v>16</v>
      </c>
      <c r="D306" s="8">
        <v>0</v>
      </c>
      <c r="E306" s="8">
        <v>4</v>
      </c>
      <c r="F306" s="8">
        <v>11</v>
      </c>
      <c r="G306" s="8">
        <v>1</v>
      </c>
      <c r="H306" s="8">
        <v>0</v>
      </c>
      <c r="I306" s="8">
        <v>0</v>
      </c>
      <c r="J306" s="8">
        <v>0</v>
      </c>
    </row>
    <row r="307" spans="1:10" ht="12.75" x14ac:dyDescent="0.2">
      <c r="A307" s="54">
        <v>18404</v>
      </c>
      <c r="B307" s="256" t="s">
        <v>746</v>
      </c>
      <c r="C307" s="60">
        <f t="shared" si="28"/>
        <v>4</v>
      </c>
      <c r="D307" s="8">
        <v>0</v>
      </c>
      <c r="E307" s="8">
        <v>0</v>
      </c>
      <c r="F307" s="8">
        <v>3</v>
      </c>
      <c r="G307" s="8">
        <v>0</v>
      </c>
      <c r="H307" s="8">
        <v>0</v>
      </c>
      <c r="I307" s="8">
        <v>0</v>
      </c>
      <c r="J307" s="8">
        <v>1</v>
      </c>
    </row>
    <row r="308" spans="1:10" ht="12.75" x14ac:dyDescent="0.2">
      <c r="A308" s="54">
        <v>18405</v>
      </c>
      <c r="B308" s="256" t="s">
        <v>404</v>
      </c>
      <c r="C308" s="60">
        <f t="shared" si="28"/>
        <v>10</v>
      </c>
      <c r="D308" s="8">
        <v>0</v>
      </c>
      <c r="E308" s="8">
        <v>0</v>
      </c>
      <c r="F308" s="8">
        <v>4</v>
      </c>
      <c r="G308" s="8">
        <v>1</v>
      </c>
      <c r="H308" s="8">
        <v>3</v>
      </c>
      <c r="I308" s="8">
        <v>1</v>
      </c>
      <c r="J308" s="8">
        <v>1</v>
      </c>
    </row>
    <row r="309" spans="1:10" ht="12.75" x14ac:dyDescent="0.2">
      <c r="A309" s="53">
        <v>18499</v>
      </c>
      <c r="B309" s="254" t="s">
        <v>752</v>
      </c>
      <c r="C309" s="60">
        <f t="shared" si="28"/>
        <v>12</v>
      </c>
      <c r="D309" s="8">
        <v>0</v>
      </c>
      <c r="E309" s="8">
        <v>1</v>
      </c>
      <c r="F309" s="8">
        <v>8</v>
      </c>
      <c r="G309" s="8">
        <v>1</v>
      </c>
      <c r="H309" s="8">
        <v>0</v>
      </c>
      <c r="I309" s="8">
        <v>0</v>
      </c>
      <c r="J309" s="8">
        <v>2</v>
      </c>
    </row>
    <row r="310" spans="1:10" ht="12.75" x14ac:dyDescent="0.2">
      <c r="A310" s="53">
        <v>18602</v>
      </c>
      <c r="B310" s="254" t="s">
        <v>753</v>
      </c>
      <c r="C310" s="60">
        <f t="shared" si="28"/>
        <v>1</v>
      </c>
      <c r="D310" s="8">
        <v>0</v>
      </c>
      <c r="E310" s="8">
        <v>0</v>
      </c>
      <c r="F310" s="8">
        <v>0</v>
      </c>
      <c r="G310" s="8">
        <v>0</v>
      </c>
      <c r="H310" s="8">
        <v>0</v>
      </c>
      <c r="I310" s="8">
        <v>0</v>
      </c>
      <c r="J310" s="8">
        <v>1</v>
      </c>
    </row>
    <row r="311" spans="1:10" ht="12.75" x14ac:dyDescent="0.2">
      <c r="A311" s="53">
        <v>18699</v>
      </c>
      <c r="B311" s="254" t="s">
        <v>748</v>
      </c>
      <c r="C311" s="60">
        <f t="shared" si="28"/>
        <v>3</v>
      </c>
      <c r="D311" s="8">
        <v>0</v>
      </c>
      <c r="E311" s="8">
        <v>1</v>
      </c>
      <c r="F311" s="8">
        <v>1</v>
      </c>
      <c r="G311" s="8">
        <v>0</v>
      </c>
      <c r="H311" s="8">
        <v>1</v>
      </c>
      <c r="I311" s="8">
        <v>0</v>
      </c>
      <c r="J311" s="8">
        <v>0</v>
      </c>
    </row>
    <row r="312" spans="1:10" ht="12.75" x14ac:dyDescent="0.2">
      <c r="A312" s="53">
        <v>18701</v>
      </c>
      <c r="B312" s="254" t="s">
        <v>754</v>
      </c>
      <c r="C312" s="60">
        <f t="shared" si="28"/>
        <v>1</v>
      </c>
      <c r="D312" s="8">
        <v>0</v>
      </c>
      <c r="E312" s="8">
        <v>0</v>
      </c>
      <c r="F312" s="8">
        <v>1</v>
      </c>
      <c r="G312" s="8">
        <v>0</v>
      </c>
      <c r="H312" s="8">
        <v>0</v>
      </c>
      <c r="I312" s="8">
        <v>0</v>
      </c>
      <c r="J312" s="8">
        <v>0</v>
      </c>
    </row>
    <row r="313" spans="1:10" ht="12.75" x14ac:dyDescent="0.2">
      <c r="A313" s="53">
        <v>18799</v>
      </c>
      <c r="B313" s="254" t="s">
        <v>755</v>
      </c>
      <c r="C313" s="60">
        <f t="shared" si="28"/>
        <v>1</v>
      </c>
      <c r="D313" s="8">
        <v>0</v>
      </c>
      <c r="E313" s="8">
        <v>0</v>
      </c>
      <c r="F313" s="8">
        <v>0</v>
      </c>
      <c r="G313" s="8">
        <v>0</v>
      </c>
      <c r="H313" s="8">
        <v>1</v>
      </c>
      <c r="I313" s="8">
        <v>0</v>
      </c>
      <c r="J313" s="8">
        <v>0</v>
      </c>
    </row>
    <row r="314" spans="1:10" ht="12.75" x14ac:dyDescent="0.2">
      <c r="A314" s="53">
        <v>19101</v>
      </c>
      <c r="B314" s="254" t="s">
        <v>749</v>
      </c>
      <c r="C314" s="60">
        <f t="shared" si="28"/>
        <v>1</v>
      </c>
      <c r="D314" s="8">
        <v>0</v>
      </c>
      <c r="E314" s="8">
        <v>0</v>
      </c>
      <c r="F314" s="8">
        <v>1</v>
      </c>
      <c r="G314" s="8">
        <v>0</v>
      </c>
      <c r="H314" s="8">
        <v>0</v>
      </c>
      <c r="I314" s="8">
        <v>0</v>
      </c>
      <c r="J314" s="8">
        <v>0</v>
      </c>
    </row>
    <row r="315" spans="1:10" ht="12.75" x14ac:dyDescent="0.2">
      <c r="A315" s="53">
        <v>19999</v>
      </c>
      <c r="B315" s="254" t="s">
        <v>751</v>
      </c>
      <c r="C315" s="60">
        <f t="shared" si="28"/>
        <v>2</v>
      </c>
      <c r="D315" s="8">
        <v>0</v>
      </c>
      <c r="E315" s="8">
        <v>2</v>
      </c>
      <c r="F315" s="8">
        <v>0</v>
      </c>
      <c r="G315" s="8">
        <v>0</v>
      </c>
      <c r="H315" s="8">
        <v>0</v>
      </c>
      <c r="I315" s="8">
        <v>0</v>
      </c>
      <c r="J315" s="8">
        <v>0</v>
      </c>
    </row>
    <row r="316" spans="1:10" ht="12.75" x14ac:dyDescent="0.2">
      <c r="A316" s="53">
        <v>22017</v>
      </c>
      <c r="B316" s="254" t="s">
        <v>88</v>
      </c>
      <c r="C316" s="60">
        <f t="shared" si="28"/>
        <v>38</v>
      </c>
      <c r="D316" s="8">
        <v>0</v>
      </c>
      <c r="E316" s="8">
        <v>5</v>
      </c>
      <c r="F316" s="8">
        <v>20</v>
      </c>
      <c r="G316" s="8">
        <v>2</v>
      </c>
      <c r="H316" s="8">
        <v>8</v>
      </c>
      <c r="I316" s="8">
        <v>0</v>
      </c>
      <c r="J316" s="8">
        <v>3</v>
      </c>
    </row>
    <row r="317" spans="1:10" ht="12.75" x14ac:dyDescent="0.2">
      <c r="A317" s="50"/>
      <c r="B317" s="253" t="s">
        <v>45</v>
      </c>
      <c r="C317" s="60">
        <f>SUM(C318:C324)</f>
        <v>1086</v>
      </c>
      <c r="D317" s="60">
        <f>SUM(D318:D324)</f>
        <v>18</v>
      </c>
      <c r="E317" s="60">
        <f t="shared" ref="E317:J317" si="36">SUM(E318:E324)</f>
        <v>258</v>
      </c>
      <c r="F317" s="60">
        <f t="shared" si="36"/>
        <v>563</v>
      </c>
      <c r="G317" s="60">
        <f t="shared" si="36"/>
        <v>65</v>
      </c>
      <c r="H317" s="60">
        <f t="shared" si="36"/>
        <v>123</v>
      </c>
      <c r="I317" s="60">
        <f t="shared" si="36"/>
        <v>3</v>
      </c>
      <c r="J317" s="60">
        <f t="shared" si="36"/>
        <v>56</v>
      </c>
    </row>
    <row r="318" spans="1:10" ht="12.75" x14ac:dyDescent="0.2">
      <c r="A318" s="54">
        <v>16003</v>
      </c>
      <c r="B318" s="256" t="s">
        <v>405</v>
      </c>
      <c r="C318" s="60">
        <f t="shared" si="28"/>
        <v>13</v>
      </c>
      <c r="D318" s="8">
        <v>0</v>
      </c>
      <c r="E318" s="8">
        <v>2</v>
      </c>
      <c r="F318" s="8">
        <v>7</v>
      </c>
      <c r="G318" s="8">
        <v>0</v>
      </c>
      <c r="H318" s="8">
        <v>1</v>
      </c>
      <c r="I318" s="8">
        <v>0</v>
      </c>
      <c r="J318" s="8">
        <v>3</v>
      </c>
    </row>
    <row r="319" spans="1:10" ht="12.75" x14ac:dyDescent="0.2">
      <c r="A319" s="53">
        <v>16004</v>
      </c>
      <c r="B319" s="254" t="s">
        <v>347</v>
      </c>
      <c r="C319" s="60">
        <f t="shared" si="28"/>
        <v>432</v>
      </c>
      <c r="D319" s="8">
        <v>8</v>
      </c>
      <c r="E319" s="8">
        <v>102</v>
      </c>
      <c r="F319" s="8">
        <v>211</v>
      </c>
      <c r="G319" s="8">
        <v>27</v>
      </c>
      <c r="H319" s="8">
        <v>54</v>
      </c>
      <c r="I319" s="8">
        <v>1</v>
      </c>
      <c r="J319" s="8">
        <v>29</v>
      </c>
    </row>
    <row r="320" spans="1:10" ht="12.75" x14ac:dyDescent="0.2">
      <c r="A320" s="53">
        <v>16007</v>
      </c>
      <c r="B320" s="254" t="s">
        <v>69</v>
      </c>
      <c r="C320" s="60">
        <f t="shared" si="28"/>
        <v>3</v>
      </c>
      <c r="D320" s="8">
        <v>0</v>
      </c>
      <c r="E320" s="8">
        <v>0</v>
      </c>
      <c r="F320" s="8">
        <v>1</v>
      </c>
      <c r="G320" s="8">
        <v>1</v>
      </c>
      <c r="H320" s="8">
        <v>1</v>
      </c>
      <c r="I320" s="8">
        <v>0</v>
      </c>
      <c r="J320" s="8">
        <v>0</v>
      </c>
    </row>
    <row r="321" spans="1:10" ht="12.75" x14ac:dyDescent="0.2">
      <c r="A321" s="53">
        <v>16010</v>
      </c>
      <c r="B321" s="254" t="s">
        <v>498</v>
      </c>
      <c r="C321" s="60">
        <f t="shared" si="28"/>
        <v>2</v>
      </c>
      <c r="D321" s="8">
        <v>0</v>
      </c>
      <c r="E321" s="8">
        <v>0</v>
      </c>
      <c r="F321" s="8">
        <v>1</v>
      </c>
      <c r="G321" s="8">
        <v>1</v>
      </c>
      <c r="H321" s="8">
        <v>0</v>
      </c>
      <c r="I321" s="8">
        <v>0</v>
      </c>
      <c r="J321" s="8">
        <v>0</v>
      </c>
    </row>
    <row r="322" spans="1:10" ht="12.75" x14ac:dyDescent="0.2">
      <c r="A322" s="53">
        <v>16015</v>
      </c>
      <c r="B322" s="254" t="s">
        <v>346</v>
      </c>
      <c r="C322" s="60">
        <f t="shared" si="28"/>
        <v>1</v>
      </c>
      <c r="D322" s="8">
        <v>0</v>
      </c>
      <c r="E322" s="8">
        <v>0</v>
      </c>
      <c r="F322" s="8">
        <v>1</v>
      </c>
      <c r="G322" s="8">
        <v>0</v>
      </c>
      <c r="H322" s="8">
        <v>0</v>
      </c>
      <c r="I322" s="8">
        <v>0</v>
      </c>
      <c r="J322" s="8">
        <v>0</v>
      </c>
    </row>
    <row r="323" spans="1:10" ht="12.75" x14ac:dyDescent="0.2">
      <c r="A323" s="53">
        <v>16018</v>
      </c>
      <c r="B323" s="254" t="s">
        <v>423</v>
      </c>
      <c r="C323" s="60">
        <f t="shared" si="28"/>
        <v>21</v>
      </c>
      <c r="D323" s="8">
        <v>0</v>
      </c>
      <c r="E323" s="8">
        <v>4</v>
      </c>
      <c r="F323" s="8">
        <v>7</v>
      </c>
      <c r="G323" s="8">
        <v>2</v>
      </c>
      <c r="H323" s="8">
        <v>8</v>
      </c>
      <c r="I323" s="8">
        <v>0</v>
      </c>
      <c r="J323" s="8">
        <v>0</v>
      </c>
    </row>
    <row r="324" spans="1:10" ht="12.75" x14ac:dyDescent="0.2">
      <c r="A324" s="157">
        <v>16099</v>
      </c>
      <c r="B324" s="258" t="s">
        <v>460</v>
      </c>
      <c r="C324" s="119">
        <f t="shared" si="28"/>
        <v>614</v>
      </c>
      <c r="D324" s="9">
        <v>10</v>
      </c>
      <c r="E324" s="9">
        <v>150</v>
      </c>
      <c r="F324" s="9">
        <v>335</v>
      </c>
      <c r="G324" s="9">
        <v>34</v>
      </c>
      <c r="H324" s="9">
        <v>59</v>
      </c>
      <c r="I324" s="9">
        <v>2</v>
      </c>
      <c r="J324" s="9">
        <v>24</v>
      </c>
    </row>
    <row r="325" spans="1:10" ht="13.5" customHeight="1" x14ac:dyDescent="0.2">
      <c r="A325" s="150" t="s">
        <v>206</v>
      </c>
      <c r="B325" s="136"/>
      <c r="C325" s="11"/>
      <c r="D325" s="11"/>
      <c r="E325" s="11"/>
      <c r="F325" s="11"/>
      <c r="G325" s="11"/>
      <c r="H325" s="11"/>
      <c r="I325" s="11"/>
      <c r="J325" s="11"/>
    </row>
    <row r="326" spans="1:10" ht="15" customHeight="1" x14ac:dyDescent="0.2">
      <c r="A326" s="18" t="s">
        <v>740</v>
      </c>
      <c r="B326" s="1"/>
      <c r="C326" s="11"/>
      <c r="D326" s="11"/>
      <c r="E326" s="11"/>
      <c r="F326" s="11"/>
      <c r="G326" s="11"/>
      <c r="H326" s="11"/>
      <c r="I326" s="11"/>
      <c r="J326" s="11"/>
    </row>
    <row r="329" spans="1:10" ht="18" customHeight="1" x14ac:dyDescent="0.2"/>
    <row r="330" spans="1:10" ht="18" customHeight="1" x14ac:dyDescent="0.2"/>
    <row r="331" spans="1:10" ht="18" customHeight="1" x14ac:dyDescent="0.2"/>
    <row r="332" spans="1:10" ht="18" customHeight="1" x14ac:dyDescent="0.2"/>
    <row r="333" spans="1:10" ht="18" customHeight="1" x14ac:dyDescent="0.2"/>
    <row r="334" spans="1:10" ht="18" customHeight="1" x14ac:dyDescent="0.2"/>
    <row r="335" spans="1:10" ht="18" customHeight="1" x14ac:dyDescent="0.2"/>
    <row r="336" spans="1:10" ht="18" customHeight="1" x14ac:dyDescent="0.2"/>
    <row r="337" ht="18" customHeight="1" x14ac:dyDescent="0.2"/>
    <row r="338" ht="18" customHeight="1" x14ac:dyDescent="0.2"/>
    <row r="339" ht="18" customHeight="1" x14ac:dyDescent="0.2"/>
    <row r="340" ht="18" customHeight="1" x14ac:dyDescent="0.2"/>
    <row r="341" ht="18" customHeight="1" x14ac:dyDescent="0.2"/>
    <row r="342" ht="18" customHeight="1" x14ac:dyDescent="0.2"/>
    <row r="343" ht="18" customHeight="1" x14ac:dyDescent="0.2"/>
    <row r="344" ht="18"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sheetData>
  <pageMargins left="0.23622047244094491" right="0.23622047244094491" top="0.74803149606299213" bottom="0.74803149606299213" header="0.31496062992125984" footer="0.31496062992125984"/>
  <pageSetup scale="66" fitToHeight="0" orientation="portrait" r:id="rId1"/>
  <headerFooter>
    <oddFooter>&amp;A&amp;RPágina &amp;P</oddFooter>
  </headerFooter>
  <rowBreaks count="4" manualBreakCount="4">
    <brk id="75" max="9" man="1"/>
    <brk id="151" max="9" man="1"/>
    <brk id="222" max="9" man="1"/>
    <brk id="295" max="9" man="1"/>
  </rowBreaks>
  <ignoredErrors>
    <ignoredError sqref="E32:J32 D43:J43 E61:J61 E83:J83 E102:J102 E143:J143 E154:J154 E157:J157 E160:J160 E165:J165 E170:J170 E179:J179 E182:J182 E187:J187 E201:J201 E228:J228 E271:J271 E274:J274 E279:J279" formulaRange="1"/>
    <ignoredError sqref="C196" formula="1"/>
    <ignoredError sqref="E196:J196 E296:J296" formula="1" formulaRange="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9"/>
  <sheetViews>
    <sheetView showGridLines="0" zoomScaleNormal="100" workbookViewId="0">
      <selection activeCell="A44" sqref="A44"/>
    </sheetView>
  </sheetViews>
  <sheetFormatPr baseColWidth="10" defaultRowHeight="10.5" x14ac:dyDescent="0.2"/>
  <cols>
    <col min="1" max="1" width="21.140625" style="344" customWidth="1"/>
    <col min="2" max="2" width="20.28515625" style="344" bestFit="1" customWidth="1"/>
    <col min="3" max="5" width="11.42578125" style="344"/>
    <col min="6" max="6" width="14.85546875" style="344" customWidth="1"/>
    <col min="7" max="7" width="5.7109375" style="344" customWidth="1"/>
    <col min="8" max="8" width="21.28515625" style="344" customWidth="1"/>
    <col min="9" max="9" width="11.7109375" style="344" customWidth="1"/>
    <col min="10" max="10" width="17.5703125" style="344" customWidth="1"/>
    <col min="11" max="16384" width="11.42578125" style="344"/>
  </cols>
  <sheetData>
    <row r="1" spans="1:11" x14ac:dyDescent="0.2">
      <c r="A1" s="591" t="s">
        <v>940</v>
      </c>
    </row>
    <row r="3" spans="1:11" x14ac:dyDescent="0.2">
      <c r="A3" s="592" t="s">
        <v>831</v>
      </c>
      <c r="B3" s="593" t="s">
        <v>797</v>
      </c>
      <c r="C3" s="593" t="s">
        <v>799</v>
      </c>
    </row>
    <row r="4" spans="1:11" x14ac:dyDescent="0.2">
      <c r="A4" s="596" t="s">
        <v>170</v>
      </c>
      <c r="B4" s="597">
        <f>SUM(B5:B11)</f>
        <v>57924</v>
      </c>
      <c r="C4" s="598">
        <f t="shared" ref="C4:C11" si="0">B4/$B$4</f>
        <v>1</v>
      </c>
    </row>
    <row r="5" spans="1:11" x14ac:dyDescent="0.2">
      <c r="A5" s="518" t="s">
        <v>239</v>
      </c>
      <c r="B5" s="594">
        <v>927</v>
      </c>
      <c r="C5" s="595">
        <f t="shared" si="0"/>
        <v>1.6003729024238657E-2</v>
      </c>
    </row>
    <row r="6" spans="1:11" x14ac:dyDescent="0.2">
      <c r="A6" s="518" t="s">
        <v>263</v>
      </c>
      <c r="B6" s="594">
        <v>12813</v>
      </c>
      <c r="C6" s="595">
        <f t="shared" si="0"/>
        <v>0.22120364615703336</v>
      </c>
    </row>
    <row r="7" spans="1:11" x14ac:dyDescent="0.2">
      <c r="A7" s="518" t="s">
        <v>241</v>
      </c>
      <c r="B7" s="594">
        <v>29886</v>
      </c>
      <c r="C7" s="595">
        <f t="shared" si="0"/>
        <v>0.51595193702092401</v>
      </c>
    </row>
    <row r="8" spans="1:11" x14ac:dyDescent="0.2">
      <c r="A8" s="518" t="s">
        <v>242</v>
      </c>
      <c r="B8" s="594">
        <v>4058</v>
      </c>
      <c r="C8" s="595">
        <f t="shared" si="0"/>
        <v>7.0057316483668253E-2</v>
      </c>
    </row>
    <row r="9" spans="1:11" x14ac:dyDescent="0.2">
      <c r="A9" s="518" t="s">
        <v>329</v>
      </c>
      <c r="B9" s="594">
        <v>5497</v>
      </c>
      <c r="C9" s="595">
        <f t="shared" si="0"/>
        <v>9.4900214073613695E-2</v>
      </c>
    </row>
    <row r="10" spans="1:11" x14ac:dyDescent="0.2">
      <c r="A10" s="518" t="s">
        <v>475</v>
      </c>
      <c r="B10" s="594">
        <v>159</v>
      </c>
      <c r="C10" s="595">
        <f t="shared" si="0"/>
        <v>2.7449761756784753E-3</v>
      </c>
    </row>
    <row r="11" spans="1:11" x14ac:dyDescent="0.2">
      <c r="A11" s="518" t="s">
        <v>330</v>
      </c>
      <c r="B11" s="594">
        <v>4584</v>
      </c>
      <c r="C11" s="595">
        <f t="shared" si="0"/>
        <v>7.9138181064843591E-2</v>
      </c>
    </row>
    <row r="12" spans="1:11" x14ac:dyDescent="0.2">
      <c r="A12" s="600" t="s">
        <v>858</v>
      </c>
      <c r="B12" s="688"/>
      <c r="C12" s="689"/>
    </row>
    <row r="13" spans="1:11" x14ac:dyDescent="0.2">
      <c r="A13" s="687"/>
      <c r="B13" s="688"/>
      <c r="C13" s="689"/>
    </row>
    <row r="14" spans="1:11" x14ac:dyDescent="0.2">
      <c r="J14" s="83"/>
      <c r="K14" s="514"/>
    </row>
    <row r="42" spans="1:8" ht="10.5" customHeight="1" x14ac:dyDescent="0.2">
      <c r="A42" s="505" t="s">
        <v>858</v>
      </c>
      <c r="D42" s="654"/>
      <c r="E42" s="654"/>
      <c r="F42" s="654"/>
      <c r="G42" s="654"/>
      <c r="H42" s="654"/>
    </row>
    <row r="43" spans="1:8" x14ac:dyDescent="0.2">
      <c r="A43" s="83" t="s">
        <v>1072</v>
      </c>
      <c r="B43" s="83"/>
      <c r="C43" s="83"/>
      <c r="D43" s="83"/>
      <c r="E43" s="83"/>
      <c r="F43" s="83"/>
      <c r="G43" s="654"/>
      <c r="H43" s="654"/>
    </row>
    <row r="44" spans="1:8" x14ac:dyDescent="0.2">
      <c r="A44" s="654"/>
      <c r="B44" s="654"/>
      <c r="C44" s="654"/>
      <c r="D44" s="654"/>
      <c r="E44" s="654"/>
      <c r="F44" s="654"/>
      <c r="G44" s="654"/>
      <c r="H44" s="654"/>
    </row>
    <row r="45" spans="1:8" x14ac:dyDescent="0.2">
      <c r="A45" s="654"/>
      <c r="B45" s="654"/>
      <c r="C45" s="654"/>
      <c r="D45" s="654"/>
      <c r="E45" s="654"/>
      <c r="F45" s="654"/>
      <c r="G45" s="654"/>
      <c r="H45" s="654"/>
    </row>
    <row r="46" spans="1:8" x14ac:dyDescent="0.2">
      <c r="A46" s="654"/>
      <c r="B46" s="83"/>
      <c r="C46" s="654"/>
      <c r="D46" s="654"/>
      <c r="E46" s="654"/>
      <c r="F46" s="654"/>
      <c r="G46" s="654"/>
      <c r="H46" s="654"/>
    </row>
    <row r="47" spans="1:8" ht="3.75" customHeight="1" x14ac:dyDescent="0.2">
      <c r="A47" s="654"/>
      <c r="B47" s="654"/>
      <c r="C47" s="654"/>
      <c r="D47" s="654"/>
      <c r="E47" s="654"/>
      <c r="F47" s="654"/>
      <c r="G47" s="654"/>
      <c r="H47" s="654"/>
    </row>
    <row r="48" spans="1:8" ht="10.5" hidden="1" customHeight="1" x14ac:dyDescent="0.2">
      <c r="A48" s="654"/>
      <c r="B48" s="654"/>
      <c r="C48" s="654"/>
      <c r="D48" s="654"/>
      <c r="E48" s="654"/>
      <c r="F48" s="654"/>
      <c r="G48" s="654"/>
      <c r="H48" s="654"/>
    </row>
    <row r="49" spans="1:3" x14ac:dyDescent="0.2">
      <c r="A49" s="654"/>
      <c r="B49" s="654"/>
      <c r="C49" s="654"/>
    </row>
  </sheetData>
  <pageMargins left="0.23622047244094491" right="0.23622047244094491" top="0.74803149606299213" bottom="0.74803149606299213" header="0.31496062992125984" footer="0.31496062992125984"/>
  <pageSetup orientation="portrait" r:id="rId1"/>
  <headerFooter>
    <oddFooter>&amp;A&amp;RPágina &amp;P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7"/>
  <sheetViews>
    <sheetView showGridLines="0" zoomScaleNormal="100" workbookViewId="0">
      <selection activeCell="G29" sqref="G29"/>
    </sheetView>
  </sheetViews>
  <sheetFormatPr baseColWidth="10" defaultColWidth="11.42578125" defaultRowHeight="15" x14ac:dyDescent="0.25"/>
  <cols>
    <col min="1" max="1" width="11.85546875" style="243" customWidth="1"/>
    <col min="2" max="2" width="10.140625" style="147" customWidth="1"/>
    <col min="3" max="3" width="10.7109375" style="147" customWidth="1"/>
    <col min="4" max="4" width="13" style="147" customWidth="1"/>
    <col min="5" max="5" width="10.7109375" style="147" customWidth="1"/>
    <col min="6" max="7" width="10.140625" style="147" customWidth="1"/>
    <col min="8" max="8" width="13.42578125" style="147" customWidth="1"/>
    <col min="9" max="9" width="10.140625" style="147" customWidth="1"/>
    <col min="10" max="10" width="12.42578125" style="147" customWidth="1"/>
    <col min="11" max="11" width="14.140625" style="147" customWidth="1"/>
    <col min="12" max="12" width="14.28515625" style="147" customWidth="1"/>
    <col min="13" max="13" width="10.140625" style="147" customWidth="1"/>
    <col min="14" max="16384" width="11.42578125" style="143"/>
  </cols>
  <sheetData>
    <row r="1" spans="1:13" s="155" customFormat="1" x14ac:dyDescent="0.25">
      <c r="A1" s="154" t="s">
        <v>941</v>
      </c>
      <c r="B1" s="154"/>
      <c r="C1" s="154"/>
      <c r="D1" s="154"/>
      <c r="E1" s="154"/>
      <c r="F1" s="154"/>
      <c r="G1" s="154"/>
      <c r="H1" s="154"/>
      <c r="I1" s="154"/>
      <c r="J1" s="154"/>
      <c r="K1" s="154"/>
      <c r="L1" s="154"/>
      <c r="M1" s="154"/>
    </row>
    <row r="2" spans="1:13" ht="31.5" x14ac:dyDescent="0.25">
      <c r="A2" s="145" t="s">
        <v>676</v>
      </c>
      <c r="B2" s="144" t="s">
        <v>374</v>
      </c>
      <c r="C2" s="145" t="s">
        <v>677</v>
      </c>
      <c r="D2" s="145" t="s">
        <v>678</v>
      </c>
      <c r="E2" s="145" t="s">
        <v>679</v>
      </c>
      <c r="F2" s="145" t="s">
        <v>680</v>
      </c>
      <c r="G2" s="145" t="s">
        <v>681</v>
      </c>
      <c r="H2" s="145" t="s">
        <v>682</v>
      </c>
      <c r="I2" s="145" t="s">
        <v>683</v>
      </c>
      <c r="J2" s="145" t="s">
        <v>684</v>
      </c>
      <c r="K2" s="145" t="s">
        <v>685</v>
      </c>
      <c r="L2" s="145" t="s">
        <v>686</v>
      </c>
      <c r="M2" s="145" t="s">
        <v>417</v>
      </c>
    </row>
    <row r="3" spans="1:13" x14ac:dyDescent="0.25">
      <c r="A3" s="240" t="s">
        <v>170</v>
      </c>
      <c r="B3" s="269">
        <f>SUM(B4:B15)</f>
        <v>57924</v>
      </c>
      <c r="C3" s="269">
        <f>SUM(C4:C15)</f>
        <v>805</v>
      </c>
      <c r="D3" s="269">
        <f t="shared" ref="D3:M3" si="0">SUM(D4:D15)</f>
        <v>684</v>
      </c>
      <c r="E3" s="269">
        <f t="shared" si="0"/>
        <v>2930</v>
      </c>
      <c r="F3" s="269">
        <f t="shared" si="0"/>
        <v>3092</v>
      </c>
      <c r="G3" s="269">
        <f t="shared" si="0"/>
        <v>3751</v>
      </c>
      <c r="H3" s="269">
        <f t="shared" si="0"/>
        <v>3272</v>
      </c>
      <c r="I3" s="269">
        <f t="shared" si="0"/>
        <v>9159</v>
      </c>
      <c r="J3" s="269">
        <f t="shared" si="0"/>
        <v>476</v>
      </c>
      <c r="K3" s="269">
        <f t="shared" si="0"/>
        <v>22</v>
      </c>
      <c r="L3" s="269">
        <f t="shared" si="0"/>
        <v>272</v>
      </c>
      <c r="M3" s="269">
        <f t="shared" si="0"/>
        <v>33461</v>
      </c>
    </row>
    <row r="4" spans="1:13" x14ac:dyDescent="0.25">
      <c r="A4" s="241" t="s">
        <v>194</v>
      </c>
      <c r="B4" s="269">
        <f>SUM(C4:M4)</f>
        <v>5832</v>
      </c>
      <c r="C4" s="270">
        <v>85</v>
      </c>
      <c r="D4" s="270">
        <v>52</v>
      </c>
      <c r="E4" s="270">
        <v>328</v>
      </c>
      <c r="F4" s="270">
        <v>351</v>
      </c>
      <c r="G4" s="270">
        <v>363</v>
      </c>
      <c r="H4" s="270">
        <v>366</v>
      </c>
      <c r="I4" s="270">
        <v>809</v>
      </c>
      <c r="J4" s="270">
        <v>63</v>
      </c>
      <c r="K4" s="271">
        <v>0</v>
      </c>
      <c r="L4" s="271">
        <v>15</v>
      </c>
      <c r="M4" s="270">
        <v>3400</v>
      </c>
    </row>
    <row r="5" spans="1:13" x14ac:dyDescent="0.25">
      <c r="A5" s="241" t="s">
        <v>195</v>
      </c>
      <c r="B5" s="269">
        <f t="shared" ref="B5:B15" si="1">SUM(C5:M5)</f>
        <v>5040</v>
      </c>
      <c r="C5" s="270">
        <v>89</v>
      </c>
      <c r="D5" s="270">
        <v>65</v>
      </c>
      <c r="E5" s="270">
        <v>293</v>
      </c>
      <c r="F5" s="270">
        <v>317</v>
      </c>
      <c r="G5" s="270">
        <v>339</v>
      </c>
      <c r="H5" s="270">
        <v>238</v>
      </c>
      <c r="I5" s="270">
        <v>795</v>
      </c>
      <c r="J5" s="270">
        <v>38</v>
      </c>
      <c r="K5" s="271">
        <v>1</v>
      </c>
      <c r="L5" s="271">
        <v>21</v>
      </c>
      <c r="M5" s="270">
        <v>2844</v>
      </c>
    </row>
    <row r="6" spans="1:13" x14ac:dyDescent="0.25">
      <c r="A6" s="241" t="s">
        <v>196</v>
      </c>
      <c r="B6" s="269">
        <f t="shared" si="1"/>
        <v>6181</v>
      </c>
      <c r="C6" s="270">
        <v>67</v>
      </c>
      <c r="D6" s="270">
        <v>56</v>
      </c>
      <c r="E6" s="270">
        <v>372</v>
      </c>
      <c r="F6" s="270">
        <v>345</v>
      </c>
      <c r="G6" s="270">
        <v>366</v>
      </c>
      <c r="H6" s="270">
        <v>421</v>
      </c>
      <c r="I6" s="270">
        <v>961</v>
      </c>
      <c r="J6" s="270">
        <v>52</v>
      </c>
      <c r="K6" s="271">
        <v>2</v>
      </c>
      <c r="L6" s="271">
        <v>25</v>
      </c>
      <c r="M6" s="270">
        <v>3514</v>
      </c>
    </row>
    <row r="7" spans="1:13" x14ac:dyDescent="0.25">
      <c r="A7" s="241" t="s">
        <v>197</v>
      </c>
      <c r="B7" s="269">
        <f t="shared" si="1"/>
        <v>5519</v>
      </c>
      <c r="C7" s="270">
        <v>66</v>
      </c>
      <c r="D7" s="270">
        <v>61</v>
      </c>
      <c r="E7" s="270">
        <v>287</v>
      </c>
      <c r="F7" s="270">
        <v>306</v>
      </c>
      <c r="G7" s="270">
        <v>360</v>
      </c>
      <c r="H7" s="270">
        <v>332</v>
      </c>
      <c r="I7" s="270">
        <v>885</v>
      </c>
      <c r="J7" s="270">
        <v>44</v>
      </c>
      <c r="K7" s="271">
        <v>1</v>
      </c>
      <c r="L7" s="271">
        <v>45</v>
      </c>
      <c r="M7" s="270">
        <v>3132</v>
      </c>
    </row>
    <row r="8" spans="1:13" x14ac:dyDescent="0.25">
      <c r="A8" s="241" t="s">
        <v>198</v>
      </c>
      <c r="B8" s="269">
        <f t="shared" si="1"/>
        <v>5262</v>
      </c>
      <c r="C8" s="270">
        <v>63</v>
      </c>
      <c r="D8" s="270">
        <v>59</v>
      </c>
      <c r="E8" s="270">
        <v>246</v>
      </c>
      <c r="F8" s="270">
        <v>304</v>
      </c>
      <c r="G8" s="270">
        <v>340</v>
      </c>
      <c r="H8" s="270">
        <v>248</v>
      </c>
      <c r="I8" s="270">
        <v>809</v>
      </c>
      <c r="J8" s="270">
        <v>28</v>
      </c>
      <c r="K8" s="271">
        <v>0</v>
      </c>
      <c r="L8" s="271">
        <v>31</v>
      </c>
      <c r="M8" s="270">
        <v>3134</v>
      </c>
    </row>
    <row r="9" spans="1:13" x14ac:dyDescent="0.25">
      <c r="A9" s="241" t="s">
        <v>199</v>
      </c>
      <c r="B9" s="269">
        <f t="shared" si="1"/>
        <v>4774</v>
      </c>
      <c r="C9" s="270">
        <v>55</v>
      </c>
      <c r="D9" s="270">
        <v>47</v>
      </c>
      <c r="E9" s="270">
        <v>232</v>
      </c>
      <c r="F9" s="270">
        <v>234</v>
      </c>
      <c r="G9" s="270">
        <v>347</v>
      </c>
      <c r="H9" s="270">
        <v>294</v>
      </c>
      <c r="I9" s="270">
        <v>833</v>
      </c>
      <c r="J9" s="270">
        <v>38</v>
      </c>
      <c r="K9" s="271">
        <v>0</v>
      </c>
      <c r="L9" s="271">
        <v>27</v>
      </c>
      <c r="M9" s="270">
        <v>2667</v>
      </c>
    </row>
    <row r="10" spans="1:13" x14ac:dyDescent="0.25">
      <c r="A10" s="241" t="s">
        <v>200</v>
      </c>
      <c r="B10" s="269">
        <f t="shared" si="1"/>
        <v>4421</v>
      </c>
      <c r="C10" s="270">
        <v>65</v>
      </c>
      <c r="D10" s="270">
        <v>60</v>
      </c>
      <c r="E10" s="270">
        <v>172</v>
      </c>
      <c r="F10" s="270">
        <v>219</v>
      </c>
      <c r="G10" s="270">
        <v>247</v>
      </c>
      <c r="H10" s="270">
        <v>223</v>
      </c>
      <c r="I10" s="270">
        <v>601</v>
      </c>
      <c r="J10" s="270">
        <v>40</v>
      </c>
      <c r="K10" s="271">
        <v>12</v>
      </c>
      <c r="L10" s="271">
        <v>14</v>
      </c>
      <c r="M10" s="270">
        <v>2768</v>
      </c>
    </row>
    <row r="11" spans="1:13" x14ac:dyDescent="0.25">
      <c r="A11" s="241" t="s">
        <v>201</v>
      </c>
      <c r="B11" s="269">
        <f t="shared" si="1"/>
        <v>5012</v>
      </c>
      <c r="C11" s="270">
        <v>62</v>
      </c>
      <c r="D11" s="270">
        <v>64</v>
      </c>
      <c r="E11" s="270">
        <v>241</v>
      </c>
      <c r="F11" s="270">
        <v>226</v>
      </c>
      <c r="G11" s="270">
        <v>358</v>
      </c>
      <c r="H11" s="270">
        <v>218</v>
      </c>
      <c r="I11" s="270">
        <v>885</v>
      </c>
      <c r="J11" s="270">
        <v>36</v>
      </c>
      <c r="K11" s="271">
        <v>3</v>
      </c>
      <c r="L11" s="271">
        <v>24</v>
      </c>
      <c r="M11" s="270">
        <v>2895</v>
      </c>
    </row>
    <row r="12" spans="1:13" x14ac:dyDescent="0.25">
      <c r="A12" s="241" t="s">
        <v>202</v>
      </c>
      <c r="B12" s="269">
        <f t="shared" si="1"/>
        <v>3986</v>
      </c>
      <c r="C12" s="270">
        <v>61</v>
      </c>
      <c r="D12" s="270">
        <v>54</v>
      </c>
      <c r="E12" s="270">
        <v>195</v>
      </c>
      <c r="F12" s="270">
        <v>199</v>
      </c>
      <c r="G12" s="270">
        <v>248</v>
      </c>
      <c r="H12" s="270">
        <v>219</v>
      </c>
      <c r="I12" s="270">
        <v>724</v>
      </c>
      <c r="J12" s="270">
        <v>21</v>
      </c>
      <c r="K12" s="271">
        <v>0</v>
      </c>
      <c r="L12" s="271">
        <v>19</v>
      </c>
      <c r="M12" s="270">
        <v>2246</v>
      </c>
    </row>
    <row r="13" spans="1:13" x14ac:dyDescent="0.25">
      <c r="A13" s="241" t="s">
        <v>203</v>
      </c>
      <c r="B13" s="269">
        <f t="shared" si="1"/>
        <v>4594</v>
      </c>
      <c r="C13" s="270">
        <v>82</v>
      </c>
      <c r="D13" s="270">
        <v>55</v>
      </c>
      <c r="E13" s="270">
        <v>227</v>
      </c>
      <c r="F13" s="270">
        <v>245</v>
      </c>
      <c r="G13" s="270">
        <v>305</v>
      </c>
      <c r="H13" s="270">
        <v>233</v>
      </c>
      <c r="I13" s="270">
        <v>722</v>
      </c>
      <c r="J13" s="270">
        <v>41</v>
      </c>
      <c r="K13" s="271">
        <v>0</v>
      </c>
      <c r="L13" s="271">
        <v>17</v>
      </c>
      <c r="M13" s="270">
        <v>2667</v>
      </c>
    </row>
    <row r="14" spans="1:13" x14ac:dyDescent="0.25">
      <c r="A14" s="241" t="s">
        <v>204</v>
      </c>
      <c r="B14" s="269">
        <f t="shared" si="1"/>
        <v>3799</v>
      </c>
      <c r="C14" s="270">
        <v>67</v>
      </c>
      <c r="D14" s="270">
        <v>68</v>
      </c>
      <c r="E14" s="270">
        <v>195</v>
      </c>
      <c r="F14" s="270">
        <v>186</v>
      </c>
      <c r="G14" s="270">
        <v>249</v>
      </c>
      <c r="H14" s="270">
        <v>244</v>
      </c>
      <c r="I14" s="270">
        <v>504</v>
      </c>
      <c r="J14" s="270">
        <v>39</v>
      </c>
      <c r="K14" s="271">
        <v>3</v>
      </c>
      <c r="L14" s="271">
        <v>20</v>
      </c>
      <c r="M14" s="270">
        <v>2224</v>
      </c>
    </row>
    <row r="15" spans="1:13" x14ac:dyDescent="0.25">
      <c r="A15" s="242" t="s">
        <v>205</v>
      </c>
      <c r="B15" s="272">
        <f t="shared" si="1"/>
        <v>3504</v>
      </c>
      <c r="C15" s="273">
        <v>43</v>
      </c>
      <c r="D15" s="273">
        <v>43</v>
      </c>
      <c r="E15" s="273">
        <v>142</v>
      </c>
      <c r="F15" s="273">
        <v>160</v>
      </c>
      <c r="G15" s="273">
        <v>229</v>
      </c>
      <c r="H15" s="273">
        <v>236</v>
      </c>
      <c r="I15" s="273">
        <v>631</v>
      </c>
      <c r="J15" s="273">
        <v>36</v>
      </c>
      <c r="K15" s="274">
        <v>0</v>
      </c>
      <c r="L15" s="274">
        <v>14</v>
      </c>
      <c r="M15" s="273">
        <v>1970</v>
      </c>
    </row>
    <row r="16" spans="1:13" x14ac:dyDescent="0.25">
      <c r="A16" s="195" t="s">
        <v>687</v>
      </c>
      <c r="F16" s="148"/>
    </row>
    <row r="17" spans="1:14" s="696" customFormat="1" x14ac:dyDescent="0.25">
      <c r="A17" s="507" t="s">
        <v>889</v>
      </c>
      <c r="B17" s="507"/>
      <c r="C17" s="507"/>
      <c r="D17" s="507"/>
      <c r="E17" s="507"/>
      <c r="F17" s="507"/>
      <c r="G17" s="507"/>
      <c r="H17" s="507"/>
      <c r="I17" s="507"/>
      <c r="J17" s="507"/>
      <c r="K17" s="507"/>
      <c r="L17" s="507"/>
      <c r="M17" s="507"/>
      <c r="N17" s="507"/>
    </row>
    <row r="18" spans="1:14" s="696" customFormat="1" x14ac:dyDescent="0.25">
      <c r="A18" s="507" t="s">
        <v>888</v>
      </c>
      <c r="B18" s="507"/>
      <c r="C18" s="507"/>
      <c r="D18" s="507"/>
      <c r="E18" s="507"/>
      <c r="F18" s="507"/>
      <c r="G18" s="507"/>
      <c r="H18" s="507"/>
      <c r="I18" s="507"/>
      <c r="J18" s="507"/>
      <c r="K18" s="507"/>
      <c r="L18" s="507"/>
      <c r="M18" s="507"/>
      <c r="N18" s="507"/>
    </row>
    <row r="19" spans="1:14" s="696" customFormat="1" x14ac:dyDescent="0.25">
      <c r="A19" s="508" t="s">
        <v>838</v>
      </c>
      <c r="B19" s="508"/>
      <c r="C19" s="508"/>
      <c r="D19" s="508"/>
      <c r="E19" s="508"/>
      <c r="F19" s="508"/>
      <c r="G19" s="508"/>
      <c r="H19" s="508"/>
      <c r="I19" s="508"/>
      <c r="J19" s="508"/>
      <c r="K19" s="508"/>
      <c r="L19" s="508"/>
      <c r="M19" s="508"/>
      <c r="N19" s="508"/>
    </row>
    <row r="20" spans="1:14" s="696" customFormat="1" x14ac:dyDescent="0.25">
      <c r="A20" s="508" t="s">
        <v>886</v>
      </c>
      <c r="B20" s="508"/>
      <c r="C20" s="508"/>
      <c r="D20" s="508"/>
      <c r="E20" s="508"/>
      <c r="F20" s="508"/>
      <c r="G20" s="508"/>
      <c r="H20" s="508"/>
      <c r="I20" s="508"/>
      <c r="J20" s="508"/>
      <c r="K20" s="508"/>
      <c r="L20" s="508"/>
      <c r="M20" s="508"/>
      <c r="N20" s="508"/>
    </row>
    <row r="21" spans="1:14" s="696" customFormat="1" x14ac:dyDescent="0.25">
      <c r="A21" s="507" t="s">
        <v>887</v>
      </c>
      <c r="B21" s="507"/>
      <c r="C21" s="507"/>
      <c r="D21" s="507"/>
      <c r="E21" s="507"/>
      <c r="F21" s="507"/>
      <c r="G21" s="507"/>
      <c r="H21" s="507"/>
      <c r="I21" s="507"/>
      <c r="J21" s="507"/>
      <c r="K21" s="507"/>
      <c r="L21" s="507"/>
      <c r="M21" s="507"/>
      <c r="N21" s="507"/>
    </row>
    <row r="22" spans="1:14" s="696" customFormat="1" x14ac:dyDescent="0.25">
      <c r="A22" s="509" t="s">
        <v>992</v>
      </c>
      <c r="B22" s="509"/>
      <c r="C22" s="509"/>
      <c r="D22" s="509"/>
      <c r="E22" s="509"/>
      <c r="F22" s="509"/>
      <c r="G22" s="509"/>
      <c r="H22" s="509"/>
      <c r="I22" s="509"/>
      <c r="J22" s="509"/>
      <c r="K22" s="509"/>
      <c r="L22" s="509"/>
      <c r="M22" s="509"/>
      <c r="N22" s="509"/>
    </row>
    <row r="23" spans="1:14" s="696" customFormat="1" x14ac:dyDescent="0.25">
      <c r="A23" s="507" t="s">
        <v>890</v>
      </c>
      <c r="B23" s="507"/>
      <c r="C23" s="507"/>
      <c r="D23" s="507"/>
      <c r="E23" s="507"/>
      <c r="F23" s="507"/>
      <c r="G23" s="507"/>
      <c r="H23" s="507"/>
      <c r="I23" s="507"/>
      <c r="J23" s="507"/>
      <c r="K23" s="507"/>
      <c r="L23" s="507"/>
      <c r="M23" s="507"/>
      <c r="N23" s="507"/>
    </row>
    <row r="24" spans="1:14" s="696" customFormat="1" x14ac:dyDescent="0.25">
      <c r="A24" s="507" t="s">
        <v>892</v>
      </c>
      <c r="B24" s="507"/>
      <c r="C24" s="507"/>
      <c r="D24" s="507"/>
      <c r="E24" s="507"/>
      <c r="F24" s="507"/>
      <c r="G24" s="507"/>
      <c r="H24" s="507"/>
      <c r="I24" s="507"/>
      <c r="J24" s="507"/>
      <c r="K24" s="507"/>
      <c r="L24" s="507"/>
      <c r="M24" s="507"/>
      <c r="N24" s="507"/>
    </row>
    <row r="25" spans="1:14" s="245" customFormat="1" x14ac:dyDescent="0.25">
      <c r="A25" s="847" t="s">
        <v>957</v>
      </c>
      <c r="B25" s="847"/>
      <c r="C25" s="847"/>
      <c r="D25" s="847"/>
      <c r="E25" s="847"/>
      <c r="F25" s="847"/>
      <c r="G25" s="847"/>
      <c r="H25" s="847"/>
      <c r="I25" s="847"/>
      <c r="J25" s="847"/>
      <c r="K25" s="847"/>
      <c r="L25" s="847"/>
      <c r="M25" s="847"/>
      <c r="N25" s="847"/>
    </row>
    <row r="26" spans="1:14" s="245" customFormat="1" x14ac:dyDescent="0.25">
      <c r="A26" s="846" t="s">
        <v>740</v>
      </c>
      <c r="B26" s="846"/>
      <c r="C26" s="846"/>
      <c r="D26" s="846"/>
      <c r="E26" s="846"/>
      <c r="F26" s="244"/>
      <c r="G26" s="244"/>
      <c r="H26" s="244"/>
      <c r="I26" s="244"/>
      <c r="J26" s="244"/>
      <c r="K26" s="244"/>
      <c r="L26" s="244"/>
      <c r="M26" s="244"/>
    </row>
    <row r="27" spans="1:14" s="245" customFormat="1" x14ac:dyDescent="0.25">
      <c r="A27" s="246"/>
      <c r="B27" s="244"/>
      <c r="C27" s="244"/>
      <c r="D27" s="244"/>
      <c r="E27" s="244"/>
      <c r="F27" s="244"/>
      <c r="G27" s="244"/>
      <c r="H27" s="244"/>
      <c r="I27" s="244"/>
      <c r="J27" s="244"/>
      <c r="K27" s="244"/>
      <c r="L27" s="244"/>
      <c r="M27" s="244"/>
    </row>
  </sheetData>
  <mergeCells count="2">
    <mergeCell ref="A26:E26"/>
    <mergeCell ref="A25:N25"/>
  </mergeCells>
  <pageMargins left="0.7" right="0.7" top="0.75" bottom="0.75" header="0.3" footer="0.3"/>
  <pageSetup scale="76" fitToHeight="0"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3"/>
  <sheetViews>
    <sheetView zoomScaleNormal="100" zoomScaleSheetLayoutView="100" workbookViewId="0">
      <selection activeCell="K72" sqref="K72"/>
    </sheetView>
  </sheetViews>
  <sheetFormatPr baseColWidth="10" defaultRowHeight="10.5" x14ac:dyDescent="0.15"/>
  <cols>
    <col min="1" max="1" width="24.42578125" style="382" customWidth="1"/>
    <col min="2" max="9" width="11.42578125" style="382"/>
    <col min="10" max="10" width="12.5703125" style="382" bestFit="1" customWidth="1"/>
    <col min="11" max="12" width="11.42578125" style="382"/>
    <col min="13" max="13" width="21.140625" style="382" customWidth="1"/>
    <col min="14" max="16384" width="11.42578125" style="382"/>
  </cols>
  <sheetData>
    <row r="1" spans="1:3" x14ac:dyDescent="0.15">
      <c r="A1" s="39" t="s">
        <v>969</v>
      </c>
    </row>
    <row r="3" spans="1:3" x14ac:dyDescent="0.15">
      <c r="A3" s="451" t="s">
        <v>813</v>
      </c>
      <c r="B3" s="451" t="s">
        <v>797</v>
      </c>
      <c r="C3" s="451" t="s">
        <v>799</v>
      </c>
    </row>
    <row r="4" spans="1:3" x14ac:dyDescent="0.15">
      <c r="A4" s="601" t="s">
        <v>170</v>
      </c>
      <c r="B4" s="602">
        <f>SUM(B5:B15)</f>
        <v>57924</v>
      </c>
      <c r="C4" s="694">
        <f>SUM(C5:C14)</f>
        <v>1.0000000000000002</v>
      </c>
    </row>
    <row r="5" spans="1:3" x14ac:dyDescent="0.15">
      <c r="A5" s="450" t="s">
        <v>683</v>
      </c>
      <c r="B5" s="449">
        <v>9159</v>
      </c>
      <c r="C5" s="448">
        <f>B5/(B4-B15)</f>
        <v>0.37440215836160734</v>
      </c>
    </row>
    <row r="6" spans="1:3" x14ac:dyDescent="0.15">
      <c r="A6" s="450" t="s">
        <v>808</v>
      </c>
      <c r="B6" s="449">
        <v>3751</v>
      </c>
      <c r="C6" s="448">
        <f>B6/($B$4-$B$15)</f>
        <v>0.15333360585373829</v>
      </c>
    </row>
    <row r="7" spans="1:3" x14ac:dyDescent="0.15">
      <c r="A7" s="450" t="s">
        <v>807</v>
      </c>
      <c r="B7" s="449">
        <v>3272</v>
      </c>
      <c r="C7" s="448">
        <f t="shared" ref="C7:C14" si="0">B7/($B$4-$B$15)</f>
        <v>0.13375301475697993</v>
      </c>
    </row>
    <row r="8" spans="1:3" x14ac:dyDescent="0.15">
      <c r="A8" s="450" t="s">
        <v>809</v>
      </c>
      <c r="B8" s="449">
        <v>3092</v>
      </c>
      <c r="C8" s="448">
        <f t="shared" si="0"/>
        <v>0.12639496382291623</v>
      </c>
    </row>
    <row r="9" spans="1:3" x14ac:dyDescent="0.15">
      <c r="A9" s="450" t="s">
        <v>810</v>
      </c>
      <c r="B9" s="449">
        <v>2930</v>
      </c>
      <c r="C9" s="448">
        <f t="shared" si="0"/>
        <v>0.11977271798225893</v>
      </c>
    </row>
    <row r="10" spans="1:3" x14ac:dyDescent="0.15">
      <c r="A10" s="450" t="s">
        <v>812</v>
      </c>
      <c r="B10" s="449">
        <v>805</v>
      </c>
      <c r="C10" s="448">
        <f t="shared" si="0"/>
        <v>3.2906838899562606E-2</v>
      </c>
    </row>
    <row r="11" spans="1:3" x14ac:dyDescent="0.15">
      <c r="A11" s="450" t="s">
        <v>811</v>
      </c>
      <c r="B11" s="449">
        <v>684</v>
      </c>
      <c r="C11" s="448">
        <f t="shared" si="0"/>
        <v>2.7960593549442015E-2</v>
      </c>
    </row>
    <row r="12" spans="1:3" x14ac:dyDescent="0.15">
      <c r="A12" s="450" t="s">
        <v>684</v>
      </c>
      <c r="B12" s="449">
        <v>476</v>
      </c>
      <c r="C12" s="448">
        <f t="shared" si="0"/>
        <v>1.9457956914523976E-2</v>
      </c>
    </row>
    <row r="13" spans="1:3" x14ac:dyDescent="0.15">
      <c r="A13" s="450" t="s">
        <v>806</v>
      </c>
      <c r="B13" s="449">
        <v>22</v>
      </c>
      <c r="C13" s="448">
        <f t="shared" si="0"/>
        <v>8.9931733638556183E-4</v>
      </c>
    </row>
    <row r="14" spans="1:3" x14ac:dyDescent="0.15">
      <c r="A14" s="450" t="s">
        <v>805</v>
      </c>
      <c r="B14" s="449">
        <v>272</v>
      </c>
      <c r="C14" s="448">
        <f t="shared" si="0"/>
        <v>1.1118832522585128E-2</v>
      </c>
    </row>
    <row r="15" spans="1:3" x14ac:dyDescent="0.15">
      <c r="A15" s="603" t="s">
        <v>417</v>
      </c>
      <c r="B15" s="604">
        <v>33461</v>
      </c>
      <c r="C15" s="611" t="s">
        <v>760</v>
      </c>
    </row>
    <row r="16" spans="1:3" x14ac:dyDescent="0.15">
      <c r="A16" s="814" t="s">
        <v>942</v>
      </c>
      <c r="B16" s="814"/>
      <c r="C16" s="814"/>
    </row>
    <row r="18" spans="1:3" x14ac:dyDescent="0.15">
      <c r="A18" s="39" t="s">
        <v>1073</v>
      </c>
    </row>
    <row r="21" spans="1:3" x14ac:dyDescent="0.15">
      <c r="A21" s="505"/>
      <c r="B21" s="505"/>
      <c r="C21" s="505"/>
    </row>
    <row r="22" spans="1:3" x14ac:dyDescent="0.15">
      <c r="A22" s="39"/>
    </row>
    <row r="32" spans="1:3" x14ac:dyDescent="0.15">
      <c r="A32" s="505"/>
      <c r="B32" s="505"/>
      <c r="C32" s="505"/>
    </row>
    <row r="33" spans="1:18" x14ac:dyDescent="0.15">
      <c r="A33" s="505"/>
      <c r="B33" s="505"/>
      <c r="C33" s="505"/>
    </row>
    <row r="34" spans="1:18" x14ac:dyDescent="0.15">
      <c r="A34" s="505"/>
      <c r="B34" s="505"/>
      <c r="C34" s="505"/>
    </row>
    <row r="35" spans="1:18" x14ac:dyDescent="0.15">
      <c r="A35" s="505"/>
      <c r="B35" s="505"/>
      <c r="C35" s="505"/>
    </row>
    <row r="36" spans="1:18" x14ac:dyDescent="0.15">
      <c r="A36" s="505"/>
      <c r="B36" s="505"/>
      <c r="C36" s="505"/>
    </row>
    <row r="37" spans="1:18" x14ac:dyDescent="0.15">
      <c r="A37" s="505"/>
      <c r="B37" s="505"/>
      <c r="C37" s="505"/>
    </row>
    <row r="38" spans="1:18" x14ac:dyDescent="0.15">
      <c r="A38" s="505"/>
      <c r="B38" s="505"/>
      <c r="C38" s="505"/>
    </row>
    <row r="39" spans="1:18" x14ac:dyDescent="0.15">
      <c r="A39" s="505"/>
      <c r="B39" s="505"/>
      <c r="C39" s="505"/>
    </row>
    <row r="40" spans="1:18" x14ac:dyDescent="0.15">
      <c r="A40" s="505"/>
      <c r="B40" s="505"/>
      <c r="C40" s="505"/>
    </row>
    <row r="41" spans="1:18" x14ac:dyDescent="0.15">
      <c r="A41" s="536"/>
      <c r="B41" s="536"/>
      <c r="C41" s="536"/>
      <c r="P41" s="814"/>
      <c r="Q41" s="814"/>
      <c r="R41" s="814"/>
    </row>
    <row r="42" spans="1:18" x14ac:dyDescent="0.15">
      <c r="A42" s="536"/>
      <c r="B42" s="536"/>
      <c r="C42" s="536"/>
    </row>
    <row r="43" spans="1:18" x14ac:dyDescent="0.15">
      <c r="A43" s="505"/>
      <c r="B43" s="505"/>
      <c r="C43" s="505"/>
    </row>
    <row r="44" spans="1:18" x14ac:dyDescent="0.15">
      <c r="A44" s="505"/>
      <c r="B44" s="505"/>
      <c r="C44" s="505"/>
    </row>
    <row r="45" spans="1:18" x14ac:dyDescent="0.15">
      <c r="A45" s="505"/>
      <c r="B45" s="505"/>
      <c r="C45" s="505"/>
    </row>
    <row r="46" spans="1:18" x14ac:dyDescent="0.15">
      <c r="A46" s="382" t="s">
        <v>975</v>
      </c>
    </row>
    <row r="47" spans="1:18" x14ac:dyDescent="0.15">
      <c r="A47" s="814" t="s">
        <v>942</v>
      </c>
      <c r="B47" s="814"/>
      <c r="C47" s="814"/>
    </row>
    <row r="49" spans="1:16" ht="10.5" customHeight="1" x14ac:dyDescent="0.15">
      <c r="A49" s="652" t="s">
        <v>1001</v>
      </c>
      <c r="D49" s="534"/>
      <c r="E49" s="534"/>
      <c r="F49" s="534"/>
      <c r="G49" s="534"/>
      <c r="P49" s="534"/>
    </row>
    <row r="50" spans="1:16" ht="10.5" customHeight="1" x14ac:dyDescent="0.15">
      <c r="A50" s="652" t="s">
        <v>861</v>
      </c>
      <c r="B50" s="534"/>
      <c r="C50" s="534"/>
      <c r="D50" s="534"/>
      <c r="E50" s="534"/>
      <c r="F50" s="534"/>
      <c r="G50" s="534"/>
      <c r="H50" s="534"/>
      <c r="I50" s="534"/>
      <c r="J50" s="534"/>
      <c r="K50" s="534"/>
      <c r="L50" s="534"/>
      <c r="M50" s="534"/>
      <c r="N50" s="534"/>
      <c r="O50" s="534"/>
      <c r="P50" s="534"/>
    </row>
    <row r="51" spans="1:16" ht="10.5" customHeight="1" x14ac:dyDescent="0.15">
      <c r="A51" s="652" t="s">
        <v>838</v>
      </c>
      <c r="B51" s="534"/>
      <c r="C51" s="534"/>
      <c r="D51" s="535"/>
      <c r="E51" s="535"/>
      <c r="F51" s="535"/>
      <c r="G51" s="535"/>
      <c r="H51" s="535"/>
      <c r="I51" s="535"/>
      <c r="J51" s="535"/>
      <c r="K51" s="535"/>
      <c r="L51" s="535"/>
      <c r="M51" s="535"/>
      <c r="N51" s="535"/>
      <c r="O51" s="535"/>
      <c r="P51" s="535"/>
    </row>
    <row r="52" spans="1:16" ht="10.5" customHeight="1" x14ac:dyDescent="0.15">
      <c r="A52" s="652" t="s">
        <v>839</v>
      </c>
      <c r="B52" s="535"/>
      <c r="C52" s="535"/>
      <c r="D52" s="535"/>
      <c r="E52" s="535"/>
      <c r="F52" s="535"/>
      <c r="G52" s="535"/>
      <c r="H52" s="535"/>
      <c r="I52" s="535"/>
      <c r="J52" s="535"/>
      <c r="K52" s="535"/>
      <c r="L52" s="535"/>
      <c r="M52" s="535"/>
      <c r="N52" s="535"/>
      <c r="O52" s="535"/>
      <c r="P52" s="535"/>
    </row>
    <row r="53" spans="1:16" ht="10.5" customHeight="1" x14ac:dyDescent="0.15">
      <c r="A53" s="652" t="s">
        <v>958</v>
      </c>
      <c r="B53" s="535"/>
      <c r="C53" s="535"/>
      <c r="D53" s="534"/>
      <c r="E53" s="534"/>
      <c r="F53" s="534"/>
      <c r="G53" s="534"/>
      <c r="H53" s="534"/>
      <c r="I53" s="534"/>
      <c r="J53" s="534"/>
      <c r="K53" s="534"/>
      <c r="L53" s="534"/>
      <c r="M53" s="534"/>
      <c r="N53" s="534"/>
      <c r="O53" s="534"/>
      <c r="P53" s="534"/>
    </row>
    <row r="54" spans="1:16" ht="10.5" customHeight="1" x14ac:dyDescent="0.15">
      <c r="A54" s="652" t="s">
        <v>1009</v>
      </c>
      <c r="B54" s="534"/>
      <c r="C54" s="534"/>
      <c r="D54" s="534"/>
      <c r="E54" s="534"/>
      <c r="F54" s="534"/>
      <c r="G54" s="534"/>
      <c r="H54" s="534"/>
      <c r="I54" s="534"/>
      <c r="J54" s="534"/>
      <c r="K54" s="534"/>
      <c r="L54" s="534"/>
      <c r="M54" s="534"/>
      <c r="N54" s="534"/>
      <c r="O54" s="534"/>
      <c r="P54" s="534"/>
    </row>
    <row r="55" spans="1:16" ht="10.5" customHeight="1" x14ac:dyDescent="0.15">
      <c r="A55" s="652" t="s">
        <v>688</v>
      </c>
      <c r="B55" s="534"/>
      <c r="C55" s="534"/>
      <c r="D55" s="534"/>
      <c r="E55" s="534"/>
      <c r="F55" s="534"/>
      <c r="G55" s="534"/>
      <c r="H55" s="534"/>
      <c r="I55" s="534"/>
      <c r="J55" s="534"/>
      <c r="K55" s="534"/>
      <c r="L55" s="534"/>
      <c r="M55" s="534"/>
      <c r="N55" s="534"/>
      <c r="O55" s="534"/>
      <c r="P55" s="534"/>
    </row>
    <row r="56" spans="1:16" ht="10.5" customHeight="1" x14ac:dyDescent="0.15">
      <c r="A56" s="652" t="s">
        <v>862</v>
      </c>
      <c r="B56" s="534"/>
      <c r="C56" s="534"/>
      <c r="D56" s="534"/>
      <c r="E56" s="534"/>
      <c r="F56" s="534"/>
      <c r="G56" s="534"/>
      <c r="H56" s="534"/>
      <c r="I56" s="534"/>
      <c r="J56" s="534"/>
      <c r="K56" s="534"/>
      <c r="L56" s="534"/>
      <c r="M56" s="534"/>
      <c r="N56" s="534"/>
      <c r="O56" s="534"/>
      <c r="P56" s="534"/>
    </row>
    <row r="57" spans="1:16" ht="10.5" customHeight="1" x14ac:dyDescent="0.15">
      <c r="A57" s="652" t="s">
        <v>957</v>
      </c>
      <c r="B57" s="534"/>
      <c r="C57" s="534"/>
      <c r="D57" s="539"/>
      <c r="E57" s="539"/>
      <c r="F57" s="539"/>
      <c r="G57" s="539"/>
      <c r="H57" s="539"/>
      <c r="I57" s="539"/>
      <c r="J57" s="539"/>
      <c r="K57" s="539"/>
      <c r="L57" s="539"/>
      <c r="M57" s="539"/>
      <c r="N57" s="539"/>
      <c r="O57" s="539"/>
      <c r="P57" s="539"/>
    </row>
    <row r="58" spans="1:16" ht="10.5" customHeight="1" x14ac:dyDescent="0.15">
      <c r="B58" s="539"/>
      <c r="C58" s="539"/>
    </row>
    <row r="59" spans="1:16" ht="10.5" customHeight="1" x14ac:dyDescent="0.15">
      <c r="A59" s="652" t="s">
        <v>949</v>
      </c>
      <c r="D59" s="538"/>
      <c r="E59" s="538"/>
      <c r="F59" s="538"/>
      <c r="G59" s="538"/>
      <c r="H59" s="538"/>
    </row>
    <row r="60" spans="1:16" x14ac:dyDescent="0.15">
      <c r="A60" s="382" t="s">
        <v>1074</v>
      </c>
      <c r="B60" s="538"/>
      <c r="C60" s="538"/>
      <c r="D60" s="538"/>
      <c r="E60" s="538"/>
      <c r="F60" s="538"/>
      <c r="G60" s="538"/>
      <c r="H60" s="538"/>
    </row>
    <row r="61" spans="1:16" ht="10.5" customHeight="1" x14ac:dyDescent="0.15">
      <c r="A61" s="652" t="s">
        <v>993</v>
      </c>
      <c r="B61" s="538"/>
      <c r="C61" s="538"/>
      <c r="D61" s="538"/>
      <c r="E61" s="538"/>
      <c r="F61" s="538"/>
      <c r="G61" s="538"/>
      <c r="H61" s="538"/>
    </row>
    <row r="62" spans="1:16" x14ac:dyDescent="0.15">
      <c r="B62" s="538"/>
      <c r="C62" s="538"/>
      <c r="D62" s="538"/>
      <c r="E62" s="538"/>
      <c r="F62" s="538"/>
      <c r="G62" s="538"/>
      <c r="H62" s="538"/>
    </row>
    <row r="63" spans="1:16" x14ac:dyDescent="0.15">
      <c r="A63" s="538"/>
      <c r="B63" s="538"/>
      <c r="C63" s="538"/>
    </row>
    <row r="65" spans="1:6" x14ac:dyDescent="0.15">
      <c r="A65" s="605" t="s">
        <v>676</v>
      </c>
      <c r="B65" s="605" t="s">
        <v>170</v>
      </c>
      <c r="C65" s="605" t="s">
        <v>954</v>
      </c>
      <c r="D65" s="605" t="s">
        <v>813</v>
      </c>
      <c r="E65" s="557" t="s">
        <v>882</v>
      </c>
      <c r="F65" s="557" t="s">
        <v>955</v>
      </c>
    </row>
    <row r="66" spans="1:6" x14ac:dyDescent="0.15">
      <c r="A66" s="606" t="s">
        <v>170</v>
      </c>
      <c r="B66" s="607">
        <v>57924</v>
      </c>
      <c r="C66" s="607">
        <v>33461</v>
      </c>
      <c r="D66" s="449">
        <f>B66-C66</f>
        <v>24463</v>
      </c>
      <c r="E66" s="610">
        <f>D66/B66</f>
        <v>0.42232925902907259</v>
      </c>
      <c r="F66" s="610">
        <f>C66/B66</f>
        <v>0.57767074097092741</v>
      </c>
    </row>
    <row r="67" spans="1:6" x14ac:dyDescent="0.15">
      <c r="A67" s="608" t="s">
        <v>194</v>
      </c>
      <c r="B67" s="607">
        <v>5832</v>
      </c>
      <c r="C67" s="604">
        <v>3400</v>
      </c>
      <c r="D67" s="449">
        <f t="shared" ref="D67:D78" si="1">B67-C67</f>
        <v>2432</v>
      </c>
      <c r="E67" s="610">
        <f t="shared" ref="E67:E78" si="2">D67/B67</f>
        <v>0.41700960219478739</v>
      </c>
      <c r="F67" s="610">
        <f t="shared" ref="F67:F78" si="3">C67/B67</f>
        <v>0.58299039780521267</v>
      </c>
    </row>
    <row r="68" spans="1:6" x14ac:dyDescent="0.15">
      <c r="A68" s="608" t="s">
        <v>195</v>
      </c>
      <c r="B68" s="607">
        <v>5040</v>
      </c>
      <c r="C68" s="604">
        <v>2844</v>
      </c>
      <c r="D68" s="449">
        <f t="shared" si="1"/>
        <v>2196</v>
      </c>
      <c r="E68" s="610">
        <f t="shared" si="2"/>
        <v>0.43571428571428572</v>
      </c>
      <c r="F68" s="610">
        <f t="shared" si="3"/>
        <v>0.56428571428571428</v>
      </c>
    </row>
    <row r="69" spans="1:6" x14ac:dyDescent="0.15">
      <c r="A69" s="608" t="s">
        <v>196</v>
      </c>
      <c r="B69" s="607">
        <v>6181</v>
      </c>
      <c r="C69" s="604">
        <v>3514</v>
      </c>
      <c r="D69" s="449">
        <f t="shared" si="1"/>
        <v>2667</v>
      </c>
      <c r="E69" s="610">
        <f t="shared" si="2"/>
        <v>0.43148357870894677</v>
      </c>
      <c r="F69" s="610">
        <f t="shared" si="3"/>
        <v>0.56851642129105318</v>
      </c>
    </row>
    <row r="70" spans="1:6" x14ac:dyDescent="0.15">
      <c r="A70" s="608" t="s">
        <v>197</v>
      </c>
      <c r="B70" s="607">
        <v>5519</v>
      </c>
      <c r="C70" s="604">
        <v>3132</v>
      </c>
      <c r="D70" s="449">
        <f t="shared" si="1"/>
        <v>2387</v>
      </c>
      <c r="E70" s="610">
        <f t="shared" si="2"/>
        <v>0.43250588874796159</v>
      </c>
      <c r="F70" s="610">
        <f t="shared" si="3"/>
        <v>0.56749411125203841</v>
      </c>
    </row>
    <row r="71" spans="1:6" x14ac:dyDescent="0.15">
      <c r="A71" s="608" t="s">
        <v>198</v>
      </c>
      <c r="B71" s="607">
        <v>5262</v>
      </c>
      <c r="C71" s="604">
        <v>3134</v>
      </c>
      <c r="D71" s="449">
        <f t="shared" si="1"/>
        <v>2128</v>
      </c>
      <c r="E71" s="610">
        <f t="shared" si="2"/>
        <v>0.40440896997339415</v>
      </c>
      <c r="F71" s="610">
        <f t="shared" si="3"/>
        <v>0.59559103002660585</v>
      </c>
    </row>
    <row r="72" spans="1:6" x14ac:dyDescent="0.15">
      <c r="A72" s="608" t="s">
        <v>199</v>
      </c>
      <c r="B72" s="607">
        <v>4774</v>
      </c>
      <c r="C72" s="604">
        <v>2667</v>
      </c>
      <c r="D72" s="449">
        <f t="shared" si="1"/>
        <v>2107</v>
      </c>
      <c r="E72" s="610">
        <f t="shared" si="2"/>
        <v>0.44134897360703812</v>
      </c>
      <c r="F72" s="610">
        <f t="shared" si="3"/>
        <v>0.55865102639296182</v>
      </c>
    </row>
    <row r="73" spans="1:6" x14ac:dyDescent="0.15">
      <c r="A73" s="608" t="s">
        <v>200</v>
      </c>
      <c r="B73" s="607">
        <v>4421</v>
      </c>
      <c r="C73" s="604">
        <v>2768</v>
      </c>
      <c r="D73" s="449">
        <f t="shared" si="1"/>
        <v>1653</v>
      </c>
      <c r="E73" s="610">
        <f t="shared" si="2"/>
        <v>0.37389730830128931</v>
      </c>
      <c r="F73" s="610">
        <f t="shared" si="3"/>
        <v>0.62610269169871069</v>
      </c>
    </row>
    <row r="74" spans="1:6" x14ac:dyDescent="0.15">
      <c r="A74" s="608" t="s">
        <v>201</v>
      </c>
      <c r="B74" s="607">
        <v>5012</v>
      </c>
      <c r="C74" s="604">
        <v>2895</v>
      </c>
      <c r="D74" s="449">
        <f t="shared" si="1"/>
        <v>2117</v>
      </c>
      <c r="E74" s="610">
        <f t="shared" si="2"/>
        <v>0.42238627294493214</v>
      </c>
      <c r="F74" s="610">
        <f t="shared" si="3"/>
        <v>0.57761372705506786</v>
      </c>
    </row>
    <row r="75" spans="1:6" x14ac:dyDescent="0.15">
      <c r="A75" s="608" t="s">
        <v>202</v>
      </c>
      <c r="B75" s="607">
        <v>3986</v>
      </c>
      <c r="C75" s="604">
        <v>2246</v>
      </c>
      <c r="D75" s="449">
        <f t="shared" si="1"/>
        <v>1740</v>
      </c>
      <c r="E75" s="610">
        <f t="shared" si="2"/>
        <v>0.43652784746613144</v>
      </c>
      <c r="F75" s="610">
        <f t="shared" si="3"/>
        <v>0.56347215253386851</v>
      </c>
    </row>
    <row r="76" spans="1:6" x14ac:dyDescent="0.15">
      <c r="A76" s="608" t="s">
        <v>203</v>
      </c>
      <c r="B76" s="607">
        <v>4594</v>
      </c>
      <c r="C76" s="604">
        <v>2667</v>
      </c>
      <c r="D76" s="449">
        <f t="shared" si="1"/>
        <v>1927</v>
      </c>
      <c r="E76" s="610">
        <f t="shared" si="2"/>
        <v>0.41946016543317372</v>
      </c>
      <c r="F76" s="610">
        <f t="shared" si="3"/>
        <v>0.58053983456682634</v>
      </c>
    </row>
    <row r="77" spans="1:6" x14ac:dyDescent="0.15">
      <c r="A77" s="608" t="s">
        <v>204</v>
      </c>
      <c r="B77" s="607">
        <v>3799</v>
      </c>
      <c r="C77" s="604">
        <v>2224</v>
      </c>
      <c r="D77" s="449">
        <f t="shared" si="1"/>
        <v>1575</v>
      </c>
      <c r="E77" s="610">
        <f t="shared" si="2"/>
        <v>0.41458278494340617</v>
      </c>
      <c r="F77" s="610">
        <f t="shared" si="3"/>
        <v>0.58541721505659383</v>
      </c>
    </row>
    <row r="78" spans="1:6" x14ac:dyDescent="0.15">
      <c r="A78" s="608" t="s">
        <v>205</v>
      </c>
      <c r="B78" s="607">
        <v>3504</v>
      </c>
      <c r="C78" s="604">
        <v>1970</v>
      </c>
      <c r="D78" s="449">
        <f t="shared" si="1"/>
        <v>1534</v>
      </c>
      <c r="E78" s="610">
        <f t="shared" si="2"/>
        <v>0.43778538812785389</v>
      </c>
      <c r="F78" s="610">
        <f t="shared" si="3"/>
        <v>0.56221461187214616</v>
      </c>
    </row>
    <row r="79" spans="1:6" x14ac:dyDescent="0.15">
      <c r="A79" s="83" t="s">
        <v>942</v>
      </c>
      <c r="B79" s="83"/>
      <c r="C79" s="83"/>
    </row>
    <row r="81" spans="1:1" x14ac:dyDescent="0.15">
      <c r="A81" s="39" t="s">
        <v>1019</v>
      </c>
    </row>
    <row r="110" spans="1:8" x14ac:dyDescent="0.15">
      <c r="A110" s="83" t="s">
        <v>942</v>
      </c>
    </row>
    <row r="112" spans="1:8" x14ac:dyDescent="0.15">
      <c r="A112" s="534"/>
      <c r="B112" s="534"/>
      <c r="C112" s="534"/>
      <c r="D112" s="534"/>
      <c r="E112" s="534"/>
      <c r="F112" s="534"/>
      <c r="G112" s="534"/>
      <c r="H112" s="534"/>
    </row>
    <row r="113" spans="2:3" x14ac:dyDescent="0.15">
      <c r="B113" s="83"/>
      <c r="C113" s="83"/>
    </row>
  </sheetData>
  <mergeCells count="3">
    <mergeCell ref="A47:C47"/>
    <mergeCell ref="A16:C16"/>
    <mergeCell ref="P41:R41"/>
  </mergeCells>
  <pageMargins left="0.7" right="0.7" top="0.75" bottom="0.75" header="0.3" footer="0.3"/>
  <pageSetup scale="97" orientation="portrait" r:id="rId1"/>
  <colBreaks count="1" manualBreakCount="1">
    <brk id="8"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vt:i4>
      </vt:variant>
      <vt:variant>
        <vt:lpstr>Rangos con nombre</vt:lpstr>
      </vt:variant>
      <vt:variant>
        <vt:i4>38</vt:i4>
      </vt:variant>
    </vt:vector>
  </HeadingPairs>
  <TitlesOfParts>
    <vt:vector size="81" baseType="lpstr">
      <vt:lpstr>INDICE</vt:lpstr>
      <vt:lpstr>1</vt:lpstr>
      <vt:lpstr>G1</vt:lpstr>
      <vt:lpstr>2</vt:lpstr>
      <vt:lpstr>G2</vt:lpstr>
      <vt:lpstr>3</vt:lpstr>
      <vt:lpstr>G3</vt:lpstr>
      <vt:lpstr>4</vt:lpstr>
      <vt:lpstr>G4</vt:lpstr>
      <vt:lpstr>5</vt:lpstr>
      <vt:lpstr>G5</vt:lpstr>
      <vt:lpstr>6</vt:lpstr>
      <vt:lpstr>G6</vt:lpstr>
      <vt:lpstr>7</vt:lpstr>
      <vt:lpstr>G7</vt:lpstr>
      <vt:lpstr>8</vt:lpstr>
      <vt:lpstr>G8</vt:lpstr>
      <vt:lpstr>9</vt:lpstr>
      <vt:lpstr>G9</vt:lpstr>
      <vt:lpstr>10</vt:lpstr>
      <vt:lpstr>G10-11</vt:lpstr>
      <vt:lpstr>11</vt:lpstr>
      <vt:lpstr>G12-13</vt:lpstr>
      <vt:lpstr>12</vt:lpstr>
      <vt:lpstr>G14</vt:lpstr>
      <vt:lpstr>13</vt:lpstr>
      <vt:lpstr>G15</vt:lpstr>
      <vt:lpstr>14</vt:lpstr>
      <vt:lpstr>G16</vt:lpstr>
      <vt:lpstr>15</vt:lpstr>
      <vt:lpstr>G17</vt:lpstr>
      <vt:lpstr>16</vt:lpstr>
      <vt:lpstr>G18</vt:lpstr>
      <vt:lpstr>17</vt:lpstr>
      <vt:lpstr>G19</vt:lpstr>
      <vt:lpstr>18</vt:lpstr>
      <vt:lpstr>G20</vt:lpstr>
      <vt:lpstr>19</vt:lpstr>
      <vt:lpstr>G21</vt:lpstr>
      <vt:lpstr>20</vt:lpstr>
      <vt:lpstr>G22</vt:lpstr>
      <vt:lpstr>21</vt:lpstr>
      <vt:lpstr>G23</vt:lpstr>
      <vt:lpstr>'12'!Área_de_impresión</vt:lpstr>
      <vt:lpstr>'13'!Área_de_impresión</vt:lpstr>
      <vt:lpstr>'14'!Área_de_impresión</vt:lpstr>
      <vt:lpstr>'15'!Área_de_impresión</vt:lpstr>
      <vt:lpstr>'16'!Área_de_impresión</vt:lpstr>
      <vt:lpstr>'19'!Área_de_impresión</vt:lpstr>
      <vt:lpstr>'2'!Área_de_impresión</vt:lpstr>
      <vt:lpstr>'20'!Área_de_impresión</vt:lpstr>
      <vt:lpstr>'21'!Área_de_impresión</vt:lpstr>
      <vt:lpstr>'3'!Área_de_impresión</vt:lpstr>
      <vt:lpstr>'4'!Área_de_impresión</vt:lpstr>
      <vt:lpstr>'5'!Área_de_impresión</vt:lpstr>
      <vt:lpstr>'6'!Área_de_impresión</vt:lpstr>
      <vt:lpstr>'G14'!Área_de_impresión</vt:lpstr>
      <vt:lpstr>'G15'!Área_de_impresión</vt:lpstr>
      <vt:lpstr>'G17'!Área_de_impresión</vt:lpstr>
      <vt:lpstr>'G19'!Área_de_impresión</vt:lpstr>
      <vt:lpstr>'G2'!Área_de_impresión</vt:lpstr>
      <vt:lpstr>'G20'!Área_de_impresión</vt:lpstr>
      <vt:lpstr>'G23'!Área_de_impresión</vt:lpstr>
      <vt:lpstr>'G3'!Área_de_impresión</vt:lpstr>
      <vt:lpstr>'G4'!Área_de_impresión</vt:lpstr>
      <vt:lpstr>'G5'!Área_de_impresión</vt:lpstr>
      <vt:lpstr>'G6'!Área_de_impresión</vt:lpstr>
      <vt:lpstr>'G9'!Área_de_impresión</vt:lpstr>
      <vt:lpstr>'12'!Títulos_a_imprimir</vt:lpstr>
      <vt:lpstr>'13'!Títulos_a_imprimir</vt:lpstr>
      <vt:lpstr>'14'!Títulos_a_imprimir</vt:lpstr>
      <vt:lpstr>'15'!Títulos_a_imprimir</vt:lpstr>
      <vt:lpstr>'16'!Títulos_a_imprimir</vt:lpstr>
      <vt:lpstr>'17'!Títulos_a_imprimir</vt:lpstr>
      <vt:lpstr>'18'!Títulos_a_imprimir</vt:lpstr>
      <vt:lpstr>'19'!Títulos_a_imprimir</vt:lpstr>
      <vt:lpstr>'2'!Títulos_a_imprimir</vt:lpstr>
      <vt:lpstr>'20'!Títulos_a_imprimir</vt:lpstr>
      <vt:lpstr>'3'!Títulos_a_imprimir</vt:lpstr>
      <vt:lpstr>'4'!Títulos_a_imprimir</vt:lpstr>
      <vt:lpstr>'5'!Títulos_a_imprimir</vt:lpstr>
    </vt:vector>
  </TitlesOfParts>
  <Company>estadística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Rosales</dc:creator>
  <cp:lastModifiedBy>Claudia Gonzalez Sanchez</cp:lastModifiedBy>
  <cp:lastPrinted>2019-07-11T19:43:57Z</cp:lastPrinted>
  <dcterms:created xsi:type="dcterms:W3CDTF">2001-03-26T15:03:21Z</dcterms:created>
  <dcterms:modified xsi:type="dcterms:W3CDTF">2019-11-26T16:51:41Z</dcterms:modified>
</cp:coreProperties>
</file>