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90" yWindow="0" windowWidth="9540" windowHeight="9720"/>
  </bookViews>
  <sheets>
    <sheet name="CENTRO" sheetId="1" r:id="rId1"/>
    <sheet name="parametros comunitarios" sheetId="3" r:id="rId2"/>
    <sheet name="Tabla calculo IPL" sheetId="4" r:id="rId3"/>
  </sheets>
  <definedNames>
    <definedName name="_xlnm._FilterDatabase" localSheetId="2" hidden="1">'Tabla calculo IPL'!$E$3:$E$29</definedName>
  </definedNames>
  <calcPr calcId="145621"/>
</workbook>
</file>

<file path=xl/calcChain.xml><?xml version="1.0" encoding="utf-8"?>
<calcChain xmlns="http://schemas.openxmlformats.org/spreadsheetml/2006/main">
  <c r="H36" i="4" l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35" i="4"/>
  <c r="E60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35" i="4"/>
  <c r="D60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4" i="4"/>
  <c r="D29" i="4"/>
  <c r="E7" i="4" s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6" i="1"/>
  <c r="I35" i="4" l="1"/>
  <c r="E29" i="4"/>
  <c r="E26" i="4"/>
  <c r="E22" i="4"/>
  <c r="E18" i="4"/>
  <c r="E14" i="4"/>
  <c r="E10" i="4"/>
  <c r="E6" i="4"/>
  <c r="E4" i="4"/>
  <c r="E25" i="4"/>
  <c r="E21" i="4"/>
  <c r="E17" i="4"/>
  <c r="E13" i="4"/>
  <c r="E9" i="4"/>
  <c r="E5" i="4"/>
  <c r="E28" i="4"/>
  <c r="E24" i="4"/>
  <c r="E20" i="4"/>
  <c r="E16" i="4"/>
  <c r="E12" i="4"/>
  <c r="E8" i="4"/>
  <c r="E27" i="4"/>
  <c r="E23" i="4"/>
  <c r="E19" i="4"/>
  <c r="E15" i="4"/>
  <c r="E11" i="4"/>
  <c r="I4" i="4" l="1"/>
  <c r="G23" i="3" l="1"/>
  <c r="F23" i="3"/>
  <c r="H23" i="3"/>
  <c r="I23" i="3"/>
  <c r="E23" i="3"/>
  <c r="F22" i="3"/>
  <c r="G22" i="3"/>
  <c r="H22" i="3"/>
  <c r="I22" i="3"/>
  <c r="E22" i="3"/>
  <c r="F21" i="3"/>
  <c r="G21" i="3"/>
  <c r="H21" i="3"/>
  <c r="I21" i="3"/>
  <c r="E21" i="3"/>
  <c r="D57" i="1"/>
  <c r="F57" i="1" l="1"/>
  <c r="H57" i="1"/>
  <c r="J57" i="1"/>
  <c r="K6" i="1" s="1"/>
  <c r="L57" i="1"/>
  <c r="N57" i="1"/>
  <c r="P57" i="1"/>
  <c r="R57" i="1"/>
  <c r="T57" i="1"/>
  <c r="V57" i="1"/>
  <c r="X57" i="1"/>
  <c r="Z57" i="1"/>
  <c r="Q8" i="1" l="1"/>
  <c r="Q12" i="1"/>
  <c r="Q16" i="1"/>
  <c r="Q20" i="1"/>
  <c r="Q24" i="1"/>
  <c r="Q28" i="1"/>
  <c r="Q32" i="1"/>
  <c r="Q36" i="1"/>
  <c r="Q40" i="1"/>
  <c r="Q44" i="1"/>
  <c r="Q48" i="1"/>
  <c r="Q52" i="1"/>
  <c r="Q56" i="1"/>
  <c r="Q9" i="1"/>
  <c r="Q13" i="1"/>
  <c r="Q17" i="1"/>
  <c r="Q21" i="1"/>
  <c r="Q25" i="1"/>
  <c r="Q29" i="1"/>
  <c r="Q33" i="1"/>
  <c r="Q37" i="1"/>
  <c r="Q41" i="1"/>
  <c r="Q45" i="1"/>
  <c r="Q49" i="1"/>
  <c r="Q53" i="1"/>
  <c r="Q6" i="1"/>
  <c r="Q7" i="1"/>
  <c r="Q14" i="1"/>
  <c r="Q22" i="1"/>
  <c r="Q30" i="1"/>
  <c r="Q38" i="1"/>
  <c r="Q46" i="1"/>
  <c r="Q54" i="1"/>
  <c r="Q15" i="1"/>
  <c r="Q23" i="1"/>
  <c r="Q31" i="1"/>
  <c r="Q39" i="1"/>
  <c r="Q47" i="1"/>
  <c r="Q55" i="1"/>
  <c r="Q19" i="1"/>
  <c r="Q35" i="1"/>
  <c r="Q51" i="1"/>
  <c r="Q11" i="1"/>
  <c r="Q27" i="1"/>
  <c r="Q43" i="1"/>
  <c r="Q26" i="1"/>
  <c r="Q34" i="1"/>
  <c r="Q10" i="1"/>
  <c r="Q42" i="1"/>
  <c r="Q18" i="1"/>
  <c r="Q50" i="1"/>
  <c r="O8" i="1"/>
  <c r="O12" i="1"/>
  <c r="O16" i="1"/>
  <c r="O20" i="1"/>
  <c r="O24" i="1"/>
  <c r="O28" i="1"/>
  <c r="O32" i="1"/>
  <c r="O9" i="1"/>
  <c r="O13" i="1"/>
  <c r="O17" i="1"/>
  <c r="O21" i="1"/>
  <c r="O25" i="1"/>
  <c r="O29" i="1"/>
  <c r="O33" i="1"/>
  <c r="O10" i="1"/>
  <c r="O18" i="1"/>
  <c r="O26" i="1"/>
  <c r="O34" i="1"/>
  <c r="O38" i="1"/>
  <c r="O42" i="1"/>
  <c r="O46" i="1"/>
  <c r="O50" i="1"/>
  <c r="O54" i="1"/>
  <c r="O11" i="1"/>
  <c r="O19" i="1"/>
  <c r="O27" i="1"/>
  <c r="O35" i="1"/>
  <c r="O39" i="1"/>
  <c r="O43" i="1"/>
  <c r="O47" i="1"/>
  <c r="O51" i="1"/>
  <c r="O55" i="1"/>
  <c r="O15" i="1"/>
  <c r="O31" i="1"/>
  <c r="O41" i="1"/>
  <c r="O49" i="1"/>
  <c r="O23" i="1"/>
  <c r="O37" i="1"/>
  <c r="O45" i="1"/>
  <c r="O53" i="1"/>
  <c r="O7" i="1"/>
  <c r="O36" i="1"/>
  <c r="O52" i="1"/>
  <c r="O14" i="1"/>
  <c r="O40" i="1"/>
  <c r="O56" i="1"/>
  <c r="O22" i="1"/>
  <c r="O44" i="1"/>
  <c r="O30" i="1"/>
  <c r="O48" i="1"/>
  <c r="E7" i="1"/>
  <c r="E10" i="1"/>
  <c r="E14" i="1"/>
  <c r="E18" i="1"/>
  <c r="E22" i="1"/>
  <c r="E26" i="1"/>
  <c r="E30" i="1"/>
  <c r="E34" i="1"/>
  <c r="E38" i="1"/>
  <c r="E42" i="1"/>
  <c r="E46" i="1"/>
  <c r="E50" i="1"/>
  <c r="E5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15" i="1"/>
  <c r="E23" i="1"/>
  <c r="E31" i="1"/>
  <c r="E39" i="1"/>
  <c r="E47" i="1"/>
  <c r="E55" i="1"/>
  <c r="E9" i="1"/>
  <c r="E17" i="1"/>
  <c r="E25" i="1"/>
  <c r="E33" i="1"/>
  <c r="E41" i="1"/>
  <c r="E49" i="1"/>
  <c r="E45" i="1"/>
  <c r="E11" i="1"/>
  <c r="E19" i="1"/>
  <c r="E27" i="1"/>
  <c r="E35" i="1"/>
  <c r="E43" i="1"/>
  <c r="E51" i="1"/>
  <c r="E13" i="1"/>
  <c r="E21" i="1"/>
  <c r="E29" i="1"/>
  <c r="E37" i="1"/>
  <c r="E53" i="1"/>
  <c r="U11" i="1"/>
  <c r="U15" i="1"/>
  <c r="U19" i="1"/>
  <c r="U23" i="1"/>
  <c r="U27" i="1"/>
  <c r="U31" i="1"/>
  <c r="U35" i="1"/>
  <c r="U39" i="1"/>
  <c r="U43" i="1"/>
  <c r="U47" i="1"/>
  <c r="U51" i="1"/>
  <c r="U55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13" i="1"/>
  <c r="U21" i="1"/>
  <c r="U29" i="1"/>
  <c r="U37" i="1"/>
  <c r="U45" i="1"/>
  <c r="U53" i="1"/>
  <c r="U7" i="1"/>
  <c r="U14" i="1"/>
  <c r="U22" i="1"/>
  <c r="U30" i="1"/>
  <c r="U38" i="1"/>
  <c r="U46" i="1"/>
  <c r="U54" i="1"/>
  <c r="U10" i="1"/>
  <c r="U26" i="1"/>
  <c r="U42" i="1"/>
  <c r="U17" i="1"/>
  <c r="U33" i="1"/>
  <c r="U49" i="1"/>
  <c r="U18" i="1"/>
  <c r="U34" i="1"/>
  <c r="U50" i="1"/>
  <c r="U9" i="1"/>
  <c r="U25" i="1"/>
  <c r="U41" i="1"/>
  <c r="U6" i="1"/>
  <c r="M7" i="1"/>
  <c r="M10" i="1"/>
  <c r="M14" i="1"/>
  <c r="M18" i="1"/>
  <c r="M22" i="1"/>
  <c r="M26" i="1"/>
  <c r="M30" i="1"/>
  <c r="M34" i="1"/>
  <c r="M38" i="1"/>
  <c r="M42" i="1"/>
  <c r="M46" i="1"/>
  <c r="M50" i="1"/>
  <c r="M54" i="1"/>
  <c r="M11" i="1"/>
  <c r="M15" i="1"/>
  <c r="M19" i="1"/>
  <c r="M23" i="1"/>
  <c r="M27" i="1"/>
  <c r="M31" i="1"/>
  <c r="M35" i="1"/>
  <c r="M39" i="1"/>
  <c r="M43" i="1"/>
  <c r="M47" i="1"/>
  <c r="M51" i="1"/>
  <c r="M55" i="1"/>
  <c r="M56" i="1"/>
  <c r="M13" i="1"/>
  <c r="M21" i="1"/>
  <c r="M29" i="1"/>
  <c r="M37" i="1"/>
  <c r="M45" i="1"/>
  <c r="M53" i="1"/>
  <c r="M9" i="1"/>
  <c r="M17" i="1"/>
  <c r="M25" i="1"/>
  <c r="M33" i="1"/>
  <c r="M41" i="1"/>
  <c r="M49" i="1"/>
  <c r="M16" i="1"/>
  <c r="M32" i="1"/>
  <c r="M48" i="1"/>
  <c r="M20" i="1"/>
  <c r="M36" i="1"/>
  <c r="M52" i="1"/>
  <c r="M8" i="1"/>
  <c r="M24" i="1"/>
  <c r="M40" i="1"/>
  <c r="M12" i="1"/>
  <c r="M28" i="1"/>
  <c r="M44" i="1"/>
  <c r="E6" i="1"/>
  <c r="M6" i="1"/>
  <c r="Y11" i="1"/>
  <c r="Y15" i="1"/>
  <c r="Y19" i="1"/>
  <c r="Y23" i="1"/>
  <c r="Y27" i="1"/>
  <c r="Y31" i="1"/>
  <c r="Y35" i="1"/>
  <c r="Y39" i="1"/>
  <c r="Y43" i="1"/>
  <c r="Y47" i="1"/>
  <c r="Y51" i="1"/>
  <c r="Y55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13" i="1"/>
  <c r="Y21" i="1"/>
  <c r="Y29" i="1"/>
  <c r="Y37" i="1"/>
  <c r="Y45" i="1"/>
  <c r="Y53" i="1"/>
  <c r="Y7" i="1"/>
  <c r="Y14" i="1"/>
  <c r="Y22" i="1"/>
  <c r="Y30" i="1"/>
  <c r="Y38" i="1"/>
  <c r="Y46" i="1"/>
  <c r="Y54" i="1"/>
  <c r="Y18" i="1"/>
  <c r="Y34" i="1"/>
  <c r="Y50" i="1"/>
  <c r="Y9" i="1"/>
  <c r="Y25" i="1"/>
  <c r="Y41" i="1"/>
  <c r="Y6" i="1"/>
  <c r="Y10" i="1"/>
  <c r="Y26" i="1"/>
  <c r="Y42" i="1"/>
  <c r="Y17" i="1"/>
  <c r="Y33" i="1"/>
  <c r="Y49" i="1"/>
  <c r="I8" i="1"/>
  <c r="I12" i="1"/>
  <c r="I16" i="1"/>
  <c r="I20" i="1"/>
  <c r="I24" i="1"/>
  <c r="I28" i="1"/>
  <c r="I32" i="1"/>
  <c r="I36" i="1"/>
  <c r="I40" i="1"/>
  <c r="I44" i="1"/>
  <c r="I48" i="1"/>
  <c r="I9" i="1"/>
  <c r="I14" i="1"/>
  <c r="I19" i="1"/>
  <c r="I25" i="1"/>
  <c r="I30" i="1"/>
  <c r="I35" i="1"/>
  <c r="I41" i="1"/>
  <c r="I46" i="1"/>
  <c r="I51" i="1"/>
  <c r="I55" i="1"/>
  <c r="I11" i="1"/>
  <c r="I17" i="1"/>
  <c r="I22" i="1"/>
  <c r="I27" i="1"/>
  <c r="I33" i="1"/>
  <c r="I38" i="1"/>
  <c r="I43" i="1"/>
  <c r="I49" i="1"/>
  <c r="I53" i="1"/>
  <c r="I10" i="1"/>
  <c r="I21" i="1"/>
  <c r="I31" i="1"/>
  <c r="I42" i="1"/>
  <c r="I52" i="1"/>
  <c r="I13" i="1"/>
  <c r="I23" i="1"/>
  <c r="I34" i="1"/>
  <c r="I45" i="1"/>
  <c r="I54" i="1"/>
  <c r="I56" i="1"/>
  <c r="I15" i="1"/>
  <c r="I26" i="1"/>
  <c r="I37" i="1"/>
  <c r="I47" i="1"/>
  <c r="I7" i="1"/>
  <c r="I18" i="1"/>
  <c r="I29" i="1"/>
  <c r="I39" i="1"/>
  <c r="I50" i="1"/>
  <c r="W11" i="1"/>
  <c r="W15" i="1"/>
  <c r="W19" i="1"/>
  <c r="W23" i="1"/>
  <c r="W27" i="1"/>
  <c r="W31" i="1"/>
  <c r="W35" i="1"/>
  <c r="W39" i="1"/>
  <c r="W43" i="1"/>
  <c r="W47" i="1"/>
  <c r="W51" i="1"/>
  <c r="W55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9" i="1"/>
  <c r="W17" i="1"/>
  <c r="W25" i="1"/>
  <c r="W33" i="1"/>
  <c r="W41" i="1"/>
  <c r="W49" i="1"/>
  <c r="W6" i="1"/>
  <c r="W10" i="1"/>
  <c r="W18" i="1"/>
  <c r="W26" i="1"/>
  <c r="W34" i="1"/>
  <c r="W42" i="1"/>
  <c r="W50" i="1"/>
  <c r="W14" i="1"/>
  <c r="W30" i="1"/>
  <c r="W46" i="1"/>
  <c r="W21" i="1"/>
  <c r="W37" i="1"/>
  <c r="W53" i="1"/>
  <c r="W7" i="1"/>
  <c r="W22" i="1"/>
  <c r="W38" i="1"/>
  <c r="W54" i="1"/>
  <c r="W13" i="1"/>
  <c r="W29" i="1"/>
  <c r="W45" i="1"/>
  <c r="G9" i="1"/>
  <c r="G13" i="1"/>
  <c r="G17" i="1"/>
  <c r="G21" i="1"/>
  <c r="G25" i="1"/>
  <c r="G29" i="1"/>
  <c r="G33" i="1"/>
  <c r="G37" i="1"/>
  <c r="G41" i="1"/>
  <c r="G45" i="1"/>
  <c r="G49" i="1"/>
  <c r="G53" i="1"/>
  <c r="G11" i="1"/>
  <c r="G15" i="1"/>
  <c r="G19" i="1"/>
  <c r="G23" i="1"/>
  <c r="G27" i="1"/>
  <c r="G31" i="1"/>
  <c r="G35" i="1"/>
  <c r="G39" i="1"/>
  <c r="G43" i="1"/>
  <c r="G47" i="1"/>
  <c r="G51" i="1"/>
  <c r="G55" i="1"/>
  <c r="G10" i="1"/>
  <c r="G18" i="1"/>
  <c r="G26" i="1"/>
  <c r="G34" i="1"/>
  <c r="G42" i="1"/>
  <c r="G50" i="1"/>
  <c r="G12" i="1"/>
  <c r="G20" i="1"/>
  <c r="G28" i="1"/>
  <c r="G36" i="1"/>
  <c r="G44" i="1"/>
  <c r="G52" i="1"/>
  <c r="G7" i="1"/>
  <c r="G14" i="1"/>
  <c r="G22" i="1"/>
  <c r="G30" i="1"/>
  <c r="G38" i="1"/>
  <c r="G46" i="1"/>
  <c r="G54" i="1"/>
  <c r="G8" i="1"/>
  <c r="G16" i="1"/>
  <c r="G24" i="1"/>
  <c r="G32" i="1"/>
  <c r="G40" i="1"/>
  <c r="G48" i="1"/>
  <c r="G56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9" i="1"/>
  <c r="AA17" i="1"/>
  <c r="AA25" i="1"/>
  <c r="AA33" i="1"/>
  <c r="AA41" i="1"/>
  <c r="AA49" i="1"/>
  <c r="AA6" i="1"/>
  <c r="AA10" i="1"/>
  <c r="AA18" i="1"/>
  <c r="AA26" i="1"/>
  <c r="AA34" i="1"/>
  <c r="AA42" i="1"/>
  <c r="AA50" i="1"/>
  <c r="AA7" i="1"/>
  <c r="AA22" i="1"/>
  <c r="AA38" i="1"/>
  <c r="AA54" i="1"/>
  <c r="AA13" i="1"/>
  <c r="AA29" i="1"/>
  <c r="AA45" i="1"/>
  <c r="AA14" i="1"/>
  <c r="AA30" i="1"/>
  <c r="AA46" i="1"/>
  <c r="AA21" i="1"/>
  <c r="AA37" i="1"/>
  <c r="AA53" i="1"/>
  <c r="S16" i="1"/>
  <c r="S20" i="1"/>
  <c r="S24" i="1"/>
  <c r="S28" i="1"/>
  <c r="S32" i="1"/>
  <c r="S36" i="1"/>
  <c r="S40" i="1"/>
  <c r="S44" i="1"/>
  <c r="S48" i="1"/>
  <c r="S52" i="1"/>
  <c r="S56" i="1"/>
  <c r="S8" i="1"/>
  <c r="S12" i="1"/>
  <c r="S17" i="1"/>
  <c r="S21" i="1"/>
  <c r="S25" i="1"/>
  <c r="S29" i="1"/>
  <c r="S33" i="1"/>
  <c r="S37" i="1"/>
  <c r="S41" i="1"/>
  <c r="S45" i="1"/>
  <c r="S49" i="1"/>
  <c r="S53" i="1"/>
  <c r="S6" i="1"/>
  <c r="S9" i="1"/>
  <c r="S13" i="1"/>
  <c r="S18" i="1"/>
  <c r="S26" i="1"/>
  <c r="S34" i="1"/>
  <c r="S42" i="1"/>
  <c r="S50" i="1"/>
  <c r="S7" i="1"/>
  <c r="S19" i="1"/>
  <c r="S27" i="1"/>
  <c r="S35" i="1"/>
  <c r="S43" i="1"/>
  <c r="S51" i="1"/>
  <c r="S15" i="1"/>
  <c r="S31" i="1"/>
  <c r="S47" i="1"/>
  <c r="S11" i="1"/>
  <c r="S23" i="1"/>
  <c r="S39" i="1"/>
  <c r="S55" i="1"/>
  <c r="S22" i="1"/>
  <c r="S54" i="1"/>
  <c r="S30" i="1"/>
  <c r="S10" i="1"/>
  <c r="S38" i="1"/>
  <c r="S46" i="1"/>
  <c r="K11" i="1"/>
  <c r="K15" i="1"/>
  <c r="K19" i="1"/>
  <c r="K23" i="1"/>
  <c r="K27" i="1"/>
  <c r="K31" i="1"/>
  <c r="K35" i="1"/>
  <c r="K39" i="1"/>
  <c r="K43" i="1"/>
  <c r="K47" i="1"/>
  <c r="K51" i="1"/>
  <c r="K55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10" i="1"/>
  <c r="K18" i="1"/>
  <c r="K26" i="1"/>
  <c r="K34" i="1"/>
  <c r="K42" i="1"/>
  <c r="K50" i="1"/>
  <c r="K7" i="1"/>
  <c r="K14" i="1"/>
  <c r="K22" i="1"/>
  <c r="K30" i="1"/>
  <c r="K38" i="1"/>
  <c r="K46" i="1"/>
  <c r="K54" i="1"/>
  <c r="K13" i="1"/>
  <c r="K29" i="1"/>
  <c r="K45" i="1"/>
  <c r="K17" i="1"/>
  <c r="K33" i="1"/>
  <c r="K49" i="1"/>
  <c r="K21" i="1"/>
  <c r="K37" i="1"/>
  <c r="K53" i="1"/>
  <c r="K9" i="1"/>
  <c r="K25" i="1"/>
  <c r="K41" i="1"/>
  <c r="G6" i="1"/>
  <c r="O6" i="1"/>
  <c r="I6" i="1"/>
  <c r="S14" i="1"/>
</calcChain>
</file>

<file path=xl/sharedStrings.xml><?xml version="1.0" encoding="utf-8"?>
<sst xmlns="http://schemas.openxmlformats.org/spreadsheetml/2006/main" count="229" uniqueCount="105">
  <si>
    <t>PRIMAVERA_2011</t>
  </si>
  <si>
    <t>VERANO_2012</t>
  </si>
  <si>
    <t xml:space="preserve">Río Blanco </t>
  </si>
  <si>
    <t>Cél/L</t>
  </si>
  <si>
    <t>CYANOPHYCEAE</t>
  </si>
  <si>
    <t>Anabaena sp1. (Fil/L)</t>
  </si>
  <si>
    <t>Anabaena sp2, (Fil/L)</t>
  </si>
  <si>
    <t>Aulacoseira distans</t>
  </si>
  <si>
    <t>Cymbella affinis</t>
  </si>
  <si>
    <t>Aulacoseira granulata</t>
  </si>
  <si>
    <t>Navicula sp.</t>
  </si>
  <si>
    <t>Achnanthes sp.</t>
  </si>
  <si>
    <t>Cymbella minuta</t>
  </si>
  <si>
    <t>Diatoma sp.</t>
  </si>
  <si>
    <t>Nitzschia acicularis</t>
  </si>
  <si>
    <t>Fragilaria ulna v acus</t>
  </si>
  <si>
    <t>Fragilaria crotonensis</t>
  </si>
  <si>
    <t>Otras diatomeas penadas</t>
  </si>
  <si>
    <t>Cymbella lanceolata</t>
  </si>
  <si>
    <t>Synedra rumpens</t>
  </si>
  <si>
    <t>Nitzschia acicularioides</t>
  </si>
  <si>
    <t>Fragilaria construens</t>
  </si>
  <si>
    <t>Rhizosolenia eriensis</t>
  </si>
  <si>
    <t>Fragilaria ulna</t>
  </si>
  <si>
    <t>Fragilaria ulna v oxyrhynchus</t>
  </si>
  <si>
    <t>Fragilaria sp.</t>
  </si>
  <si>
    <t>Gomphoneis minuta</t>
  </si>
  <si>
    <t>Gomphonema angustatum</t>
  </si>
  <si>
    <t>Gomphonema truncatum</t>
  </si>
  <si>
    <t>Gomphonema sp.</t>
  </si>
  <si>
    <t>Hannaea arcus</t>
  </si>
  <si>
    <t>Navicula dicephala</t>
  </si>
  <si>
    <t>CHRYSOPHYCEAE</t>
  </si>
  <si>
    <t>Dinobryon divergens</t>
  </si>
  <si>
    <t>Dinobryon cylindricum</t>
  </si>
  <si>
    <t>CRYPTOPHYCEAE</t>
  </si>
  <si>
    <t>Cryptomonas ovata</t>
  </si>
  <si>
    <t>Rhodomonas lacustris</t>
  </si>
  <si>
    <t>Rhodomonas minuta</t>
  </si>
  <si>
    <t>DINOPHYCEAE</t>
  </si>
  <si>
    <t>Peridinium inconspicuum</t>
  </si>
  <si>
    <t>CHLOROPHYCEAE</t>
  </si>
  <si>
    <t>Elakatothrix gelatinosa</t>
  </si>
  <si>
    <t>Dictyosphaerium pulchellum</t>
  </si>
  <si>
    <t>Scenedesmus aff dimorphus</t>
  </si>
  <si>
    <t>Scenedesmus acuminatus</t>
  </si>
  <si>
    <t>Staurodesmus dejectus</t>
  </si>
  <si>
    <t>Cosmarium sp,</t>
  </si>
  <si>
    <t>Staurastrum sp.</t>
  </si>
  <si>
    <t>Gonatozygon sp.</t>
  </si>
  <si>
    <t>CLASE</t>
  </si>
  <si>
    <t>0m</t>
  </si>
  <si>
    <t xml:space="preserve"> 10 m</t>
  </si>
  <si>
    <t>30 m</t>
  </si>
  <si>
    <t>Sector Centro</t>
  </si>
  <si>
    <t>Taxa</t>
  </si>
  <si>
    <t>ABUNDANCIA TOTAL</t>
  </si>
  <si>
    <t>RIQUEZA ESPECIFICA</t>
  </si>
  <si>
    <t>DIVERSIDAD DE SHANON (H')</t>
  </si>
  <si>
    <t>DIVERSIDAD DE SIMPSON (D)</t>
  </si>
  <si>
    <t>EQUIDAD DE PIELOU (J)</t>
  </si>
  <si>
    <t>%</t>
  </si>
  <si>
    <t>VERANO_2013</t>
  </si>
  <si>
    <t>(23-02-2013)</t>
  </si>
  <si>
    <t>10m</t>
  </si>
  <si>
    <t>30m</t>
  </si>
  <si>
    <t>(14_02_12)</t>
  </si>
  <si>
    <t>70m</t>
  </si>
  <si>
    <t>100m</t>
  </si>
  <si>
    <t>Mallomonas sp.</t>
  </si>
  <si>
    <t>Peridinium willei</t>
  </si>
  <si>
    <t>Peridinium cinctum</t>
  </si>
  <si>
    <t>Ceratium cf. hirundinella</t>
  </si>
  <si>
    <t>Rhizosolenia longiseta</t>
  </si>
  <si>
    <t>Monoraphidium sp.</t>
  </si>
  <si>
    <t>Dictyosphaerium spp.</t>
  </si>
  <si>
    <t>Oocystis sp.</t>
  </si>
  <si>
    <t>Sphaerocystis schroeteri</t>
  </si>
  <si>
    <t>Spondylosium spp.</t>
  </si>
  <si>
    <t>EPILIMNION</t>
  </si>
  <si>
    <t>HIPOLIMNION</t>
  </si>
  <si>
    <t>Profundidad</t>
  </si>
  <si>
    <t>Estrato Hidrodinamico</t>
  </si>
  <si>
    <t>Promedios:</t>
  </si>
  <si>
    <t>Abundancia Total (Cel/L)</t>
  </si>
  <si>
    <t>Riqueza Especifica (N° Taxa)</t>
  </si>
  <si>
    <t>Shannon (H')</t>
  </si>
  <si>
    <t>Simpson (D)</t>
  </si>
  <si>
    <t>Equidad de Pielou (J)</t>
  </si>
  <si>
    <r>
      <t>Z</t>
    </r>
    <r>
      <rPr>
        <vertAlign val="subscript"/>
        <sz val="8"/>
        <color theme="1"/>
        <rFont val="Arial"/>
        <family val="2"/>
      </rPr>
      <t>EUF</t>
    </r>
    <r>
      <rPr>
        <sz val="8"/>
        <color theme="1"/>
        <rFont val="Arial"/>
        <family val="2"/>
      </rPr>
      <t>= 39,8m</t>
    </r>
  </si>
  <si>
    <t>BACILLARIPHYCEAE</t>
  </si>
  <si>
    <t>ABUNDANCIA RELATIVA</t>
  </si>
  <si>
    <t>Qi</t>
  </si>
  <si>
    <t>Aj</t>
  </si>
  <si>
    <t>Qi*Aj</t>
  </si>
  <si>
    <t>IPL</t>
  </si>
  <si>
    <t>Primavera</t>
  </si>
  <si>
    <t>verano</t>
  </si>
  <si>
    <t>ABUNDANCIA</t>
  </si>
  <si>
    <t>BACILLIARIOPHYCEAE</t>
  </si>
  <si>
    <t>CHRYPTOPHYCEAE</t>
  </si>
  <si>
    <t>TOTAL</t>
  </si>
  <si>
    <t>Verano</t>
  </si>
  <si>
    <t>Clase</t>
  </si>
  <si>
    <t>BACIALLIARIOPHYCEAE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</si>
</sst>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vertAlign val="subscript"/>
      <sz val="8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2" xfId="0" applyFont="1" applyFill="1" applyBorder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2" fillId="0" borderId="12" xfId="0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0" fontId="2" fillId="0" borderId="13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1" fontId="2" fillId="0" borderId="1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2" fillId="0" borderId="12" xfId="0" applyNumberFormat="1" applyFont="1" applyFill="1" applyBorder="1" applyAlignment="1">
      <alignment horizontal="center"/>
    </xf>
    <xf numFmtId="0" fontId="2" fillId="0" borderId="12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 vertical="center"/>
    </xf>
    <xf numFmtId="0" fontId="3" fillId="0" borderId="29" xfId="0" applyFont="1" applyBorder="1" applyAlignment="1"/>
    <xf numFmtId="0" fontId="3" fillId="0" borderId="5" xfId="0" applyFont="1" applyFill="1" applyBorder="1" applyAlignment="1">
      <alignment horizontal="center"/>
    </xf>
    <xf numFmtId="10" fontId="2" fillId="0" borderId="19" xfId="0" applyNumberFormat="1" applyFont="1" applyFill="1" applyBorder="1" applyAlignment="1">
      <alignment horizontal="center"/>
    </xf>
    <xf numFmtId="9" fontId="2" fillId="0" borderId="18" xfId="0" applyNumberFormat="1" applyFont="1" applyFill="1" applyBorder="1" applyAlignment="1">
      <alignment horizontal="center"/>
    </xf>
    <xf numFmtId="10" fontId="2" fillId="0" borderId="3" xfId="0" applyNumberFormat="1" applyFont="1" applyFill="1" applyBorder="1" applyAlignment="1">
      <alignment horizontal="center"/>
    </xf>
    <xf numFmtId="9" fontId="2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8" xfId="0" applyFont="1" applyFill="1" applyBorder="1"/>
    <xf numFmtId="10" fontId="2" fillId="0" borderId="2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0" xfId="0" applyNumberFormat="1" applyFont="1"/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" fontId="2" fillId="0" borderId="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 wrapText="1"/>
    </xf>
    <xf numFmtId="1" fontId="6" fillId="3" borderId="12" xfId="0" applyNumberFormat="1" applyFont="1" applyFill="1" applyBorder="1" applyAlignment="1">
      <alignment horizontal="center" vertical="center" wrapText="1"/>
    </xf>
    <xf numFmtId="164" fontId="6" fillId="3" borderId="12" xfId="0" applyNumberFormat="1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1" fontId="6" fillId="3" borderId="18" xfId="0" applyNumberFormat="1" applyFont="1" applyFill="1" applyBorder="1" applyAlignment="1">
      <alignment horizontal="center" vertical="center" wrapText="1"/>
    </xf>
    <xf numFmtId="164" fontId="6" fillId="3" borderId="18" xfId="0" applyNumberFormat="1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164" fontId="6" fillId="4" borderId="30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164" fontId="6" fillId="4" borderId="12" xfId="0" applyNumberFormat="1" applyFont="1" applyFill="1" applyBorder="1" applyAlignment="1">
      <alignment horizontal="center" vertical="center" wrapText="1"/>
    </xf>
    <xf numFmtId="0" fontId="6" fillId="0" borderId="31" xfId="0" applyFont="1" applyBorder="1" applyAlignment="1">
      <alignment vertical="top"/>
    </xf>
    <xf numFmtId="0" fontId="2" fillId="0" borderId="12" xfId="0" applyFont="1" applyFill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" fontId="2" fillId="0" borderId="12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8" xfId="0" applyFont="1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0" fillId="0" borderId="12" xfId="0" applyBorder="1" applyAlignment="1">
      <alignment vertical="center"/>
    </xf>
    <xf numFmtId="0" fontId="10" fillId="0" borderId="33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6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4" fontId="3" fillId="0" borderId="1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2" fillId="0" borderId="18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center"/>
    </xf>
    <xf numFmtId="14" fontId="3" fillId="0" borderId="16" xfId="0" applyNumberFormat="1" applyFont="1" applyFill="1" applyBorder="1" applyAlignment="1">
      <alignment horizontal="center"/>
    </xf>
    <xf numFmtId="14" fontId="3" fillId="0" borderId="17" xfId="0" applyNumberFormat="1" applyFont="1" applyFill="1" applyBorder="1" applyAlignment="1">
      <alignment horizontal="center"/>
    </xf>
    <xf numFmtId="14" fontId="3" fillId="0" borderId="15" xfId="0" applyNumberFormat="1" applyFont="1" applyFill="1" applyBorder="1" applyAlignment="1">
      <alignment horizontal="center"/>
    </xf>
    <xf numFmtId="14" fontId="3" fillId="0" borderId="12" xfId="0" applyNumberFormat="1" applyFont="1" applyFill="1" applyBorder="1" applyAlignment="1">
      <alignment horizontal="center"/>
    </xf>
    <xf numFmtId="14" fontId="3" fillId="0" borderId="13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2" xfId="0" applyNumberFormat="1" applyFont="1" applyFill="1" applyBorder="1"/>
    <xf numFmtId="9" fontId="2" fillId="0" borderId="20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70"/>
  <sheetViews>
    <sheetView tabSelected="1" zoomScale="60" zoomScaleNormal="60" workbookViewId="0">
      <selection activeCell="AD28" sqref="AD28"/>
    </sheetView>
  </sheetViews>
  <sheetFormatPr baseColWidth="10" defaultRowHeight="12.75" x14ac:dyDescent="0.2"/>
  <cols>
    <col min="1" max="1" width="11.42578125" style="1"/>
    <col min="2" max="2" width="20.140625" style="2" bestFit="1" customWidth="1"/>
    <col min="3" max="3" width="29.85546875" style="1" bestFit="1" customWidth="1"/>
    <col min="4" max="4" width="7.7109375" style="5" customWidth="1"/>
    <col min="5" max="5" width="9" style="5" customWidth="1"/>
    <col min="6" max="8" width="7.7109375" style="5" customWidth="1"/>
    <col min="9" max="9" width="9" style="5" customWidth="1"/>
    <col min="10" max="10" width="7.7109375" style="5" customWidth="1"/>
    <col min="11" max="11" width="8.85546875" style="5" customWidth="1"/>
    <col min="12" max="12" width="7.7109375" style="5" customWidth="1"/>
    <col min="13" max="13" width="8.85546875" style="5" customWidth="1"/>
    <col min="14" max="14" width="7.7109375" style="5" customWidth="1"/>
    <col min="15" max="15" width="8.7109375" style="5" customWidth="1"/>
    <col min="16" max="27" width="7.7109375" style="5" customWidth="1"/>
    <col min="28" max="28" width="14" style="1" bestFit="1" customWidth="1"/>
    <col min="29" max="16384" width="11.42578125" style="1"/>
  </cols>
  <sheetData>
    <row r="1" spans="2:29" ht="13.5" thickBot="1" x14ac:dyDescent="0.25"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</row>
    <row r="2" spans="2:29" x14ac:dyDescent="0.2">
      <c r="B2" s="103" t="s">
        <v>54</v>
      </c>
      <c r="C2" s="104"/>
      <c r="D2" s="144" t="s">
        <v>0</v>
      </c>
      <c r="E2" s="145"/>
      <c r="F2" s="145"/>
      <c r="G2" s="145"/>
      <c r="H2" s="145"/>
      <c r="I2" s="146"/>
      <c r="J2" s="147" t="s">
        <v>1</v>
      </c>
      <c r="K2" s="147"/>
      <c r="L2" s="147"/>
      <c r="M2" s="147"/>
      <c r="N2" s="147"/>
      <c r="O2" s="147"/>
      <c r="P2" s="147"/>
      <c r="Q2" s="148"/>
      <c r="R2" s="147" t="s">
        <v>62</v>
      </c>
      <c r="S2" s="147"/>
      <c r="T2" s="147"/>
      <c r="U2" s="147"/>
      <c r="V2" s="147"/>
      <c r="W2" s="147"/>
      <c r="X2" s="147"/>
      <c r="Y2" s="147"/>
      <c r="Z2" s="147"/>
      <c r="AA2" s="149"/>
    </row>
    <row r="3" spans="2:29" x14ac:dyDescent="0.2">
      <c r="B3" s="105"/>
      <c r="C3" s="106"/>
      <c r="D3" s="128">
        <v>40892</v>
      </c>
      <c r="E3" s="129"/>
      <c r="F3" s="129"/>
      <c r="G3" s="129"/>
      <c r="H3" s="129"/>
      <c r="I3" s="130"/>
      <c r="J3" s="131" t="s">
        <v>66</v>
      </c>
      <c r="K3" s="131"/>
      <c r="L3" s="131"/>
      <c r="M3" s="131"/>
      <c r="N3" s="131"/>
      <c r="O3" s="131"/>
      <c r="P3" s="131"/>
      <c r="Q3" s="132"/>
      <c r="R3" s="133" t="s">
        <v>63</v>
      </c>
      <c r="S3" s="133"/>
      <c r="T3" s="133"/>
      <c r="U3" s="133"/>
      <c r="V3" s="133"/>
      <c r="W3" s="133"/>
      <c r="X3" s="133"/>
      <c r="Y3" s="133"/>
      <c r="Z3" s="133"/>
      <c r="AA3" s="134"/>
    </row>
    <row r="4" spans="2:29" ht="15" customHeight="1" thickBot="1" x14ac:dyDescent="0.25">
      <c r="B4" s="107"/>
      <c r="C4" s="108"/>
      <c r="D4" s="135" t="s">
        <v>51</v>
      </c>
      <c r="E4" s="136"/>
      <c r="F4" s="137" t="s">
        <v>52</v>
      </c>
      <c r="G4" s="136"/>
      <c r="H4" s="137" t="s">
        <v>53</v>
      </c>
      <c r="I4" s="136"/>
      <c r="J4" s="133" t="s">
        <v>51</v>
      </c>
      <c r="K4" s="133"/>
      <c r="L4" s="133" t="s">
        <v>64</v>
      </c>
      <c r="M4" s="133"/>
      <c r="N4" s="133" t="s">
        <v>65</v>
      </c>
      <c r="O4" s="133"/>
      <c r="P4" s="137" t="s">
        <v>2</v>
      </c>
      <c r="Q4" s="138"/>
      <c r="R4" s="133" t="s">
        <v>51</v>
      </c>
      <c r="S4" s="133"/>
      <c r="T4" s="133" t="s">
        <v>64</v>
      </c>
      <c r="U4" s="133"/>
      <c r="V4" s="133" t="s">
        <v>65</v>
      </c>
      <c r="W4" s="133"/>
      <c r="X4" s="133" t="s">
        <v>67</v>
      </c>
      <c r="Y4" s="133"/>
      <c r="Z4" s="133" t="s">
        <v>68</v>
      </c>
      <c r="AA4" s="134"/>
    </row>
    <row r="5" spans="2:29" ht="13.5" thickBot="1" x14ac:dyDescent="0.25">
      <c r="B5" s="28" t="s">
        <v>50</v>
      </c>
      <c r="C5" s="29" t="s">
        <v>55</v>
      </c>
      <c r="D5" s="30" t="s">
        <v>3</v>
      </c>
      <c r="E5" s="26" t="s">
        <v>61</v>
      </c>
      <c r="F5" s="26" t="s">
        <v>3</v>
      </c>
      <c r="G5" s="26" t="s">
        <v>61</v>
      </c>
      <c r="H5" s="26" t="s">
        <v>3</v>
      </c>
      <c r="I5" s="26" t="s">
        <v>61</v>
      </c>
      <c r="J5" s="26" t="s">
        <v>3</v>
      </c>
      <c r="K5" s="26" t="s">
        <v>61</v>
      </c>
      <c r="L5" s="26" t="s">
        <v>3</v>
      </c>
      <c r="M5" s="26" t="s">
        <v>61</v>
      </c>
      <c r="N5" s="26" t="s">
        <v>3</v>
      </c>
      <c r="O5" s="26" t="s">
        <v>61</v>
      </c>
      <c r="P5" s="26" t="s">
        <v>3</v>
      </c>
      <c r="Q5" s="26" t="s">
        <v>61</v>
      </c>
      <c r="R5" s="26" t="s">
        <v>3</v>
      </c>
      <c r="S5" s="26" t="s">
        <v>61</v>
      </c>
      <c r="T5" s="26" t="s">
        <v>3</v>
      </c>
      <c r="U5" s="26" t="s">
        <v>61</v>
      </c>
      <c r="V5" s="26" t="s">
        <v>3</v>
      </c>
      <c r="W5" s="26" t="s">
        <v>61</v>
      </c>
      <c r="X5" s="26" t="s">
        <v>3</v>
      </c>
      <c r="Y5" s="26" t="s">
        <v>61</v>
      </c>
      <c r="Z5" s="26" t="s">
        <v>3</v>
      </c>
      <c r="AA5" s="27" t="s">
        <v>61</v>
      </c>
      <c r="AB5" s="1" t="s">
        <v>96</v>
      </c>
      <c r="AC5" s="1" t="s">
        <v>97</v>
      </c>
    </row>
    <row r="6" spans="2:29" x14ac:dyDescent="0.2">
      <c r="B6" s="93" t="s">
        <v>4</v>
      </c>
      <c r="C6" s="22" t="s">
        <v>5</v>
      </c>
      <c r="D6" s="23">
        <v>1837</v>
      </c>
      <c r="E6" s="24">
        <f t="shared" ref="E6:E36" si="0">D6/D$57</f>
        <v>0.26829268292682928</v>
      </c>
      <c r="F6" s="23">
        <v>999</v>
      </c>
      <c r="G6" s="24">
        <f t="shared" ref="G6:G37" si="1">F6/F$57</f>
        <v>0.28125</v>
      </c>
      <c r="H6" s="23">
        <v>167</v>
      </c>
      <c r="I6" s="24">
        <f t="shared" ref="I6:I37" si="2">H6/H$57</f>
        <v>0.01</v>
      </c>
      <c r="J6" s="23">
        <v>334</v>
      </c>
      <c r="K6" s="24">
        <f t="shared" ref="K6:K37" si="3">J6/J$57</f>
        <v>2.7777777777777776E-2</v>
      </c>
      <c r="L6" s="23">
        <v>334</v>
      </c>
      <c r="M6" s="24">
        <f t="shared" ref="M6:M37" si="4">L6/L$57</f>
        <v>1.8018018018018018E-2</v>
      </c>
      <c r="N6" s="25">
        <v>167</v>
      </c>
      <c r="O6" s="24">
        <f t="shared" ref="O6:O37" si="5">N6/N$57</f>
        <v>1.6129032258064516E-2</v>
      </c>
      <c r="P6" s="23">
        <v>0</v>
      </c>
      <c r="Q6" s="9">
        <f t="shared" ref="Q6:Q37" si="6">P6/P$57</f>
        <v>0</v>
      </c>
      <c r="R6" s="139">
        <v>0</v>
      </c>
      <c r="S6" s="19">
        <f t="shared" ref="S6:S14" si="7">R6/R$57</f>
        <v>0</v>
      </c>
      <c r="T6" s="139">
        <v>0</v>
      </c>
      <c r="U6" s="140">
        <f t="shared" ref="U6:U37" si="8">T6/T$57</f>
        <v>0</v>
      </c>
      <c r="V6" s="139">
        <v>100</v>
      </c>
      <c r="W6" s="140">
        <f t="shared" ref="W6:W37" si="9">V6/V$57</f>
        <v>1.876172607879925E-3</v>
      </c>
      <c r="X6" s="139">
        <v>0</v>
      </c>
      <c r="Y6" s="140">
        <f t="shared" ref="Y6:Y37" si="10">X6/X$57</f>
        <v>0</v>
      </c>
      <c r="Z6" s="139">
        <v>0</v>
      </c>
      <c r="AA6" s="140">
        <f t="shared" ref="AA6:AA37" si="11">Z6/Z$57</f>
        <v>0</v>
      </c>
      <c r="AB6" s="76">
        <f>AVERAGE(D6,F6,H6)</f>
        <v>1001</v>
      </c>
      <c r="AC6" s="41">
        <f>AVERAGE(J6,L6,N6,R6,T6,V6,X6,Z6)</f>
        <v>116.875</v>
      </c>
    </row>
    <row r="7" spans="2:29" x14ac:dyDescent="0.2">
      <c r="B7" s="94"/>
      <c r="C7" s="3" t="s">
        <v>6</v>
      </c>
      <c r="D7" s="6">
        <v>0</v>
      </c>
      <c r="E7" s="24">
        <f t="shared" si="0"/>
        <v>0</v>
      </c>
      <c r="F7" s="7">
        <v>111</v>
      </c>
      <c r="G7" s="24">
        <f t="shared" si="1"/>
        <v>3.125E-2</v>
      </c>
      <c r="H7" s="6">
        <v>0</v>
      </c>
      <c r="I7" s="24">
        <f t="shared" si="2"/>
        <v>0</v>
      </c>
      <c r="J7" s="6">
        <v>0</v>
      </c>
      <c r="K7" s="24">
        <f t="shared" si="3"/>
        <v>0</v>
      </c>
      <c r="L7" s="6">
        <v>0</v>
      </c>
      <c r="M7" s="24">
        <f t="shared" si="4"/>
        <v>0</v>
      </c>
      <c r="N7" s="7">
        <v>0</v>
      </c>
      <c r="O7" s="24">
        <f t="shared" si="5"/>
        <v>0</v>
      </c>
      <c r="P7" s="6">
        <v>0</v>
      </c>
      <c r="Q7" s="9">
        <f t="shared" si="6"/>
        <v>0</v>
      </c>
      <c r="R7" s="6">
        <v>0</v>
      </c>
      <c r="S7" s="19">
        <f t="shared" si="7"/>
        <v>0</v>
      </c>
      <c r="T7" s="6">
        <v>0</v>
      </c>
      <c r="U7" s="140">
        <f t="shared" si="8"/>
        <v>0</v>
      </c>
      <c r="V7" s="6">
        <v>0</v>
      </c>
      <c r="W7" s="140">
        <f t="shared" si="9"/>
        <v>0</v>
      </c>
      <c r="X7" s="6">
        <v>0</v>
      </c>
      <c r="Y7" s="140">
        <f t="shared" si="10"/>
        <v>0</v>
      </c>
      <c r="Z7" s="6">
        <v>0</v>
      </c>
      <c r="AA7" s="140">
        <f t="shared" si="11"/>
        <v>0</v>
      </c>
      <c r="AB7" s="76">
        <f t="shared" ref="AB7:AB56" si="12">AVERAGE(D7,F7,H7)</f>
        <v>37</v>
      </c>
      <c r="AC7" s="41">
        <f t="shared" ref="AC7:AC56" si="13">AVERAGE(J7,L7,N7,R7,T7,V7,X7,Z7)</f>
        <v>0</v>
      </c>
    </row>
    <row r="8" spans="2:29" x14ac:dyDescent="0.2">
      <c r="B8" s="94" t="s">
        <v>90</v>
      </c>
      <c r="C8" s="3" t="s">
        <v>11</v>
      </c>
      <c r="D8" s="6">
        <v>0</v>
      </c>
      <c r="E8" s="24">
        <f t="shared" si="0"/>
        <v>0</v>
      </c>
      <c r="F8" s="6">
        <v>0</v>
      </c>
      <c r="G8" s="24">
        <f t="shared" si="1"/>
        <v>0</v>
      </c>
      <c r="H8" s="6">
        <v>0</v>
      </c>
      <c r="I8" s="24">
        <f t="shared" si="2"/>
        <v>0</v>
      </c>
      <c r="J8" s="6">
        <v>0</v>
      </c>
      <c r="K8" s="24">
        <f t="shared" si="3"/>
        <v>0</v>
      </c>
      <c r="L8" s="6">
        <v>0</v>
      </c>
      <c r="M8" s="24">
        <f t="shared" si="4"/>
        <v>0</v>
      </c>
      <c r="N8" s="6">
        <v>0</v>
      </c>
      <c r="O8" s="24">
        <f t="shared" si="5"/>
        <v>0</v>
      </c>
      <c r="P8" s="7">
        <v>167</v>
      </c>
      <c r="Q8" s="9">
        <f t="shared" si="6"/>
        <v>1.7000916217041636E-2</v>
      </c>
      <c r="R8" s="6">
        <v>0</v>
      </c>
      <c r="S8" s="19">
        <f t="shared" si="7"/>
        <v>0</v>
      </c>
      <c r="T8" s="6">
        <v>0</v>
      </c>
      <c r="U8" s="140">
        <f t="shared" si="8"/>
        <v>0</v>
      </c>
      <c r="V8" s="6">
        <v>0</v>
      </c>
      <c r="W8" s="140">
        <f t="shared" si="9"/>
        <v>0</v>
      </c>
      <c r="X8" s="6">
        <v>0</v>
      </c>
      <c r="Y8" s="140">
        <f t="shared" si="10"/>
        <v>0</v>
      </c>
      <c r="Z8" s="6">
        <v>0</v>
      </c>
      <c r="AA8" s="140">
        <f t="shared" si="11"/>
        <v>0</v>
      </c>
      <c r="AB8" s="76">
        <f t="shared" si="12"/>
        <v>0</v>
      </c>
      <c r="AC8" s="41">
        <f t="shared" si="13"/>
        <v>0</v>
      </c>
    </row>
    <row r="9" spans="2:29" x14ac:dyDescent="0.2">
      <c r="B9" s="94"/>
      <c r="C9" s="3" t="s">
        <v>7</v>
      </c>
      <c r="D9" s="7">
        <v>501</v>
      </c>
      <c r="E9" s="24">
        <f t="shared" si="0"/>
        <v>7.3170731707317069E-2</v>
      </c>
      <c r="F9" s="6">
        <v>0</v>
      </c>
      <c r="G9" s="24">
        <f t="shared" si="1"/>
        <v>0</v>
      </c>
      <c r="H9" s="6">
        <v>0</v>
      </c>
      <c r="I9" s="24">
        <f t="shared" si="2"/>
        <v>0</v>
      </c>
      <c r="J9" s="6">
        <v>0</v>
      </c>
      <c r="K9" s="24">
        <f t="shared" si="3"/>
        <v>0</v>
      </c>
      <c r="L9" s="6">
        <v>0</v>
      </c>
      <c r="M9" s="24">
        <f t="shared" si="4"/>
        <v>0</v>
      </c>
      <c r="N9" s="6">
        <v>0</v>
      </c>
      <c r="O9" s="24">
        <f t="shared" si="5"/>
        <v>0</v>
      </c>
      <c r="P9" s="7">
        <v>0</v>
      </c>
      <c r="Q9" s="9">
        <f t="shared" si="6"/>
        <v>0</v>
      </c>
      <c r="R9" s="6">
        <v>0</v>
      </c>
      <c r="S9" s="19">
        <f t="shared" si="7"/>
        <v>0</v>
      </c>
      <c r="T9" s="6">
        <v>0</v>
      </c>
      <c r="U9" s="140">
        <f t="shared" si="8"/>
        <v>0</v>
      </c>
      <c r="V9" s="6">
        <v>0</v>
      </c>
      <c r="W9" s="140">
        <f t="shared" si="9"/>
        <v>0</v>
      </c>
      <c r="X9" s="6">
        <v>0</v>
      </c>
      <c r="Y9" s="140">
        <f t="shared" si="10"/>
        <v>0</v>
      </c>
      <c r="Z9" s="6">
        <v>0</v>
      </c>
      <c r="AA9" s="140">
        <f t="shared" si="11"/>
        <v>0</v>
      </c>
      <c r="AB9" s="76">
        <f t="shared" si="12"/>
        <v>167</v>
      </c>
      <c r="AC9" s="41">
        <f t="shared" si="13"/>
        <v>0</v>
      </c>
    </row>
    <row r="10" spans="2:29" x14ac:dyDescent="0.2">
      <c r="B10" s="94"/>
      <c r="C10" s="3" t="s">
        <v>9</v>
      </c>
      <c r="D10" s="6">
        <v>0</v>
      </c>
      <c r="E10" s="24">
        <f t="shared" si="0"/>
        <v>0</v>
      </c>
      <c r="F10" s="6">
        <v>0</v>
      </c>
      <c r="G10" s="24">
        <f t="shared" si="1"/>
        <v>0</v>
      </c>
      <c r="H10" s="6">
        <v>5177</v>
      </c>
      <c r="I10" s="24">
        <f t="shared" si="2"/>
        <v>0.31</v>
      </c>
      <c r="J10" s="6">
        <v>0</v>
      </c>
      <c r="K10" s="24">
        <f t="shared" si="3"/>
        <v>0</v>
      </c>
      <c r="L10" s="6">
        <v>0</v>
      </c>
      <c r="M10" s="24">
        <f t="shared" si="4"/>
        <v>0</v>
      </c>
      <c r="N10" s="7">
        <v>6847</v>
      </c>
      <c r="O10" s="24">
        <f t="shared" si="5"/>
        <v>0.66129032258064513</v>
      </c>
      <c r="P10" s="6">
        <v>0</v>
      </c>
      <c r="Q10" s="9">
        <f t="shared" si="6"/>
        <v>0</v>
      </c>
      <c r="R10" s="6">
        <v>0</v>
      </c>
      <c r="S10" s="19">
        <f t="shared" si="7"/>
        <v>0</v>
      </c>
      <c r="T10" s="6">
        <v>0</v>
      </c>
      <c r="U10" s="140">
        <f t="shared" si="8"/>
        <v>0</v>
      </c>
      <c r="V10" s="6">
        <v>0</v>
      </c>
      <c r="W10" s="140">
        <f t="shared" si="9"/>
        <v>0</v>
      </c>
      <c r="X10" s="6">
        <v>0</v>
      </c>
      <c r="Y10" s="140">
        <f t="shared" si="10"/>
        <v>0</v>
      </c>
      <c r="Z10" s="6">
        <v>0</v>
      </c>
      <c r="AA10" s="140">
        <f t="shared" si="11"/>
        <v>0</v>
      </c>
      <c r="AB10" s="76">
        <f t="shared" si="12"/>
        <v>1725.6666666666667</v>
      </c>
      <c r="AC10" s="41">
        <f t="shared" si="13"/>
        <v>855.875</v>
      </c>
    </row>
    <row r="11" spans="2:29" x14ac:dyDescent="0.2">
      <c r="B11" s="94"/>
      <c r="C11" s="3" t="s">
        <v>8</v>
      </c>
      <c r="D11" s="6">
        <v>0</v>
      </c>
      <c r="E11" s="24">
        <f t="shared" si="0"/>
        <v>0</v>
      </c>
      <c r="F11" s="7">
        <v>111</v>
      </c>
      <c r="G11" s="24">
        <f t="shared" si="1"/>
        <v>3.125E-2</v>
      </c>
      <c r="H11" s="6">
        <v>0</v>
      </c>
      <c r="I11" s="24">
        <f t="shared" si="2"/>
        <v>0</v>
      </c>
      <c r="J11" s="6">
        <v>0</v>
      </c>
      <c r="K11" s="24">
        <f t="shared" si="3"/>
        <v>0</v>
      </c>
      <c r="L11" s="6">
        <v>0</v>
      </c>
      <c r="M11" s="24">
        <f t="shared" si="4"/>
        <v>0</v>
      </c>
      <c r="N11" s="6">
        <v>0</v>
      </c>
      <c r="O11" s="24">
        <f t="shared" si="5"/>
        <v>0</v>
      </c>
      <c r="P11" s="7">
        <v>167</v>
      </c>
      <c r="Q11" s="9">
        <f t="shared" si="6"/>
        <v>1.7000916217041636E-2</v>
      </c>
      <c r="R11" s="6">
        <v>0</v>
      </c>
      <c r="S11" s="19">
        <f t="shared" si="7"/>
        <v>0</v>
      </c>
      <c r="T11" s="6">
        <v>0</v>
      </c>
      <c r="U11" s="140">
        <f t="shared" si="8"/>
        <v>0</v>
      </c>
      <c r="V11" s="6">
        <v>0</v>
      </c>
      <c r="W11" s="140">
        <f t="shared" si="9"/>
        <v>0</v>
      </c>
      <c r="X11" s="6">
        <v>0</v>
      </c>
      <c r="Y11" s="140">
        <f t="shared" si="10"/>
        <v>0</v>
      </c>
      <c r="Z11" s="6">
        <v>0</v>
      </c>
      <c r="AA11" s="140">
        <f t="shared" si="11"/>
        <v>0</v>
      </c>
      <c r="AB11" s="76">
        <f t="shared" si="12"/>
        <v>37</v>
      </c>
      <c r="AC11" s="41">
        <f t="shared" si="13"/>
        <v>0</v>
      </c>
    </row>
    <row r="12" spans="2:29" x14ac:dyDescent="0.2">
      <c r="B12" s="94"/>
      <c r="C12" s="3" t="s">
        <v>18</v>
      </c>
      <c r="D12" s="6">
        <v>0</v>
      </c>
      <c r="E12" s="24">
        <f t="shared" si="0"/>
        <v>0</v>
      </c>
      <c r="F12" s="6">
        <v>0</v>
      </c>
      <c r="G12" s="24">
        <f t="shared" si="1"/>
        <v>0</v>
      </c>
      <c r="H12" s="6">
        <v>0</v>
      </c>
      <c r="I12" s="24">
        <f t="shared" si="2"/>
        <v>0</v>
      </c>
      <c r="J12" s="6">
        <v>0</v>
      </c>
      <c r="K12" s="24">
        <f t="shared" si="3"/>
        <v>0</v>
      </c>
      <c r="L12" s="6">
        <v>0</v>
      </c>
      <c r="M12" s="24">
        <f t="shared" si="4"/>
        <v>0</v>
      </c>
      <c r="N12" s="141">
        <v>0</v>
      </c>
      <c r="O12" s="24">
        <f t="shared" si="5"/>
        <v>0</v>
      </c>
      <c r="P12" s="7">
        <v>167</v>
      </c>
      <c r="Q12" s="9">
        <f t="shared" si="6"/>
        <v>1.7000916217041636E-2</v>
      </c>
      <c r="R12" s="6">
        <v>0</v>
      </c>
      <c r="S12" s="19">
        <f t="shared" si="7"/>
        <v>0</v>
      </c>
      <c r="T12" s="6">
        <v>0</v>
      </c>
      <c r="U12" s="140">
        <f t="shared" si="8"/>
        <v>0</v>
      </c>
      <c r="V12" s="6">
        <v>0</v>
      </c>
      <c r="W12" s="140">
        <f t="shared" si="9"/>
        <v>0</v>
      </c>
      <c r="X12" s="6">
        <v>0</v>
      </c>
      <c r="Y12" s="140">
        <f t="shared" si="10"/>
        <v>0</v>
      </c>
      <c r="Z12" s="6">
        <v>0</v>
      </c>
      <c r="AA12" s="140">
        <f t="shared" si="11"/>
        <v>0</v>
      </c>
      <c r="AB12" s="76">
        <f t="shared" si="12"/>
        <v>0</v>
      </c>
      <c r="AC12" s="41">
        <f t="shared" si="13"/>
        <v>0</v>
      </c>
    </row>
    <row r="13" spans="2:29" x14ac:dyDescent="0.2">
      <c r="B13" s="94"/>
      <c r="C13" s="3" t="s">
        <v>12</v>
      </c>
      <c r="D13" s="7">
        <v>167</v>
      </c>
      <c r="E13" s="24">
        <f t="shared" si="0"/>
        <v>2.4390243902439025E-2</v>
      </c>
      <c r="F13" s="6">
        <v>0</v>
      </c>
      <c r="G13" s="24">
        <f t="shared" si="1"/>
        <v>0</v>
      </c>
      <c r="H13" s="6">
        <v>0</v>
      </c>
      <c r="I13" s="24">
        <f t="shared" si="2"/>
        <v>0</v>
      </c>
      <c r="J13" s="6">
        <v>0</v>
      </c>
      <c r="K13" s="24">
        <f t="shared" si="3"/>
        <v>0</v>
      </c>
      <c r="L13" s="6">
        <v>0</v>
      </c>
      <c r="M13" s="24">
        <f t="shared" si="4"/>
        <v>0</v>
      </c>
      <c r="N13" s="6">
        <v>0</v>
      </c>
      <c r="O13" s="24">
        <f t="shared" si="5"/>
        <v>0</v>
      </c>
      <c r="P13" s="7">
        <v>167</v>
      </c>
      <c r="Q13" s="9">
        <f t="shared" si="6"/>
        <v>1.7000916217041636E-2</v>
      </c>
      <c r="R13" s="6">
        <v>0</v>
      </c>
      <c r="S13" s="19">
        <f t="shared" si="7"/>
        <v>0</v>
      </c>
      <c r="T13" s="6">
        <v>0</v>
      </c>
      <c r="U13" s="140">
        <f t="shared" si="8"/>
        <v>0</v>
      </c>
      <c r="V13" s="6">
        <v>0</v>
      </c>
      <c r="W13" s="140">
        <f t="shared" si="9"/>
        <v>0</v>
      </c>
      <c r="X13" s="6">
        <v>0</v>
      </c>
      <c r="Y13" s="140">
        <f t="shared" si="10"/>
        <v>0</v>
      </c>
      <c r="Z13" s="6">
        <v>0</v>
      </c>
      <c r="AA13" s="140">
        <f t="shared" si="11"/>
        <v>0</v>
      </c>
      <c r="AB13" s="76">
        <f t="shared" si="12"/>
        <v>55.666666666666664</v>
      </c>
      <c r="AC13" s="41">
        <f t="shared" si="13"/>
        <v>0</v>
      </c>
    </row>
    <row r="14" spans="2:29" x14ac:dyDescent="0.2">
      <c r="B14" s="94"/>
      <c r="C14" s="3" t="s">
        <v>13</v>
      </c>
      <c r="D14" s="7">
        <v>501</v>
      </c>
      <c r="E14" s="24">
        <f t="shared" si="0"/>
        <v>7.3170731707317069E-2</v>
      </c>
      <c r="F14" s="7">
        <v>111</v>
      </c>
      <c r="G14" s="24">
        <f t="shared" si="1"/>
        <v>3.125E-2</v>
      </c>
      <c r="H14" s="7">
        <v>334</v>
      </c>
      <c r="I14" s="24">
        <f t="shared" si="2"/>
        <v>0.02</v>
      </c>
      <c r="J14" s="6">
        <v>0</v>
      </c>
      <c r="K14" s="24">
        <f t="shared" si="3"/>
        <v>0</v>
      </c>
      <c r="L14" s="6">
        <v>0</v>
      </c>
      <c r="M14" s="24">
        <f t="shared" si="4"/>
        <v>0</v>
      </c>
      <c r="N14" s="6">
        <v>0</v>
      </c>
      <c r="O14" s="24">
        <f t="shared" si="5"/>
        <v>0</v>
      </c>
      <c r="P14" s="6">
        <v>0</v>
      </c>
      <c r="Q14" s="9">
        <f t="shared" si="6"/>
        <v>0</v>
      </c>
      <c r="R14" s="20">
        <v>2700</v>
      </c>
      <c r="S14" s="19">
        <f t="shared" si="7"/>
        <v>0.05</v>
      </c>
      <c r="T14" s="20">
        <v>1300</v>
      </c>
      <c r="U14" s="140">
        <f t="shared" si="8"/>
        <v>2.736842105263158E-2</v>
      </c>
      <c r="V14" s="20">
        <v>500</v>
      </c>
      <c r="W14" s="140">
        <f t="shared" si="9"/>
        <v>9.3808630393996256E-3</v>
      </c>
      <c r="X14" s="20">
        <v>0</v>
      </c>
      <c r="Y14" s="140">
        <f t="shared" si="10"/>
        <v>0</v>
      </c>
      <c r="Z14" s="20">
        <v>0</v>
      </c>
      <c r="AA14" s="140">
        <f t="shared" si="11"/>
        <v>0</v>
      </c>
      <c r="AB14" s="76">
        <f t="shared" si="12"/>
        <v>315.33333333333331</v>
      </c>
      <c r="AC14" s="41">
        <f t="shared" si="13"/>
        <v>562.5</v>
      </c>
    </row>
    <row r="15" spans="2:29" x14ac:dyDescent="0.2">
      <c r="B15" s="94"/>
      <c r="C15" s="3" t="s">
        <v>16</v>
      </c>
      <c r="D15" s="6">
        <v>0</v>
      </c>
      <c r="E15" s="24">
        <f t="shared" si="0"/>
        <v>0</v>
      </c>
      <c r="F15" s="6">
        <v>0</v>
      </c>
      <c r="G15" s="24">
        <f t="shared" si="1"/>
        <v>0</v>
      </c>
      <c r="H15" s="7">
        <v>6012</v>
      </c>
      <c r="I15" s="24">
        <f t="shared" si="2"/>
        <v>0.36</v>
      </c>
      <c r="J15" s="6">
        <v>0</v>
      </c>
      <c r="K15" s="24">
        <f t="shared" si="3"/>
        <v>0</v>
      </c>
      <c r="L15" s="6">
        <v>0</v>
      </c>
      <c r="M15" s="24">
        <f t="shared" si="4"/>
        <v>0</v>
      </c>
      <c r="N15" s="6">
        <v>0</v>
      </c>
      <c r="O15" s="24">
        <f t="shared" si="5"/>
        <v>0</v>
      </c>
      <c r="P15" s="6">
        <v>0</v>
      </c>
      <c r="Q15" s="9">
        <f t="shared" si="6"/>
        <v>0</v>
      </c>
      <c r="R15" s="6">
        <v>0</v>
      </c>
      <c r="S15" s="19">
        <f t="shared" ref="S15:S56" si="14">R15/R$57</f>
        <v>0</v>
      </c>
      <c r="T15" s="6">
        <v>0</v>
      </c>
      <c r="U15" s="140">
        <f t="shared" si="8"/>
        <v>0</v>
      </c>
      <c r="V15" s="6">
        <v>0</v>
      </c>
      <c r="W15" s="140">
        <f t="shared" si="9"/>
        <v>0</v>
      </c>
      <c r="X15" s="6">
        <v>0</v>
      </c>
      <c r="Y15" s="140">
        <f t="shared" si="10"/>
        <v>0</v>
      </c>
      <c r="Z15" s="6">
        <v>0</v>
      </c>
      <c r="AA15" s="140">
        <f t="shared" si="11"/>
        <v>0</v>
      </c>
      <c r="AB15" s="76">
        <f t="shared" si="12"/>
        <v>2004</v>
      </c>
      <c r="AC15" s="41">
        <f t="shared" si="13"/>
        <v>0</v>
      </c>
    </row>
    <row r="16" spans="2:29" x14ac:dyDescent="0.2">
      <c r="B16" s="94"/>
      <c r="C16" s="3" t="s">
        <v>21</v>
      </c>
      <c r="D16" s="6">
        <v>0</v>
      </c>
      <c r="E16" s="24">
        <f t="shared" si="0"/>
        <v>0</v>
      </c>
      <c r="F16" s="6">
        <v>0</v>
      </c>
      <c r="G16" s="24">
        <f t="shared" si="1"/>
        <v>0</v>
      </c>
      <c r="H16" s="6">
        <v>0</v>
      </c>
      <c r="I16" s="24">
        <f t="shared" si="2"/>
        <v>0</v>
      </c>
      <c r="J16" s="6">
        <v>0</v>
      </c>
      <c r="K16" s="24">
        <f t="shared" si="3"/>
        <v>0</v>
      </c>
      <c r="L16" s="6">
        <v>0</v>
      </c>
      <c r="M16" s="24">
        <f t="shared" si="4"/>
        <v>0</v>
      </c>
      <c r="N16" s="6">
        <v>0</v>
      </c>
      <c r="O16" s="24">
        <f t="shared" si="5"/>
        <v>0</v>
      </c>
      <c r="P16" s="7">
        <v>1169</v>
      </c>
      <c r="Q16" s="9">
        <f t="shared" si="6"/>
        <v>0.11900641351929146</v>
      </c>
      <c r="R16" s="6">
        <v>0</v>
      </c>
      <c r="S16" s="19">
        <f t="shared" si="14"/>
        <v>0</v>
      </c>
      <c r="T16" s="6">
        <v>0</v>
      </c>
      <c r="U16" s="140">
        <f t="shared" si="8"/>
        <v>0</v>
      </c>
      <c r="V16" s="6">
        <v>0</v>
      </c>
      <c r="W16" s="140">
        <f t="shared" si="9"/>
        <v>0</v>
      </c>
      <c r="X16" s="6">
        <v>0</v>
      </c>
      <c r="Y16" s="140">
        <f t="shared" si="10"/>
        <v>0</v>
      </c>
      <c r="Z16" s="6">
        <v>0</v>
      </c>
      <c r="AA16" s="140">
        <f t="shared" si="11"/>
        <v>0</v>
      </c>
      <c r="AB16" s="76">
        <f t="shared" si="12"/>
        <v>0</v>
      </c>
      <c r="AC16" s="41">
        <f t="shared" si="13"/>
        <v>0</v>
      </c>
    </row>
    <row r="17" spans="2:29" x14ac:dyDescent="0.2">
      <c r="B17" s="94"/>
      <c r="C17" s="3" t="s">
        <v>23</v>
      </c>
      <c r="D17" s="6">
        <v>0</v>
      </c>
      <c r="E17" s="24">
        <f t="shared" si="0"/>
        <v>0</v>
      </c>
      <c r="F17" s="6">
        <v>0</v>
      </c>
      <c r="G17" s="24">
        <f t="shared" si="1"/>
        <v>0</v>
      </c>
      <c r="H17" s="6">
        <v>0</v>
      </c>
      <c r="I17" s="24">
        <f t="shared" si="2"/>
        <v>0</v>
      </c>
      <c r="J17" s="6">
        <v>0</v>
      </c>
      <c r="K17" s="24">
        <f t="shared" si="3"/>
        <v>0</v>
      </c>
      <c r="L17" s="6">
        <v>0</v>
      </c>
      <c r="M17" s="24">
        <f t="shared" si="4"/>
        <v>0</v>
      </c>
      <c r="N17" s="6">
        <v>0</v>
      </c>
      <c r="O17" s="24">
        <f t="shared" si="5"/>
        <v>0</v>
      </c>
      <c r="P17" s="7">
        <v>1336</v>
      </c>
      <c r="Q17" s="9">
        <f t="shared" si="6"/>
        <v>0.13600732973633309</v>
      </c>
      <c r="R17" s="6">
        <v>0</v>
      </c>
      <c r="S17" s="19">
        <f t="shared" si="14"/>
        <v>0</v>
      </c>
      <c r="T17" s="6">
        <v>0</v>
      </c>
      <c r="U17" s="140">
        <f t="shared" si="8"/>
        <v>0</v>
      </c>
      <c r="V17" s="6">
        <v>0</v>
      </c>
      <c r="W17" s="140">
        <f t="shared" si="9"/>
        <v>0</v>
      </c>
      <c r="X17" s="6">
        <v>0</v>
      </c>
      <c r="Y17" s="140">
        <f t="shared" si="10"/>
        <v>0</v>
      </c>
      <c r="Z17" s="6">
        <v>0</v>
      </c>
      <c r="AA17" s="140">
        <f t="shared" si="11"/>
        <v>0</v>
      </c>
      <c r="AB17" s="76">
        <f t="shared" si="12"/>
        <v>0</v>
      </c>
      <c r="AC17" s="41">
        <f t="shared" si="13"/>
        <v>0</v>
      </c>
    </row>
    <row r="18" spans="2:29" x14ac:dyDescent="0.2">
      <c r="B18" s="94"/>
      <c r="C18" s="3" t="s">
        <v>15</v>
      </c>
      <c r="D18" s="6">
        <v>0</v>
      </c>
      <c r="E18" s="24">
        <f t="shared" si="0"/>
        <v>0</v>
      </c>
      <c r="F18" s="7">
        <v>222</v>
      </c>
      <c r="G18" s="24">
        <f t="shared" si="1"/>
        <v>6.25E-2</v>
      </c>
      <c r="H18" s="6">
        <v>0</v>
      </c>
      <c r="I18" s="24">
        <f t="shared" si="2"/>
        <v>0</v>
      </c>
      <c r="J18" s="6">
        <v>0</v>
      </c>
      <c r="K18" s="24">
        <f t="shared" si="3"/>
        <v>0</v>
      </c>
      <c r="L18" s="6">
        <v>0</v>
      </c>
      <c r="M18" s="24">
        <f t="shared" si="4"/>
        <v>0</v>
      </c>
      <c r="N18" s="6">
        <v>0</v>
      </c>
      <c r="O18" s="24">
        <f t="shared" si="5"/>
        <v>0</v>
      </c>
      <c r="P18" s="6">
        <v>0</v>
      </c>
      <c r="Q18" s="9">
        <f t="shared" si="6"/>
        <v>0</v>
      </c>
      <c r="R18" s="6">
        <v>0</v>
      </c>
      <c r="S18" s="19">
        <f t="shared" si="14"/>
        <v>0</v>
      </c>
      <c r="T18" s="6">
        <v>0</v>
      </c>
      <c r="U18" s="140">
        <f t="shared" si="8"/>
        <v>0</v>
      </c>
      <c r="V18" s="6">
        <v>0</v>
      </c>
      <c r="W18" s="140">
        <f t="shared" si="9"/>
        <v>0</v>
      </c>
      <c r="X18" s="6">
        <v>0</v>
      </c>
      <c r="Y18" s="140">
        <f t="shared" si="10"/>
        <v>0</v>
      </c>
      <c r="Z18" s="6">
        <v>0</v>
      </c>
      <c r="AA18" s="140">
        <f t="shared" si="11"/>
        <v>0</v>
      </c>
      <c r="AB18" s="76">
        <f t="shared" si="12"/>
        <v>74</v>
      </c>
      <c r="AC18" s="41">
        <f t="shared" si="13"/>
        <v>0</v>
      </c>
    </row>
    <row r="19" spans="2:29" x14ac:dyDescent="0.2">
      <c r="B19" s="94"/>
      <c r="C19" s="3" t="s">
        <v>24</v>
      </c>
      <c r="D19" s="6">
        <v>0</v>
      </c>
      <c r="E19" s="24">
        <f t="shared" si="0"/>
        <v>0</v>
      </c>
      <c r="F19" s="6">
        <v>0</v>
      </c>
      <c r="G19" s="24">
        <f t="shared" si="1"/>
        <v>0</v>
      </c>
      <c r="H19" s="6">
        <v>0</v>
      </c>
      <c r="I19" s="24">
        <f t="shared" si="2"/>
        <v>0</v>
      </c>
      <c r="J19" s="6">
        <v>0</v>
      </c>
      <c r="K19" s="24">
        <f t="shared" si="3"/>
        <v>0</v>
      </c>
      <c r="L19" s="141">
        <v>0</v>
      </c>
      <c r="M19" s="24">
        <f t="shared" si="4"/>
        <v>0</v>
      </c>
      <c r="N19" s="141">
        <v>0</v>
      </c>
      <c r="O19" s="24">
        <f t="shared" si="5"/>
        <v>0</v>
      </c>
      <c r="P19" s="7">
        <v>334</v>
      </c>
      <c r="Q19" s="9">
        <f t="shared" si="6"/>
        <v>3.4001832434083272E-2</v>
      </c>
      <c r="R19" s="6">
        <v>0</v>
      </c>
      <c r="S19" s="19">
        <f t="shared" si="14"/>
        <v>0</v>
      </c>
      <c r="T19" s="6">
        <v>0</v>
      </c>
      <c r="U19" s="140">
        <f t="shared" si="8"/>
        <v>0</v>
      </c>
      <c r="V19" s="6">
        <v>0</v>
      </c>
      <c r="W19" s="140">
        <f t="shared" si="9"/>
        <v>0</v>
      </c>
      <c r="X19" s="6">
        <v>0</v>
      </c>
      <c r="Y19" s="140">
        <f t="shared" si="10"/>
        <v>0</v>
      </c>
      <c r="Z19" s="6">
        <v>0</v>
      </c>
      <c r="AA19" s="140">
        <f t="shared" si="11"/>
        <v>0</v>
      </c>
      <c r="AB19" s="76">
        <f t="shared" si="12"/>
        <v>0</v>
      </c>
      <c r="AC19" s="41">
        <f t="shared" si="13"/>
        <v>0</v>
      </c>
    </row>
    <row r="20" spans="2:29" x14ac:dyDescent="0.2">
      <c r="B20" s="94"/>
      <c r="C20" s="3" t="s">
        <v>25</v>
      </c>
      <c r="D20" s="6">
        <v>0</v>
      </c>
      <c r="E20" s="24">
        <f t="shared" si="0"/>
        <v>0</v>
      </c>
      <c r="F20" s="6">
        <v>0</v>
      </c>
      <c r="G20" s="24">
        <f t="shared" si="1"/>
        <v>0</v>
      </c>
      <c r="H20" s="6">
        <v>0</v>
      </c>
      <c r="I20" s="24">
        <f t="shared" si="2"/>
        <v>0</v>
      </c>
      <c r="J20" s="6">
        <v>0</v>
      </c>
      <c r="K20" s="24">
        <f t="shared" si="3"/>
        <v>0</v>
      </c>
      <c r="L20" s="6">
        <v>0</v>
      </c>
      <c r="M20" s="24">
        <f t="shared" si="4"/>
        <v>0</v>
      </c>
      <c r="N20" s="6">
        <v>0</v>
      </c>
      <c r="O20" s="24">
        <f t="shared" si="5"/>
        <v>0</v>
      </c>
      <c r="P20" s="7">
        <v>1336</v>
      </c>
      <c r="Q20" s="9">
        <f t="shared" si="6"/>
        <v>0.13600732973633309</v>
      </c>
      <c r="R20" s="20">
        <v>0</v>
      </c>
      <c r="S20" s="19">
        <f t="shared" si="14"/>
        <v>0</v>
      </c>
      <c r="T20" s="20">
        <v>1800</v>
      </c>
      <c r="U20" s="140">
        <f t="shared" si="8"/>
        <v>3.7894736842105266E-2</v>
      </c>
      <c r="V20" s="20">
        <v>4200</v>
      </c>
      <c r="W20" s="140">
        <f t="shared" si="9"/>
        <v>7.879924953095685E-2</v>
      </c>
      <c r="X20" s="20">
        <v>3100</v>
      </c>
      <c r="Y20" s="140">
        <f t="shared" si="10"/>
        <v>0.12301587301587301</v>
      </c>
      <c r="Z20" s="20">
        <v>2600</v>
      </c>
      <c r="AA20" s="140">
        <f t="shared" si="11"/>
        <v>0.16883116883116883</v>
      </c>
      <c r="AB20" s="76">
        <f t="shared" si="12"/>
        <v>0</v>
      </c>
      <c r="AC20" s="41">
        <f t="shared" si="13"/>
        <v>1462.5</v>
      </c>
    </row>
    <row r="21" spans="2:29" x14ac:dyDescent="0.2">
      <c r="B21" s="94"/>
      <c r="C21" s="3" t="s">
        <v>26</v>
      </c>
      <c r="D21" s="6">
        <v>0</v>
      </c>
      <c r="E21" s="24">
        <f t="shared" si="0"/>
        <v>0</v>
      </c>
      <c r="F21" s="6">
        <v>0</v>
      </c>
      <c r="G21" s="24">
        <f t="shared" si="1"/>
        <v>0</v>
      </c>
      <c r="H21" s="6">
        <v>0</v>
      </c>
      <c r="I21" s="24">
        <f t="shared" si="2"/>
        <v>0</v>
      </c>
      <c r="J21" s="6">
        <v>0</v>
      </c>
      <c r="K21" s="24">
        <f t="shared" si="3"/>
        <v>0</v>
      </c>
      <c r="L21" s="6">
        <v>0</v>
      </c>
      <c r="M21" s="24">
        <f t="shared" si="4"/>
        <v>0</v>
      </c>
      <c r="N21" s="6">
        <v>0</v>
      </c>
      <c r="O21" s="24">
        <f t="shared" si="5"/>
        <v>0</v>
      </c>
      <c r="P21" s="7">
        <v>137</v>
      </c>
      <c r="Q21" s="9">
        <f t="shared" si="6"/>
        <v>1.3946859411585055E-2</v>
      </c>
      <c r="R21" s="6">
        <v>0</v>
      </c>
      <c r="S21" s="19">
        <f t="shared" si="14"/>
        <v>0</v>
      </c>
      <c r="T21" s="6">
        <v>0</v>
      </c>
      <c r="U21" s="140">
        <f t="shared" si="8"/>
        <v>0</v>
      </c>
      <c r="V21" s="6">
        <v>0</v>
      </c>
      <c r="W21" s="140">
        <f t="shared" si="9"/>
        <v>0</v>
      </c>
      <c r="X21" s="6">
        <v>0</v>
      </c>
      <c r="Y21" s="140">
        <f t="shared" si="10"/>
        <v>0</v>
      </c>
      <c r="Z21" s="6">
        <v>0</v>
      </c>
      <c r="AA21" s="140">
        <f t="shared" si="11"/>
        <v>0</v>
      </c>
      <c r="AB21" s="76">
        <f t="shared" si="12"/>
        <v>0</v>
      </c>
      <c r="AC21" s="41">
        <f t="shared" si="13"/>
        <v>0</v>
      </c>
    </row>
    <row r="22" spans="2:29" x14ac:dyDescent="0.2">
      <c r="B22" s="94"/>
      <c r="C22" s="3" t="s">
        <v>27</v>
      </c>
      <c r="D22" s="6">
        <v>0</v>
      </c>
      <c r="E22" s="24">
        <f t="shared" si="0"/>
        <v>0</v>
      </c>
      <c r="F22" s="6">
        <v>0</v>
      </c>
      <c r="G22" s="24">
        <f t="shared" si="1"/>
        <v>0</v>
      </c>
      <c r="H22" s="6">
        <v>0</v>
      </c>
      <c r="I22" s="24">
        <f t="shared" si="2"/>
        <v>0</v>
      </c>
      <c r="J22" s="6">
        <v>0</v>
      </c>
      <c r="K22" s="24">
        <f t="shared" si="3"/>
        <v>0</v>
      </c>
      <c r="L22" s="6">
        <v>0</v>
      </c>
      <c r="M22" s="24">
        <f t="shared" si="4"/>
        <v>0</v>
      </c>
      <c r="N22" s="6">
        <v>0</v>
      </c>
      <c r="O22" s="24">
        <f t="shared" si="5"/>
        <v>0</v>
      </c>
      <c r="P22" s="7">
        <v>668</v>
      </c>
      <c r="Q22" s="9">
        <f t="shared" si="6"/>
        <v>6.8003664868166544E-2</v>
      </c>
      <c r="R22" s="6">
        <v>0</v>
      </c>
      <c r="S22" s="19">
        <f t="shared" si="14"/>
        <v>0</v>
      </c>
      <c r="T22" s="6">
        <v>0</v>
      </c>
      <c r="U22" s="140">
        <f t="shared" si="8"/>
        <v>0</v>
      </c>
      <c r="V22" s="6">
        <v>0</v>
      </c>
      <c r="W22" s="140">
        <f t="shared" si="9"/>
        <v>0</v>
      </c>
      <c r="X22" s="6">
        <v>0</v>
      </c>
      <c r="Y22" s="140">
        <f t="shared" si="10"/>
        <v>0</v>
      </c>
      <c r="Z22" s="6">
        <v>0</v>
      </c>
      <c r="AA22" s="140">
        <f t="shared" si="11"/>
        <v>0</v>
      </c>
      <c r="AB22" s="76">
        <f t="shared" si="12"/>
        <v>0</v>
      </c>
      <c r="AC22" s="41">
        <f t="shared" si="13"/>
        <v>0</v>
      </c>
    </row>
    <row r="23" spans="2:29" x14ac:dyDescent="0.2">
      <c r="B23" s="94"/>
      <c r="C23" s="3" t="s">
        <v>28</v>
      </c>
      <c r="D23" s="6">
        <v>0</v>
      </c>
      <c r="E23" s="24">
        <f t="shared" si="0"/>
        <v>0</v>
      </c>
      <c r="F23" s="6">
        <v>0</v>
      </c>
      <c r="G23" s="24">
        <f t="shared" si="1"/>
        <v>0</v>
      </c>
      <c r="H23" s="6">
        <v>0</v>
      </c>
      <c r="I23" s="24">
        <f t="shared" si="2"/>
        <v>0</v>
      </c>
      <c r="J23" s="6">
        <v>0</v>
      </c>
      <c r="K23" s="24">
        <f t="shared" si="3"/>
        <v>0</v>
      </c>
      <c r="L23" s="6">
        <v>0</v>
      </c>
      <c r="M23" s="24">
        <f t="shared" si="4"/>
        <v>0</v>
      </c>
      <c r="N23" s="6">
        <v>0</v>
      </c>
      <c r="O23" s="24">
        <f t="shared" si="5"/>
        <v>0</v>
      </c>
      <c r="P23" s="7">
        <v>501</v>
      </c>
      <c r="Q23" s="9">
        <f t="shared" si="6"/>
        <v>5.1002748651124911E-2</v>
      </c>
      <c r="R23" s="6">
        <v>0</v>
      </c>
      <c r="S23" s="19">
        <f t="shared" si="14"/>
        <v>0</v>
      </c>
      <c r="T23" s="6">
        <v>0</v>
      </c>
      <c r="U23" s="140">
        <f t="shared" si="8"/>
        <v>0</v>
      </c>
      <c r="V23" s="6">
        <v>0</v>
      </c>
      <c r="W23" s="140">
        <f t="shared" si="9"/>
        <v>0</v>
      </c>
      <c r="X23" s="6">
        <v>0</v>
      </c>
      <c r="Y23" s="140">
        <f t="shared" si="10"/>
        <v>0</v>
      </c>
      <c r="Z23" s="6">
        <v>0</v>
      </c>
      <c r="AA23" s="140">
        <f t="shared" si="11"/>
        <v>0</v>
      </c>
      <c r="AB23" s="76">
        <f t="shared" si="12"/>
        <v>0</v>
      </c>
      <c r="AC23" s="41">
        <f t="shared" si="13"/>
        <v>0</v>
      </c>
    </row>
    <row r="24" spans="2:29" x14ac:dyDescent="0.2">
      <c r="B24" s="94"/>
      <c r="C24" s="3" t="s">
        <v>29</v>
      </c>
      <c r="D24" s="6">
        <v>0</v>
      </c>
      <c r="E24" s="24">
        <f t="shared" si="0"/>
        <v>0</v>
      </c>
      <c r="F24" s="6">
        <v>0</v>
      </c>
      <c r="G24" s="24">
        <f t="shared" si="1"/>
        <v>0</v>
      </c>
      <c r="H24" s="6">
        <v>0</v>
      </c>
      <c r="I24" s="24">
        <f t="shared" si="2"/>
        <v>0</v>
      </c>
      <c r="J24" s="6">
        <v>0</v>
      </c>
      <c r="K24" s="24">
        <f t="shared" si="3"/>
        <v>0</v>
      </c>
      <c r="L24" s="6">
        <v>0</v>
      </c>
      <c r="M24" s="24">
        <f t="shared" si="4"/>
        <v>0</v>
      </c>
      <c r="N24" s="141">
        <v>0</v>
      </c>
      <c r="O24" s="24">
        <f t="shared" si="5"/>
        <v>0</v>
      </c>
      <c r="P24" s="7">
        <v>167</v>
      </c>
      <c r="Q24" s="9">
        <f t="shared" si="6"/>
        <v>1.7000916217041636E-2</v>
      </c>
      <c r="R24" s="6">
        <v>0</v>
      </c>
      <c r="S24" s="19">
        <f t="shared" si="14"/>
        <v>0</v>
      </c>
      <c r="T24" s="6">
        <v>0</v>
      </c>
      <c r="U24" s="140">
        <f t="shared" si="8"/>
        <v>0</v>
      </c>
      <c r="V24" s="6">
        <v>0</v>
      </c>
      <c r="W24" s="140">
        <f t="shared" si="9"/>
        <v>0</v>
      </c>
      <c r="X24" s="6">
        <v>0</v>
      </c>
      <c r="Y24" s="140">
        <f t="shared" si="10"/>
        <v>0</v>
      </c>
      <c r="Z24" s="6">
        <v>0</v>
      </c>
      <c r="AA24" s="140">
        <f t="shared" si="11"/>
        <v>0</v>
      </c>
      <c r="AB24" s="76">
        <f t="shared" si="12"/>
        <v>0</v>
      </c>
      <c r="AC24" s="41">
        <f t="shared" si="13"/>
        <v>0</v>
      </c>
    </row>
    <row r="25" spans="2:29" x14ac:dyDescent="0.2">
      <c r="B25" s="94"/>
      <c r="C25" s="3" t="s">
        <v>30</v>
      </c>
      <c r="D25" s="6">
        <v>0</v>
      </c>
      <c r="E25" s="24">
        <f t="shared" si="0"/>
        <v>0</v>
      </c>
      <c r="F25" s="6">
        <v>0</v>
      </c>
      <c r="G25" s="24">
        <f t="shared" si="1"/>
        <v>0</v>
      </c>
      <c r="H25" s="6">
        <v>0</v>
      </c>
      <c r="I25" s="24">
        <f t="shared" si="2"/>
        <v>0</v>
      </c>
      <c r="J25" s="6">
        <v>0</v>
      </c>
      <c r="K25" s="24">
        <f t="shared" si="3"/>
        <v>0</v>
      </c>
      <c r="L25" s="6">
        <v>0</v>
      </c>
      <c r="M25" s="24">
        <f t="shared" si="4"/>
        <v>0</v>
      </c>
      <c r="N25" s="6">
        <v>0</v>
      </c>
      <c r="O25" s="24">
        <f t="shared" si="5"/>
        <v>0</v>
      </c>
      <c r="P25" s="7">
        <v>167</v>
      </c>
      <c r="Q25" s="9">
        <f t="shared" si="6"/>
        <v>1.7000916217041636E-2</v>
      </c>
      <c r="R25" s="6">
        <v>0</v>
      </c>
      <c r="S25" s="19">
        <f t="shared" si="14"/>
        <v>0</v>
      </c>
      <c r="T25" s="6">
        <v>0</v>
      </c>
      <c r="U25" s="140">
        <f t="shared" si="8"/>
        <v>0</v>
      </c>
      <c r="V25" s="6">
        <v>0</v>
      </c>
      <c r="W25" s="140">
        <f t="shared" si="9"/>
        <v>0</v>
      </c>
      <c r="X25" s="6">
        <v>0</v>
      </c>
      <c r="Y25" s="140">
        <f t="shared" si="10"/>
        <v>0</v>
      </c>
      <c r="Z25" s="6">
        <v>0</v>
      </c>
      <c r="AA25" s="140">
        <f t="shared" si="11"/>
        <v>0</v>
      </c>
      <c r="AB25" s="76">
        <f t="shared" si="12"/>
        <v>0</v>
      </c>
      <c r="AC25" s="41">
        <f t="shared" si="13"/>
        <v>0</v>
      </c>
    </row>
    <row r="26" spans="2:29" x14ac:dyDescent="0.2">
      <c r="B26" s="94"/>
      <c r="C26" s="3" t="s">
        <v>31</v>
      </c>
      <c r="D26" s="6">
        <v>0</v>
      </c>
      <c r="E26" s="24">
        <f t="shared" si="0"/>
        <v>0</v>
      </c>
      <c r="F26" s="6">
        <v>0</v>
      </c>
      <c r="G26" s="24">
        <f t="shared" si="1"/>
        <v>0</v>
      </c>
      <c r="H26" s="6">
        <v>0</v>
      </c>
      <c r="I26" s="24">
        <f t="shared" si="2"/>
        <v>0</v>
      </c>
      <c r="J26" s="6">
        <v>0</v>
      </c>
      <c r="K26" s="24">
        <f t="shared" si="3"/>
        <v>0</v>
      </c>
      <c r="L26" s="6">
        <v>0</v>
      </c>
      <c r="M26" s="24">
        <f t="shared" si="4"/>
        <v>0</v>
      </c>
      <c r="N26" s="6">
        <v>0</v>
      </c>
      <c r="O26" s="24">
        <f t="shared" si="5"/>
        <v>0</v>
      </c>
      <c r="P26" s="7">
        <v>1169</v>
      </c>
      <c r="Q26" s="9">
        <f t="shared" si="6"/>
        <v>0.11900641351929146</v>
      </c>
      <c r="R26" s="6">
        <v>0</v>
      </c>
      <c r="S26" s="19">
        <f t="shared" si="14"/>
        <v>0</v>
      </c>
      <c r="T26" s="6">
        <v>0</v>
      </c>
      <c r="U26" s="140">
        <f t="shared" si="8"/>
        <v>0</v>
      </c>
      <c r="V26" s="6">
        <v>0</v>
      </c>
      <c r="W26" s="140">
        <f t="shared" si="9"/>
        <v>0</v>
      </c>
      <c r="X26" s="6">
        <v>0</v>
      </c>
      <c r="Y26" s="140">
        <f t="shared" si="10"/>
        <v>0</v>
      </c>
      <c r="Z26" s="6">
        <v>0</v>
      </c>
      <c r="AA26" s="140">
        <f t="shared" si="11"/>
        <v>0</v>
      </c>
      <c r="AB26" s="76">
        <f t="shared" si="12"/>
        <v>0</v>
      </c>
      <c r="AC26" s="41">
        <f t="shared" si="13"/>
        <v>0</v>
      </c>
    </row>
    <row r="27" spans="2:29" x14ac:dyDescent="0.2">
      <c r="B27" s="94"/>
      <c r="C27" s="3" t="s">
        <v>10</v>
      </c>
      <c r="D27" s="6">
        <v>0</v>
      </c>
      <c r="E27" s="24">
        <f t="shared" si="0"/>
        <v>0</v>
      </c>
      <c r="F27" s="6">
        <v>0</v>
      </c>
      <c r="G27" s="24">
        <f t="shared" si="1"/>
        <v>0</v>
      </c>
      <c r="H27" s="6">
        <v>0</v>
      </c>
      <c r="I27" s="24">
        <f t="shared" si="2"/>
        <v>0</v>
      </c>
      <c r="J27" s="6">
        <v>0</v>
      </c>
      <c r="K27" s="24">
        <f t="shared" si="3"/>
        <v>0</v>
      </c>
      <c r="L27" s="6">
        <v>167</v>
      </c>
      <c r="M27" s="24">
        <f t="shared" si="4"/>
        <v>9.0090090090090089E-3</v>
      </c>
      <c r="N27" s="6">
        <v>0</v>
      </c>
      <c r="O27" s="24">
        <f t="shared" si="5"/>
        <v>0</v>
      </c>
      <c r="P27" s="7">
        <v>501</v>
      </c>
      <c r="Q27" s="9">
        <f t="shared" si="6"/>
        <v>5.1002748651124911E-2</v>
      </c>
      <c r="R27" s="6">
        <v>0</v>
      </c>
      <c r="S27" s="19">
        <f t="shared" si="14"/>
        <v>0</v>
      </c>
      <c r="T27" s="6">
        <v>0</v>
      </c>
      <c r="U27" s="140">
        <f t="shared" si="8"/>
        <v>0</v>
      </c>
      <c r="V27" s="6">
        <v>0</v>
      </c>
      <c r="W27" s="140">
        <f t="shared" si="9"/>
        <v>0</v>
      </c>
      <c r="X27" s="6">
        <v>0</v>
      </c>
      <c r="Y27" s="140">
        <f t="shared" si="10"/>
        <v>0</v>
      </c>
      <c r="Z27" s="6">
        <v>0</v>
      </c>
      <c r="AA27" s="140">
        <f t="shared" si="11"/>
        <v>0</v>
      </c>
      <c r="AB27" s="76">
        <f t="shared" si="12"/>
        <v>0</v>
      </c>
      <c r="AC27" s="41">
        <f t="shared" si="13"/>
        <v>20.875</v>
      </c>
    </row>
    <row r="28" spans="2:29" x14ac:dyDescent="0.2">
      <c r="B28" s="94"/>
      <c r="C28" s="3" t="s">
        <v>14</v>
      </c>
      <c r="D28" s="7">
        <v>167</v>
      </c>
      <c r="E28" s="24">
        <f t="shared" si="0"/>
        <v>2.4390243902439025E-2</v>
      </c>
      <c r="F28" s="6">
        <v>0</v>
      </c>
      <c r="G28" s="24">
        <f t="shared" si="1"/>
        <v>0</v>
      </c>
      <c r="H28" s="6">
        <v>0</v>
      </c>
      <c r="I28" s="24">
        <f t="shared" si="2"/>
        <v>0</v>
      </c>
      <c r="J28" s="6">
        <v>0</v>
      </c>
      <c r="K28" s="24">
        <f t="shared" si="3"/>
        <v>0</v>
      </c>
      <c r="L28" s="6">
        <v>0</v>
      </c>
      <c r="M28" s="24">
        <f t="shared" si="4"/>
        <v>0</v>
      </c>
      <c r="N28" s="7">
        <v>167</v>
      </c>
      <c r="O28" s="24">
        <f t="shared" si="5"/>
        <v>1.6129032258064516E-2</v>
      </c>
      <c r="P28" s="6">
        <v>0</v>
      </c>
      <c r="Q28" s="9">
        <f t="shared" si="6"/>
        <v>0</v>
      </c>
      <c r="R28" s="6">
        <v>0</v>
      </c>
      <c r="S28" s="19">
        <f t="shared" si="14"/>
        <v>0</v>
      </c>
      <c r="T28" s="6">
        <v>0</v>
      </c>
      <c r="U28" s="140">
        <f t="shared" si="8"/>
        <v>0</v>
      </c>
      <c r="V28" s="6">
        <v>0</v>
      </c>
      <c r="W28" s="140">
        <f t="shared" si="9"/>
        <v>0</v>
      </c>
      <c r="X28" s="6">
        <v>0</v>
      </c>
      <c r="Y28" s="140">
        <f t="shared" si="10"/>
        <v>0</v>
      </c>
      <c r="Z28" s="6">
        <v>0</v>
      </c>
      <c r="AA28" s="140">
        <f t="shared" si="11"/>
        <v>0</v>
      </c>
      <c r="AB28" s="76">
        <f t="shared" si="12"/>
        <v>55.666666666666664</v>
      </c>
      <c r="AC28" s="41">
        <f t="shared" si="13"/>
        <v>20.875</v>
      </c>
    </row>
    <row r="29" spans="2:29" x14ac:dyDescent="0.2">
      <c r="B29" s="94"/>
      <c r="C29" s="3" t="s">
        <v>20</v>
      </c>
      <c r="D29" s="7">
        <v>167</v>
      </c>
      <c r="E29" s="24">
        <f t="shared" si="0"/>
        <v>2.4390243902439025E-2</v>
      </c>
      <c r="F29" s="6">
        <v>0</v>
      </c>
      <c r="G29" s="24">
        <f t="shared" si="1"/>
        <v>0</v>
      </c>
      <c r="H29" s="6">
        <v>0</v>
      </c>
      <c r="I29" s="24">
        <f t="shared" si="2"/>
        <v>0</v>
      </c>
      <c r="J29" s="6">
        <v>0</v>
      </c>
      <c r="K29" s="24">
        <f t="shared" si="3"/>
        <v>0</v>
      </c>
      <c r="L29" s="6">
        <v>0</v>
      </c>
      <c r="M29" s="24">
        <f t="shared" si="4"/>
        <v>0</v>
      </c>
      <c r="N29" s="6">
        <v>0</v>
      </c>
      <c r="O29" s="24">
        <f t="shared" si="5"/>
        <v>0</v>
      </c>
      <c r="P29" s="6">
        <v>0</v>
      </c>
      <c r="Q29" s="9">
        <f t="shared" si="6"/>
        <v>0</v>
      </c>
      <c r="R29" s="6">
        <v>0</v>
      </c>
      <c r="S29" s="19">
        <f t="shared" si="14"/>
        <v>0</v>
      </c>
      <c r="T29" s="6">
        <v>0</v>
      </c>
      <c r="U29" s="140">
        <f t="shared" si="8"/>
        <v>0</v>
      </c>
      <c r="V29" s="6">
        <v>0</v>
      </c>
      <c r="W29" s="140">
        <f t="shared" si="9"/>
        <v>0</v>
      </c>
      <c r="X29" s="6">
        <v>0</v>
      </c>
      <c r="Y29" s="140">
        <f t="shared" si="10"/>
        <v>0</v>
      </c>
      <c r="Z29" s="6">
        <v>0</v>
      </c>
      <c r="AA29" s="140">
        <f t="shared" si="11"/>
        <v>0</v>
      </c>
      <c r="AB29" s="76">
        <f t="shared" si="12"/>
        <v>55.666666666666664</v>
      </c>
      <c r="AC29" s="41">
        <f t="shared" si="13"/>
        <v>0</v>
      </c>
    </row>
    <row r="30" spans="2:29" x14ac:dyDescent="0.2">
      <c r="B30" s="94"/>
      <c r="C30" s="3" t="s">
        <v>22</v>
      </c>
      <c r="D30" s="7">
        <v>167</v>
      </c>
      <c r="E30" s="24">
        <f t="shared" si="0"/>
        <v>2.4390243902439025E-2</v>
      </c>
      <c r="F30" s="6">
        <v>0</v>
      </c>
      <c r="G30" s="24">
        <f t="shared" si="1"/>
        <v>0</v>
      </c>
      <c r="H30" s="6">
        <v>0</v>
      </c>
      <c r="I30" s="24">
        <f t="shared" si="2"/>
        <v>0</v>
      </c>
      <c r="J30" s="6">
        <v>0</v>
      </c>
      <c r="K30" s="24">
        <f t="shared" si="3"/>
        <v>0</v>
      </c>
      <c r="L30" s="6">
        <v>0</v>
      </c>
      <c r="M30" s="24">
        <f t="shared" si="4"/>
        <v>0</v>
      </c>
      <c r="N30" s="6">
        <v>0</v>
      </c>
      <c r="O30" s="24">
        <f t="shared" si="5"/>
        <v>0</v>
      </c>
      <c r="P30" s="6">
        <v>0</v>
      </c>
      <c r="Q30" s="9">
        <f t="shared" si="6"/>
        <v>0</v>
      </c>
      <c r="R30" s="20">
        <v>0</v>
      </c>
      <c r="S30" s="19">
        <f t="shared" si="14"/>
        <v>0</v>
      </c>
      <c r="T30" s="20">
        <v>300</v>
      </c>
      <c r="U30" s="140">
        <f t="shared" si="8"/>
        <v>6.3157894736842104E-3</v>
      </c>
      <c r="V30" s="20">
        <v>500</v>
      </c>
      <c r="W30" s="140">
        <f t="shared" si="9"/>
        <v>9.3808630393996256E-3</v>
      </c>
      <c r="X30" s="20">
        <v>3800</v>
      </c>
      <c r="Y30" s="140">
        <f t="shared" si="10"/>
        <v>0.15079365079365079</v>
      </c>
      <c r="Z30" s="20">
        <v>5200</v>
      </c>
      <c r="AA30" s="140">
        <f t="shared" si="11"/>
        <v>0.33766233766233766</v>
      </c>
      <c r="AB30" s="76">
        <f t="shared" si="12"/>
        <v>55.666666666666664</v>
      </c>
      <c r="AC30" s="41">
        <f t="shared" si="13"/>
        <v>1225</v>
      </c>
    </row>
    <row r="31" spans="2:29" x14ac:dyDescent="0.2">
      <c r="B31" s="94"/>
      <c r="C31" s="3" t="s">
        <v>73</v>
      </c>
      <c r="D31" s="7">
        <v>0</v>
      </c>
      <c r="E31" s="24">
        <f t="shared" si="0"/>
        <v>0</v>
      </c>
      <c r="F31" s="6">
        <v>0</v>
      </c>
      <c r="G31" s="24">
        <f t="shared" si="1"/>
        <v>0</v>
      </c>
      <c r="H31" s="6">
        <v>0</v>
      </c>
      <c r="I31" s="24">
        <f t="shared" si="2"/>
        <v>0</v>
      </c>
      <c r="J31" s="6">
        <v>0</v>
      </c>
      <c r="K31" s="24">
        <f t="shared" si="3"/>
        <v>0</v>
      </c>
      <c r="L31" s="6">
        <v>0</v>
      </c>
      <c r="M31" s="24">
        <f t="shared" si="4"/>
        <v>0</v>
      </c>
      <c r="N31" s="6">
        <v>0</v>
      </c>
      <c r="O31" s="24">
        <f t="shared" si="5"/>
        <v>0</v>
      </c>
      <c r="P31" s="6">
        <v>0</v>
      </c>
      <c r="Q31" s="9">
        <f t="shared" si="6"/>
        <v>0</v>
      </c>
      <c r="R31" s="20">
        <v>100</v>
      </c>
      <c r="S31" s="19">
        <f t="shared" si="14"/>
        <v>1.8518518518518519E-3</v>
      </c>
      <c r="T31" s="20">
        <v>0</v>
      </c>
      <c r="U31" s="140">
        <f t="shared" si="8"/>
        <v>0</v>
      </c>
      <c r="V31" s="20">
        <v>0</v>
      </c>
      <c r="W31" s="140">
        <f t="shared" si="9"/>
        <v>0</v>
      </c>
      <c r="X31" s="20">
        <v>0</v>
      </c>
      <c r="Y31" s="140">
        <f t="shared" si="10"/>
        <v>0</v>
      </c>
      <c r="Z31" s="20">
        <v>0</v>
      </c>
      <c r="AA31" s="140">
        <f t="shared" si="11"/>
        <v>0</v>
      </c>
      <c r="AB31" s="76">
        <f t="shared" si="12"/>
        <v>0</v>
      </c>
      <c r="AC31" s="41">
        <f t="shared" si="13"/>
        <v>12.5</v>
      </c>
    </row>
    <row r="32" spans="2:29" x14ac:dyDescent="0.2">
      <c r="B32" s="94"/>
      <c r="C32" s="3" t="s">
        <v>19</v>
      </c>
      <c r="D32" s="7">
        <v>167</v>
      </c>
      <c r="E32" s="24">
        <f t="shared" si="0"/>
        <v>2.4390243902439025E-2</v>
      </c>
      <c r="F32" s="6">
        <v>0</v>
      </c>
      <c r="G32" s="24">
        <f t="shared" si="1"/>
        <v>0</v>
      </c>
      <c r="H32" s="7">
        <v>167</v>
      </c>
      <c r="I32" s="24">
        <f t="shared" si="2"/>
        <v>0.01</v>
      </c>
      <c r="J32" s="6">
        <v>0</v>
      </c>
      <c r="K32" s="24">
        <f t="shared" si="3"/>
        <v>0</v>
      </c>
      <c r="L32" s="6">
        <v>0</v>
      </c>
      <c r="M32" s="24">
        <f t="shared" si="4"/>
        <v>0</v>
      </c>
      <c r="N32" s="7">
        <v>0</v>
      </c>
      <c r="O32" s="24">
        <f t="shared" si="5"/>
        <v>0</v>
      </c>
      <c r="P32" s="7">
        <v>167</v>
      </c>
      <c r="Q32" s="9">
        <f t="shared" si="6"/>
        <v>1.7000916217041636E-2</v>
      </c>
      <c r="R32" s="6">
        <v>0</v>
      </c>
      <c r="S32" s="19">
        <f t="shared" si="14"/>
        <v>0</v>
      </c>
      <c r="T32" s="6">
        <v>0</v>
      </c>
      <c r="U32" s="140">
        <f t="shared" si="8"/>
        <v>0</v>
      </c>
      <c r="V32" s="6">
        <v>0</v>
      </c>
      <c r="W32" s="140">
        <f t="shared" si="9"/>
        <v>0</v>
      </c>
      <c r="X32" s="6">
        <v>0</v>
      </c>
      <c r="Y32" s="140">
        <f t="shared" si="10"/>
        <v>0</v>
      </c>
      <c r="Z32" s="6">
        <v>0</v>
      </c>
      <c r="AA32" s="140">
        <f t="shared" si="11"/>
        <v>0</v>
      </c>
      <c r="AB32" s="76">
        <f t="shared" si="12"/>
        <v>111.33333333333333</v>
      </c>
      <c r="AC32" s="41">
        <f t="shared" si="13"/>
        <v>0</v>
      </c>
    </row>
    <row r="33" spans="2:29" x14ac:dyDescent="0.2">
      <c r="B33" s="94"/>
      <c r="C33" s="3" t="s">
        <v>17</v>
      </c>
      <c r="D33" s="7">
        <v>501</v>
      </c>
      <c r="E33" s="24">
        <f t="shared" si="0"/>
        <v>7.3170731707317069E-2</v>
      </c>
      <c r="F33" s="7">
        <v>222</v>
      </c>
      <c r="G33" s="24">
        <f t="shared" si="1"/>
        <v>6.25E-2</v>
      </c>
      <c r="H33" s="6">
        <v>0</v>
      </c>
      <c r="I33" s="24">
        <f t="shared" si="2"/>
        <v>0</v>
      </c>
      <c r="J33" s="6">
        <v>0</v>
      </c>
      <c r="K33" s="24">
        <f t="shared" si="3"/>
        <v>0</v>
      </c>
      <c r="L33" s="6">
        <v>0</v>
      </c>
      <c r="M33" s="24">
        <f t="shared" si="4"/>
        <v>0</v>
      </c>
      <c r="N33" s="7">
        <v>334</v>
      </c>
      <c r="O33" s="24">
        <f t="shared" si="5"/>
        <v>3.2258064516129031E-2</v>
      </c>
      <c r="P33" s="7">
        <v>835</v>
      </c>
      <c r="Q33" s="9">
        <f t="shared" si="6"/>
        <v>8.5004581085208183E-2</v>
      </c>
      <c r="R33" s="20">
        <v>800</v>
      </c>
      <c r="S33" s="19">
        <f t="shared" si="14"/>
        <v>1.4814814814814815E-2</v>
      </c>
      <c r="T33" s="20">
        <v>1700</v>
      </c>
      <c r="U33" s="140">
        <f t="shared" si="8"/>
        <v>3.5789473684210524E-2</v>
      </c>
      <c r="V33" s="20">
        <v>2300</v>
      </c>
      <c r="W33" s="140">
        <f t="shared" si="9"/>
        <v>4.3151969981238276E-2</v>
      </c>
      <c r="X33" s="20">
        <v>2100</v>
      </c>
      <c r="Y33" s="140">
        <f t="shared" si="10"/>
        <v>8.3333333333333329E-2</v>
      </c>
      <c r="Z33" s="20">
        <v>3800</v>
      </c>
      <c r="AA33" s="140">
        <f t="shared" si="11"/>
        <v>0.24675324675324675</v>
      </c>
      <c r="AB33" s="76">
        <f t="shared" si="12"/>
        <v>241</v>
      </c>
      <c r="AC33" s="41">
        <f t="shared" si="13"/>
        <v>1379.25</v>
      </c>
    </row>
    <row r="34" spans="2:29" x14ac:dyDescent="0.2">
      <c r="B34" s="95" t="s">
        <v>32</v>
      </c>
      <c r="C34" s="3" t="s">
        <v>33</v>
      </c>
      <c r="D34" s="7">
        <v>334</v>
      </c>
      <c r="E34" s="24">
        <f t="shared" si="0"/>
        <v>4.878048780487805E-2</v>
      </c>
      <c r="F34" s="7">
        <v>333</v>
      </c>
      <c r="G34" s="24">
        <f t="shared" si="1"/>
        <v>9.375E-2</v>
      </c>
      <c r="H34" s="7">
        <v>1002</v>
      </c>
      <c r="I34" s="24">
        <f t="shared" si="2"/>
        <v>0.06</v>
      </c>
      <c r="J34" s="7">
        <v>3507</v>
      </c>
      <c r="K34" s="24">
        <f t="shared" si="3"/>
        <v>0.29166666666666669</v>
      </c>
      <c r="L34" s="7">
        <v>4342</v>
      </c>
      <c r="M34" s="24">
        <f t="shared" si="4"/>
        <v>0.23423423423423423</v>
      </c>
      <c r="N34" s="7">
        <v>1169</v>
      </c>
      <c r="O34" s="24">
        <f t="shared" si="5"/>
        <v>0.11290322580645161</v>
      </c>
      <c r="P34" s="6">
        <v>0</v>
      </c>
      <c r="Q34" s="9">
        <f t="shared" si="6"/>
        <v>0</v>
      </c>
      <c r="R34" s="6">
        <v>0</v>
      </c>
      <c r="S34" s="19">
        <f t="shared" si="14"/>
        <v>0</v>
      </c>
      <c r="T34" s="6">
        <v>0</v>
      </c>
      <c r="U34" s="140">
        <f t="shared" si="8"/>
        <v>0</v>
      </c>
      <c r="V34" s="6">
        <v>0</v>
      </c>
      <c r="W34" s="140">
        <f t="shared" si="9"/>
        <v>0</v>
      </c>
      <c r="X34" s="6">
        <v>0</v>
      </c>
      <c r="Y34" s="140">
        <f t="shared" si="10"/>
        <v>0</v>
      </c>
      <c r="Z34" s="6">
        <v>0</v>
      </c>
      <c r="AA34" s="140">
        <f t="shared" si="11"/>
        <v>0</v>
      </c>
      <c r="AB34" s="76">
        <f t="shared" si="12"/>
        <v>556.33333333333337</v>
      </c>
      <c r="AC34" s="41">
        <f t="shared" si="13"/>
        <v>1127.25</v>
      </c>
    </row>
    <row r="35" spans="2:29" x14ac:dyDescent="0.2">
      <c r="B35" s="102"/>
      <c r="C35" s="3" t="s">
        <v>34</v>
      </c>
      <c r="D35" s="10">
        <v>0</v>
      </c>
      <c r="E35" s="24">
        <f t="shared" si="0"/>
        <v>0</v>
      </c>
      <c r="F35" s="6">
        <v>0</v>
      </c>
      <c r="G35" s="24">
        <f t="shared" si="1"/>
        <v>0</v>
      </c>
      <c r="H35" s="7">
        <v>501</v>
      </c>
      <c r="I35" s="24">
        <f t="shared" si="2"/>
        <v>0.03</v>
      </c>
      <c r="J35" s="10">
        <v>0</v>
      </c>
      <c r="K35" s="24">
        <f t="shared" si="3"/>
        <v>0</v>
      </c>
      <c r="L35" s="10">
        <v>0</v>
      </c>
      <c r="M35" s="24">
        <f t="shared" si="4"/>
        <v>0</v>
      </c>
      <c r="N35" s="6">
        <v>0</v>
      </c>
      <c r="O35" s="24">
        <f t="shared" si="5"/>
        <v>0</v>
      </c>
      <c r="P35" s="6">
        <v>0</v>
      </c>
      <c r="Q35" s="9">
        <f t="shared" si="6"/>
        <v>0</v>
      </c>
      <c r="R35" s="20">
        <v>500</v>
      </c>
      <c r="S35" s="19">
        <f t="shared" si="14"/>
        <v>9.2592592592592587E-3</v>
      </c>
      <c r="T35" s="20">
        <v>400</v>
      </c>
      <c r="U35" s="140">
        <f t="shared" si="8"/>
        <v>8.4210526315789472E-3</v>
      </c>
      <c r="V35" s="20">
        <v>200</v>
      </c>
      <c r="W35" s="140">
        <f t="shared" si="9"/>
        <v>3.7523452157598499E-3</v>
      </c>
      <c r="X35" s="20">
        <v>0</v>
      </c>
      <c r="Y35" s="140">
        <f t="shared" si="10"/>
        <v>0</v>
      </c>
      <c r="Z35" s="20">
        <v>100</v>
      </c>
      <c r="AA35" s="140">
        <f t="shared" si="11"/>
        <v>6.4935064935064939E-3</v>
      </c>
      <c r="AB35" s="76">
        <f t="shared" si="12"/>
        <v>167</v>
      </c>
      <c r="AC35" s="41">
        <f t="shared" si="13"/>
        <v>150</v>
      </c>
    </row>
    <row r="36" spans="2:29" x14ac:dyDescent="0.2">
      <c r="B36" s="93"/>
      <c r="C36" s="3" t="s">
        <v>69</v>
      </c>
      <c r="D36" s="10">
        <v>0</v>
      </c>
      <c r="E36" s="24">
        <f t="shared" si="0"/>
        <v>0</v>
      </c>
      <c r="F36" s="6">
        <v>0</v>
      </c>
      <c r="G36" s="24">
        <f t="shared" si="1"/>
        <v>0</v>
      </c>
      <c r="H36" s="7">
        <v>0</v>
      </c>
      <c r="I36" s="24">
        <f t="shared" si="2"/>
        <v>0</v>
      </c>
      <c r="J36" s="10">
        <v>0</v>
      </c>
      <c r="K36" s="24">
        <f t="shared" si="3"/>
        <v>0</v>
      </c>
      <c r="L36" s="10">
        <v>0</v>
      </c>
      <c r="M36" s="24">
        <f t="shared" si="4"/>
        <v>0</v>
      </c>
      <c r="N36" s="6">
        <v>0</v>
      </c>
      <c r="O36" s="24">
        <f t="shared" si="5"/>
        <v>0</v>
      </c>
      <c r="P36" s="6">
        <v>0</v>
      </c>
      <c r="Q36" s="9">
        <f t="shared" si="6"/>
        <v>0</v>
      </c>
      <c r="R36" s="20">
        <v>0</v>
      </c>
      <c r="S36" s="19">
        <f t="shared" si="14"/>
        <v>0</v>
      </c>
      <c r="T36" s="20">
        <v>0</v>
      </c>
      <c r="U36" s="140">
        <f t="shared" si="8"/>
        <v>0</v>
      </c>
      <c r="V36" s="20">
        <v>300</v>
      </c>
      <c r="W36" s="140">
        <f t="shared" si="9"/>
        <v>5.6285178236397749E-3</v>
      </c>
      <c r="X36" s="20">
        <v>0</v>
      </c>
      <c r="Y36" s="140">
        <f t="shared" si="10"/>
        <v>0</v>
      </c>
      <c r="Z36" s="20">
        <v>0</v>
      </c>
      <c r="AA36" s="140">
        <f t="shared" si="11"/>
        <v>0</v>
      </c>
      <c r="AB36" s="76">
        <f t="shared" si="12"/>
        <v>0</v>
      </c>
      <c r="AC36" s="41">
        <f t="shared" si="13"/>
        <v>37.5</v>
      </c>
    </row>
    <row r="37" spans="2:29" x14ac:dyDescent="0.2">
      <c r="B37" s="94" t="s">
        <v>35</v>
      </c>
      <c r="C37" s="3" t="s">
        <v>36</v>
      </c>
      <c r="D37" s="6">
        <v>0</v>
      </c>
      <c r="E37" s="24">
        <f t="shared" ref="E37:E56" si="15">D37/D$57</f>
        <v>0</v>
      </c>
      <c r="F37" s="7">
        <v>111</v>
      </c>
      <c r="G37" s="24">
        <f t="shared" si="1"/>
        <v>3.125E-2</v>
      </c>
      <c r="H37" s="6">
        <v>0</v>
      </c>
      <c r="I37" s="24">
        <f t="shared" si="2"/>
        <v>0</v>
      </c>
      <c r="J37" s="6">
        <v>0</v>
      </c>
      <c r="K37" s="24">
        <f t="shared" si="3"/>
        <v>0</v>
      </c>
      <c r="L37" s="6">
        <v>0</v>
      </c>
      <c r="M37" s="24">
        <f t="shared" si="4"/>
        <v>0</v>
      </c>
      <c r="N37" s="6">
        <v>0</v>
      </c>
      <c r="O37" s="24">
        <f t="shared" si="5"/>
        <v>0</v>
      </c>
      <c r="P37" s="6">
        <v>0</v>
      </c>
      <c r="Q37" s="9">
        <f t="shared" si="6"/>
        <v>0</v>
      </c>
      <c r="R37" s="20">
        <v>0</v>
      </c>
      <c r="S37" s="19">
        <f t="shared" si="14"/>
        <v>0</v>
      </c>
      <c r="T37" s="20">
        <v>0</v>
      </c>
      <c r="U37" s="140">
        <f t="shared" si="8"/>
        <v>0</v>
      </c>
      <c r="V37" s="20">
        <v>0</v>
      </c>
      <c r="W37" s="140">
        <f t="shared" si="9"/>
        <v>0</v>
      </c>
      <c r="X37" s="20">
        <v>100</v>
      </c>
      <c r="Y37" s="140">
        <f t="shared" si="10"/>
        <v>3.968253968253968E-3</v>
      </c>
      <c r="Z37" s="20">
        <v>0</v>
      </c>
      <c r="AA37" s="140">
        <f t="shared" si="11"/>
        <v>0</v>
      </c>
      <c r="AB37" s="76">
        <f t="shared" si="12"/>
        <v>37</v>
      </c>
      <c r="AC37" s="41">
        <f t="shared" si="13"/>
        <v>12.5</v>
      </c>
    </row>
    <row r="38" spans="2:29" x14ac:dyDescent="0.2">
      <c r="B38" s="94"/>
      <c r="C38" s="3" t="s">
        <v>37</v>
      </c>
      <c r="D38" s="6">
        <v>0</v>
      </c>
      <c r="E38" s="24">
        <f t="shared" si="15"/>
        <v>0</v>
      </c>
      <c r="F38" s="7">
        <v>333</v>
      </c>
      <c r="G38" s="24">
        <f t="shared" ref="G38:G56" si="16">F38/F$57</f>
        <v>9.375E-2</v>
      </c>
      <c r="H38" s="6">
        <v>0</v>
      </c>
      <c r="I38" s="24">
        <f t="shared" ref="I38:I56" si="17">H38/H$57</f>
        <v>0</v>
      </c>
      <c r="J38" s="6">
        <v>0</v>
      </c>
      <c r="K38" s="24">
        <f t="shared" ref="K38:K56" si="18">J38/J$57</f>
        <v>0</v>
      </c>
      <c r="L38" s="6">
        <v>0</v>
      </c>
      <c r="M38" s="24">
        <f t="shared" ref="M38:M56" si="19">L38/L$57</f>
        <v>0</v>
      </c>
      <c r="N38" s="6">
        <v>0</v>
      </c>
      <c r="O38" s="24">
        <f t="shared" ref="O38:O56" si="20">N38/N$57</f>
        <v>0</v>
      </c>
      <c r="P38" s="6">
        <v>0</v>
      </c>
      <c r="Q38" s="9">
        <f t="shared" ref="Q38:Q56" si="21">P38/P$57</f>
        <v>0</v>
      </c>
      <c r="R38" s="6">
        <v>0</v>
      </c>
      <c r="S38" s="19">
        <f t="shared" si="14"/>
        <v>0</v>
      </c>
      <c r="T38" s="6">
        <v>0</v>
      </c>
      <c r="U38" s="140">
        <f t="shared" ref="U38:U56" si="22">T38/T$57</f>
        <v>0</v>
      </c>
      <c r="V38" s="6">
        <v>0</v>
      </c>
      <c r="W38" s="140">
        <f t="shared" ref="W38:W56" si="23">V38/V$57</f>
        <v>0</v>
      </c>
      <c r="X38" s="6">
        <v>0</v>
      </c>
      <c r="Y38" s="140">
        <f t="shared" ref="Y38:Y56" si="24">X38/X$57</f>
        <v>0</v>
      </c>
      <c r="Z38" s="6">
        <v>0</v>
      </c>
      <c r="AA38" s="140">
        <f t="shared" ref="AA38:AA56" si="25">Z38/Z$57</f>
        <v>0</v>
      </c>
      <c r="AB38" s="76">
        <f t="shared" si="12"/>
        <v>111</v>
      </c>
      <c r="AC38" s="41">
        <f t="shared" si="13"/>
        <v>0</v>
      </c>
    </row>
    <row r="39" spans="2:29" x14ac:dyDescent="0.2">
      <c r="B39" s="94"/>
      <c r="C39" s="3" t="s">
        <v>38</v>
      </c>
      <c r="D39" s="6">
        <v>0</v>
      </c>
      <c r="E39" s="24">
        <f t="shared" si="15"/>
        <v>0</v>
      </c>
      <c r="F39" s="7">
        <v>333</v>
      </c>
      <c r="G39" s="24">
        <f t="shared" si="16"/>
        <v>9.375E-2</v>
      </c>
      <c r="H39" s="6">
        <v>0</v>
      </c>
      <c r="I39" s="24">
        <f t="shared" si="17"/>
        <v>0</v>
      </c>
      <c r="J39" s="6">
        <v>0</v>
      </c>
      <c r="K39" s="24">
        <f t="shared" si="18"/>
        <v>0</v>
      </c>
      <c r="L39" s="6">
        <v>0</v>
      </c>
      <c r="M39" s="24">
        <f t="shared" si="19"/>
        <v>0</v>
      </c>
      <c r="N39" s="6">
        <v>0</v>
      </c>
      <c r="O39" s="24">
        <f t="shared" si="20"/>
        <v>0</v>
      </c>
      <c r="P39" s="6">
        <v>0</v>
      </c>
      <c r="Q39" s="9">
        <f t="shared" si="21"/>
        <v>0</v>
      </c>
      <c r="R39" s="6">
        <v>0</v>
      </c>
      <c r="S39" s="19">
        <f t="shared" si="14"/>
        <v>0</v>
      </c>
      <c r="T39" s="6">
        <v>0</v>
      </c>
      <c r="U39" s="140">
        <f t="shared" si="22"/>
        <v>0</v>
      </c>
      <c r="V39" s="6">
        <v>0</v>
      </c>
      <c r="W39" s="140">
        <f t="shared" si="23"/>
        <v>0</v>
      </c>
      <c r="X39" s="6">
        <v>0</v>
      </c>
      <c r="Y39" s="140">
        <f t="shared" si="24"/>
        <v>0</v>
      </c>
      <c r="Z39" s="6">
        <v>0</v>
      </c>
      <c r="AA39" s="140">
        <f t="shared" si="25"/>
        <v>0</v>
      </c>
      <c r="AB39" s="76">
        <f t="shared" si="12"/>
        <v>111</v>
      </c>
      <c r="AC39" s="41">
        <f t="shared" si="13"/>
        <v>0</v>
      </c>
    </row>
    <row r="40" spans="2:29" x14ac:dyDescent="0.2">
      <c r="B40" s="95" t="s">
        <v>39</v>
      </c>
      <c r="C40" s="3" t="s">
        <v>72</v>
      </c>
      <c r="D40" s="6">
        <v>0</v>
      </c>
      <c r="E40" s="24">
        <f t="shared" si="15"/>
        <v>0</v>
      </c>
      <c r="F40" s="7">
        <v>0</v>
      </c>
      <c r="G40" s="24">
        <f t="shared" si="16"/>
        <v>0</v>
      </c>
      <c r="H40" s="6">
        <v>0</v>
      </c>
      <c r="I40" s="24">
        <f t="shared" si="17"/>
        <v>0</v>
      </c>
      <c r="J40" s="6">
        <v>0</v>
      </c>
      <c r="K40" s="24">
        <f t="shared" si="18"/>
        <v>0</v>
      </c>
      <c r="L40" s="6">
        <v>0</v>
      </c>
      <c r="M40" s="24">
        <f t="shared" si="19"/>
        <v>0</v>
      </c>
      <c r="N40" s="6">
        <v>0</v>
      </c>
      <c r="O40" s="24">
        <f t="shared" si="20"/>
        <v>0</v>
      </c>
      <c r="P40" s="6">
        <v>0</v>
      </c>
      <c r="Q40" s="9">
        <f t="shared" si="21"/>
        <v>0</v>
      </c>
      <c r="R40" s="20">
        <v>1500</v>
      </c>
      <c r="S40" s="19">
        <f t="shared" si="14"/>
        <v>2.7777777777777776E-2</v>
      </c>
      <c r="T40" s="20">
        <v>2600</v>
      </c>
      <c r="U40" s="140">
        <f t="shared" si="22"/>
        <v>5.473684210526316E-2</v>
      </c>
      <c r="V40" s="20">
        <v>3800</v>
      </c>
      <c r="W40" s="140">
        <f t="shared" si="23"/>
        <v>7.1294559099437146E-2</v>
      </c>
      <c r="X40" s="20">
        <v>1700</v>
      </c>
      <c r="Y40" s="140">
        <f t="shared" si="24"/>
        <v>6.7460317460317457E-2</v>
      </c>
      <c r="Z40" s="20">
        <v>500</v>
      </c>
      <c r="AA40" s="140">
        <f t="shared" si="25"/>
        <v>3.2467532467532464E-2</v>
      </c>
      <c r="AB40" s="76">
        <f t="shared" si="12"/>
        <v>0</v>
      </c>
      <c r="AC40" s="41">
        <f t="shared" si="13"/>
        <v>1262.5</v>
      </c>
    </row>
    <row r="41" spans="2:29" x14ac:dyDescent="0.2">
      <c r="B41" s="102"/>
      <c r="C41" s="3" t="s">
        <v>71</v>
      </c>
      <c r="D41" s="6">
        <v>0</v>
      </c>
      <c r="E41" s="24">
        <f t="shared" si="15"/>
        <v>0</v>
      </c>
      <c r="F41" s="7">
        <v>0</v>
      </c>
      <c r="G41" s="24">
        <f t="shared" si="16"/>
        <v>0</v>
      </c>
      <c r="H41" s="6">
        <v>0</v>
      </c>
      <c r="I41" s="24">
        <f t="shared" si="17"/>
        <v>0</v>
      </c>
      <c r="J41" s="6">
        <v>0</v>
      </c>
      <c r="K41" s="24">
        <f t="shared" si="18"/>
        <v>0</v>
      </c>
      <c r="L41" s="6">
        <v>0</v>
      </c>
      <c r="M41" s="24">
        <f t="shared" si="19"/>
        <v>0</v>
      </c>
      <c r="N41" s="6">
        <v>0</v>
      </c>
      <c r="O41" s="24">
        <f t="shared" si="20"/>
        <v>0</v>
      </c>
      <c r="P41" s="6">
        <v>0</v>
      </c>
      <c r="Q41" s="9">
        <f t="shared" si="21"/>
        <v>0</v>
      </c>
      <c r="R41" s="20">
        <v>3700</v>
      </c>
      <c r="S41" s="19">
        <f t="shared" si="14"/>
        <v>6.851851851851852E-2</v>
      </c>
      <c r="T41" s="20">
        <v>4300</v>
      </c>
      <c r="U41" s="140">
        <f t="shared" si="22"/>
        <v>9.0526315789473691E-2</v>
      </c>
      <c r="V41" s="20">
        <v>15600</v>
      </c>
      <c r="W41" s="140">
        <f t="shared" si="23"/>
        <v>0.29268292682926828</v>
      </c>
      <c r="X41" s="20">
        <v>0</v>
      </c>
      <c r="Y41" s="140">
        <f t="shared" si="24"/>
        <v>0</v>
      </c>
      <c r="Z41" s="20">
        <v>0</v>
      </c>
      <c r="AA41" s="140">
        <f t="shared" si="25"/>
        <v>0</v>
      </c>
      <c r="AB41" s="76">
        <f t="shared" si="12"/>
        <v>0</v>
      </c>
      <c r="AC41" s="41">
        <f t="shared" si="13"/>
        <v>2950</v>
      </c>
    </row>
    <row r="42" spans="2:29" x14ac:dyDescent="0.2">
      <c r="B42" s="102"/>
      <c r="C42" s="3" t="s">
        <v>40</v>
      </c>
      <c r="D42" s="7">
        <v>1169</v>
      </c>
      <c r="E42" s="24">
        <f t="shared" si="15"/>
        <v>0.17073170731707318</v>
      </c>
      <c r="F42" s="7">
        <v>222</v>
      </c>
      <c r="G42" s="24">
        <f t="shared" si="16"/>
        <v>6.25E-2</v>
      </c>
      <c r="H42" s="6">
        <v>0</v>
      </c>
      <c r="I42" s="24">
        <f t="shared" si="17"/>
        <v>0</v>
      </c>
      <c r="J42" s="7">
        <v>7515</v>
      </c>
      <c r="K42" s="24">
        <f t="shared" si="18"/>
        <v>0.625</v>
      </c>
      <c r="L42" s="7">
        <v>13694</v>
      </c>
      <c r="M42" s="24">
        <f t="shared" si="19"/>
        <v>0.73873873873873874</v>
      </c>
      <c r="N42" s="7">
        <v>1670</v>
      </c>
      <c r="O42" s="24">
        <f t="shared" si="20"/>
        <v>0.16129032258064516</v>
      </c>
      <c r="P42" s="6">
        <v>0</v>
      </c>
      <c r="Q42" s="9">
        <f t="shared" si="21"/>
        <v>0</v>
      </c>
      <c r="R42" s="20">
        <v>16300</v>
      </c>
      <c r="S42" s="19">
        <f t="shared" si="14"/>
        <v>0.30185185185185187</v>
      </c>
      <c r="T42" s="20">
        <v>15100</v>
      </c>
      <c r="U42" s="140">
        <f t="shared" si="22"/>
        <v>0.31789473684210529</v>
      </c>
      <c r="V42" s="20">
        <v>14700</v>
      </c>
      <c r="W42" s="140">
        <f t="shared" si="23"/>
        <v>0.27579737335834897</v>
      </c>
      <c r="X42" s="20">
        <v>6300</v>
      </c>
      <c r="Y42" s="140">
        <f t="shared" si="24"/>
        <v>0.25</v>
      </c>
      <c r="Z42" s="20">
        <v>1200</v>
      </c>
      <c r="AA42" s="140">
        <f t="shared" si="25"/>
        <v>7.792207792207792E-2</v>
      </c>
      <c r="AB42" s="76">
        <f t="shared" si="12"/>
        <v>463.66666666666669</v>
      </c>
      <c r="AC42" s="41">
        <f t="shared" si="13"/>
        <v>9559.875</v>
      </c>
    </row>
    <row r="43" spans="2:29" x14ac:dyDescent="0.2">
      <c r="B43" s="93"/>
      <c r="C43" s="3" t="s">
        <v>70</v>
      </c>
      <c r="D43" s="7">
        <v>0</v>
      </c>
      <c r="E43" s="24">
        <f t="shared" si="15"/>
        <v>0</v>
      </c>
      <c r="F43" s="7">
        <v>0</v>
      </c>
      <c r="G43" s="24">
        <f t="shared" si="16"/>
        <v>0</v>
      </c>
      <c r="H43" s="6">
        <v>0</v>
      </c>
      <c r="I43" s="24">
        <f t="shared" si="17"/>
        <v>0</v>
      </c>
      <c r="J43" s="7">
        <v>0</v>
      </c>
      <c r="K43" s="24">
        <f t="shared" si="18"/>
        <v>0</v>
      </c>
      <c r="L43" s="7">
        <v>0</v>
      </c>
      <c r="M43" s="24">
        <f t="shared" si="19"/>
        <v>0</v>
      </c>
      <c r="N43" s="7">
        <v>0</v>
      </c>
      <c r="O43" s="24">
        <f t="shared" si="20"/>
        <v>0</v>
      </c>
      <c r="P43" s="6">
        <v>0</v>
      </c>
      <c r="Q43" s="9">
        <f t="shared" si="21"/>
        <v>0</v>
      </c>
      <c r="R43" s="20">
        <v>0</v>
      </c>
      <c r="S43" s="19">
        <f t="shared" si="14"/>
        <v>0</v>
      </c>
      <c r="T43" s="20">
        <v>0</v>
      </c>
      <c r="U43" s="140">
        <f t="shared" si="22"/>
        <v>0</v>
      </c>
      <c r="V43" s="20">
        <v>100</v>
      </c>
      <c r="W43" s="140">
        <f t="shared" si="23"/>
        <v>1.876172607879925E-3</v>
      </c>
      <c r="X43" s="20">
        <v>0</v>
      </c>
      <c r="Y43" s="140">
        <f t="shared" si="24"/>
        <v>0</v>
      </c>
      <c r="Z43" s="20">
        <v>100</v>
      </c>
      <c r="AA43" s="140">
        <f t="shared" si="25"/>
        <v>6.4935064935064939E-3</v>
      </c>
      <c r="AB43" s="76">
        <f t="shared" si="12"/>
        <v>0</v>
      </c>
      <c r="AC43" s="41">
        <f t="shared" si="13"/>
        <v>25</v>
      </c>
    </row>
    <row r="44" spans="2:29" x14ac:dyDescent="0.2">
      <c r="B44" s="94" t="s">
        <v>41</v>
      </c>
      <c r="C44" s="3" t="s">
        <v>47</v>
      </c>
      <c r="D44" s="6">
        <v>0</v>
      </c>
      <c r="E44" s="24">
        <f t="shared" si="15"/>
        <v>0</v>
      </c>
      <c r="F44" s="6">
        <v>0</v>
      </c>
      <c r="G44" s="24">
        <f t="shared" si="16"/>
        <v>0</v>
      </c>
      <c r="H44" s="7">
        <v>501</v>
      </c>
      <c r="I44" s="24">
        <f t="shared" si="17"/>
        <v>0.03</v>
      </c>
      <c r="J44" s="6">
        <v>0</v>
      </c>
      <c r="K44" s="24">
        <f t="shared" si="18"/>
        <v>0</v>
      </c>
      <c r="L44" s="6">
        <v>0</v>
      </c>
      <c r="M44" s="24">
        <f t="shared" si="19"/>
        <v>0</v>
      </c>
      <c r="N44" s="6">
        <v>0</v>
      </c>
      <c r="O44" s="24">
        <f t="shared" si="20"/>
        <v>0</v>
      </c>
      <c r="P44" s="6">
        <v>0</v>
      </c>
      <c r="Q44" s="9">
        <f t="shared" si="21"/>
        <v>0</v>
      </c>
      <c r="R44" s="6">
        <v>0</v>
      </c>
      <c r="S44" s="19">
        <f t="shared" si="14"/>
        <v>0</v>
      </c>
      <c r="T44" s="6">
        <v>0</v>
      </c>
      <c r="U44" s="140">
        <f t="shared" si="22"/>
        <v>0</v>
      </c>
      <c r="V44" s="6">
        <v>0</v>
      </c>
      <c r="W44" s="140">
        <f t="shared" si="23"/>
        <v>0</v>
      </c>
      <c r="X44" s="6">
        <v>0</v>
      </c>
      <c r="Y44" s="140">
        <f t="shared" si="24"/>
        <v>0</v>
      </c>
      <c r="Z44" s="6">
        <v>0</v>
      </c>
      <c r="AA44" s="140">
        <f t="shared" si="25"/>
        <v>0</v>
      </c>
      <c r="AB44" s="76">
        <f t="shared" si="12"/>
        <v>167</v>
      </c>
      <c r="AC44" s="41">
        <f t="shared" si="13"/>
        <v>0</v>
      </c>
    </row>
    <row r="45" spans="2:29" x14ac:dyDescent="0.2">
      <c r="B45" s="94"/>
      <c r="C45" s="3" t="s">
        <v>43</v>
      </c>
      <c r="D45" s="7">
        <v>167</v>
      </c>
      <c r="E45" s="24">
        <f t="shared" si="15"/>
        <v>2.4390243902439025E-2</v>
      </c>
      <c r="F45" s="6">
        <v>0</v>
      </c>
      <c r="G45" s="24">
        <f t="shared" si="16"/>
        <v>0</v>
      </c>
      <c r="H45" s="7">
        <v>501</v>
      </c>
      <c r="I45" s="24">
        <f t="shared" si="17"/>
        <v>0.03</v>
      </c>
      <c r="J45" s="6">
        <v>0</v>
      </c>
      <c r="K45" s="24">
        <f t="shared" si="18"/>
        <v>0</v>
      </c>
      <c r="L45" s="6">
        <v>0</v>
      </c>
      <c r="M45" s="24">
        <f t="shared" si="19"/>
        <v>0</v>
      </c>
      <c r="N45" s="6">
        <v>0</v>
      </c>
      <c r="O45" s="24">
        <f t="shared" si="20"/>
        <v>0</v>
      </c>
      <c r="P45" s="6">
        <v>0</v>
      </c>
      <c r="Q45" s="9">
        <f t="shared" si="21"/>
        <v>0</v>
      </c>
      <c r="R45" s="6">
        <v>0</v>
      </c>
      <c r="S45" s="19">
        <f t="shared" si="14"/>
        <v>0</v>
      </c>
      <c r="T45" s="6">
        <v>0</v>
      </c>
      <c r="U45" s="140">
        <f t="shared" si="22"/>
        <v>0</v>
      </c>
      <c r="V45" s="6">
        <v>0</v>
      </c>
      <c r="W45" s="140">
        <f t="shared" si="23"/>
        <v>0</v>
      </c>
      <c r="X45" s="6">
        <v>0</v>
      </c>
      <c r="Y45" s="140">
        <f t="shared" si="24"/>
        <v>0</v>
      </c>
      <c r="Z45" s="6">
        <v>0</v>
      </c>
      <c r="AA45" s="140">
        <f t="shared" si="25"/>
        <v>0</v>
      </c>
      <c r="AB45" s="76">
        <f t="shared" si="12"/>
        <v>222.66666666666666</v>
      </c>
      <c r="AC45" s="41">
        <f t="shared" si="13"/>
        <v>0</v>
      </c>
    </row>
    <row r="46" spans="2:29" x14ac:dyDescent="0.2">
      <c r="B46" s="94"/>
      <c r="C46" s="3" t="s">
        <v>75</v>
      </c>
      <c r="D46" s="7">
        <v>0</v>
      </c>
      <c r="E46" s="24">
        <f t="shared" si="15"/>
        <v>0</v>
      </c>
      <c r="F46" s="6">
        <v>0</v>
      </c>
      <c r="G46" s="24">
        <f t="shared" si="16"/>
        <v>0</v>
      </c>
      <c r="H46" s="7">
        <v>0</v>
      </c>
      <c r="I46" s="24">
        <f t="shared" si="17"/>
        <v>0</v>
      </c>
      <c r="J46" s="6">
        <v>0</v>
      </c>
      <c r="K46" s="24">
        <f t="shared" si="18"/>
        <v>0</v>
      </c>
      <c r="L46" s="6">
        <v>0</v>
      </c>
      <c r="M46" s="24">
        <f t="shared" si="19"/>
        <v>0</v>
      </c>
      <c r="N46" s="6">
        <v>0</v>
      </c>
      <c r="O46" s="24">
        <f t="shared" si="20"/>
        <v>0</v>
      </c>
      <c r="P46" s="6">
        <v>0</v>
      </c>
      <c r="Q46" s="9">
        <f t="shared" si="21"/>
        <v>0</v>
      </c>
      <c r="R46" s="20">
        <v>0</v>
      </c>
      <c r="S46" s="19">
        <f t="shared" si="14"/>
        <v>0</v>
      </c>
      <c r="T46" s="20">
        <v>0</v>
      </c>
      <c r="U46" s="140">
        <f t="shared" si="22"/>
        <v>0</v>
      </c>
      <c r="V46" s="20">
        <v>0</v>
      </c>
      <c r="W46" s="140">
        <f t="shared" si="23"/>
        <v>0</v>
      </c>
      <c r="X46" s="20">
        <v>3400</v>
      </c>
      <c r="Y46" s="140">
        <f t="shared" si="24"/>
        <v>0.13492063492063491</v>
      </c>
      <c r="Z46" s="20">
        <v>0</v>
      </c>
      <c r="AA46" s="140">
        <f t="shared" si="25"/>
        <v>0</v>
      </c>
      <c r="AB46" s="76">
        <f t="shared" si="12"/>
        <v>0</v>
      </c>
      <c r="AC46" s="41">
        <f t="shared" si="13"/>
        <v>425</v>
      </c>
    </row>
    <row r="47" spans="2:29" x14ac:dyDescent="0.2">
      <c r="B47" s="94"/>
      <c r="C47" s="3" t="s">
        <v>42</v>
      </c>
      <c r="D47" s="7">
        <v>668</v>
      </c>
      <c r="E47" s="24">
        <f t="shared" si="15"/>
        <v>9.7560975609756101E-2</v>
      </c>
      <c r="F47" s="7">
        <v>444</v>
      </c>
      <c r="G47" s="24">
        <f t="shared" si="16"/>
        <v>0.125</v>
      </c>
      <c r="H47" s="7">
        <v>2338</v>
      </c>
      <c r="I47" s="24">
        <f t="shared" si="17"/>
        <v>0.14000000000000001</v>
      </c>
      <c r="J47" s="6">
        <v>0</v>
      </c>
      <c r="K47" s="24">
        <f t="shared" si="18"/>
        <v>0</v>
      </c>
      <c r="L47" s="6">
        <v>0</v>
      </c>
      <c r="M47" s="24">
        <f t="shared" si="19"/>
        <v>0</v>
      </c>
      <c r="N47" s="6">
        <v>0</v>
      </c>
      <c r="O47" s="24">
        <f t="shared" si="20"/>
        <v>0</v>
      </c>
      <c r="P47" s="6">
        <v>0</v>
      </c>
      <c r="Q47" s="9">
        <f t="shared" si="21"/>
        <v>0</v>
      </c>
      <c r="R47" s="20">
        <v>28400</v>
      </c>
      <c r="S47" s="19">
        <f t="shared" si="14"/>
        <v>0.52592592592592591</v>
      </c>
      <c r="T47" s="20">
        <v>16700</v>
      </c>
      <c r="U47" s="140">
        <f t="shared" si="22"/>
        <v>0.35157894736842105</v>
      </c>
      <c r="V47" s="20">
        <v>8600</v>
      </c>
      <c r="W47" s="140">
        <f t="shared" si="23"/>
        <v>0.16135084427767354</v>
      </c>
      <c r="X47" s="20">
        <v>4100</v>
      </c>
      <c r="Y47" s="140">
        <f t="shared" si="24"/>
        <v>0.1626984126984127</v>
      </c>
      <c r="Z47" s="20">
        <v>1900</v>
      </c>
      <c r="AA47" s="140">
        <f t="shared" si="25"/>
        <v>0.12337662337662338</v>
      </c>
      <c r="AB47" s="76">
        <f t="shared" si="12"/>
        <v>1150</v>
      </c>
      <c r="AC47" s="41">
        <f t="shared" si="13"/>
        <v>7462.5</v>
      </c>
    </row>
    <row r="48" spans="2:29" x14ac:dyDescent="0.2">
      <c r="B48" s="94"/>
      <c r="C48" s="3" t="s">
        <v>49</v>
      </c>
      <c r="D48" s="7">
        <v>167</v>
      </c>
      <c r="E48" s="24">
        <f t="shared" si="15"/>
        <v>2.4390243902439025E-2</v>
      </c>
      <c r="F48" s="6">
        <v>0</v>
      </c>
      <c r="G48" s="24">
        <f t="shared" si="16"/>
        <v>0</v>
      </c>
      <c r="H48" s="6">
        <v>0</v>
      </c>
      <c r="I48" s="24">
        <f t="shared" si="17"/>
        <v>0</v>
      </c>
      <c r="J48" s="6">
        <v>0</v>
      </c>
      <c r="K48" s="24">
        <f t="shared" si="18"/>
        <v>0</v>
      </c>
      <c r="L48" s="6">
        <v>0</v>
      </c>
      <c r="M48" s="24">
        <f t="shared" si="19"/>
        <v>0</v>
      </c>
      <c r="N48" s="6">
        <v>0</v>
      </c>
      <c r="O48" s="24">
        <f t="shared" si="20"/>
        <v>0</v>
      </c>
      <c r="P48" s="7">
        <v>167</v>
      </c>
      <c r="Q48" s="9">
        <f t="shared" si="21"/>
        <v>1.7000916217041636E-2</v>
      </c>
      <c r="R48" s="6">
        <v>0</v>
      </c>
      <c r="S48" s="19">
        <f t="shared" si="14"/>
        <v>0</v>
      </c>
      <c r="T48" s="6">
        <v>0</v>
      </c>
      <c r="U48" s="140">
        <f t="shared" si="22"/>
        <v>0</v>
      </c>
      <c r="V48" s="6">
        <v>0</v>
      </c>
      <c r="W48" s="140">
        <f t="shared" si="23"/>
        <v>0</v>
      </c>
      <c r="X48" s="6">
        <v>0</v>
      </c>
      <c r="Y48" s="140">
        <f t="shared" si="24"/>
        <v>0</v>
      </c>
      <c r="Z48" s="6">
        <v>0</v>
      </c>
      <c r="AA48" s="140">
        <f t="shared" si="25"/>
        <v>0</v>
      </c>
      <c r="AB48" s="76">
        <f t="shared" si="12"/>
        <v>55.666666666666664</v>
      </c>
      <c r="AC48" s="41">
        <f t="shared" si="13"/>
        <v>0</v>
      </c>
    </row>
    <row r="49" spans="2:29" x14ac:dyDescent="0.2">
      <c r="B49" s="94"/>
      <c r="C49" s="3" t="s">
        <v>74</v>
      </c>
      <c r="D49" s="7">
        <v>0</v>
      </c>
      <c r="E49" s="24">
        <f t="shared" si="15"/>
        <v>0</v>
      </c>
      <c r="F49" s="6">
        <v>0</v>
      </c>
      <c r="G49" s="24">
        <f t="shared" si="16"/>
        <v>0</v>
      </c>
      <c r="H49" s="6">
        <v>0</v>
      </c>
      <c r="I49" s="24">
        <f t="shared" si="17"/>
        <v>0</v>
      </c>
      <c r="J49" s="6">
        <v>0</v>
      </c>
      <c r="K49" s="24">
        <f t="shared" si="18"/>
        <v>0</v>
      </c>
      <c r="L49" s="6">
        <v>0</v>
      </c>
      <c r="M49" s="24">
        <f t="shared" si="19"/>
        <v>0</v>
      </c>
      <c r="N49" s="6">
        <v>0</v>
      </c>
      <c r="O49" s="24">
        <f t="shared" si="20"/>
        <v>0</v>
      </c>
      <c r="P49" s="7">
        <v>0</v>
      </c>
      <c r="Q49" s="9">
        <f t="shared" si="21"/>
        <v>0</v>
      </c>
      <c r="R49" s="20">
        <v>0</v>
      </c>
      <c r="S49" s="19">
        <f t="shared" si="14"/>
        <v>0</v>
      </c>
      <c r="T49" s="20">
        <v>0</v>
      </c>
      <c r="U49" s="140">
        <f t="shared" si="22"/>
        <v>0</v>
      </c>
      <c r="V49" s="20">
        <v>700</v>
      </c>
      <c r="W49" s="140">
        <f t="shared" si="23"/>
        <v>1.3133208255159476E-2</v>
      </c>
      <c r="X49" s="20">
        <v>600</v>
      </c>
      <c r="Y49" s="140">
        <f t="shared" si="24"/>
        <v>2.3809523809523808E-2</v>
      </c>
      <c r="Z49" s="20">
        <v>0</v>
      </c>
      <c r="AA49" s="140">
        <f t="shared" si="25"/>
        <v>0</v>
      </c>
      <c r="AB49" s="76">
        <f t="shared" si="12"/>
        <v>0</v>
      </c>
      <c r="AC49" s="41">
        <f t="shared" si="13"/>
        <v>162.5</v>
      </c>
    </row>
    <row r="50" spans="2:29" x14ac:dyDescent="0.2">
      <c r="B50" s="94"/>
      <c r="C50" s="3" t="s">
        <v>76</v>
      </c>
      <c r="D50" s="7">
        <v>0</v>
      </c>
      <c r="E50" s="24">
        <f t="shared" si="15"/>
        <v>0</v>
      </c>
      <c r="F50" s="6">
        <v>0</v>
      </c>
      <c r="G50" s="24">
        <f t="shared" si="16"/>
        <v>0</v>
      </c>
      <c r="H50" s="6">
        <v>0</v>
      </c>
      <c r="I50" s="24">
        <f t="shared" si="17"/>
        <v>0</v>
      </c>
      <c r="J50" s="6">
        <v>0</v>
      </c>
      <c r="K50" s="24">
        <f t="shared" si="18"/>
        <v>0</v>
      </c>
      <c r="L50" s="6">
        <v>0</v>
      </c>
      <c r="M50" s="24">
        <f t="shared" si="19"/>
        <v>0</v>
      </c>
      <c r="N50" s="6">
        <v>0</v>
      </c>
      <c r="O50" s="24">
        <f t="shared" si="20"/>
        <v>0</v>
      </c>
      <c r="P50" s="7">
        <v>0</v>
      </c>
      <c r="Q50" s="9">
        <f t="shared" si="21"/>
        <v>0</v>
      </c>
      <c r="R50" s="20">
        <v>0</v>
      </c>
      <c r="S50" s="19">
        <f t="shared" si="14"/>
        <v>0</v>
      </c>
      <c r="T50" s="20">
        <v>0</v>
      </c>
      <c r="U50" s="140">
        <f t="shared" si="22"/>
        <v>0</v>
      </c>
      <c r="V50" s="20">
        <v>400</v>
      </c>
      <c r="W50" s="140">
        <f t="shared" si="23"/>
        <v>7.5046904315196998E-3</v>
      </c>
      <c r="X50" s="20">
        <v>0</v>
      </c>
      <c r="Y50" s="140">
        <f t="shared" si="24"/>
        <v>0</v>
      </c>
      <c r="Z50" s="20">
        <v>0</v>
      </c>
      <c r="AA50" s="140">
        <f t="shared" si="25"/>
        <v>0</v>
      </c>
      <c r="AB50" s="76">
        <f t="shared" si="12"/>
        <v>0</v>
      </c>
      <c r="AC50" s="41">
        <f t="shared" si="13"/>
        <v>50</v>
      </c>
    </row>
    <row r="51" spans="2:29" x14ac:dyDescent="0.2">
      <c r="B51" s="94"/>
      <c r="C51" s="3" t="s">
        <v>44</v>
      </c>
      <c r="D51" s="6">
        <v>0</v>
      </c>
      <c r="E51" s="24">
        <f t="shared" si="15"/>
        <v>0</v>
      </c>
      <c r="F51" s="6">
        <v>0</v>
      </c>
      <c r="G51" s="24">
        <f t="shared" si="16"/>
        <v>0</v>
      </c>
      <c r="H51" s="6">
        <v>0</v>
      </c>
      <c r="I51" s="24">
        <f t="shared" si="17"/>
        <v>0</v>
      </c>
      <c r="J51" s="7">
        <v>167</v>
      </c>
      <c r="K51" s="24">
        <f t="shared" si="18"/>
        <v>1.3888888888888888E-2</v>
      </c>
      <c r="L51" s="6">
        <v>0</v>
      </c>
      <c r="M51" s="24">
        <f t="shared" si="19"/>
        <v>0</v>
      </c>
      <c r="N51" s="6">
        <v>0</v>
      </c>
      <c r="O51" s="24">
        <f t="shared" si="20"/>
        <v>0</v>
      </c>
      <c r="P51" s="7">
        <v>334</v>
      </c>
      <c r="Q51" s="9">
        <f t="shared" si="21"/>
        <v>3.4001832434083272E-2</v>
      </c>
      <c r="R51" s="6">
        <v>0</v>
      </c>
      <c r="S51" s="19">
        <f t="shared" si="14"/>
        <v>0</v>
      </c>
      <c r="T51" s="6">
        <v>0</v>
      </c>
      <c r="U51" s="140">
        <f t="shared" si="22"/>
        <v>0</v>
      </c>
      <c r="V51" s="6">
        <v>0</v>
      </c>
      <c r="W51" s="140">
        <f t="shared" si="23"/>
        <v>0</v>
      </c>
      <c r="X51" s="6">
        <v>0</v>
      </c>
      <c r="Y51" s="140">
        <f t="shared" si="24"/>
        <v>0</v>
      </c>
      <c r="Z51" s="6">
        <v>0</v>
      </c>
      <c r="AA51" s="140">
        <f t="shared" si="25"/>
        <v>0</v>
      </c>
      <c r="AB51" s="76">
        <f t="shared" si="12"/>
        <v>0</v>
      </c>
      <c r="AC51" s="41">
        <f t="shared" si="13"/>
        <v>20.875</v>
      </c>
    </row>
    <row r="52" spans="2:29" x14ac:dyDescent="0.2">
      <c r="B52" s="94"/>
      <c r="C52" s="3" t="s">
        <v>45</v>
      </c>
      <c r="D52" s="6">
        <v>0</v>
      </c>
      <c r="E52" s="24">
        <f t="shared" si="15"/>
        <v>0</v>
      </c>
      <c r="F52" s="6">
        <v>0</v>
      </c>
      <c r="G52" s="24">
        <f t="shared" si="16"/>
        <v>0</v>
      </c>
      <c r="H52" s="6">
        <v>0</v>
      </c>
      <c r="I52" s="24">
        <f t="shared" si="17"/>
        <v>0</v>
      </c>
      <c r="J52" s="7">
        <v>501</v>
      </c>
      <c r="K52" s="24">
        <f t="shared" si="18"/>
        <v>4.1666666666666664E-2</v>
      </c>
      <c r="L52" s="6">
        <v>0</v>
      </c>
      <c r="M52" s="24">
        <f t="shared" si="19"/>
        <v>0</v>
      </c>
      <c r="N52" s="6">
        <v>0</v>
      </c>
      <c r="O52" s="24">
        <f t="shared" si="20"/>
        <v>0</v>
      </c>
      <c r="P52" s="6">
        <v>0</v>
      </c>
      <c r="Q52" s="9">
        <f t="shared" si="21"/>
        <v>0</v>
      </c>
      <c r="R52" s="6">
        <v>0</v>
      </c>
      <c r="S52" s="19">
        <f t="shared" si="14"/>
        <v>0</v>
      </c>
      <c r="T52" s="6">
        <v>0</v>
      </c>
      <c r="U52" s="140">
        <f t="shared" si="22"/>
        <v>0</v>
      </c>
      <c r="V52" s="6">
        <v>0</v>
      </c>
      <c r="W52" s="140">
        <f t="shared" si="23"/>
        <v>0</v>
      </c>
      <c r="X52" s="6">
        <v>0</v>
      </c>
      <c r="Y52" s="140">
        <f t="shared" si="24"/>
        <v>0</v>
      </c>
      <c r="Z52" s="6">
        <v>0</v>
      </c>
      <c r="AA52" s="140">
        <f t="shared" si="25"/>
        <v>0</v>
      </c>
      <c r="AB52" s="76">
        <f t="shared" si="12"/>
        <v>0</v>
      </c>
      <c r="AC52" s="41">
        <f t="shared" si="13"/>
        <v>62.625</v>
      </c>
    </row>
    <row r="53" spans="2:29" x14ac:dyDescent="0.2">
      <c r="B53" s="94"/>
      <c r="C53" s="3" t="s">
        <v>77</v>
      </c>
      <c r="D53" s="6">
        <v>0</v>
      </c>
      <c r="E53" s="24">
        <f t="shared" si="15"/>
        <v>0</v>
      </c>
      <c r="F53" s="6">
        <v>0</v>
      </c>
      <c r="G53" s="24">
        <f t="shared" si="16"/>
        <v>0</v>
      </c>
      <c r="H53" s="6">
        <v>0</v>
      </c>
      <c r="I53" s="24">
        <f t="shared" si="17"/>
        <v>0</v>
      </c>
      <c r="J53" s="7">
        <v>0</v>
      </c>
      <c r="K53" s="24">
        <f t="shared" si="18"/>
        <v>0</v>
      </c>
      <c r="L53" s="6">
        <v>0</v>
      </c>
      <c r="M53" s="24">
        <f t="shared" si="19"/>
        <v>0</v>
      </c>
      <c r="N53" s="6">
        <v>0</v>
      </c>
      <c r="O53" s="24">
        <f t="shared" si="20"/>
        <v>0</v>
      </c>
      <c r="P53" s="6">
        <v>0</v>
      </c>
      <c r="Q53" s="9">
        <f t="shared" si="21"/>
        <v>0</v>
      </c>
      <c r="R53" s="20">
        <v>0</v>
      </c>
      <c r="S53" s="19">
        <f t="shared" si="14"/>
        <v>0</v>
      </c>
      <c r="T53" s="20">
        <v>3200</v>
      </c>
      <c r="U53" s="140">
        <f t="shared" si="22"/>
        <v>6.7368421052631577E-2</v>
      </c>
      <c r="V53" s="20">
        <v>1300</v>
      </c>
      <c r="W53" s="140">
        <f t="shared" si="23"/>
        <v>2.4390243902439025E-2</v>
      </c>
      <c r="X53" s="20">
        <v>0</v>
      </c>
      <c r="Y53" s="140">
        <f t="shared" si="24"/>
        <v>0</v>
      </c>
      <c r="Z53" s="20">
        <v>0</v>
      </c>
      <c r="AA53" s="140">
        <f t="shared" si="25"/>
        <v>0</v>
      </c>
      <c r="AB53" s="76">
        <f t="shared" si="12"/>
        <v>0</v>
      </c>
      <c r="AC53" s="41">
        <f t="shared" si="13"/>
        <v>562.5</v>
      </c>
    </row>
    <row r="54" spans="2:29" x14ac:dyDescent="0.2">
      <c r="B54" s="94"/>
      <c r="C54" s="3" t="s">
        <v>78</v>
      </c>
      <c r="D54" s="6">
        <v>0</v>
      </c>
      <c r="E54" s="24">
        <f t="shared" si="15"/>
        <v>0</v>
      </c>
      <c r="F54" s="6">
        <v>0</v>
      </c>
      <c r="G54" s="24">
        <f t="shared" si="16"/>
        <v>0</v>
      </c>
      <c r="H54" s="6">
        <v>0</v>
      </c>
      <c r="I54" s="24">
        <f t="shared" si="17"/>
        <v>0</v>
      </c>
      <c r="J54" s="7">
        <v>0</v>
      </c>
      <c r="K54" s="24">
        <f t="shared" si="18"/>
        <v>0</v>
      </c>
      <c r="L54" s="6">
        <v>0</v>
      </c>
      <c r="M54" s="24">
        <f t="shared" si="19"/>
        <v>0</v>
      </c>
      <c r="N54" s="6">
        <v>0</v>
      </c>
      <c r="O54" s="24">
        <f t="shared" si="20"/>
        <v>0</v>
      </c>
      <c r="P54" s="6">
        <v>0</v>
      </c>
      <c r="Q54" s="9">
        <f t="shared" si="21"/>
        <v>0</v>
      </c>
      <c r="R54" s="20">
        <v>0</v>
      </c>
      <c r="S54" s="19">
        <f t="shared" si="14"/>
        <v>0</v>
      </c>
      <c r="T54" s="142">
        <v>100</v>
      </c>
      <c r="U54" s="140">
        <f t="shared" si="22"/>
        <v>2.1052631578947368E-3</v>
      </c>
      <c r="V54" s="20">
        <v>0</v>
      </c>
      <c r="W54" s="140">
        <f t="shared" si="23"/>
        <v>0</v>
      </c>
      <c r="X54" s="20">
        <v>0</v>
      </c>
      <c r="Y54" s="140">
        <f t="shared" si="24"/>
        <v>0</v>
      </c>
      <c r="Z54" s="20">
        <v>0</v>
      </c>
      <c r="AA54" s="140">
        <f t="shared" si="25"/>
        <v>0</v>
      </c>
      <c r="AB54" s="76">
        <f t="shared" si="12"/>
        <v>0</v>
      </c>
      <c r="AC54" s="41">
        <f t="shared" si="13"/>
        <v>12.5</v>
      </c>
    </row>
    <row r="55" spans="2:29" x14ac:dyDescent="0.2">
      <c r="B55" s="94"/>
      <c r="C55" s="3" t="s">
        <v>48</v>
      </c>
      <c r="D55" s="6">
        <v>0</v>
      </c>
      <c r="E55" s="24">
        <f t="shared" si="15"/>
        <v>0</v>
      </c>
      <c r="F55" s="6">
        <v>0</v>
      </c>
      <c r="G55" s="24">
        <f t="shared" si="16"/>
        <v>0</v>
      </c>
      <c r="H55" s="6">
        <v>0</v>
      </c>
      <c r="I55" s="24">
        <f t="shared" si="17"/>
        <v>0</v>
      </c>
      <c r="J55" s="6">
        <v>0</v>
      </c>
      <c r="K55" s="24">
        <f t="shared" si="18"/>
        <v>0</v>
      </c>
      <c r="L55" s="6">
        <v>0</v>
      </c>
      <c r="M55" s="24">
        <f t="shared" si="19"/>
        <v>0</v>
      </c>
      <c r="N55" s="6">
        <v>0</v>
      </c>
      <c r="O55" s="24">
        <f t="shared" si="20"/>
        <v>0</v>
      </c>
      <c r="P55" s="7">
        <v>167</v>
      </c>
      <c r="Q55" s="9">
        <f t="shared" si="21"/>
        <v>1.7000916217041636E-2</v>
      </c>
      <c r="R55" s="6">
        <v>0</v>
      </c>
      <c r="S55" s="19">
        <f t="shared" si="14"/>
        <v>0</v>
      </c>
      <c r="T55" s="6">
        <v>0</v>
      </c>
      <c r="U55" s="140">
        <f t="shared" si="22"/>
        <v>0</v>
      </c>
      <c r="V55" s="6">
        <v>0</v>
      </c>
      <c r="W55" s="140">
        <f t="shared" si="23"/>
        <v>0</v>
      </c>
      <c r="X55" s="6">
        <v>0</v>
      </c>
      <c r="Y55" s="140">
        <f t="shared" si="24"/>
        <v>0</v>
      </c>
      <c r="Z55" s="6">
        <v>0</v>
      </c>
      <c r="AA55" s="140">
        <f t="shared" si="25"/>
        <v>0</v>
      </c>
      <c r="AB55" s="76">
        <f t="shared" si="12"/>
        <v>0</v>
      </c>
      <c r="AC55" s="41">
        <f t="shared" si="13"/>
        <v>0</v>
      </c>
    </row>
    <row r="56" spans="2:29" ht="13.5" thickBot="1" x14ac:dyDescent="0.25">
      <c r="B56" s="95"/>
      <c r="C56" s="37" t="s">
        <v>46</v>
      </c>
      <c r="D56" s="11">
        <v>167</v>
      </c>
      <c r="E56" s="38">
        <f t="shared" si="15"/>
        <v>2.4390243902439025E-2</v>
      </c>
      <c r="F56" s="12">
        <v>0</v>
      </c>
      <c r="G56" s="38">
        <f t="shared" si="16"/>
        <v>0</v>
      </c>
      <c r="H56" s="12">
        <v>0</v>
      </c>
      <c r="I56" s="38">
        <f t="shared" si="17"/>
        <v>0</v>
      </c>
      <c r="J56" s="12">
        <v>0</v>
      </c>
      <c r="K56" s="38">
        <f t="shared" si="18"/>
        <v>0</v>
      </c>
      <c r="L56" s="12">
        <v>0</v>
      </c>
      <c r="M56" s="38">
        <f t="shared" si="19"/>
        <v>0</v>
      </c>
      <c r="N56" s="12">
        <v>0</v>
      </c>
      <c r="O56" s="38">
        <f t="shared" si="20"/>
        <v>0</v>
      </c>
      <c r="P56" s="12">
        <v>0</v>
      </c>
      <c r="Q56" s="31">
        <f t="shared" si="21"/>
        <v>0</v>
      </c>
      <c r="R56" s="12">
        <v>0</v>
      </c>
      <c r="S56" s="32">
        <f t="shared" si="14"/>
        <v>0</v>
      </c>
      <c r="T56" s="12">
        <v>0</v>
      </c>
      <c r="U56" s="143">
        <f t="shared" si="22"/>
        <v>0</v>
      </c>
      <c r="V56" s="12">
        <v>0</v>
      </c>
      <c r="W56" s="143">
        <f t="shared" si="23"/>
        <v>0</v>
      </c>
      <c r="X56" s="12">
        <v>0</v>
      </c>
      <c r="Y56" s="143">
        <f t="shared" si="24"/>
        <v>0</v>
      </c>
      <c r="Z56" s="12">
        <v>0</v>
      </c>
      <c r="AA56" s="143">
        <f t="shared" si="25"/>
        <v>0</v>
      </c>
      <c r="AB56" s="76">
        <f t="shared" si="12"/>
        <v>55.666666666666664</v>
      </c>
      <c r="AC56" s="41">
        <f t="shared" si="13"/>
        <v>0</v>
      </c>
    </row>
    <row r="57" spans="2:29" x14ac:dyDescent="0.2">
      <c r="B57" s="100" t="s">
        <v>56</v>
      </c>
      <c r="C57" s="101"/>
      <c r="D57" s="13">
        <f>SUM(D6:D56)</f>
        <v>6847</v>
      </c>
      <c r="E57" s="33"/>
      <c r="F57" s="14">
        <f>SUM(F6:F56)</f>
        <v>3552</v>
      </c>
      <c r="G57" s="14"/>
      <c r="H57" s="14">
        <f>SUM(H6:H56)</f>
        <v>16700</v>
      </c>
      <c r="I57" s="33"/>
      <c r="J57" s="14">
        <f>SUM(J6:J56)</f>
        <v>12024</v>
      </c>
      <c r="K57" s="33"/>
      <c r="L57" s="14">
        <f>SUM(L6:L56)</f>
        <v>18537</v>
      </c>
      <c r="M57" s="33"/>
      <c r="N57" s="14">
        <f>SUM(N6:N56)</f>
        <v>10354</v>
      </c>
      <c r="O57" s="33"/>
      <c r="P57" s="14">
        <f>SUM(P6:P56)</f>
        <v>9823</v>
      </c>
      <c r="Q57" s="33"/>
      <c r="R57" s="14">
        <f>SUM(R6:R56)</f>
        <v>54000</v>
      </c>
      <c r="S57" s="34"/>
      <c r="T57" s="14">
        <f>SUM(T6:T56)</f>
        <v>47500</v>
      </c>
      <c r="U57" s="14"/>
      <c r="V57" s="14">
        <f>SUM(V6:V56)</f>
        <v>53300</v>
      </c>
      <c r="W57" s="14"/>
      <c r="X57" s="14">
        <f>SUM(X6:X56)</f>
        <v>25200</v>
      </c>
      <c r="Y57" s="14"/>
      <c r="Z57" s="14">
        <f>SUM(Z6:Z56)</f>
        <v>15400</v>
      </c>
      <c r="AA57" s="35"/>
      <c r="AB57" s="41"/>
    </row>
    <row r="58" spans="2:29" x14ac:dyDescent="0.2">
      <c r="B58" s="96" t="s">
        <v>57</v>
      </c>
      <c r="C58" s="97"/>
      <c r="D58" s="39">
        <v>15</v>
      </c>
      <c r="E58" s="6"/>
      <c r="F58" s="8">
        <v>12</v>
      </c>
      <c r="G58" s="6"/>
      <c r="H58" s="8">
        <v>10</v>
      </c>
      <c r="I58" s="6"/>
      <c r="J58" s="8">
        <v>5</v>
      </c>
      <c r="K58" s="6"/>
      <c r="L58" s="8">
        <v>4</v>
      </c>
      <c r="M58" s="6"/>
      <c r="N58" s="8">
        <v>6</v>
      </c>
      <c r="O58" s="6"/>
      <c r="P58" s="8">
        <v>20</v>
      </c>
      <c r="Q58" s="6"/>
      <c r="R58" s="8">
        <v>8</v>
      </c>
      <c r="S58" s="19"/>
      <c r="T58" s="8">
        <v>11</v>
      </c>
      <c r="U58" s="6"/>
      <c r="V58" s="8">
        <v>15</v>
      </c>
      <c r="W58" s="6"/>
      <c r="X58" s="8">
        <v>9</v>
      </c>
      <c r="Y58" s="6"/>
      <c r="Z58" s="8">
        <v>8</v>
      </c>
      <c r="AA58" s="36"/>
      <c r="AB58" s="41"/>
    </row>
    <row r="59" spans="2:29" x14ac:dyDescent="0.2">
      <c r="B59" s="96" t="s">
        <v>58</v>
      </c>
      <c r="C59" s="97"/>
      <c r="D59" s="39">
        <v>2.3279999999999998</v>
      </c>
      <c r="E59" s="6"/>
      <c r="F59" s="8">
        <v>2.2360000000000002</v>
      </c>
      <c r="G59" s="6"/>
      <c r="H59" s="8">
        <v>1.661</v>
      </c>
      <c r="I59" s="6"/>
      <c r="J59" s="8">
        <v>0.94450000000000001</v>
      </c>
      <c r="K59" s="6"/>
      <c r="L59" s="8">
        <v>0.67849999999999999</v>
      </c>
      <c r="M59" s="6"/>
      <c r="N59" s="8">
        <v>1.0580000000000001</v>
      </c>
      <c r="O59" s="6"/>
      <c r="P59" s="8">
        <v>2.6579999999999999</v>
      </c>
      <c r="Q59" s="8"/>
      <c r="R59" s="8">
        <v>1.25</v>
      </c>
      <c r="S59" s="8"/>
      <c r="T59" s="8">
        <v>1.7170000000000001</v>
      </c>
      <c r="U59" s="8"/>
      <c r="V59" s="8">
        <v>1.879</v>
      </c>
      <c r="W59" s="8"/>
      <c r="X59" s="8">
        <v>1.9550000000000001</v>
      </c>
      <c r="Y59" s="8"/>
      <c r="Z59" s="8">
        <v>1.6459999999999999</v>
      </c>
      <c r="AA59" s="15"/>
      <c r="AB59" s="41"/>
    </row>
    <row r="60" spans="2:29" x14ac:dyDescent="0.2">
      <c r="B60" s="96" t="s">
        <v>59</v>
      </c>
      <c r="C60" s="97"/>
      <c r="D60" s="39">
        <v>0.86619999999999997</v>
      </c>
      <c r="E60" s="6"/>
      <c r="F60" s="8">
        <v>0.86329999999999996</v>
      </c>
      <c r="G60" s="6"/>
      <c r="H60" s="8">
        <v>0.74780000000000002</v>
      </c>
      <c r="I60" s="6"/>
      <c r="J60" s="8">
        <v>0.52159999999999995</v>
      </c>
      <c r="K60" s="6"/>
      <c r="L60" s="8">
        <v>0.39900000000000002</v>
      </c>
      <c r="M60" s="6"/>
      <c r="N60" s="8">
        <v>0.52239999999999998</v>
      </c>
      <c r="O60" s="6"/>
      <c r="P60" s="8">
        <v>0.91249999999999998</v>
      </c>
      <c r="Q60" s="8"/>
      <c r="R60" s="8">
        <v>0.624</v>
      </c>
      <c r="S60" s="8"/>
      <c r="T60" s="8">
        <v>0.75600000000000001</v>
      </c>
      <c r="U60" s="8"/>
      <c r="V60" s="8">
        <v>0.79800000000000004</v>
      </c>
      <c r="W60" s="8"/>
      <c r="X60" s="8">
        <v>0.84289999999999998</v>
      </c>
      <c r="Y60" s="8"/>
      <c r="Z60" s="8">
        <v>0.7742</v>
      </c>
      <c r="AA60" s="15"/>
      <c r="AB60" s="41"/>
    </row>
    <row r="61" spans="2:29" ht="13.5" thickBot="1" x14ac:dyDescent="0.25">
      <c r="B61" s="98" t="s">
        <v>60</v>
      </c>
      <c r="C61" s="99"/>
      <c r="D61" s="40">
        <v>0.85960000000000003</v>
      </c>
      <c r="E61" s="16"/>
      <c r="F61" s="21">
        <v>0.89959999999999996</v>
      </c>
      <c r="G61" s="16"/>
      <c r="H61" s="21">
        <v>0.72130000000000005</v>
      </c>
      <c r="I61" s="16"/>
      <c r="J61" s="21">
        <v>0.58679999999999999</v>
      </c>
      <c r="K61" s="16"/>
      <c r="L61" s="21">
        <v>0.4894</v>
      </c>
      <c r="M61" s="16"/>
      <c r="N61" s="21">
        <v>0.59040000000000004</v>
      </c>
      <c r="O61" s="16"/>
      <c r="P61" s="21">
        <v>0.88729999999999998</v>
      </c>
      <c r="Q61" s="21"/>
      <c r="R61" s="21">
        <v>0.60109999999999997</v>
      </c>
      <c r="S61" s="21"/>
      <c r="T61" s="21">
        <v>0.71599999999999997</v>
      </c>
      <c r="U61" s="21"/>
      <c r="V61" s="21">
        <v>0.69379999999999997</v>
      </c>
      <c r="W61" s="21"/>
      <c r="X61" s="21">
        <v>0.88990000000000002</v>
      </c>
      <c r="Y61" s="21"/>
      <c r="Z61" s="21">
        <v>0.79149999999999998</v>
      </c>
      <c r="AA61" s="17"/>
      <c r="AB61" s="41"/>
    </row>
    <row r="62" spans="2:29" x14ac:dyDescent="0.2">
      <c r="C62" s="4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2:29" x14ac:dyDescent="0.2">
      <c r="C63" s="4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2:29" x14ac:dyDescent="0.2">
      <c r="C64" s="4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3:16" x14ac:dyDescent="0.2">
      <c r="C65" s="4"/>
      <c r="D65" s="5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3:16" x14ac:dyDescent="0.2">
      <c r="C66" s="4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3:16" x14ac:dyDescent="0.2">
      <c r="D67" s="18"/>
      <c r="F67" s="18"/>
      <c r="H67" s="18"/>
    </row>
    <row r="68" spans="3:16" x14ac:dyDescent="0.2">
      <c r="D68" s="18"/>
      <c r="F68" s="18"/>
      <c r="H68" s="18"/>
    </row>
    <row r="69" spans="3:16" x14ac:dyDescent="0.2">
      <c r="D69" s="18"/>
      <c r="F69" s="18"/>
      <c r="H69" s="18"/>
    </row>
    <row r="70" spans="3:16" x14ac:dyDescent="0.2">
      <c r="D70" s="18"/>
      <c r="F70" s="18"/>
    </row>
  </sheetData>
  <mergeCells count="30">
    <mergeCell ref="R3:AA3"/>
    <mergeCell ref="R2:AA2"/>
    <mergeCell ref="B34:B36"/>
    <mergeCell ref="B40:B43"/>
    <mergeCell ref="D2:I2"/>
    <mergeCell ref="D3:I3"/>
    <mergeCell ref="B2:C4"/>
    <mergeCell ref="R4:S4"/>
    <mergeCell ref="T4:U4"/>
    <mergeCell ref="V4:W4"/>
    <mergeCell ref="X4:Y4"/>
    <mergeCell ref="Z4:AA4"/>
    <mergeCell ref="D4:E4"/>
    <mergeCell ref="F4:G4"/>
    <mergeCell ref="H4:I4"/>
    <mergeCell ref="P4:Q4"/>
    <mergeCell ref="B58:C58"/>
    <mergeCell ref="B59:C59"/>
    <mergeCell ref="B60:C60"/>
    <mergeCell ref="B61:C61"/>
    <mergeCell ref="B57:C57"/>
    <mergeCell ref="B6:B7"/>
    <mergeCell ref="B8:B33"/>
    <mergeCell ref="B37:B39"/>
    <mergeCell ref="B44:B56"/>
    <mergeCell ref="J2:Q2"/>
    <mergeCell ref="J3:Q3"/>
    <mergeCell ref="J4:K4"/>
    <mergeCell ref="L4:M4"/>
    <mergeCell ref="N4:O4"/>
  </mergeCells>
  <conditionalFormatting sqref="W6:W56 Y6:Y56 AA6:AA56 S6:S58 U6:U56">
    <cfRule type="cellIs" dxfId="7" priority="34" operator="greaterThan">
      <formula>0.2</formula>
    </cfRule>
    <cfRule type="cellIs" dxfId="6" priority="36" stopIfTrue="1" operator="greaterThan">
      <formula>0.25</formula>
    </cfRule>
  </conditionalFormatting>
  <conditionalFormatting sqref="Y6:Y56">
    <cfRule type="cellIs" dxfId="5" priority="35" stopIfTrue="1" operator="greaterThan">
      <formula>0.2</formula>
    </cfRule>
  </conditionalFormatting>
  <conditionalFormatting sqref="R54 V54 X54 Z54">
    <cfRule type="cellIs" dxfId="4" priority="1" operator="greaterThan">
      <formula>0.2</formula>
    </cfRule>
    <cfRule type="cellIs" dxfId="3" priority="3" stopIfTrue="1" operator="greaterThan">
      <formula>0.25</formula>
    </cfRule>
  </conditionalFormatting>
  <conditionalFormatting sqref="X54">
    <cfRule type="cellIs" dxfId="2" priority="2" stopIfTrue="1" operator="greaterThan">
      <formula>0.2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B10" zoomScale="90" zoomScaleNormal="90" workbookViewId="0">
      <selection activeCell="D21" sqref="D21:D25"/>
    </sheetView>
  </sheetViews>
  <sheetFormatPr baseColWidth="10" defaultRowHeight="15" x14ac:dyDescent="0.25"/>
  <cols>
    <col min="1" max="2" width="11.42578125" style="45"/>
    <col min="3" max="3" width="14.28515625" style="45" customWidth="1"/>
    <col min="4" max="4" width="12" style="45" bestFit="1" customWidth="1"/>
    <col min="5" max="5" width="19.85546875" style="45" bestFit="1" customWidth="1"/>
    <col min="6" max="6" width="21.140625" style="45" bestFit="1" customWidth="1"/>
    <col min="7" max="7" width="28.140625" style="45" bestFit="1" customWidth="1"/>
    <col min="8" max="8" width="28.28515625" style="45" bestFit="1" customWidth="1"/>
    <col min="9" max="9" width="23.140625" style="45" bestFit="1" customWidth="1"/>
    <col min="10" max="10" width="11.42578125" style="45"/>
    <col min="11" max="11" width="11.85546875" style="45" bestFit="1" customWidth="1"/>
    <col min="12" max="16384" width="11.42578125" style="45"/>
  </cols>
  <sheetData>
    <row r="2" spans="2:9" x14ac:dyDescent="0.25">
      <c r="B2" s="44"/>
      <c r="C2" s="44"/>
    </row>
    <row r="3" spans="2:9" x14ac:dyDescent="0.25">
      <c r="B3" s="44"/>
      <c r="C3" s="44"/>
    </row>
    <row r="4" spans="2:9" x14ac:dyDescent="0.25">
      <c r="B4" s="44"/>
      <c r="C4" s="44"/>
      <c r="D4" s="116" t="s">
        <v>81</v>
      </c>
      <c r="E4" s="118" t="s">
        <v>56</v>
      </c>
      <c r="F4" s="115" t="s">
        <v>57</v>
      </c>
      <c r="G4" s="115" t="s">
        <v>58</v>
      </c>
      <c r="H4" s="115" t="s">
        <v>59</v>
      </c>
      <c r="I4" s="115" t="s">
        <v>60</v>
      </c>
    </row>
    <row r="5" spans="2:9" x14ac:dyDescent="0.25">
      <c r="B5" s="44"/>
      <c r="C5" s="44"/>
      <c r="D5" s="117"/>
      <c r="E5" s="118"/>
      <c r="F5" s="115"/>
      <c r="G5" s="115"/>
      <c r="H5" s="115"/>
      <c r="I5" s="115"/>
    </row>
    <row r="6" spans="2:9" x14ac:dyDescent="0.25">
      <c r="B6" s="44"/>
      <c r="C6" s="114" t="s">
        <v>79</v>
      </c>
      <c r="D6" s="46" t="s">
        <v>51</v>
      </c>
      <c r="E6" s="42">
        <v>6847</v>
      </c>
      <c r="F6" s="47">
        <v>15</v>
      </c>
      <c r="G6" s="47">
        <v>2.3279999999999998</v>
      </c>
      <c r="H6" s="47">
        <v>0.86619999999999997</v>
      </c>
      <c r="I6" s="47">
        <v>0.85960000000000003</v>
      </c>
    </row>
    <row r="7" spans="2:9" x14ac:dyDescent="0.25">
      <c r="B7" s="44"/>
      <c r="C7" s="114"/>
      <c r="D7" s="46" t="s">
        <v>52</v>
      </c>
      <c r="E7" s="42">
        <v>3552</v>
      </c>
      <c r="F7" s="47">
        <v>12</v>
      </c>
      <c r="G7" s="47">
        <v>2.2360000000000002</v>
      </c>
      <c r="H7" s="47">
        <v>0.86329999999999996</v>
      </c>
      <c r="I7" s="47">
        <v>0.89959999999999996</v>
      </c>
    </row>
    <row r="8" spans="2:9" x14ac:dyDescent="0.25">
      <c r="B8" s="44"/>
      <c r="C8" s="49" t="s">
        <v>80</v>
      </c>
      <c r="D8" s="46" t="s">
        <v>53</v>
      </c>
      <c r="E8" s="42">
        <v>16700</v>
      </c>
      <c r="F8" s="47">
        <v>10</v>
      </c>
      <c r="G8" s="47">
        <v>1.661</v>
      </c>
      <c r="H8" s="47">
        <v>0.74780000000000002</v>
      </c>
      <c r="I8" s="47">
        <v>0.72130000000000005</v>
      </c>
    </row>
    <row r="9" spans="2:9" x14ac:dyDescent="0.25">
      <c r="B9" s="44"/>
      <c r="C9" s="114" t="s">
        <v>79</v>
      </c>
      <c r="D9" s="46" t="s">
        <v>51</v>
      </c>
      <c r="E9" s="42">
        <v>12024</v>
      </c>
      <c r="F9" s="47">
        <v>5</v>
      </c>
      <c r="G9" s="47">
        <v>0.94450000000000001</v>
      </c>
      <c r="H9" s="47">
        <v>0.52159999999999995</v>
      </c>
      <c r="I9" s="47">
        <v>0.58679999999999999</v>
      </c>
    </row>
    <row r="10" spans="2:9" x14ac:dyDescent="0.25">
      <c r="B10" s="44"/>
      <c r="C10" s="114"/>
      <c r="D10" s="46" t="s">
        <v>64</v>
      </c>
      <c r="E10" s="42">
        <v>18537</v>
      </c>
      <c r="F10" s="47">
        <v>4</v>
      </c>
      <c r="G10" s="47">
        <v>0.67849999999999999</v>
      </c>
      <c r="H10" s="47">
        <v>0.39900000000000002</v>
      </c>
      <c r="I10" s="47">
        <v>0.4894</v>
      </c>
    </row>
    <row r="11" spans="2:9" x14ac:dyDescent="0.25">
      <c r="B11" s="44"/>
      <c r="C11" s="49" t="s">
        <v>80</v>
      </c>
      <c r="D11" s="46" t="s">
        <v>65</v>
      </c>
      <c r="E11" s="42">
        <v>10354</v>
      </c>
      <c r="F11" s="47">
        <v>6</v>
      </c>
      <c r="G11" s="47">
        <v>1.0580000000000001</v>
      </c>
      <c r="H11" s="47">
        <v>0.52239999999999998</v>
      </c>
      <c r="I11" s="47">
        <v>0.59040000000000004</v>
      </c>
    </row>
    <row r="12" spans="2:9" x14ac:dyDescent="0.25">
      <c r="B12" s="44"/>
      <c r="C12" s="114" t="s">
        <v>79</v>
      </c>
      <c r="D12" s="46" t="s">
        <v>51</v>
      </c>
      <c r="E12" s="42">
        <v>54000</v>
      </c>
      <c r="F12" s="47">
        <v>8</v>
      </c>
      <c r="G12" s="47">
        <v>1.25</v>
      </c>
      <c r="H12" s="47">
        <v>0.624</v>
      </c>
      <c r="I12" s="47">
        <v>0.60109999999999997</v>
      </c>
    </row>
    <row r="13" spans="2:9" x14ac:dyDescent="0.25">
      <c r="B13" s="44"/>
      <c r="C13" s="114"/>
      <c r="D13" s="46" t="s">
        <v>64</v>
      </c>
      <c r="E13" s="42">
        <v>47500</v>
      </c>
      <c r="F13" s="47">
        <v>11</v>
      </c>
      <c r="G13" s="47">
        <v>1.7170000000000001</v>
      </c>
      <c r="H13" s="47">
        <v>0.75600000000000001</v>
      </c>
      <c r="I13" s="47">
        <v>0.71599999999999997</v>
      </c>
    </row>
    <row r="14" spans="2:9" x14ac:dyDescent="0.25">
      <c r="B14" s="44"/>
      <c r="C14" s="114" t="s">
        <v>80</v>
      </c>
      <c r="D14" s="46" t="s">
        <v>65</v>
      </c>
      <c r="E14" s="42">
        <v>53300</v>
      </c>
      <c r="F14" s="47">
        <v>15</v>
      </c>
      <c r="G14" s="47">
        <v>1.879</v>
      </c>
      <c r="H14" s="47">
        <v>0.79800000000000004</v>
      </c>
      <c r="I14" s="47">
        <v>0.69379999999999997</v>
      </c>
    </row>
    <row r="15" spans="2:9" x14ac:dyDescent="0.25">
      <c r="B15" s="44"/>
      <c r="C15" s="114"/>
      <c r="D15" s="46" t="s">
        <v>67</v>
      </c>
      <c r="E15" s="42">
        <v>25200</v>
      </c>
      <c r="F15" s="47">
        <v>9</v>
      </c>
      <c r="G15" s="47">
        <v>1.9550000000000001</v>
      </c>
      <c r="H15" s="47">
        <v>0.84289999999999998</v>
      </c>
      <c r="I15" s="47">
        <v>0.88990000000000002</v>
      </c>
    </row>
    <row r="16" spans="2:9" x14ac:dyDescent="0.25">
      <c r="B16" s="44"/>
      <c r="C16" s="114"/>
      <c r="D16" s="46" t="s">
        <v>68</v>
      </c>
      <c r="E16" s="42">
        <v>15400</v>
      </c>
      <c r="F16" s="47">
        <v>8</v>
      </c>
      <c r="G16" s="47">
        <v>1.6459999999999999</v>
      </c>
      <c r="H16" s="47">
        <v>0.7742</v>
      </c>
      <c r="I16" s="47">
        <v>0.79149999999999998</v>
      </c>
    </row>
    <row r="17" spans="2:12" x14ac:dyDescent="0.25">
      <c r="B17" s="44"/>
      <c r="C17" s="48"/>
      <c r="D17" s="50"/>
      <c r="E17" s="51"/>
      <c r="F17" s="43"/>
      <c r="G17" s="43"/>
      <c r="H17" s="43"/>
      <c r="I17" s="43"/>
    </row>
    <row r="18" spans="2:12" x14ac:dyDescent="0.25">
      <c r="B18" s="52" t="s">
        <v>83</v>
      </c>
      <c r="C18" s="44"/>
    </row>
    <row r="19" spans="2:12" ht="15" customHeight="1" x14ac:dyDescent="0.25">
      <c r="B19" s="44"/>
      <c r="C19" s="110" t="s">
        <v>82</v>
      </c>
      <c r="D19" s="110" t="s">
        <v>81</v>
      </c>
      <c r="E19" s="112" t="s">
        <v>84</v>
      </c>
      <c r="F19" s="110" t="s">
        <v>85</v>
      </c>
      <c r="G19" s="110" t="s">
        <v>86</v>
      </c>
      <c r="H19" s="110" t="s">
        <v>87</v>
      </c>
      <c r="I19" s="110" t="s">
        <v>88</v>
      </c>
    </row>
    <row r="20" spans="2:12" x14ac:dyDescent="0.25">
      <c r="C20" s="111"/>
      <c r="D20" s="111"/>
      <c r="E20" s="113"/>
      <c r="F20" s="111"/>
      <c r="G20" s="111"/>
      <c r="H20" s="111"/>
      <c r="I20" s="111"/>
    </row>
    <row r="21" spans="2:12" x14ac:dyDescent="0.25">
      <c r="C21" s="109" t="s">
        <v>79</v>
      </c>
      <c r="D21" s="56" t="s">
        <v>51</v>
      </c>
      <c r="E21" s="57">
        <f>AVERAGE(E6,E9,E12)</f>
        <v>24290.333333333332</v>
      </c>
      <c r="F21" s="57">
        <f>AVERAGE(F6,F9,F12)</f>
        <v>9.3333333333333339</v>
      </c>
      <c r="G21" s="58">
        <f>AVERAGE(G6,G9,G12)</f>
        <v>1.5075000000000001</v>
      </c>
      <c r="H21" s="58">
        <f>AVERAGE(H6,H9,H12)</f>
        <v>0.67059999999999997</v>
      </c>
      <c r="I21" s="58">
        <f>AVERAGE(I6,I9,I12)</f>
        <v>0.68250000000000011</v>
      </c>
    </row>
    <row r="22" spans="2:12" x14ac:dyDescent="0.25">
      <c r="C22" s="109"/>
      <c r="D22" s="56" t="s">
        <v>64</v>
      </c>
      <c r="E22" s="57">
        <f>AVERAGE(E7,E10,E13)</f>
        <v>23196.333333333332</v>
      </c>
      <c r="F22" s="56">
        <f t="shared" ref="F22:I22" si="0">AVERAGE(F7,F10,F13)</f>
        <v>9</v>
      </c>
      <c r="G22" s="58">
        <f t="shared" si="0"/>
        <v>1.5438333333333336</v>
      </c>
      <c r="H22" s="58">
        <f t="shared" si="0"/>
        <v>0.67276666666666662</v>
      </c>
      <c r="I22" s="58">
        <f t="shared" si="0"/>
        <v>0.70166666666666666</v>
      </c>
    </row>
    <row r="23" spans="2:12" x14ac:dyDescent="0.25">
      <c r="C23" s="109" t="s">
        <v>80</v>
      </c>
      <c r="D23" s="59" t="s">
        <v>65</v>
      </c>
      <c r="E23" s="60">
        <f>AVERAGE(E8,E11,E14)</f>
        <v>26784.666666666668</v>
      </c>
      <c r="F23" s="60">
        <f>AVERAGE(F8,F11,F14)</f>
        <v>10.333333333333334</v>
      </c>
      <c r="G23" s="61">
        <f>AVERAGE(G8,G11,G14)</f>
        <v>1.5326666666666668</v>
      </c>
      <c r="H23" s="61">
        <f>AVERAGE(H8,H11,H14)</f>
        <v>0.68940000000000001</v>
      </c>
      <c r="I23" s="61">
        <f>AVERAGE(I8,I11,I14)</f>
        <v>0.66849999999999998</v>
      </c>
    </row>
    <row r="24" spans="2:12" x14ac:dyDescent="0.25">
      <c r="C24" s="109"/>
      <c r="D24" s="62" t="s">
        <v>67</v>
      </c>
      <c r="E24" s="62">
        <v>25200</v>
      </c>
      <c r="F24" s="62">
        <v>9</v>
      </c>
      <c r="G24" s="63">
        <v>1.9550000000000001</v>
      </c>
      <c r="H24" s="63">
        <v>0.84289999999999998</v>
      </c>
      <c r="I24" s="63">
        <v>0.88990000000000002</v>
      </c>
      <c r="J24" s="66" t="s">
        <v>89</v>
      </c>
    </row>
    <row r="25" spans="2:12" x14ac:dyDescent="0.25">
      <c r="C25" s="109"/>
      <c r="D25" s="64" t="s">
        <v>68</v>
      </c>
      <c r="E25" s="64">
        <v>15400</v>
      </c>
      <c r="F25" s="64">
        <v>8</v>
      </c>
      <c r="G25" s="65">
        <v>1.6459999999999999</v>
      </c>
      <c r="H25" s="65">
        <v>0.7742</v>
      </c>
      <c r="I25" s="65">
        <v>0.79149999999999998</v>
      </c>
    </row>
    <row r="30" spans="2:12" x14ac:dyDescent="0.25">
      <c r="L30" s="53"/>
    </row>
    <row r="31" spans="2:12" x14ac:dyDescent="0.25">
      <c r="L31" s="54"/>
    </row>
  </sheetData>
  <mergeCells count="19">
    <mergeCell ref="H4:H5"/>
    <mergeCell ref="I4:I5"/>
    <mergeCell ref="D4:D5"/>
    <mergeCell ref="C6:C7"/>
    <mergeCell ref="C9:C10"/>
    <mergeCell ref="E4:E5"/>
    <mergeCell ref="F4:F5"/>
    <mergeCell ref="G4:G5"/>
    <mergeCell ref="G19:G20"/>
    <mergeCell ref="H19:H20"/>
    <mergeCell ref="I19:I20"/>
    <mergeCell ref="C12:C13"/>
    <mergeCell ref="C14:C16"/>
    <mergeCell ref="D19:D20"/>
    <mergeCell ref="C21:C22"/>
    <mergeCell ref="C23:C25"/>
    <mergeCell ref="C19:C20"/>
    <mergeCell ref="E19:E20"/>
    <mergeCell ref="F19:F2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0"/>
  <sheetViews>
    <sheetView topLeftCell="A31" workbookViewId="0">
      <selection activeCell="K48" sqref="K48"/>
    </sheetView>
  </sheetViews>
  <sheetFormatPr baseColWidth="10" defaultRowHeight="15" x14ac:dyDescent="0.25"/>
  <cols>
    <col min="2" max="2" width="32.140625" style="83" bestFit="1" customWidth="1"/>
    <col min="3" max="3" width="25.28515625" bestFit="1" customWidth="1"/>
    <col min="4" max="4" width="13.140625" style="71" bestFit="1" customWidth="1"/>
    <col min="5" max="5" width="13.5703125" style="71" customWidth="1"/>
    <col min="6" max="9" width="11.42578125" style="71"/>
  </cols>
  <sheetData>
    <row r="1" spans="2:9" x14ac:dyDescent="0.25">
      <c r="B1" s="121" t="s">
        <v>96</v>
      </c>
    </row>
    <row r="2" spans="2:9" ht="15.75" thickBot="1" x14ac:dyDescent="0.3">
      <c r="B2" s="122"/>
    </row>
    <row r="3" spans="2:9" ht="30" x14ac:dyDescent="0.25">
      <c r="B3" s="84" t="s">
        <v>50</v>
      </c>
      <c r="C3" s="77" t="s">
        <v>55</v>
      </c>
      <c r="D3" s="68" t="s">
        <v>98</v>
      </c>
      <c r="E3" s="78" t="s">
        <v>91</v>
      </c>
      <c r="F3" s="68" t="s">
        <v>92</v>
      </c>
      <c r="G3" s="68" t="s">
        <v>93</v>
      </c>
      <c r="H3" s="79" t="s">
        <v>94</v>
      </c>
      <c r="I3" s="74" t="s">
        <v>95</v>
      </c>
    </row>
    <row r="4" spans="2:9" ht="19.5" thickBot="1" x14ac:dyDescent="0.3">
      <c r="B4" s="124" t="s">
        <v>4</v>
      </c>
      <c r="C4" s="3" t="s">
        <v>5</v>
      </c>
      <c r="D4" s="80">
        <v>1001</v>
      </c>
      <c r="E4" s="72">
        <f>D4/D$29</f>
        <v>0.11081589726558176</v>
      </c>
      <c r="F4" s="82">
        <v>16</v>
      </c>
      <c r="G4" s="82">
        <v>1</v>
      </c>
      <c r="H4" s="85">
        <f>F4*G4</f>
        <v>16</v>
      </c>
      <c r="I4" s="75">
        <f>SUM(H4:H24)</f>
        <v>22</v>
      </c>
    </row>
    <row r="5" spans="2:9" x14ac:dyDescent="0.25">
      <c r="B5" s="126"/>
      <c r="C5" s="3" t="s">
        <v>6</v>
      </c>
      <c r="D5" s="80">
        <v>37</v>
      </c>
      <c r="E5" s="72">
        <f t="shared" ref="E5:E29" si="0">D5/D$29</f>
        <v>4.0960921067198048E-3</v>
      </c>
      <c r="F5" s="82">
        <v>16</v>
      </c>
      <c r="G5" s="82">
        <v>0</v>
      </c>
      <c r="H5" s="82">
        <f t="shared" ref="H5:H28" si="1">F5*G5</f>
        <v>0</v>
      </c>
    </row>
    <row r="6" spans="2:9" x14ac:dyDescent="0.25">
      <c r="B6" s="124" t="s">
        <v>99</v>
      </c>
      <c r="C6" s="3" t="s">
        <v>7</v>
      </c>
      <c r="D6" s="80">
        <v>167</v>
      </c>
      <c r="E6" s="72">
        <f t="shared" si="0"/>
        <v>1.8487767076275877E-2</v>
      </c>
      <c r="F6" s="82">
        <v>3</v>
      </c>
      <c r="G6" s="82">
        <v>0</v>
      </c>
      <c r="H6" s="82">
        <f t="shared" si="1"/>
        <v>0</v>
      </c>
    </row>
    <row r="7" spans="2:9" x14ac:dyDescent="0.25">
      <c r="B7" s="125"/>
      <c r="C7" s="3" t="s">
        <v>9</v>
      </c>
      <c r="D7" s="80">
        <v>1725.6666666666667</v>
      </c>
      <c r="E7" s="72">
        <f t="shared" si="0"/>
        <v>0.19104025978818406</v>
      </c>
      <c r="F7" s="82">
        <v>3</v>
      </c>
      <c r="G7" s="82">
        <v>1</v>
      </c>
      <c r="H7" s="82">
        <f t="shared" si="1"/>
        <v>3</v>
      </c>
    </row>
    <row r="8" spans="2:9" x14ac:dyDescent="0.25">
      <c r="B8" s="125"/>
      <c r="C8" s="3" t="s">
        <v>8</v>
      </c>
      <c r="D8" s="80">
        <v>37</v>
      </c>
      <c r="E8" s="72">
        <f t="shared" si="0"/>
        <v>4.0960921067198048E-3</v>
      </c>
      <c r="F8" s="82">
        <v>3</v>
      </c>
      <c r="G8" s="82">
        <v>0</v>
      </c>
      <c r="H8" s="82">
        <f t="shared" si="1"/>
        <v>0</v>
      </c>
    </row>
    <row r="9" spans="2:9" x14ac:dyDescent="0.25">
      <c r="B9" s="125"/>
      <c r="C9" s="3" t="s">
        <v>12</v>
      </c>
      <c r="D9" s="80">
        <v>55.666666666666664</v>
      </c>
      <c r="E9" s="72">
        <f t="shared" si="0"/>
        <v>6.1625890254252925E-3</v>
      </c>
      <c r="F9" s="82">
        <v>3</v>
      </c>
      <c r="G9" s="82">
        <v>0</v>
      </c>
      <c r="H9" s="82">
        <f t="shared" si="1"/>
        <v>0</v>
      </c>
    </row>
    <row r="10" spans="2:9" x14ac:dyDescent="0.25">
      <c r="B10" s="125"/>
      <c r="C10" s="3" t="s">
        <v>13</v>
      </c>
      <c r="D10" s="80">
        <v>315.33333333333331</v>
      </c>
      <c r="E10" s="72">
        <f t="shared" si="0"/>
        <v>3.4909037233846266E-2</v>
      </c>
      <c r="F10" s="82">
        <v>3</v>
      </c>
      <c r="G10" s="82">
        <v>0</v>
      </c>
      <c r="H10" s="82">
        <f t="shared" si="1"/>
        <v>0</v>
      </c>
    </row>
    <row r="11" spans="2:9" x14ac:dyDescent="0.25">
      <c r="B11" s="125"/>
      <c r="C11" s="3" t="s">
        <v>16</v>
      </c>
      <c r="D11" s="80">
        <v>2004</v>
      </c>
      <c r="E11" s="72">
        <f t="shared" si="0"/>
        <v>0.22185320491531052</v>
      </c>
      <c r="F11" s="82">
        <v>3</v>
      </c>
      <c r="G11" s="82">
        <v>1</v>
      </c>
      <c r="H11" s="82">
        <f t="shared" si="1"/>
        <v>3</v>
      </c>
    </row>
    <row r="12" spans="2:9" x14ac:dyDescent="0.25">
      <c r="B12" s="125"/>
      <c r="C12" s="3" t="s">
        <v>15</v>
      </c>
      <c r="D12" s="80">
        <v>74</v>
      </c>
      <c r="E12" s="72">
        <f t="shared" si="0"/>
        <v>8.1921842134396097E-3</v>
      </c>
      <c r="F12" s="82">
        <v>3</v>
      </c>
      <c r="G12" s="82">
        <v>0</v>
      </c>
      <c r="H12" s="82">
        <f t="shared" si="1"/>
        <v>0</v>
      </c>
    </row>
    <row r="13" spans="2:9" x14ac:dyDescent="0.25">
      <c r="B13" s="125"/>
      <c r="C13" s="3" t="s">
        <v>14</v>
      </c>
      <c r="D13" s="80">
        <v>55.666666666666664</v>
      </c>
      <c r="E13" s="72">
        <f t="shared" si="0"/>
        <v>6.1625890254252925E-3</v>
      </c>
      <c r="F13" s="82">
        <v>3</v>
      </c>
      <c r="G13" s="82">
        <v>0</v>
      </c>
      <c r="H13" s="82">
        <f t="shared" si="1"/>
        <v>0</v>
      </c>
    </row>
    <row r="14" spans="2:9" x14ac:dyDescent="0.25">
      <c r="B14" s="125"/>
      <c r="C14" s="3" t="s">
        <v>20</v>
      </c>
      <c r="D14" s="80">
        <v>55.666666666666664</v>
      </c>
      <c r="E14" s="72">
        <f t="shared" si="0"/>
        <v>6.1625890254252925E-3</v>
      </c>
      <c r="F14" s="82">
        <v>3</v>
      </c>
      <c r="G14" s="82">
        <v>0</v>
      </c>
      <c r="H14" s="82">
        <f t="shared" si="1"/>
        <v>0</v>
      </c>
    </row>
    <row r="15" spans="2:9" x14ac:dyDescent="0.25">
      <c r="B15" s="125"/>
      <c r="C15" s="3" t="s">
        <v>22</v>
      </c>
      <c r="D15" s="80">
        <v>55.666666666666664</v>
      </c>
      <c r="E15" s="72">
        <f t="shared" si="0"/>
        <v>6.1625890254252925E-3</v>
      </c>
      <c r="F15" s="82">
        <v>3</v>
      </c>
      <c r="G15" s="82">
        <v>0</v>
      </c>
      <c r="H15" s="82">
        <f t="shared" si="1"/>
        <v>0</v>
      </c>
    </row>
    <row r="16" spans="2:9" x14ac:dyDescent="0.25">
      <c r="B16" s="125"/>
      <c r="C16" s="3" t="s">
        <v>19</v>
      </c>
      <c r="D16" s="80">
        <v>111.33333333333333</v>
      </c>
      <c r="E16" s="72">
        <f t="shared" si="0"/>
        <v>1.2325178050850585E-2</v>
      </c>
      <c r="F16" s="82">
        <v>3</v>
      </c>
      <c r="G16" s="82">
        <v>0</v>
      </c>
      <c r="H16" s="82">
        <f t="shared" si="1"/>
        <v>0</v>
      </c>
    </row>
    <row r="17" spans="2:8" x14ac:dyDescent="0.25">
      <c r="B17" s="126"/>
      <c r="C17" s="3" t="s">
        <v>17</v>
      </c>
      <c r="D17" s="80">
        <v>241</v>
      </c>
      <c r="E17" s="72">
        <f t="shared" si="0"/>
        <v>2.6679951289715488E-2</v>
      </c>
      <c r="F17" s="82">
        <v>3</v>
      </c>
      <c r="G17" s="82">
        <v>0</v>
      </c>
      <c r="H17" s="82">
        <f t="shared" si="1"/>
        <v>0</v>
      </c>
    </row>
    <row r="18" spans="2:8" x14ac:dyDescent="0.25">
      <c r="B18" s="124" t="s">
        <v>32</v>
      </c>
      <c r="C18" s="3" t="s">
        <v>33</v>
      </c>
      <c r="D18" s="80">
        <v>556.33333333333337</v>
      </c>
      <c r="E18" s="72">
        <f t="shared" si="0"/>
        <v>6.1588988523561761E-2</v>
      </c>
      <c r="F18" s="82">
        <v>5</v>
      </c>
      <c r="G18" s="82">
        <v>0</v>
      </c>
      <c r="H18" s="82">
        <f t="shared" si="1"/>
        <v>0</v>
      </c>
    </row>
    <row r="19" spans="2:8" x14ac:dyDescent="0.25">
      <c r="B19" s="126"/>
      <c r="C19" s="3" t="s">
        <v>34</v>
      </c>
      <c r="D19" s="80">
        <v>167</v>
      </c>
      <c r="E19" s="72">
        <f t="shared" si="0"/>
        <v>1.8487767076275877E-2</v>
      </c>
      <c r="F19" s="82">
        <v>5</v>
      </c>
      <c r="G19" s="82">
        <v>0</v>
      </c>
      <c r="H19" s="82">
        <f t="shared" si="1"/>
        <v>0</v>
      </c>
    </row>
    <row r="20" spans="2:8" x14ac:dyDescent="0.25">
      <c r="B20" s="124" t="s">
        <v>100</v>
      </c>
      <c r="C20" s="3" t="s">
        <v>36</v>
      </c>
      <c r="D20" s="80">
        <v>37</v>
      </c>
      <c r="E20" s="72">
        <f t="shared" si="0"/>
        <v>4.0960921067198048E-3</v>
      </c>
      <c r="F20" s="82">
        <v>9</v>
      </c>
      <c r="G20" s="82">
        <v>0</v>
      </c>
      <c r="H20" s="82">
        <f t="shared" si="1"/>
        <v>0</v>
      </c>
    </row>
    <row r="21" spans="2:8" x14ac:dyDescent="0.25">
      <c r="B21" s="125"/>
      <c r="C21" s="3" t="s">
        <v>37</v>
      </c>
      <c r="D21" s="80">
        <v>111</v>
      </c>
      <c r="E21" s="72">
        <f t="shared" si="0"/>
        <v>1.2288276320159415E-2</v>
      </c>
      <c r="F21" s="82">
        <v>9</v>
      </c>
      <c r="G21" s="82">
        <v>0</v>
      </c>
      <c r="H21" s="82">
        <f t="shared" si="1"/>
        <v>0</v>
      </c>
    </row>
    <row r="22" spans="2:8" x14ac:dyDescent="0.25">
      <c r="B22" s="126"/>
      <c r="C22" s="3" t="s">
        <v>38</v>
      </c>
      <c r="D22" s="80">
        <v>111</v>
      </c>
      <c r="E22" s="72">
        <f t="shared" si="0"/>
        <v>1.2288276320159415E-2</v>
      </c>
      <c r="F22" s="82">
        <v>9</v>
      </c>
      <c r="G22" s="82">
        <v>0</v>
      </c>
      <c r="H22" s="82">
        <f t="shared" si="1"/>
        <v>0</v>
      </c>
    </row>
    <row r="23" spans="2:8" x14ac:dyDescent="0.25">
      <c r="B23" s="67" t="s">
        <v>39</v>
      </c>
      <c r="C23" s="3" t="s">
        <v>40</v>
      </c>
      <c r="D23" s="80">
        <v>463.66666666666669</v>
      </c>
      <c r="E23" s="72">
        <f t="shared" si="0"/>
        <v>5.1330307391416662E-2</v>
      </c>
      <c r="F23" s="82">
        <v>9</v>
      </c>
      <c r="G23" s="82">
        <v>0</v>
      </c>
      <c r="H23" s="82">
        <f t="shared" si="1"/>
        <v>0</v>
      </c>
    </row>
    <row r="24" spans="2:8" x14ac:dyDescent="0.25">
      <c r="B24" s="124" t="s">
        <v>41</v>
      </c>
      <c r="C24" s="3" t="s">
        <v>47</v>
      </c>
      <c r="D24" s="80">
        <v>167</v>
      </c>
      <c r="E24" s="72">
        <f t="shared" si="0"/>
        <v>1.8487767076275877E-2</v>
      </c>
      <c r="F24" s="82">
        <v>12</v>
      </c>
      <c r="G24" s="82">
        <v>0</v>
      </c>
      <c r="H24" s="82">
        <f t="shared" si="1"/>
        <v>0</v>
      </c>
    </row>
    <row r="25" spans="2:8" x14ac:dyDescent="0.25">
      <c r="B25" s="125"/>
      <c r="C25" s="3" t="s">
        <v>43</v>
      </c>
      <c r="D25" s="80">
        <v>222.66666666666666</v>
      </c>
      <c r="E25" s="72">
        <f t="shared" si="0"/>
        <v>2.465035610170117E-2</v>
      </c>
      <c r="F25" s="82">
        <v>12</v>
      </c>
      <c r="G25" s="82">
        <v>0</v>
      </c>
      <c r="H25" s="82">
        <f t="shared" si="1"/>
        <v>0</v>
      </c>
    </row>
    <row r="26" spans="2:8" x14ac:dyDescent="0.25">
      <c r="B26" s="125"/>
      <c r="C26" s="3" t="s">
        <v>42</v>
      </c>
      <c r="D26" s="80">
        <v>1150</v>
      </c>
      <c r="E26" s="72">
        <f t="shared" si="0"/>
        <v>0.1273109708845345</v>
      </c>
      <c r="F26" s="82">
        <v>12</v>
      </c>
      <c r="G26" s="82">
        <v>1</v>
      </c>
      <c r="H26" s="82">
        <f t="shared" si="1"/>
        <v>12</v>
      </c>
    </row>
    <row r="27" spans="2:8" x14ac:dyDescent="0.25">
      <c r="B27" s="125"/>
      <c r="C27" s="3" t="s">
        <v>49</v>
      </c>
      <c r="D27" s="80">
        <v>55.666666666666664</v>
      </c>
      <c r="E27" s="72">
        <f t="shared" si="0"/>
        <v>6.1625890254252925E-3</v>
      </c>
      <c r="F27" s="82">
        <v>12</v>
      </c>
      <c r="G27" s="82">
        <v>0</v>
      </c>
      <c r="H27" s="82">
        <f t="shared" si="1"/>
        <v>0</v>
      </c>
    </row>
    <row r="28" spans="2:8" x14ac:dyDescent="0.25">
      <c r="B28" s="126"/>
      <c r="C28" s="3" t="s">
        <v>46</v>
      </c>
      <c r="D28" s="80">
        <v>55.666666666666664</v>
      </c>
      <c r="E28" s="72">
        <f t="shared" si="0"/>
        <v>6.1625890254252925E-3</v>
      </c>
      <c r="F28" s="82">
        <v>12</v>
      </c>
      <c r="G28" s="82">
        <v>0</v>
      </c>
      <c r="H28" s="82">
        <f t="shared" si="1"/>
        <v>0</v>
      </c>
    </row>
    <row r="29" spans="2:8" x14ac:dyDescent="0.25">
      <c r="B29" s="127" t="s">
        <v>101</v>
      </c>
      <c r="C29" s="127"/>
      <c r="D29" s="81">
        <f>SUM(D4:D28)</f>
        <v>9033</v>
      </c>
      <c r="E29" s="87">
        <f t="shared" si="0"/>
        <v>1</v>
      </c>
    </row>
    <row r="30" spans="2:8" x14ac:dyDescent="0.25">
      <c r="B30" s="88"/>
      <c r="C30" s="88"/>
      <c r="D30" s="89"/>
      <c r="E30" s="90"/>
    </row>
    <row r="31" spans="2:8" x14ac:dyDescent="0.25">
      <c r="B31" s="88"/>
      <c r="C31" s="88"/>
      <c r="D31" s="89"/>
      <c r="E31" s="90"/>
    </row>
    <row r="32" spans="2:8" x14ac:dyDescent="0.25">
      <c r="B32" s="123" t="s">
        <v>102</v>
      </c>
    </row>
    <row r="33" spans="2:9" ht="15.75" thickBot="1" x14ac:dyDescent="0.3">
      <c r="B33" s="123"/>
    </row>
    <row r="34" spans="2:9" ht="30" x14ac:dyDescent="0.25">
      <c r="B34" s="91" t="s">
        <v>103</v>
      </c>
      <c r="C34" s="47" t="s">
        <v>55</v>
      </c>
      <c r="D34" s="70" t="s">
        <v>98</v>
      </c>
      <c r="E34" s="69" t="s">
        <v>91</v>
      </c>
      <c r="F34" s="70" t="s">
        <v>92</v>
      </c>
      <c r="G34" s="70" t="s">
        <v>93</v>
      </c>
      <c r="H34" s="73" t="s">
        <v>94</v>
      </c>
      <c r="I34" s="74" t="s">
        <v>95</v>
      </c>
    </row>
    <row r="35" spans="2:9" ht="19.5" thickBot="1" x14ac:dyDescent="0.35">
      <c r="B35" s="91" t="s">
        <v>4</v>
      </c>
      <c r="C35" s="6" t="s">
        <v>5</v>
      </c>
      <c r="D35" s="80">
        <v>116.875</v>
      </c>
      <c r="E35" s="72">
        <f>D35/D$60</f>
        <v>3.9565833738865498E-3</v>
      </c>
      <c r="F35" s="82">
        <v>16</v>
      </c>
      <c r="G35" s="82">
        <v>0</v>
      </c>
      <c r="H35" s="85">
        <f>F35*G35</f>
        <v>0</v>
      </c>
      <c r="I35" s="92">
        <f>SUM(H35:H59)</f>
        <v>30</v>
      </c>
    </row>
    <row r="36" spans="2:9" x14ac:dyDescent="0.25">
      <c r="B36" s="119" t="s">
        <v>104</v>
      </c>
      <c r="C36" s="6" t="s">
        <v>9</v>
      </c>
      <c r="D36" s="80">
        <v>855.875</v>
      </c>
      <c r="E36" s="72">
        <f t="shared" ref="E36:E60" si="2">D36/D$60</f>
        <v>2.8974038888771342E-2</v>
      </c>
      <c r="F36" s="82">
        <v>3</v>
      </c>
      <c r="G36" s="82">
        <v>0</v>
      </c>
      <c r="H36" s="82">
        <f t="shared" ref="H36:H59" si="3">F36*G36</f>
        <v>0</v>
      </c>
    </row>
    <row r="37" spans="2:9" x14ac:dyDescent="0.25">
      <c r="B37" s="119"/>
      <c r="C37" s="6" t="s">
        <v>13</v>
      </c>
      <c r="D37" s="80">
        <v>562.5</v>
      </c>
      <c r="E37" s="72">
        <f t="shared" si="2"/>
        <v>1.9042379874320291E-2</v>
      </c>
      <c r="F37" s="82">
        <v>3</v>
      </c>
      <c r="G37" s="82">
        <v>0</v>
      </c>
      <c r="H37" s="82">
        <f t="shared" si="3"/>
        <v>0</v>
      </c>
    </row>
    <row r="38" spans="2:9" x14ac:dyDescent="0.25">
      <c r="B38" s="119"/>
      <c r="C38" s="6" t="s">
        <v>25</v>
      </c>
      <c r="D38" s="80">
        <v>1462.5</v>
      </c>
      <c r="E38" s="72">
        <f t="shared" si="2"/>
        <v>4.9510187673232758E-2</v>
      </c>
      <c r="F38" s="82">
        <v>3</v>
      </c>
      <c r="G38" s="82">
        <v>0</v>
      </c>
      <c r="H38" s="82">
        <f t="shared" si="3"/>
        <v>0</v>
      </c>
    </row>
    <row r="39" spans="2:9" x14ac:dyDescent="0.25">
      <c r="B39" s="119"/>
      <c r="C39" s="6" t="s">
        <v>10</v>
      </c>
      <c r="D39" s="80">
        <v>20.875</v>
      </c>
      <c r="E39" s="72">
        <f t="shared" si="2"/>
        <v>7.066838753358864E-4</v>
      </c>
      <c r="F39" s="82">
        <v>3</v>
      </c>
      <c r="G39" s="82">
        <v>0</v>
      </c>
      <c r="H39" s="82">
        <f t="shared" si="3"/>
        <v>0</v>
      </c>
    </row>
    <row r="40" spans="2:9" x14ac:dyDescent="0.25">
      <c r="B40" s="119"/>
      <c r="C40" s="6" t="s">
        <v>14</v>
      </c>
      <c r="D40" s="80">
        <v>20.875</v>
      </c>
      <c r="E40" s="72">
        <f t="shared" si="2"/>
        <v>7.066838753358864E-4</v>
      </c>
      <c r="F40" s="82">
        <v>3</v>
      </c>
      <c r="G40" s="82">
        <v>0</v>
      </c>
      <c r="H40" s="82">
        <f t="shared" si="3"/>
        <v>0</v>
      </c>
    </row>
    <row r="41" spans="2:9" x14ac:dyDescent="0.25">
      <c r="B41" s="119"/>
      <c r="C41" s="6" t="s">
        <v>22</v>
      </c>
      <c r="D41" s="80">
        <v>1225</v>
      </c>
      <c r="E41" s="72">
        <f t="shared" si="2"/>
        <v>4.1470071726297526E-2</v>
      </c>
      <c r="F41" s="82">
        <v>3</v>
      </c>
      <c r="G41" s="82">
        <v>0</v>
      </c>
      <c r="H41" s="82">
        <f t="shared" si="3"/>
        <v>0</v>
      </c>
    </row>
    <row r="42" spans="2:9" x14ac:dyDescent="0.25">
      <c r="B42" s="119"/>
      <c r="C42" s="6" t="s">
        <v>73</v>
      </c>
      <c r="D42" s="80">
        <v>12.5</v>
      </c>
      <c r="E42" s="72">
        <f t="shared" si="2"/>
        <v>4.2316399720711761E-4</v>
      </c>
      <c r="F42" s="82">
        <v>3</v>
      </c>
      <c r="G42" s="82">
        <v>0</v>
      </c>
      <c r="H42" s="82">
        <f t="shared" si="3"/>
        <v>0</v>
      </c>
    </row>
    <row r="43" spans="2:9" x14ac:dyDescent="0.25">
      <c r="B43" s="119"/>
      <c r="C43" s="6" t="s">
        <v>17</v>
      </c>
      <c r="D43" s="80">
        <v>1379.25</v>
      </c>
      <c r="E43" s="72">
        <f t="shared" si="2"/>
        <v>4.6691915451833356E-2</v>
      </c>
      <c r="F43" s="82">
        <v>3</v>
      </c>
      <c r="G43" s="82">
        <v>0</v>
      </c>
      <c r="H43" s="82">
        <f t="shared" si="3"/>
        <v>0</v>
      </c>
    </row>
    <row r="44" spans="2:9" x14ac:dyDescent="0.25">
      <c r="B44" s="119" t="s">
        <v>32</v>
      </c>
      <c r="C44" s="6" t="s">
        <v>33</v>
      </c>
      <c r="D44" s="80">
        <v>1127.25</v>
      </c>
      <c r="E44" s="72">
        <f t="shared" si="2"/>
        <v>3.8160929268137869E-2</v>
      </c>
      <c r="F44" s="82">
        <v>5</v>
      </c>
      <c r="G44" s="82">
        <v>0</v>
      </c>
      <c r="H44" s="82">
        <f t="shared" si="3"/>
        <v>0</v>
      </c>
    </row>
    <row r="45" spans="2:9" x14ac:dyDescent="0.25">
      <c r="B45" s="119"/>
      <c r="C45" s="6" t="s">
        <v>34</v>
      </c>
      <c r="D45" s="80">
        <v>150</v>
      </c>
      <c r="E45" s="72">
        <f t="shared" si="2"/>
        <v>5.0779679664854117E-3</v>
      </c>
      <c r="F45" s="82">
        <v>5</v>
      </c>
      <c r="G45" s="82">
        <v>0</v>
      </c>
      <c r="H45" s="82">
        <f t="shared" si="3"/>
        <v>0</v>
      </c>
    </row>
    <row r="46" spans="2:9" x14ac:dyDescent="0.25">
      <c r="B46" s="119"/>
      <c r="C46" s="6" t="s">
        <v>69</v>
      </c>
      <c r="D46" s="80">
        <v>37.5</v>
      </c>
      <c r="E46" s="72">
        <f t="shared" si="2"/>
        <v>1.2694919916213529E-3</v>
      </c>
      <c r="F46" s="82">
        <v>5</v>
      </c>
      <c r="G46" s="82">
        <v>0</v>
      </c>
      <c r="H46" s="82">
        <f t="shared" si="3"/>
        <v>0</v>
      </c>
    </row>
    <row r="47" spans="2:9" x14ac:dyDescent="0.25">
      <c r="B47" s="91" t="s">
        <v>100</v>
      </c>
      <c r="C47" s="6" t="s">
        <v>36</v>
      </c>
      <c r="D47" s="80">
        <v>12.5</v>
      </c>
      <c r="E47" s="72">
        <f t="shared" si="2"/>
        <v>4.2316399720711761E-4</v>
      </c>
      <c r="F47" s="82">
        <v>9</v>
      </c>
      <c r="G47" s="82">
        <v>0</v>
      </c>
      <c r="H47" s="82">
        <f t="shared" si="3"/>
        <v>0</v>
      </c>
    </row>
    <row r="48" spans="2:9" x14ac:dyDescent="0.25">
      <c r="B48" s="119" t="s">
        <v>39</v>
      </c>
      <c r="C48" s="6" t="s">
        <v>72</v>
      </c>
      <c r="D48" s="80">
        <v>1262.5</v>
      </c>
      <c r="E48" s="72">
        <f t="shared" si="2"/>
        <v>4.2739563717918878E-2</v>
      </c>
      <c r="F48" s="82">
        <v>9</v>
      </c>
      <c r="G48" s="82">
        <v>0</v>
      </c>
      <c r="H48" s="82">
        <f t="shared" si="3"/>
        <v>0</v>
      </c>
    </row>
    <row r="49" spans="2:8" x14ac:dyDescent="0.25">
      <c r="B49" s="119"/>
      <c r="C49" s="6" t="s">
        <v>71</v>
      </c>
      <c r="D49" s="80">
        <v>2950</v>
      </c>
      <c r="E49" s="72">
        <f t="shared" si="2"/>
        <v>9.9866703340879756E-2</v>
      </c>
      <c r="F49" s="82">
        <v>9</v>
      </c>
      <c r="G49" s="82">
        <v>0</v>
      </c>
      <c r="H49" s="82">
        <f t="shared" si="3"/>
        <v>0</v>
      </c>
    </row>
    <row r="50" spans="2:8" x14ac:dyDescent="0.25">
      <c r="B50" s="119"/>
      <c r="C50" s="6" t="s">
        <v>40</v>
      </c>
      <c r="D50" s="80">
        <v>9559.875</v>
      </c>
      <c r="E50" s="72">
        <f t="shared" si="2"/>
        <v>0.32363159342403147</v>
      </c>
      <c r="F50" s="82">
        <v>9</v>
      </c>
      <c r="G50" s="82">
        <v>2</v>
      </c>
      <c r="H50" s="82">
        <f t="shared" si="3"/>
        <v>18</v>
      </c>
    </row>
    <row r="51" spans="2:8" x14ac:dyDescent="0.25">
      <c r="B51" s="119"/>
      <c r="C51" s="6" t="s">
        <v>70</v>
      </c>
      <c r="D51" s="80">
        <v>25</v>
      </c>
      <c r="E51" s="72">
        <f t="shared" si="2"/>
        <v>8.4632799441423522E-4</v>
      </c>
      <c r="F51" s="82">
        <v>9</v>
      </c>
      <c r="G51" s="82">
        <v>0</v>
      </c>
      <c r="H51" s="82">
        <f t="shared" si="3"/>
        <v>0</v>
      </c>
    </row>
    <row r="52" spans="2:8" x14ac:dyDescent="0.25">
      <c r="B52" s="119" t="s">
        <v>41</v>
      </c>
      <c r="C52" s="6" t="s">
        <v>75</v>
      </c>
      <c r="D52" s="80">
        <v>425</v>
      </c>
      <c r="E52" s="72">
        <f t="shared" si="2"/>
        <v>1.4387575905041999E-2</v>
      </c>
      <c r="F52" s="82">
        <v>12</v>
      </c>
      <c r="G52" s="82">
        <v>0</v>
      </c>
      <c r="H52" s="82">
        <f t="shared" si="3"/>
        <v>0</v>
      </c>
    </row>
    <row r="53" spans="2:8" x14ac:dyDescent="0.25">
      <c r="B53" s="119"/>
      <c r="C53" s="6" t="s">
        <v>42</v>
      </c>
      <c r="D53" s="80">
        <v>7462.5</v>
      </c>
      <c r="E53" s="72">
        <f t="shared" si="2"/>
        <v>0.25262890633264923</v>
      </c>
      <c r="F53" s="82">
        <v>12</v>
      </c>
      <c r="G53" s="82">
        <v>1</v>
      </c>
      <c r="H53" s="82">
        <f t="shared" si="3"/>
        <v>12</v>
      </c>
    </row>
    <row r="54" spans="2:8" x14ac:dyDescent="0.25">
      <c r="B54" s="119"/>
      <c r="C54" s="6" t="s">
        <v>74</v>
      </c>
      <c r="D54" s="80">
        <v>162.5</v>
      </c>
      <c r="E54" s="72">
        <f t="shared" si="2"/>
        <v>5.5011319636925288E-3</v>
      </c>
      <c r="F54" s="82">
        <v>12</v>
      </c>
      <c r="G54" s="82">
        <v>0</v>
      </c>
      <c r="H54" s="82">
        <f t="shared" si="3"/>
        <v>0</v>
      </c>
    </row>
    <row r="55" spans="2:8" x14ac:dyDescent="0.25">
      <c r="B55" s="119"/>
      <c r="C55" s="6" t="s">
        <v>76</v>
      </c>
      <c r="D55" s="80">
        <v>50</v>
      </c>
      <c r="E55" s="72">
        <f t="shared" si="2"/>
        <v>1.6926559888284704E-3</v>
      </c>
      <c r="F55" s="82">
        <v>12</v>
      </c>
      <c r="G55" s="82">
        <v>0</v>
      </c>
      <c r="H55" s="82">
        <f t="shared" si="3"/>
        <v>0</v>
      </c>
    </row>
    <row r="56" spans="2:8" x14ac:dyDescent="0.25">
      <c r="B56" s="119"/>
      <c r="C56" s="6" t="s">
        <v>44</v>
      </c>
      <c r="D56" s="80">
        <v>20.875</v>
      </c>
      <c r="E56" s="72">
        <f t="shared" si="2"/>
        <v>7.066838753358864E-4</v>
      </c>
      <c r="F56" s="82">
        <v>12</v>
      </c>
      <c r="G56" s="82">
        <v>0</v>
      </c>
      <c r="H56" s="82">
        <f t="shared" si="3"/>
        <v>0</v>
      </c>
    </row>
    <row r="57" spans="2:8" x14ac:dyDescent="0.25">
      <c r="B57" s="119"/>
      <c r="C57" s="6" t="s">
        <v>45</v>
      </c>
      <c r="D57" s="80">
        <v>62.625</v>
      </c>
      <c r="E57" s="72">
        <f t="shared" si="2"/>
        <v>2.1200516260076593E-3</v>
      </c>
      <c r="F57" s="82">
        <v>12</v>
      </c>
      <c r="G57" s="82">
        <v>0</v>
      </c>
      <c r="H57" s="82">
        <f t="shared" si="3"/>
        <v>0</v>
      </c>
    </row>
    <row r="58" spans="2:8" x14ac:dyDescent="0.25">
      <c r="B58" s="119"/>
      <c r="C58" s="6" t="s">
        <v>77</v>
      </c>
      <c r="D58" s="80">
        <v>562.5</v>
      </c>
      <c r="E58" s="72">
        <f t="shared" si="2"/>
        <v>1.9042379874320291E-2</v>
      </c>
      <c r="F58" s="82">
        <v>12</v>
      </c>
      <c r="G58" s="82">
        <v>0</v>
      </c>
      <c r="H58" s="82">
        <f t="shared" si="3"/>
        <v>0</v>
      </c>
    </row>
    <row r="59" spans="2:8" x14ac:dyDescent="0.25">
      <c r="B59" s="119"/>
      <c r="C59" s="6" t="s">
        <v>78</v>
      </c>
      <c r="D59" s="80">
        <v>12.5</v>
      </c>
      <c r="E59" s="72">
        <f t="shared" si="2"/>
        <v>4.2316399720711761E-4</v>
      </c>
      <c r="F59" s="82">
        <v>12</v>
      </c>
      <c r="G59" s="82">
        <v>0</v>
      </c>
      <c r="H59" s="82">
        <f t="shared" si="3"/>
        <v>0</v>
      </c>
    </row>
    <row r="60" spans="2:8" x14ac:dyDescent="0.25">
      <c r="B60" s="120" t="s">
        <v>101</v>
      </c>
      <c r="C60" s="120"/>
      <c r="D60" s="86">
        <f>SUM(D35:D59)</f>
        <v>29539.375</v>
      </c>
      <c r="E60" s="72">
        <f t="shared" si="2"/>
        <v>1</v>
      </c>
    </row>
  </sheetData>
  <autoFilter ref="E3:E29"/>
  <mergeCells count="13">
    <mergeCell ref="B52:B59"/>
    <mergeCell ref="B60:C60"/>
    <mergeCell ref="B1:B2"/>
    <mergeCell ref="B32:B33"/>
    <mergeCell ref="B36:B43"/>
    <mergeCell ref="B44:B46"/>
    <mergeCell ref="B48:B51"/>
    <mergeCell ref="B6:B17"/>
    <mergeCell ref="B18:B19"/>
    <mergeCell ref="B20:B22"/>
    <mergeCell ref="B24:B28"/>
    <mergeCell ref="B29:C29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CENTRO</vt:lpstr>
      <vt:lpstr>parametros comunitarios</vt:lpstr>
      <vt:lpstr>Tabla calculo IPL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2014-10-13T17:02:21Z</dcterms:created>
  <dcterms:modified xsi:type="dcterms:W3CDTF">2014-11-12T19:10:25Z</dcterms:modified>
</cp:coreProperties>
</file>