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9780" activeTab="3"/>
  </bookViews>
  <sheets>
    <sheet name="sector centro" sheetId="1" r:id="rId1"/>
    <sheet name="sector sur-oriente" sheetId="2" r:id="rId2"/>
    <sheet name="PARAMETROS" sheetId="3" r:id="rId3"/>
    <sheet name="Tabla calculo IPL" sheetId="4" r:id="rId4"/>
  </sheets>
  <calcPr calcId="145621"/>
</workbook>
</file>

<file path=xl/calcChain.xml><?xml version="1.0" encoding="utf-8"?>
<calcChain xmlns="http://schemas.openxmlformats.org/spreadsheetml/2006/main">
  <c r="K3" i="4" l="1"/>
  <c r="J4" i="4"/>
  <c r="J5" i="4"/>
  <c r="J6" i="4"/>
  <c r="J7" i="4"/>
  <c r="J8" i="4"/>
  <c r="J9" i="4"/>
  <c r="J10" i="4"/>
  <c r="J11" i="4"/>
  <c r="J12" i="4"/>
  <c r="J13" i="4"/>
  <c r="J14" i="4"/>
  <c r="J3" i="4"/>
  <c r="G4" i="4"/>
  <c r="G5" i="4"/>
  <c r="G6" i="4"/>
  <c r="G7" i="4"/>
  <c r="G8" i="4"/>
  <c r="G9" i="4"/>
  <c r="G10" i="4"/>
  <c r="G11" i="4"/>
  <c r="G12" i="4"/>
  <c r="G13" i="4"/>
  <c r="G14" i="4"/>
  <c r="G3" i="4"/>
  <c r="F15" i="4"/>
  <c r="F4" i="4"/>
  <c r="F5" i="4"/>
  <c r="F6" i="4"/>
  <c r="F7" i="4"/>
  <c r="F8" i="4"/>
  <c r="F9" i="4"/>
  <c r="F10" i="4"/>
  <c r="F11" i="4"/>
  <c r="F12" i="4"/>
  <c r="F13" i="4"/>
  <c r="F14" i="4"/>
  <c r="F3" i="4"/>
  <c r="G7" i="2"/>
  <c r="G8" i="2"/>
  <c r="G9" i="2"/>
  <c r="G10" i="2"/>
  <c r="G11" i="2"/>
  <c r="G12" i="2"/>
  <c r="G6" i="2"/>
  <c r="G7" i="1"/>
  <c r="G8" i="1"/>
  <c r="G9" i="1"/>
  <c r="G10" i="1"/>
  <c r="G11" i="1"/>
  <c r="G12" i="1"/>
  <c r="G13" i="1"/>
  <c r="G14" i="1"/>
  <c r="G15" i="1"/>
  <c r="G6" i="1"/>
  <c r="D13" i="2" l="1"/>
  <c r="E13" i="2"/>
  <c r="C13" i="2"/>
  <c r="E16" i="1"/>
  <c r="C16" i="1"/>
  <c r="F6" i="2" l="1"/>
  <c r="F7" i="2"/>
  <c r="F8" i="2"/>
  <c r="F9" i="2"/>
  <c r="F10" i="2"/>
  <c r="F11" i="2"/>
  <c r="F12" i="2"/>
  <c r="D6" i="2"/>
  <c r="D7" i="2"/>
  <c r="D8" i="2"/>
  <c r="D9" i="2"/>
  <c r="D10" i="2"/>
  <c r="D11" i="2"/>
  <c r="D12" i="2"/>
  <c r="F7" i="1"/>
  <c r="F8" i="1"/>
  <c r="F9" i="1"/>
  <c r="F10" i="1"/>
  <c r="F11" i="1"/>
  <c r="F12" i="1"/>
  <c r="F13" i="1"/>
  <c r="F14" i="1"/>
  <c r="F15" i="1"/>
  <c r="F6" i="1"/>
  <c r="F16" i="1" s="1"/>
  <c r="D7" i="1"/>
  <c r="D8" i="1"/>
  <c r="D9" i="1"/>
  <c r="D10" i="1"/>
  <c r="D11" i="1"/>
  <c r="D12" i="1"/>
  <c r="D13" i="1"/>
  <c r="D14" i="1"/>
  <c r="D15" i="1"/>
  <c r="D6" i="1"/>
  <c r="D16" i="1" l="1"/>
  <c r="F13" i="2"/>
</calcChain>
</file>

<file path=xl/sharedStrings.xml><?xml version="1.0" encoding="utf-8"?>
<sst xmlns="http://schemas.openxmlformats.org/spreadsheetml/2006/main" count="91" uniqueCount="49">
  <si>
    <t>PRIMAVERA_2011</t>
  </si>
  <si>
    <t>Cél/L</t>
  </si>
  <si>
    <t>BACILLARIOPHYCEAE</t>
  </si>
  <si>
    <t>Diatoma sp.</t>
  </si>
  <si>
    <t>Fragilaria sp4</t>
  </si>
  <si>
    <t>Tabellaria fenestrata</t>
  </si>
  <si>
    <t>CRYTOPHYCEAE</t>
  </si>
  <si>
    <t>Rhodomonas lacustris</t>
  </si>
  <si>
    <t>Cryptomonas sp.</t>
  </si>
  <si>
    <t>Cryptomonas erosa</t>
  </si>
  <si>
    <t>DINOPHYCEAE</t>
  </si>
  <si>
    <t>Peridinium inconspicuum</t>
  </si>
  <si>
    <t>CHLOROPHYCEAE</t>
  </si>
  <si>
    <t>Closterium acutum</t>
  </si>
  <si>
    <t xml:space="preserve">Sphaerocystis schroeteri </t>
  </si>
  <si>
    <t>Crucigeniella apiculata</t>
  </si>
  <si>
    <t>Staurodesmus triangularis</t>
  </si>
  <si>
    <t>Cosmarium contractum</t>
  </si>
  <si>
    <t>Clase</t>
  </si>
  <si>
    <t>30m</t>
  </si>
  <si>
    <t>0m</t>
  </si>
  <si>
    <t>Taxa</t>
  </si>
  <si>
    <t>Sectore Centro</t>
  </si>
  <si>
    <t>%</t>
  </si>
  <si>
    <t>ABUNDANCIA TOTAL</t>
  </si>
  <si>
    <t>RIQUEZA ESPECIFICA</t>
  </si>
  <si>
    <t>DIVERSIDAD DE SHANON (H')</t>
  </si>
  <si>
    <t>DIVERSIDAD DE SIMPSON (D)</t>
  </si>
  <si>
    <t>EQUIDAD DE PIELOU (J)</t>
  </si>
  <si>
    <t>Epilimnion</t>
  </si>
  <si>
    <t>ZEUF=36,2 m</t>
  </si>
  <si>
    <t>Profundidad</t>
  </si>
  <si>
    <t>Estrato Hidrodinamico</t>
  </si>
  <si>
    <t>Abundancia Total (Cel/L)</t>
  </si>
  <si>
    <t>Riqueza Especifica (N° Taxa)</t>
  </si>
  <si>
    <t>Shannon (H')</t>
  </si>
  <si>
    <t>Simpson (D)</t>
  </si>
  <si>
    <t>Equidad de Pielou (J)</t>
  </si>
  <si>
    <t>Hipolimnion</t>
  </si>
  <si>
    <t>Fragilaria spp.</t>
  </si>
  <si>
    <t>PROMEDIO ABUNDANCIA</t>
  </si>
  <si>
    <t>ABUNDANCIA RELATIVA</t>
  </si>
  <si>
    <t>Qi</t>
  </si>
  <si>
    <t>Aj</t>
  </si>
  <si>
    <t>Qi*Aj</t>
  </si>
  <si>
    <t>IPL</t>
  </si>
  <si>
    <t>CRYPTOPHYCEAE</t>
  </si>
  <si>
    <t>CLASE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</si>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</sst>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10" xfId="0" applyFill="1" applyBorder="1"/>
    <xf numFmtId="10" fontId="0" fillId="0" borderId="3" xfId="0" applyNumberForma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10" fontId="0" fillId="0" borderId="1" xfId="0" applyNumberFormat="1" applyFill="1" applyBorder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10" fontId="2" fillId="0" borderId="10" xfId="0" applyNumberFormat="1" applyFont="1" applyBorder="1" applyAlignment="1">
      <alignment horizontal="center"/>
    </xf>
    <xf numFmtId="10" fontId="2" fillId="0" borderId="19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0" fillId="0" borderId="10" xfId="0" applyNumberFormat="1" applyFill="1" applyBorder="1"/>
    <xf numFmtId="10" fontId="0" fillId="0" borderId="19" xfId="0" applyNumberFormat="1" applyFill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20" xfId="0" applyFont="1" applyBorder="1" applyAlignment="1">
      <alignment vertical="top"/>
    </xf>
    <xf numFmtId="0" fontId="1" fillId="0" borderId="11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1" fontId="7" fillId="0" borderId="0" xfId="0" applyNumberFormat="1" applyFont="1" applyAlignment="1">
      <alignment horizontal="center"/>
    </xf>
    <xf numFmtId="10" fontId="7" fillId="0" borderId="1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6" activeCellId="1" sqref="B6:B15 G6:G15"/>
    </sheetView>
  </sheetViews>
  <sheetFormatPr baseColWidth="10" defaultRowHeight="12.75" x14ac:dyDescent="0.2"/>
  <cols>
    <col min="1" max="1" width="20.85546875" style="6" bestFit="1" customWidth="1"/>
    <col min="2" max="2" width="22.85546875" style="5" bestFit="1" customWidth="1"/>
    <col min="3" max="6" width="11.42578125" style="16"/>
    <col min="7" max="16384" width="11.42578125" style="5"/>
  </cols>
  <sheetData>
    <row r="1" spans="1:7" ht="13.5" thickBot="1" x14ac:dyDescent="0.25"/>
    <row r="2" spans="1:7" x14ac:dyDescent="0.2">
      <c r="A2" s="59" t="s">
        <v>22</v>
      </c>
      <c r="B2" s="60"/>
      <c r="C2" s="55" t="s">
        <v>0</v>
      </c>
      <c r="D2" s="55"/>
      <c r="E2" s="55"/>
      <c r="F2" s="56"/>
    </row>
    <row r="3" spans="1:7" x14ac:dyDescent="0.2">
      <c r="A3" s="61"/>
      <c r="B3" s="62"/>
      <c r="C3" s="57">
        <v>40823</v>
      </c>
      <c r="D3" s="57"/>
      <c r="E3" s="57"/>
      <c r="F3" s="58"/>
    </row>
    <row r="4" spans="1:7" x14ac:dyDescent="0.2">
      <c r="A4" s="68" t="s">
        <v>18</v>
      </c>
      <c r="B4" s="62" t="s">
        <v>21</v>
      </c>
      <c r="C4" s="66" t="s">
        <v>20</v>
      </c>
      <c r="D4" s="66"/>
      <c r="E4" s="66" t="s">
        <v>19</v>
      </c>
      <c r="F4" s="67"/>
    </row>
    <row r="5" spans="1:7" ht="13.5" thickBot="1" x14ac:dyDescent="0.25">
      <c r="A5" s="69"/>
      <c r="B5" s="70"/>
      <c r="C5" s="23" t="s">
        <v>1</v>
      </c>
      <c r="D5" s="23" t="s">
        <v>23</v>
      </c>
      <c r="E5" s="23" t="s">
        <v>1</v>
      </c>
      <c r="F5" s="24" t="s">
        <v>23</v>
      </c>
    </row>
    <row r="6" spans="1:7" x14ac:dyDescent="0.2">
      <c r="A6" s="63" t="s">
        <v>2</v>
      </c>
      <c r="B6" s="18" t="s">
        <v>3</v>
      </c>
      <c r="C6" s="28">
        <v>0</v>
      </c>
      <c r="D6" s="32">
        <f t="shared" ref="D6:D15" si="0">C6/C$16</f>
        <v>0</v>
      </c>
      <c r="E6" s="28">
        <v>278</v>
      </c>
      <c r="F6" s="29">
        <f t="shared" ref="F6:F15" si="1">E6/E$16</f>
        <v>1.6863406408094434E-3</v>
      </c>
      <c r="G6" s="86">
        <f>AVERAGE(C6,E6)</f>
        <v>139</v>
      </c>
    </row>
    <row r="7" spans="1:7" x14ac:dyDescent="0.2">
      <c r="A7" s="63"/>
      <c r="B7" s="12" t="s">
        <v>39</v>
      </c>
      <c r="C7" s="19">
        <v>465372</v>
      </c>
      <c r="D7" s="30">
        <f t="shared" si="0"/>
        <v>0.92691029900332222</v>
      </c>
      <c r="E7" s="19">
        <v>76450</v>
      </c>
      <c r="F7" s="27">
        <f t="shared" si="1"/>
        <v>0.46374367622259699</v>
      </c>
      <c r="G7" s="86">
        <f t="shared" ref="G7:G15" si="2">AVERAGE(C7,E7)</f>
        <v>270911</v>
      </c>
    </row>
    <row r="8" spans="1:7" x14ac:dyDescent="0.2">
      <c r="A8" s="64"/>
      <c r="B8" s="12" t="s">
        <v>5</v>
      </c>
      <c r="C8" s="19">
        <v>34194</v>
      </c>
      <c r="D8" s="30">
        <f t="shared" si="0"/>
        <v>6.8106312292358806E-2</v>
      </c>
      <c r="E8" s="19">
        <v>84234</v>
      </c>
      <c r="F8" s="27">
        <f t="shared" si="1"/>
        <v>0.51096121416526141</v>
      </c>
      <c r="G8" s="86">
        <f t="shared" si="2"/>
        <v>59214</v>
      </c>
    </row>
    <row r="9" spans="1:7" x14ac:dyDescent="0.2">
      <c r="A9" s="65" t="s">
        <v>6</v>
      </c>
      <c r="B9" s="12" t="s">
        <v>7</v>
      </c>
      <c r="C9" s="19">
        <v>417</v>
      </c>
      <c r="D9" s="30">
        <f t="shared" si="0"/>
        <v>8.3056478405315617E-4</v>
      </c>
      <c r="E9" s="19">
        <v>556</v>
      </c>
      <c r="F9" s="27">
        <f t="shared" si="1"/>
        <v>3.3726812816188868E-3</v>
      </c>
      <c r="G9" s="86">
        <f t="shared" si="2"/>
        <v>486.5</v>
      </c>
    </row>
    <row r="10" spans="1:7" x14ac:dyDescent="0.2">
      <c r="A10" s="63"/>
      <c r="B10" s="12" t="s">
        <v>8</v>
      </c>
      <c r="C10" s="19">
        <v>417</v>
      </c>
      <c r="D10" s="30">
        <f t="shared" si="0"/>
        <v>8.3056478405315617E-4</v>
      </c>
      <c r="E10" s="19">
        <v>2502</v>
      </c>
      <c r="F10" s="27">
        <f t="shared" si="1"/>
        <v>1.5177065767284991E-2</v>
      </c>
      <c r="G10" s="86">
        <f t="shared" si="2"/>
        <v>1459.5</v>
      </c>
    </row>
    <row r="11" spans="1:7" x14ac:dyDescent="0.2">
      <c r="A11" s="64"/>
      <c r="B11" s="12" t="s">
        <v>9</v>
      </c>
      <c r="C11" s="19">
        <v>834</v>
      </c>
      <c r="D11" s="30">
        <f t="shared" si="0"/>
        <v>1.6611295681063123E-3</v>
      </c>
      <c r="E11" s="19">
        <v>0</v>
      </c>
      <c r="F11" s="27">
        <f t="shared" si="1"/>
        <v>0</v>
      </c>
      <c r="G11" s="86">
        <f t="shared" si="2"/>
        <v>417</v>
      </c>
    </row>
    <row r="12" spans="1:7" x14ac:dyDescent="0.2">
      <c r="A12" s="65" t="s">
        <v>12</v>
      </c>
      <c r="B12" s="12" t="s">
        <v>13</v>
      </c>
      <c r="C12" s="19">
        <v>417</v>
      </c>
      <c r="D12" s="30">
        <f t="shared" si="0"/>
        <v>8.3056478405315617E-4</v>
      </c>
      <c r="E12" s="19">
        <v>0</v>
      </c>
      <c r="F12" s="27">
        <f t="shared" si="1"/>
        <v>0</v>
      </c>
      <c r="G12" s="86">
        <f t="shared" si="2"/>
        <v>208.5</v>
      </c>
    </row>
    <row r="13" spans="1:7" x14ac:dyDescent="0.2">
      <c r="A13" s="63"/>
      <c r="B13" s="12" t="s">
        <v>17</v>
      </c>
      <c r="C13" s="19">
        <v>0</v>
      </c>
      <c r="D13" s="30">
        <f t="shared" si="0"/>
        <v>0</v>
      </c>
      <c r="E13" s="19">
        <v>278</v>
      </c>
      <c r="F13" s="27">
        <f t="shared" si="1"/>
        <v>1.6863406408094434E-3</v>
      </c>
      <c r="G13" s="86">
        <f t="shared" si="2"/>
        <v>139</v>
      </c>
    </row>
    <row r="14" spans="1:7" x14ac:dyDescent="0.2">
      <c r="A14" s="63"/>
      <c r="B14" s="12" t="s">
        <v>14</v>
      </c>
      <c r="C14" s="19">
        <v>0</v>
      </c>
      <c r="D14" s="30">
        <f t="shared" si="0"/>
        <v>0</v>
      </c>
      <c r="E14" s="19">
        <v>556</v>
      </c>
      <c r="F14" s="27">
        <f t="shared" si="1"/>
        <v>3.3726812816188868E-3</v>
      </c>
      <c r="G14" s="86">
        <f t="shared" si="2"/>
        <v>278</v>
      </c>
    </row>
    <row r="15" spans="1:7" ht="13.5" thickBot="1" x14ac:dyDescent="0.25">
      <c r="A15" s="63"/>
      <c r="B15" s="17" t="s">
        <v>16</v>
      </c>
      <c r="C15" s="20">
        <v>417</v>
      </c>
      <c r="D15" s="34">
        <f t="shared" si="0"/>
        <v>8.3056478405315617E-4</v>
      </c>
      <c r="E15" s="20">
        <v>0</v>
      </c>
      <c r="F15" s="35">
        <f t="shared" si="1"/>
        <v>0</v>
      </c>
      <c r="G15" s="86">
        <f t="shared" si="2"/>
        <v>208.5</v>
      </c>
    </row>
    <row r="16" spans="1:7" x14ac:dyDescent="0.2">
      <c r="A16" s="49" t="s">
        <v>24</v>
      </c>
      <c r="B16" s="50"/>
      <c r="C16" s="36">
        <f>SUM(C6:C15)</f>
        <v>502068</v>
      </c>
      <c r="D16" s="37">
        <f t="shared" ref="D16:F16" si="3">SUM(D6:D15)</f>
        <v>1</v>
      </c>
      <c r="E16" s="21">
        <f t="shared" si="3"/>
        <v>164854</v>
      </c>
      <c r="F16" s="38">
        <f t="shared" si="3"/>
        <v>1</v>
      </c>
    </row>
    <row r="17" spans="1:7" x14ac:dyDescent="0.2">
      <c r="A17" s="51" t="s">
        <v>25</v>
      </c>
      <c r="B17" s="52"/>
      <c r="C17" s="39">
        <v>7</v>
      </c>
      <c r="D17" s="31"/>
      <c r="E17" s="19">
        <v>7</v>
      </c>
      <c r="F17" s="22"/>
    </row>
    <row r="18" spans="1:7" x14ac:dyDescent="0.2">
      <c r="A18" s="51" t="s">
        <v>26</v>
      </c>
      <c r="B18" s="52"/>
      <c r="C18" s="39">
        <v>0.28749999999999998</v>
      </c>
      <c r="D18" s="13"/>
      <c r="E18" s="19">
        <v>0.82289999999999996</v>
      </c>
      <c r="F18" s="22"/>
    </row>
    <row r="19" spans="1:7" x14ac:dyDescent="0.2">
      <c r="A19" s="51" t="s">
        <v>27</v>
      </c>
      <c r="B19" s="52"/>
      <c r="C19" s="39">
        <v>0.13619999999999999</v>
      </c>
      <c r="D19" s="19"/>
      <c r="E19" s="19">
        <v>0.52359999999999995</v>
      </c>
      <c r="F19" s="22"/>
    </row>
    <row r="20" spans="1:7" ht="13.5" thickBot="1" x14ac:dyDescent="0.25">
      <c r="A20" s="53" t="s">
        <v>28</v>
      </c>
      <c r="B20" s="54"/>
      <c r="C20" s="40">
        <v>0.14779999999999999</v>
      </c>
      <c r="D20" s="23"/>
      <c r="E20" s="23">
        <v>0.4229</v>
      </c>
      <c r="F20" s="24"/>
    </row>
    <row r="27" spans="1:7" x14ac:dyDescent="0.2">
      <c r="B27" s="11"/>
    </row>
    <row r="28" spans="1:7" x14ac:dyDescent="0.2">
      <c r="B28" s="11"/>
    </row>
    <row r="29" spans="1:7" x14ac:dyDescent="0.2">
      <c r="B29" s="11"/>
      <c r="G29" s="11"/>
    </row>
    <row r="30" spans="1:7" x14ac:dyDescent="0.2">
      <c r="B30" s="11"/>
      <c r="G30" s="11"/>
    </row>
    <row r="31" spans="1:7" x14ac:dyDescent="0.2">
      <c r="B31" s="11"/>
    </row>
    <row r="32" spans="1:7" x14ac:dyDescent="0.2">
      <c r="B32" s="11"/>
      <c r="G32" s="11"/>
    </row>
    <row r="33" spans="2:7" x14ac:dyDescent="0.2">
      <c r="B33" s="11"/>
    </row>
    <row r="34" spans="2:7" x14ac:dyDescent="0.2">
      <c r="B34" s="11"/>
      <c r="G34" s="11"/>
    </row>
    <row r="35" spans="2:7" x14ac:dyDescent="0.2">
      <c r="G35" s="11"/>
    </row>
    <row r="36" spans="2:7" x14ac:dyDescent="0.2">
      <c r="G36" s="11"/>
    </row>
  </sheetData>
  <mergeCells count="15">
    <mergeCell ref="A12:A15"/>
    <mergeCell ref="E4:F4"/>
    <mergeCell ref="C4:D4"/>
    <mergeCell ref="A4:A5"/>
    <mergeCell ref="B4:B5"/>
    <mergeCell ref="C2:F2"/>
    <mergeCell ref="C3:F3"/>
    <mergeCell ref="A2:B3"/>
    <mergeCell ref="A6:A8"/>
    <mergeCell ref="A9:A11"/>
    <mergeCell ref="A16:B16"/>
    <mergeCell ref="A17:B17"/>
    <mergeCell ref="A18:B18"/>
    <mergeCell ref="A19:B19"/>
    <mergeCell ref="A20:B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6" activeCellId="1" sqref="B6:B12 G6:G12"/>
    </sheetView>
  </sheetViews>
  <sheetFormatPr baseColWidth="10" defaultRowHeight="15" x14ac:dyDescent="0.25"/>
  <cols>
    <col min="1" max="1" width="19.28515625" style="8" bestFit="1" customWidth="1"/>
    <col min="2" max="2" width="23.85546875" bestFit="1" customWidth="1"/>
  </cols>
  <sheetData>
    <row r="1" spans="1:7" ht="15.75" thickBot="1" x14ac:dyDescent="0.3"/>
    <row r="2" spans="1:7" x14ac:dyDescent="0.25">
      <c r="A2" s="76" t="s">
        <v>22</v>
      </c>
      <c r="B2" s="77"/>
      <c r="C2" s="55" t="s">
        <v>0</v>
      </c>
      <c r="D2" s="55"/>
      <c r="E2" s="55"/>
      <c r="F2" s="56"/>
      <c r="G2" s="1"/>
    </row>
    <row r="3" spans="1:7" x14ac:dyDescent="0.25">
      <c r="A3" s="78"/>
      <c r="B3" s="79"/>
      <c r="C3" s="57">
        <v>40823</v>
      </c>
      <c r="D3" s="57"/>
      <c r="E3" s="57"/>
      <c r="F3" s="58"/>
      <c r="G3" s="1"/>
    </row>
    <row r="4" spans="1:7" x14ac:dyDescent="0.25">
      <c r="A4" s="78" t="s">
        <v>18</v>
      </c>
      <c r="B4" s="79" t="s">
        <v>21</v>
      </c>
      <c r="C4" s="66" t="s">
        <v>20</v>
      </c>
      <c r="D4" s="66"/>
      <c r="E4" s="66" t="s">
        <v>19</v>
      </c>
      <c r="F4" s="67"/>
      <c r="G4" s="1"/>
    </row>
    <row r="5" spans="1:7" ht="15.75" thickBot="1" x14ac:dyDescent="0.3">
      <c r="A5" s="80"/>
      <c r="B5" s="81"/>
      <c r="C5" s="14" t="s">
        <v>1</v>
      </c>
      <c r="D5" s="14" t="s">
        <v>23</v>
      </c>
      <c r="E5" s="14" t="s">
        <v>1</v>
      </c>
      <c r="F5" s="15" t="s">
        <v>23</v>
      </c>
      <c r="G5" s="1"/>
    </row>
    <row r="6" spans="1:7" x14ac:dyDescent="0.25">
      <c r="A6" s="71"/>
      <c r="B6" s="2" t="s">
        <v>4</v>
      </c>
      <c r="C6" s="2">
        <v>627168</v>
      </c>
      <c r="D6" s="7">
        <f t="shared" ref="D6:D12" si="0">C6/C$13</f>
        <v>0.96040868454661554</v>
      </c>
      <c r="E6" s="2">
        <v>216423</v>
      </c>
      <c r="F6" s="4">
        <f t="shared" ref="F6:F12" si="1">E6/E$13</f>
        <v>0.74783861671469742</v>
      </c>
      <c r="G6" s="87">
        <f>AVERAGE(C6,E6)</f>
        <v>421795.5</v>
      </c>
    </row>
    <row r="7" spans="1:7" x14ac:dyDescent="0.25">
      <c r="A7" s="72"/>
      <c r="B7" s="2" t="s">
        <v>5</v>
      </c>
      <c r="C7" s="2">
        <v>25437</v>
      </c>
      <c r="D7" s="7">
        <f t="shared" si="0"/>
        <v>3.8952745849297574E-2</v>
      </c>
      <c r="E7" s="2">
        <v>68388</v>
      </c>
      <c r="F7" s="4">
        <f t="shared" si="1"/>
        <v>0.23631123919308358</v>
      </c>
      <c r="G7" s="87">
        <f t="shared" ref="G7:G12" si="2">AVERAGE(C7,E7)</f>
        <v>46912.5</v>
      </c>
    </row>
    <row r="8" spans="1:7" x14ac:dyDescent="0.25">
      <c r="A8" s="73" t="s">
        <v>6</v>
      </c>
      <c r="B8" s="2" t="s">
        <v>7</v>
      </c>
      <c r="C8" s="2">
        <v>0</v>
      </c>
      <c r="D8" s="7">
        <f t="shared" si="0"/>
        <v>0</v>
      </c>
      <c r="E8" s="2">
        <v>417</v>
      </c>
      <c r="F8" s="4">
        <f t="shared" si="1"/>
        <v>1.440922190201729E-3</v>
      </c>
      <c r="G8" s="87">
        <f t="shared" si="2"/>
        <v>208.5</v>
      </c>
    </row>
    <row r="9" spans="1:7" x14ac:dyDescent="0.25">
      <c r="A9" s="72"/>
      <c r="B9" s="2" t="s">
        <v>9</v>
      </c>
      <c r="C9" s="2">
        <v>0</v>
      </c>
      <c r="D9" s="7">
        <f t="shared" si="0"/>
        <v>0</v>
      </c>
      <c r="E9" s="2">
        <v>2085</v>
      </c>
      <c r="F9" s="4">
        <f t="shared" si="1"/>
        <v>7.2046109510086453E-3</v>
      </c>
      <c r="G9" s="87">
        <f t="shared" si="2"/>
        <v>1042.5</v>
      </c>
    </row>
    <row r="10" spans="1:7" x14ac:dyDescent="0.25">
      <c r="A10" s="33" t="s">
        <v>10</v>
      </c>
      <c r="B10" s="2" t="s">
        <v>11</v>
      </c>
      <c r="C10" s="2">
        <v>417</v>
      </c>
      <c r="D10" s="7">
        <f t="shared" si="0"/>
        <v>6.3856960408684551E-4</v>
      </c>
      <c r="E10" s="2">
        <v>0</v>
      </c>
      <c r="F10" s="4">
        <f t="shared" si="1"/>
        <v>0</v>
      </c>
      <c r="G10" s="87">
        <f t="shared" si="2"/>
        <v>208.5</v>
      </c>
    </row>
    <row r="11" spans="1:7" x14ac:dyDescent="0.25">
      <c r="A11" s="74" t="s">
        <v>12</v>
      </c>
      <c r="B11" s="2" t="s">
        <v>15</v>
      </c>
      <c r="C11" s="2">
        <v>0</v>
      </c>
      <c r="D11" s="7">
        <f t="shared" si="0"/>
        <v>0</v>
      </c>
      <c r="E11" s="2">
        <v>417</v>
      </c>
      <c r="F11" s="4">
        <f t="shared" si="1"/>
        <v>1.440922190201729E-3</v>
      </c>
      <c r="G11" s="87">
        <f t="shared" si="2"/>
        <v>208.5</v>
      </c>
    </row>
    <row r="12" spans="1:7" ht="15.75" thickBot="1" x14ac:dyDescent="0.3">
      <c r="A12" s="75"/>
      <c r="B12" s="3" t="s">
        <v>17</v>
      </c>
      <c r="C12" s="3">
        <v>0</v>
      </c>
      <c r="D12" s="41">
        <f t="shared" si="0"/>
        <v>0</v>
      </c>
      <c r="E12" s="3">
        <v>1668</v>
      </c>
      <c r="F12" s="42">
        <f t="shared" si="1"/>
        <v>5.763688760806916E-3</v>
      </c>
      <c r="G12" s="87">
        <f t="shared" si="2"/>
        <v>834</v>
      </c>
    </row>
    <row r="13" spans="1:7" x14ac:dyDescent="0.25">
      <c r="A13" s="49" t="s">
        <v>24</v>
      </c>
      <c r="B13" s="50"/>
      <c r="C13" s="36">
        <f>SUM(C6:C12)</f>
        <v>653022</v>
      </c>
      <c r="D13" s="37">
        <f t="shared" ref="D13:F13" si="3">SUM(D6:D12)</f>
        <v>0.99999999999999989</v>
      </c>
      <c r="E13" s="21">
        <f t="shared" si="3"/>
        <v>289398</v>
      </c>
      <c r="F13" s="38">
        <f t="shared" si="3"/>
        <v>1.0000000000000002</v>
      </c>
    </row>
    <row r="14" spans="1:7" x14ac:dyDescent="0.25">
      <c r="A14" s="51" t="s">
        <v>25</v>
      </c>
      <c r="B14" s="52"/>
      <c r="C14" s="39">
        <v>3</v>
      </c>
      <c r="D14" s="9"/>
      <c r="E14" s="19">
        <v>6</v>
      </c>
      <c r="F14" s="10"/>
    </row>
    <row r="15" spans="1:7" x14ac:dyDescent="0.25">
      <c r="A15" s="51" t="s">
        <v>26</v>
      </c>
      <c r="B15" s="52"/>
      <c r="C15" s="39">
        <v>0.1699</v>
      </c>
      <c r="D15" s="9"/>
      <c r="E15" s="19">
        <v>0.64229999999999998</v>
      </c>
      <c r="F15" s="10"/>
    </row>
    <row r="16" spans="1:7" x14ac:dyDescent="0.25">
      <c r="A16" s="51" t="s">
        <v>27</v>
      </c>
      <c r="B16" s="52"/>
      <c r="C16" s="39">
        <v>7.6100000000000001E-2</v>
      </c>
      <c r="D16" s="9"/>
      <c r="E16" s="19">
        <v>0.38479999999999998</v>
      </c>
      <c r="F16" s="10"/>
    </row>
    <row r="17" spans="1:6" ht="15.75" thickBot="1" x14ac:dyDescent="0.3">
      <c r="A17" s="53" t="s">
        <v>28</v>
      </c>
      <c r="B17" s="54"/>
      <c r="C17" s="40">
        <v>0.1547</v>
      </c>
      <c r="D17" s="25"/>
      <c r="E17" s="23">
        <v>0.35849999999999999</v>
      </c>
      <c r="F17" s="26"/>
    </row>
    <row r="21" spans="1:6" x14ac:dyDescent="0.25">
      <c r="C21" s="16"/>
      <c r="D21" s="16"/>
    </row>
  </sheetData>
  <mergeCells count="15">
    <mergeCell ref="A2:B3"/>
    <mergeCell ref="C2:F2"/>
    <mergeCell ref="C3:F3"/>
    <mergeCell ref="A4:A5"/>
    <mergeCell ref="B4:B5"/>
    <mergeCell ref="C4:D4"/>
    <mergeCell ref="E4:F4"/>
    <mergeCell ref="A6:A7"/>
    <mergeCell ref="A8:A9"/>
    <mergeCell ref="A11:A12"/>
    <mergeCell ref="A17:B17"/>
    <mergeCell ref="A13:B13"/>
    <mergeCell ref="A14:B14"/>
    <mergeCell ref="A15:B15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topLeftCell="C1" workbookViewId="0">
      <selection activeCell="E15" sqref="E15"/>
    </sheetView>
  </sheetViews>
  <sheetFormatPr baseColWidth="10" defaultRowHeight="15" x14ac:dyDescent="0.25"/>
  <cols>
    <col min="3" max="4" width="11.42578125" style="1"/>
    <col min="5" max="5" width="14.5703125" style="43" customWidth="1"/>
    <col min="6" max="6" width="12.28515625" style="43" customWidth="1"/>
    <col min="7" max="7" width="17.7109375" style="43" bestFit="1" customWidth="1"/>
    <col min="8" max="8" width="19.5703125" style="43" customWidth="1"/>
    <col min="9" max="9" width="24.28515625" style="43" bestFit="1" customWidth="1"/>
    <col min="10" max="10" width="24.5703125" style="43" bestFit="1" customWidth="1"/>
    <col min="11" max="11" width="20" style="43" bestFit="1" customWidth="1"/>
  </cols>
  <sheetData>
    <row r="3" spans="5:12" ht="15" customHeight="1" x14ac:dyDescent="0.25">
      <c r="E3" s="82" t="s">
        <v>32</v>
      </c>
      <c r="F3" s="82" t="s">
        <v>31</v>
      </c>
      <c r="G3" s="84" t="s">
        <v>33</v>
      </c>
      <c r="H3" s="82" t="s">
        <v>34</v>
      </c>
      <c r="I3" s="82" t="s">
        <v>35</v>
      </c>
      <c r="J3" s="82" t="s">
        <v>36</v>
      </c>
      <c r="K3" s="82" t="s">
        <v>37</v>
      </c>
    </row>
    <row r="4" spans="5:12" x14ac:dyDescent="0.25">
      <c r="E4" s="83"/>
      <c r="F4" s="83"/>
      <c r="G4" s="85"/>
      <c r="H4" s="83"/>
      <c r="I4" s="83"/>
      <c r="J4" s="83"/>
      <c r="K4" s="83"/>
    </row>
    <row r="5" spans="5:12" x14ac:dyDescent="0.25">
      <c r="E5" s="45" t="s">
        <v>29</v>
      </c>
      <c r="F5" s="46" t="s">
        <v>20</v>
      </c>
      <c r="G5" s="46">
        <v>502068</v>
      </c>
      <c r="H5" s="46">
        <v>7</v>
      </c>
      <c r="I5" s="46">
        <v>0.28749999999999998</v>
      </c>
      <c r="J5" s="46">
        <v>0.13619999999999999</v>
      </c>
      <c r="K5" s="46">
        <v>0.14779999999999999</v>
      </c>
    </row>
    <row r="6" spans="5:12" x14ac:dyDescent="0.25">
      <c r="E6" s="45" t="s">
        <v>38</v>
      </c>
      <c r="F6" s="47" t="s">
        <v>19</v>
      </c>
      <c r="G6" s="47">
        <v>164854</v>
      </c>
      <c r="H6" s="47">
        <v>7</v>
      </c>
      <c r="I6" s="47">
        <v>0.82289999999999996</v>
      </c>
      <c r="J6" s="47">
        <v>0.52359999999999995</v>
      </c>
      <c r="K6" s="47">
        <v>0.4229</v>
      </c>
    </row>
    <row r="7" spans="5:12" x14ac:dyDescent="0.25">
      <c r="F7" s="44"/>
      <c r="G7" s="44"/>
      <c r="H7" s="44"/>
      <c r="I7" s="44"/>
      <c r="J7" s="44"/>
      <c r="K7" s="44"/>
      <c r="L7" s="48" t="s">
        <v>30</v>
      </c>
    </row>
  </sheetData>
  <mergeCells count="7">
    <mergeCell ref="I3:I4"/>
    <mergeCell ref="J3:J4"/>
    <mergeCell ref="K3:K4"/>
    <mergeCell ref="F3:F4"/>
    <mergeCell ref="E3:E4"/>
    <mergeCell ref="G3:G4"/>
    <mergeCell ref="H3:H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K2" sqref="K2:K3"/>
    </sheetView>
  </sheetViews>
  <sheetFormatPr baseColWidth="10" defaultRowHeight="14.25" x14ac:dyDescent="0.2"/>
  <cols>
    <col min="1" max="1" width="11.42578125" style="91"/>
    <col min="2" max="2" width="23.140625" style="95" bestFit="1" customWidth="1"/>
    <col min="3" max="3" width="25.7109375" style="91" bestFit="1" customWidth="1"/>
    <col min="4" max="4" width="7.85546875" style="96" bestFit="1" customWidth="1"/>
    <col min="5" max="5" width="8" style="96" bestFit="1" customWidth="1"/>
    <col min="6" max="6" width="13.85546875" style="96" customWidth="1"/>
    <col min="7" max="7" width="14.5703125" style="96" customWidth="1"/>
    <col min="8" max="11" width="11.42578125" style="96"/>
    <col min="12" max="16384" width="11.42578125" style="91"/>
  </cols>
  <sheetData>
    <row r="1" spans="2:11" ht="15" thickBot="1" x14ac:dyDescent="0.25"/>
    <row r="2" spans="2:11" ht="42.75" x14ac:dyDescent="0.2">
      <c r="B2" s="88" t="s">
        <v>47</v>
      </c>
      <c r="C2" s="89" t="s">
        <v>48</v>
      </c>
      <c r="D2" s="89" t="s">
        <v>20</v>
      </c>
      <c r="E2" s="89" t="s">
        <v>19</v>
      </c>
      <c r="F2" s="90" t="s">
        <v>40</v>
      </c>
      <c r="G2" s="90" t="s">
        <v>41</v>
      </c>
      <c r="H2" s="89" t="s">
        <v>42</v>
      </c>
      <c r="I2" s="89" t="s">
        <v>43</v>
      </c>
      <c r="J2" s="100" t="s">
        <v>44</v>
      </c>
      <c r="K2" s="102" t="s">
        <v>45</v>
      </c>
    </row>
    <row r="3" spans="2:11" ht="18.75" thickBot="1" x14ac:dyDescent="0.25">
      <c r="B3" s="92" t="s">
        <v>2</v>
      </c>
      <c r="C3" s="97" t="s">
        <v>3</v>
      </c>
      <c r="D3" s="93">
        <v>139</v>
      </c>
      <c r="E3" s="89">
        <v>0</v>
      </c>
      <c r="F3" s="93">
        <f>AVERAGE(D3:E3)</f>
        <v>69.5</v>
      </c>
      <c r="G3" s="99">
        <f>F3/F$15</f>
        <v>1.7274140611504577E-4</v>
      </c>
      <c r="H3" s="89">
        <v>3</v>
      </c>
      <c r="I3" s="89">
        <v>0</v>
      </c>
      <c r="J3" s="100">
        <f>H3*I3</f>
        <v>0</v>
      </c>
      <c r="K3" s="103">
        <f>SUM(J3:J14)</f>
        <v>15</v>
      </c>
    </row>
    <row r="4" spans="2:11" x14ac:dyDescent="0.2">
      <c r="B4" s="92"/>
      <c r="C4" s="97" t="s">
        <v>39</v>
      </c>
      <c r="D4" s="93">
        <v>270911</v>
      </c>
      <c r="E4" s="93">
        <v>421795.5</v>
      </c>
      <c r="F4" s="93">
        <f t="shared" ref="F4:F14" si="0">AVERAGE(D4:E4)</f>
        <v>346353.25</v>
      </c>
      <c r="G4" s="99">
        <f t="shared" ref="G4:G14" si="1">F4/F$15</f>
        <v>0.86085679737433063</v>
      </c>
      <c r="H4" s="89">
        <v>3</v>
      </c>
      <c r="I4" s="89">
        <v>4</v>
      </c>
      <c r="J4" s="89">
        <f t="shared" ref="J4:J14" si="2">H4*I4</f>
        <v>12</v>
      </c>
      <c r="K4" s="101"/>
    </row>
    <row r="5" spans="2:11" x14ac:dyDescent="0.2">
      <c r="B5" s="92"/>
      <c r="C5" s="97" t="s">
        <v>5</v>
      </c>
      <c r="D5" s="93">
        <v>59214</v>
      </c>
      <c r="E5" s="93">
        <v>46912.5</v>
      </c>
      <c r="F5" s="93">
        <f t="shared" si="0"/>
        <v>53063.25</v>
      </c>
      <c r="G5" s="99">
        <f t="shared" si="1"/>
        <v>0.13188806356883745</v>
      </c>
      <c r="H5" s="89">
        <v>3</v>
      </c>
      <c r="I5" s="89">
        <v>1</v>
      </c>
      <c r="J5" s="89">
        <f t="shared" si="2"/>
        <v>3</v>
      </c>
      <c r="K5" s="101"/>
    </row>
    <row r="6" spans="2:11" x14ac:dyDescent="0.2">
      <c r="B6" s="92" t="s">
        <v>46</v>
      </c>
      <c r="C6" s="97" t="s">
        <v>7</v>
      </c>
      <c r="D6" s="93">
        <v>486.5</v>
      </c>
      <c r="E6" s="93">
        <v>208.5</v>
      </c>
      <c r="F6" s="93">
        <f t="shared" si="0"/>
        <v>347.5</v>
      </c>
      <c r="G6" s="99">
        <f t="shared" si="1"/>
        <v>8.6370703057522889E-4</v>
      </c>
      <c r="H6" s="89">
        <v>9</v>
      </c>
      <c r="I6" s="89">
        <v>0</v>
      </c>
      <c r="J6" s="89">
        <f t="shared" si="2"/>
        <v>0</v>
      </c>
      <c r="K6" s="101"/>
    </row>
    <row r="7" spans="2:11" x14ac:dyDescent="0.2">
      <c r="B7" s="92"/>
      <c r="C7" s="97" t="s">
        <v>8</v>
      </c>
      <c r="D7" s="93">
        <v>1459.5</v>
      </c>
      <c r="E7" s="93">
        <v>0</v>
      </c>
      <c r="F7" s="93">
        <f t="shared" si="0"/>
        <v>729.75</v>
      </c>
      <c r="G7" s="99">
        <f t="shared" si="1"/>
        <v>1.8137847642079807E-3</v>
      </c>
      <c r="H7" s="89">
        <v>9</v>
      </c>
      <c r="I7" s="89">
        <v>0</v>
      </c>
      <c r="J7" s="89">
        <f t="shared" si="2"/>
        <v>0</v>
      </c>
      <c r="K7" s="101"/>
    </row>
    <row r="8" spans="2:11" x14ac:dyDescent="0.2">
      <c r="B8" s="92"/>
      <c r="C8" s="97" t="s">
        <v>9</v>
      </c>
      <c r="D8" s="93">
        <v>417</v>
      </c>
      <c r="E8" s="93">
        <v>1042.5</v>
      </c>
      <c r="F8" s="93">
        <f t="shared" si="0"/>
        <v>729.75</v>
      </c>
      <c r="G8" s="99">
        <f t="shared" si="1"/>
        <v>1.8137847642079807E-3</v>
      </c>
      <c r="H8" s="89">
        <v>9</v>
      </c>
      <c r="I8" s="89">
        <v>0</v>
      </c>
      <c r="J8" s="89">
        <f t="shared" si="2"/>
        <v>0</v>
      </c>
      <c r="K8" s="101"/>
    </row>
    <row r="9" spans="2:11" x14ac:dyDescent="0.2">
      <c r="B9" s="88" t="s">
        <v>10</v>
      </c>
      <c r="C9" s="94" t="s">
        <v>11</v>
      </c>
      <c r="D9" s="93">
        <v>0</v>
      </c>
      <c r="E9" s="93">
        <v>208.5</v>
      </c>
      <c r="F9" s="93">
        <f t="shared" si="0"/>
        <v>104.25</v>
      </c>
      <c r="G9" s="99">
        <f t="shared" si="1"/>
        <v>2.5911210917256864E-4</v>
      </c>
      <c r="H9" s="89">
        <v>9</v>
      </c>
      <c r="I9" s="89">
        <v>0</v>
      </c>
      <c r="J9" s="89">
        <f t="shared" si="2"/>
        <v>0</v>
      </c>
      <c r="K9" s="101"/>
    </row>
    <row r="10" spans="2:11" x14ac:dyDescent="0.2">
      <c r="B10" s="92" t="s">
        <v>12</v>
      </c>
      <c r="C10" s="97" t="s">
        <v>13</v>
      </c>
      <c r="D10" s="93">
        <v>208.5</v>
      </c>
      <c r="E10" s="93">
        <v>0</v>
      </c>
      <c r="F10" s="93">
        <f t="shared" si="0"/>
        <v>104.25</v>
      </c>
      <c r="G10" s="99">
        <f t="shared" si="1"/>
        <v>2.5911210917256864E-4</v>
      </c>
      <c r="H10" s="89">
        <v>12</v>
      </c>
      <c r="I10" s="89">
        <v>0</v>
      </c>
      <c r="J10" s="89">
        <f t="shared" si="2"/>
        <v>0</v>
      </c>
      <c r="K10" s="101"/>
    </row>
    <row r="11" spans="2:11" x14ac:dyDescent="0.2">
      <c r="B11" s="92"/>
      <c r="C11" s="97" t="s">
        <v>17</v>
      </c>
      <c r="D11" s="93">
        <v>139</v>
      </c>
      <c r="E11" s="93">
        <v>834</v>
      </c>
      <c r="F11" s="93">
        <f t="shared" si="0"/>
        <v>486.5</v>
      </c>
      <c r="G11" s="99">
        <f t="shared" si="1"/>
        <v>1.2091898428053204E-3</v>
      </c>
      <c r="H11" s="89">
        <v>12</v>
      </c>
      <c r="I11" s="89">
        <v>0</v>
      </c>
      <c r="J11" s="89">
        <f t="shared" si="2"/>
        <v>0</v>
      </c>
      <c r="K11" s="101"/>
    </row>
    <row r="12" spans="2:11" x14ac:dyDescent="0.2">
      <c r="B12" s="92"/>
      <c r="C12" s="94" t="s">
        <v>15</v>
      </c>
      <c r="D12" s="93">
        <v>0</v>
      </c>
      <c r="E12" s="93">
        <v>208.5</v>
      </c>
      <c r="F12" s="93">
        <f t="shared" si="0"/>
        <v>104.25</v>
      </c>
      <c r="G12" s="99">
        <f t="shared" si="1"/>
        <v>2.5911210917256864E-4</v>
      </c>
      <c r="H12" s="89">
        <v>12</v>
      </c>
      <c r="I12" s="89">
        <v>0</v>
      </c>
      <c r="J12" s="89">
        <f t="shared" si="2"/>
        <v>0</v>
      </c>
      <c r="K12" s="101"/>
    </row>
    <row r="13" spans="2:11" x14ac:dyDescent="0.2">
      <c r="B13" s="92"/>
      <c r="C13" s="97" t="s">
        <v>14</v>
      </c>
      <c r="D13" s="93">
        <v>278</v>
      </c>
      <c r="E13" s="93">
        <v>0</v>
      </c>
      <c r="F13" s="93">
        <f t="shared" si="0"/>
        <v>139</v>
      </c>
      <c r="G13" s="99">
        <f t="shared" si="1"/>
        <v>3.4548281223009154E-4</v>
      </c>
      <c r="H13" s="89">
        <v>12</v>
      </c>
      <c r="I13" s="89">
        <v>0</v>
      </c>
      <c r="J13" s="89">
        <f t="shared" si="2"/>
        <v>0</v>
      </c>
      <c r="K13" s="101"/>
    </row>
    <row r="14" spans="2:11" x14ac:dyDescent="0.2">
      <c r="B14" s="92"/>
      <c r="C14" s="97" t="s">
        <v>16</v>
      </c>
      <c r="D14" s="93">
        <v>208.5</v>
      </c>
      <c r="E14" s="93">
        <v>0</v>
      </c>
      <c r="F14" s="93">
        <f t="shared" si="0"/>
        <v>104.25</v>
      </c>
      <c r="G14" s="99">
        <f t="shared" si="1"/>
        <v>2.5911210917256864E-4</v>
      </c>
      <c r="H14" s="89">
        <v>12</v>
      </c>
      <c r="I14" s="89">
        <v>0</v>
      </c>
      <c r="J14" s="89">
        <f t="shared" si="2"/>
        <v>0</v>
      </c>
      <c r="K14" s="101"/>
    </row>
    <row r="15" spans="2:11" x14ac:dyDescent="0.2">
      <c r="F15" s="98">
        <f>SUM(F3:F14)</f>
        <v>402335.5</v>
      </c>
    </row>
  </sheetData>
  <mergeCells count="3">
    <mergeCell ref="B3:B5"/>
    <mergeCell ref="B6:B8"/>
    <mergeCell ref="B10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sector centro</vt:lpstr>
      <vt:lpstr>sector sur-oriente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2014-10-14T15:27:07Z</dcterms:created>
  <dcterms:modified xsi:type="dcterms:W3CDTF">2014-11-10T14:59:33Z</dcterms:modified>
</cp:coreProperties>
</file>