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80" yWindow="195" windowWidth="7305" windowHeight="9780" activeTab="4"/>
  </bookViews>
  <sheets>
    <sheet name="Sector centro" sheetId="1" r:id="rId1"/>
    <sheet name="Puerto Colico" sheetId="2" r:id="rId2"/>
    <sheet name="Bahía Trafampulli" sheetId="3" r:id="rId3"/>
    <sheet name="Parametros" sheetId="4" r:id="rId4"/>
    <sheet name="Tabla calculo IPL" sheetId="5" r:id="rId5"/>
  </sheets>
  <definedNames>
    <definedName name="_xlnm._FilterDatabase" localSheetId="4" hidden="1">'Tabla calculo IPL'!$G$3:$J$29</definedName>
  </definedNames>
  <calcPr calcId="145621"/>
</workbook>
</file>

<file path=xl/calcChain.xml><?xml version="1.0" encoding="utf-8"?>
<calcChain xmlns="http://schemas.openxmlformats.org/spreadsheetml/2006/main">
  <c r="K35" i="5" l="1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34" i="5"/>
  <c r="G57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34" i="5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7" i="3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7" i="2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8" i="1"/>
  <c r="L3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4" i="5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7" i="3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7" i="2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8" i="1"/>
  <c r="L4" i="5" l="1"/>
  <c r="G29" i="5"/>
  <c r="F23" i="4"/>
  <c r="H23" i="5" l="1"/>
  <c r="H29" i="5"/>
  <c r="H15" i="5"/>
  <c r="H27" i="5"/>
  <c r="H8" i="5"/>
  <c r="H12" i="5"/>
  <c r="H5" i="5"/>
  <c r="H9" i="5"/>
  <c r="H16" i="5"/>
  <c r="H20" i="5"/>
  <c r="H24" i="5"/>
  <c r="H28" i="5"/>
  <c r="H6" i="5"/>
  <c r="H10" i="5"/>
  <c r="H13" i="5"/>
  <c r="H17" i="5"/>
  <c r="H21" i="5"/>
  <c r="H25" i="5"/>
  <c r="H4" i="5"/>
  <c r="H7" i="5"/>
  <c r="H11" i="5"/>
  <c r="H14" i="5"/>
  <c r="H18" i="5"/>
  <c r="H22" i="5"/>
  <c r="H26" i="5"/>
  <c r="H19" i="5"/>
  <c r="M38" i="1"/>
  <c r="M39" i="1"/>
  <c r="M40" i="1"/>
  <c r="M41" i="1"/>
  <c r="K38" i="1"/>
  <c r="K39" i="1"/>
  <c r="K40" i="1"/>
  <c r="K41" i="1"/>
  <c r="I38" i="1"/>
  <c r="I39" i="1"/>
  <c r="I40" i="1"/>
  <c r="I41" i="1"/>
  <c r="G38" i="1"/>
  <c r="G39" i="1"/>
  <c r="G40" i="1"/>
  <c r="G41" i="1"/>
  <c r="E38" i="1"/>
  <c r="E39" i="1"/>
  <c r="E40" i="1"/>
  <c r="E41" i="1"/>
  <c r="C38" i="1"/>
  <c r="C39" i="1"/>
  <c r="C40" i="1"/>
  <c r="C41" i="1"/>
  <c r="U30" i="3" l="1"/>
  <c r="W30" i="3"/>
  <c r="Y30" i="3"/>
  <c r="G27" i="4" l="1"/>
  <c r="H27" i="4"/>
  <c r="I27" i="4"/>
  <c r="J27" i="4"/>
  <c r="G26" i="4"/>
  <c r="H26" i="4"/>
  <c r="I26" i="4"/>
  <c r="J26" i="4"/>
  <c r="G25" i="4"/>
  <c r="H25" i="4"/>
  <c r="I25" i="4"/>
  <c r="J25" i="4"/>
  <c r="G24" i="4"/>
  <c r="H24" i="4"/>
  <c r="I24" i="4"/>
  <c r="J24" i="4"/>
  <c r="G23" i="4"/>
  <c r="H23" i="4"/>
  <c r="I23" i="4"/>
  <c r="J23" i="4"/>
  <c r="G22" i="4"/>
  <c r="H22" i="4"/>
  <c r="I22" i="4"/>
  <c r="J22" i="4"/>
  <c r="F27" i="4"/>
  <c r="F24" i="4"/>
  <c r="F25" i="4"/>
  <c r="F26" i="4"/>
  <c r="F22" i="4"/>
  <c r="E30" i="3" l="1"/>
  <c r="F8" i="3" s="1"/>
  <c r="G30" i="3"/>
  <c r="H11" i="3" s="1"/>
  <c r="I30" i="3"/>
  <c r="J8" i="3" s="1"/>
  <c r="K30" i="3"/>
  <c r="L11" i="3" s="1"/>
  <c r="M30" i="3"/>
  <c r="N10" i="3" s="1"/>
  <c r="O30" i="3"/>
  <c r="P11" i="3" s="1"/>
  <c r="Q30" i="3"/>
  <c r="R22" i="3" s="1"/>
  <c r="S30" i="3"/>
  <c r="T8" i="3" s="1"/>
  <c r="V11" i="3"/>
  <c r="X10" i="3"/>
  <c r="Z11" i="3"/>
  <c r="L8" i="3"/>
  <c r="C30" i="3"/>
  <c r="Z9" i="3"/>
  <c r="Z10" i="3"/>
  <c r="Z13" i="3"/>
  <c r="Z14" i="3"/>
  <c r="Z17" i="3"/>
  <c r="Z18" i="3"/>
  <c r="Z21" i="3"/>
  <c r="Z22" i="3"/>
  <c r="Z25" i="3"/>
  <c r="Z26" i="3"/>
  <c r="Z29" i="3"/>
  <c r="Z31" i="3"/>
  <c r="Z34" i="3"/>
  <c r="X8" i="3"/>
  <c r="X9" i="3"/>
  <c r="X11" i="3"/>
  <c r="X12" i="3"/>
  <c r="X14" i="3"/>
  <c r="X16" i="3"/>
  <c r="X18" i="3"/>
  <c r="X19" i="3"/>
  <c r="X22" i="3"/>
  <c r="X23" i="3"/>
  <c r="X24" i="3"/>
  <c r="X27" i="3"/>
  <c r="X28" i="3"/>
  <c r="X31" i="3"/>
  <c r="X33" i="3"/>
  <c r="V8" i="3"/>
  <c r="V9" i="3"/>
  <c r="V10" i="3"/>
  <c r="V12" i="3"/>
  <c r="V13" i="3"/>
  <c r="V14" i="3"/>
  <c r="V16" i="3"/>
  <c r="V17" i="3"/>
  <c r="V18" i="3"/>
  <c r="V20" i="3"/>
  <c r="V21" i="3"/>
  <c r="V22" i="3"/>
  <c r="V24" i="3"/>
  <c r="V25" i="3"/>
  <c r="V26" i="3"/>
  <c r="V28" i="3"/>
  <c r="V29" i="3"/>
  <c r="V31" i="3"/>
  <c r="V33" i="3"/>
  <c r="V34" i="3"/>
  <c r="R14" i="3"/>
  <c r="P12" i="3"/>
  <c r="P19" i="3"/>
  <c r="P26" i="3"/>
  <c r="N8" i="3"/>
  <c r="N9" i="3"/>
  <c r="N11" i="3"/>
  <c r="N12" i="3"/>
  <c r="N13" i="3"/>
  <c r="N15" i="3"/>
  <c r="N16" i="3"/>
  <c r="N17" i="3"/>
  <c r="N19" i="3"/>
  <c r="N20" i="3"/>
  <c r="N21" i="3"/>
  <c r="N23" i="3"/>
  <c r="N24" i="3"/>
  <c r="N25" i="3"/>
  <c r="N27" i="3"/>
  <c r="N28" i="3"/>
  <c r="N29" i="3"/>
  <c r="L22" i="3"/>
  <c r="J9" i="3"/>
  <c r="J10" i="3"/>
  <c r="J11" i="3"/>
  <c r="J13" i="3"/>
  <c r="J14" i="3"/>
  <c r="J15" i="3"/>
  <c r="J17" i="3"/>
  <c r="J18" i="3"/>
  <c r="J19" i="3"/>
  <c r="J21" i="3"/>
  <c r="J22" i="3"/>
  <c r="J23" i="3"/>
  <c r="J25" i="3"/>
  <c r="J26" i="3"/>
  <c r="J27" i="3"/>
  <c r="J29" i="3"/>
  <c r="H8" i="3"/>
  <c r="H12" i="3"/>
  <c r="H16" i="3"/>
  <c r="H20" i="3"/>
  <c r="H24" i="3"/>
  <c r="H28" i="3"/>
  <c r="F9" i="3"/>
  <c r="F10" i="3"/>
  <c r="F11" i="3"/>
  <c r="F13" i="3"/>
  <c r="F14" i="3"/>
  <c r="F15" i="3"/>
  <c r="F17" i="3"/>
  <c r="F18" i="3"/>
  <c r="F19" i="3"/>
  <c r="F21" i="3"/>
  <c r="F22" i="3"/>
  <c r="F23" i="3"/>
  <c r="F25" i="3"/>
  <c r="F26" i="3"/>
  <c r="F27" i="3"/>
  <c r="F29" i="3"/>
  <c r="Z7" i="3"/>
  <c r="X7" i="3"/>
  <c r="R7" i="3"/>
  <c r="N7" i="3"/>
  <c r="F7" i="3"/>
  <c r="E30" i="1"/>
  <c r="G30" i="1"/>
  <c r="I30" i="1"/>
  <c r="K30" i="1"/>
  <c r="K37" i="1" s="1"/>
  <c r="M30" i="1"/>
  <c r="O30" i="1"/>
  <c r="Q30" i="1"/>
  <c r="R9" i="1" s="1"/>
  <c r="S30" i="1"/>
  <c r="T11" i="1" s="1"/>
  <c r="U30" i="1"/>
  <c r="V11" i="1" s="1"/>
  <c r="W30" i="1"/>
  <c r="Y30" i="1"/>
  <c r="Z10" i="1" s="1"/>
  <c r="C30" i="1"/>
  <c r="D12" i="1" s="1"/>
  <c r="E32" i="2"/>
  <c r="G32" i="2"/>
  <c r="H8" i="2" s="1"/>
  <c r="I32" i="2"/>
  <c r="K32" i="2"/>
  <c r="L8" i="2" s="1"/>
  <c r="M32" i="2"/>
  <c r="O32" i="2"/>
  <c r="P8" i="2" s="1"/>
  <c r="Q32" i="2"/>
  <c r="R7" i="2" s="1"/>
  <c r="S32" i="2"/>
  <c r="T10" i="2" s="1"/>
  <c r="U32" i="2"/>
  <c r="W32" i="2"/>
  <c r="X10" i="2" s="1"/>
  <c r="Y32" i="2"/>
  <c r="Z10" i="2" s="1"/>
  <c r="C32" i="2"/>
  <c r="D29" i="2" s="1"/>
  <c r="R8" i="2"/>
  <c r="Z8" i="2"/>
  <c r="Z9" i="2"/>
  <c r="Z11" i="2"/>
  <c r="Z12" i="2"/>
  <c r="Z13" i="2"/>
  <c r="Z15" i="2"/>
  <c r="Z16" i="2"/>
  <c r="Z17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X13" i="2"/>
  <c r="X21" i="2"/>
  <c r="X29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R11" i="2"/>
  <c r="R15" i="2"/>
  <c r="R19" i="2"/>
  <c r="R23" i="2"/>
  <c r="R27" i="2"/>
  <c r="R31" i="2"/>
  <c r="P11" i="2"/>
  <c r="P15" i="2"/>
  <c r="P19" i="2"/>
  <c r="P23" i="2"/>
  <c r="P27" i="2"/>
  <c r="P31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L15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H11" i="2"/>
  <c r="H15" i="2"/>
  <c r="H19" i="2"/>
  <c r="H23" i="2"/>
  <c r="H27" i="2"/>
  <c r="H31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D13" i="2"/>
  <c r="Z7" i="2"/>
  <c r="X7" i="2"/>
  <c r="V7" i="2"/>
  <c r="N7" i="2"/>
  <c r="J7" i="2"/>
  <c r="F7" i="2"/>
  <c r="Z9" i="1"/>
  <c r="Z11" i="1"/>
  <c r="Z12" i="1"/>
  <c r="Z13" i="1"/>
  <c r="Z15" i="1"/>
  <c r="Z16" i="1"/>
  <c r="Z17" i="1"/>
  <c r="Z19" i="1"/>
  <c r="Z20" i="1"/>
  <c r="Z21" i="1"/>
  <c r="Z23" i="1"/>
  <c r="Z24" i="1"/>
  <c r="Z25" i="1"/>
  <c r="Z27" i="1"/>
  <c r="Z28" i="1"/>
  <c r="Z29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V9" i="1"/>
  <c r="V14" i="1"/>
  <c r="V20" i="1"/>
  <c r="V25" i="1"/>
  <c r="T12" i="1"/>
  <c r="T16" i="1"/>
  <c r="T20" i="1"/>
  <c r="T24" i="1"/>
  <c r="T28" i="1"/>
  <c r="R10" i="1"/>
  <c r="R11" i="1"/>
  <c r="R12" i="1"/>
  <c r="R14" i="1"/>
  <c r="R15" i="1"/>
  <c r="R16" i="1"/>
  <c r="R18" i="1"/>
  <c r="R19" i="1"/>
  <c r="R20" i="1"/>
  <c r="R22" i="1"/>
  <c r="R23" i="1"/>
  <c r="R24" i="1"/>
  <c r="R26" i="1"/>
  <c r="R27" i="1"/>
  <c r="R2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N12" i="1"/>
  <c r="N16" i="1"/>
  <c r="N20" i="1"/>
  <c r="N24" i="1"/>
  <c r="N28" i="1"/>
  <c r="L10" i="1"/>
  <c r="L14" i="1"/>
  <c r="L18" i="1"/>
  <c r="L22" i="1"/>
  <c r="L26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9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F12" i="1"/>
  <c r="F16" i="1"/>
  <c r="F20" i="1"/>
  <c r="F24" i="1"/>
  <c r="F28" i="1"/>
  <c r="D11" i="1"/>
  <c r="D16" i="1"/>
  <c r="D21" i="1"/>
  <c r="D27" i="1"/>
  <c r="Z8" i="1"/>
  <c r="X8" i="1"/>
  <c r="V8" i="1"/>
  <c r="R8" i="1"/>
  <c r="P8" i="1"/>
  <c r="N8" i="1"/>
  <c r="J8" i="1"/>
  <c r="H8" i="1"/>
  <c r="F8" i="1"/>
  <c r="D8" i="1" l="1"/>
  <c r="D29" i="1"/>
  <c r="D19" i="1"/>
  <c r="D13" i="1"/>
  <c r="L28" i="1"/>
  <c r="L24" i="1"/>
  <c r="L20" i="1"/>
  <c r="L16" i="1"/>
  <c r="L12" i="1"/>
  <c r="T26" i="1"/>
  <c r="T22" i="1"/>
  <c r="T18" i="1"/>
  <c r="T14" i="1"/>
  <c r="T10" i="1"/>
  <c r="T30" i="1" s="1"/>
  <c r="G37" i="1"/>
  <c r="H26" i="3"/>
  <c r="H22" i="3"/>
  <c r="H18" i="3"/>
  <c r="H14" i="3"/>
  <c r="H10" i="3"/>
  <c r="P23" i="3"/>
  <c r="P15" i="3"/>
  <c r="P9" i="3"/>
  <c r="L8" i="1"/>
  <c r="T8" i="1"/>
  <c r="D24" i="1"/>
  <c r="D28" i="1"/>
  <c r="D23" i="1"/>
  <c r="D17" i="1"/>
  <c r="L27" i="1"/>
  <c r="L23" i="1"/>
  <c r="L19" i="1"/>
  <c r="L15" i="1"/>
  <c r="L11" i="1"/>
  <c r="L30" i="1" s="1"/>
  <c r="L37" i="1" s="1"/>
  <c r="T29" i="1"/>
  <c r="T25" i="1"/>
  <c r="T21" i="1"/>
  <c r="T17" i="1"/>
  <c r="T13" i="1"/>
  <c r="T9" i="1"/>
  <c r="N32" i="2"/>
  <c r="L31" i="2"/>
  <c r="X25" i="2"/>
  <c r="Z18" i="2"/>
  <c r="Z14" i="2"/>
  <c r="N9" i="1"/>
  <c r="M37" i="1"/>
  <c r="F9" i="1"/>
  <c r="E37" i="1"/>
  <c r="P7" i="3"/>
  <c r="H29" i="3"/>
  <c r="H25" i="3"/>
  <c r="H21" i="3"/>
  <c r="H17" i="3"/>
  <c r="H13" i="3"/>
  <c r="H9" i="3"/>
  <c r="P28" i="3"/>
  <c r="P20" i="3"/>
  <c r="P14" i="3"/>
  <c r="P8" i="3"/>
  <c r="D10" i="1"/>
  <c r="C37" i="1"/>
  <c r="D25" i="1"/>
  <c r="D20" i="1"/>
  <c r="D15" i="1"/>
  <c r="D9" i="1"/>
  <c r="L29" i="1"/>
  <c r="L25" i="1"/>
  <c r="L21" i="1"/>
  <c r="L17" i="1"/>
  <c r="L13" i="1"/>
  <c r="L9" i="1"/>
  <c r="T27" i="1"/>
  <c r="T23" i="1"/>
  <c r="T19" i="1"/>
  <c r="T15" i="1"/>
  <c r="T21" i="2"/>
  <c r="I37" i="1"/>
  <c r="H7" i="3"/>
  <c r="H27" i="3"/>
  <c r="H23" i="3"/>
  <c r="H19" i="3"/>
  <c r="H15" i="3"/>
  <c r="P24" i="3"/>
  <c r="P18" i="3"/>
  <c r="P10" i="3"/>
  <c r="L17" i="3"/>
  <c r="J7" i="3"/>
  <c r="V7" i="3"/>
  <c r="F28" i="3"/>
  <c r="F24" i="3"/>
  <c r="F20" i="3"/>
  <c r="F16" i="3"/>
  <c r="F12" i="3"/>
  <c r="F30" i="3" s="1"/>
  <c r="J28" i="3"/>
  <c r="J24" i="3"/>
  <c r="J20" i="3"/>
  <c r="J16" i="3"/>
  <c r="J12" i="3"/>
  <c r="L12" i="3"/>
  <c r="N26" i="3"/>
  <c r="N22" i="3"/>
  <c r="N18" i="3"/>
  <c r="N14" i="3"/>
  <c r="V32" i="3"/>
  <c r="V27" i="3"/>
  <c r="V23" i="3"/>
  <c r="V19" i="3"/>
  <c r="V15" i="3"/>
  <c r="Z33" i="3"/>
  <c r="Z28" i="3"/>
  <c r="Z24" i="3"/>
  <c r="Z20" i="3"/>
  <c r="Z16" i="3"/>
  <c r="Z12" i="3"/>
  <c r="Z8" i="3"/>
  <c r="L28" i="3"/>
  <c r="Z32" i="3"/>
  <c r="Z27" i="3"/>
  <c r="Z23" i="3"/>
  <c r="Z19" i="3"/>
  <c r="Z15" i="3"/>
  <c r="R26" i="3"/>
  <c r="R10" i="3"/>
  <c r="R18" i="3"/>
  <c r="R29" i="3"/>
  <c r="R21" i="3"/>
  <c r="R17" i="3"/>
  <c r="R13" i="3"/>
  <c r="R28" i="3"/>
  <c r="R24" i="3"/>
  <c r="R20" i="3"/>
  <c r="R16" i="3"/>
  <c r="R12" i="3"/>
  <c r="R9" i="3"/>
  <c r="R27" i="3"/>
  <c r="R23" i="3"/>
  <c r="R19" i="3"/>
  <c r="R15" i="3"/>
  <c r="R11" i="3"/>
  <c r="R8" i="3"/>
  <c r="R25" i="3"/>
  <c r="D10" i="2"/>
  <c r="T26" i="3"/>
  <c r="F27" i="1"/>
  <c r="F23" i="1"/>
  <c r="F19" i="1"/>
  <c r="F15" i="1"/>
  <c r="F11" i="1"/>
  <c r="N27" i="1"/>
  <c r="N23" i="1"/>
  <c r="N19" i="1"/>
  <c r="N15" i="1"/>
  <c r="N11" i="1"/>
  <c r="V29" i="1"/>
  <c r="V24" i="1"/>
  <c r="V18" i="1"/>
  <c r="V13" i="1"/>
  <c r="X30" i="1"/>
  <c r="V32" i="2"/>
  <c r="D25" i="2"/>
  <c r="D9" i="2"/>
  <c r="L27" i="2"/>
  <c r="L11" i="2"/>
  <c r="T17" i="2"/>
  <c r="X9" i="2"/>
  <c r="L26" i="3"/>
  <c r="L21" i="3"/>
  <c r="L16" i="3"/>
  <c r="L10" i="3"/>
  <c r="T25" i="3"/>
  <c r="T18" i="3"/>
  <c r="T10" i="3"/>
  <c r="H30" i="1"/>
  <c r="F18" i="1"/>
  <c r="N26" i="1"/>
  <c r="N22" i="1"/>
  <c r="N18" i="1"/>
  <c r="N14" i="1"/>
  <c r="N10" i="1"/>
  <c r="V28" i="1"/>
  <c r="V22" i="1"/>
  <c r="V17" i="1"/>
  <c r="V12" i="1"/>
  <c r="F32" i="2"/>
  <c r="D21" i="2"/>
  <c r="L23" i="2"/>
  <c r="T29" i="2"/>
  <c r="T13" i="2"/>
  <c r="L7" i="3"/>
  <c r="T7" i="3"/>
  <c r="H30" i="3"/>
  <c r="L25" i="3"/>
  <c r="L20" i="3"/>
  <c r="L14" i="3"/>
  <c r="T24" i="3"/>
  <c r="T16" i="3"/>
  <c r="P30" i="1"/>
  <c r="T20" i="3"/>
  <c r="T13" i="3"/>
  <c r="J30" i="1"/>
  <c r="F26" i="1"/>
  <c r="F22" i="1"/>
  <c r="F14" i="1"/>
  <c r="F10" i="1"/>
  <c r="F29" i="1"/>
  <c r="F25" i="1"/>
  <c r="F21" i="1"/>
  <c r="F17" i="1"/>
  <c r="F13" i="1"/>
  <c r="N29" i="1"/>
  <c r="N25" i="1"/>
  <c r="N21" i="1"/>
  <c r="N17" i="1"/>
  <c r="N13" i="1"/>
  <c r="V26" i="1"/>
  <c r="V21" i="1"/>
  <c r="V16" i="1"/>
  <c r="V10" i="1"/>
  <c r="Z32" i="2"/>
  <c r="D17" i="2"/>
  <c r="J32" i="2"/>
  <c r="L19" i="2"/>
  <c r="T25" i="2"/>
  <c r="T9" i="2"/>
  <c r="X17" i="2"/>
  <c r="L29" i="3"/>
  <c r="L24" i="3"/>
  <c r="L18" i="3"/>
  <c r="L13" i="3"/>
  <c r="L9" i="3"/>
  <c r="T29" i="3"/>
  <c r="T21" i="3"/>
  <c r="T14" i="3"/>
  <c r="T9" i="3"/>
  <c r="L27" i="3"/>
  <c r="L23" i="3"/>
  <c r="L19" i="3"/>
  <c r="L30" i="3" s="1"/>
  <c r="L15" i="3"/>
  <c r="P27" i="3"/>
  <c r="P22" i="3"/>
  <c r="P16" i="3"/>
  <c r="T28" i="3"/>
  <c r="T22" i="3"/>
  <c r="T17" i="3"/>
  <c r="T12" i="3"/>
  <c r="X32" i="3"/>
  <c r="X26" i="3"/>
  <c r="X20" i="3"/>
  <c r="X15" i="3"/>
  <c r="P29" i="3"/>
  <c r="P25" i="3"/>
  <c r="P21" i="3"/>
  <c r="P17" i="3"/>
  <c r="P13" i="3"/>
  <c r="T27" i="3"/>
  <c r="T23" i="3"/>
  <c r="T19" i="3"/>
  <c r="T15" i="3"/>
  <c r="T11" i="3"/>
  <c r="X34" i="3"/>
  <c r="X29" i="3"/>
  <c r="X25" i="3"/>
  <c r="X21" i="3"/>
  <c r="X17" i="3"/>
  <c r="X13" i="3"/>
  <c r="X30" i="3" s="1"/>
  <c r="R29" i="1"/>
  <c r="R25" i="1"/>
  <c r="R21" i="1"/>
  <c r="R17" i="1"/>
  <c r="R13" i="1"/>
  <c r="V27" i="1"/>
  <c r="V23" i="1"/>
  <c r="V19" i="1"/>
  <c r="V15" i="1"/>
  <c r="Z26" i="1"/>
  <c r="Z22" i="1"/>
  <c r="Z18" i="1"/>
  <c r="Z30" i="1" s="1"/>
  <c r="Z14" i="1"/>
  <c r="D26" i="1"/>
  <c r="D22" i="1"/>
  <c r="D18" i="1"/>
  <c r="D14" i="1"/>
  <c r="H7" i="2"/>
  <c r="P7" i="2"/>
  <c r="H30" i="2"/>
  <c r="H26" i="2"/>
  <c r="H22" i="2"/>
  <c r="H18" i="2"/>
  <c r="H14" i="2"/>
  <c r="H10" i="2"/>
  <c r="L30" i="2"/>
  <c r="L26" i="2"/>
  <c r="L22" i="2"/>
  <c r="L18" i="2"/>
  <c r="L14" i="2"/>
  <c r="L10" i="2"/>
  <c r="P30" i="2"/>
  <c r="P26" i="2"/>
  <c r="P22" i="2"/>
  <c r="P18" i="2"/>
  <c r="P14" i="2"/>
  <c r="P10" i="2"/>
  <c r="T28" i="2"/>
  <c r="T24" i="2"/>
  <c r="T20" i="2"/>
  <c r="T16" i="2"/>
  <c r="T12" i="2"/>
  <c r="T8" i="2"/>
  <c r="X28" i="2"/>
  <c r="X24" i="2"/>
  <c r="X20" i="2"/>
  <c r="X16" i="2"/>
  <c r="X12" i="2"/>
  <c r="X8" i="2"/>
  <c r="T7" i="2"/>
  <c r="H29" i="2"/>
  <c r="H25" i="2"/>
  <c r="H21" i="2"/>
  <c r="H17" i="2"/>
  <c r="H13" i="2"/>
  <c r="H9" i="2"/>
  <c r="L29" i="2"/>
  <c r="L25" i="2"/>
  <c r="L21" i="2"/>
  <c r="L17" i="2"/>
  <c r="L13" i="2"/>
  <c r="L9" i="2"/>
  <c r="P29" i="2"/>
  <c r="P25" i="2"/>
  <c r="P21" i="2"/>
  <c r="P17" i="2"/>
  <c r="P13" i="2"/>
  <c r="P9" i="2"/>
  <c r="T31" i="2"/>
  <c r="T27" i="2"/>
  <c r="T23" i="2"/>
  <c r="T19" i="2"/>
  <c r="T15" i="2"/>
  <c r="T11" i="2"/>
  <c r="X31" i="2"/>
  <c r="X27" i="2"/>
  <c r="X23" i="2"/>
  <c r="X19" i="2"/>
  <c r="X15" i="2"/>
  <c r="X11" i="2"/>
  <c r="L7" i="2"/>
  <c r="H28" i="2"/>
  <c r="H24" i="2"/>
  <c r="H20" i="2"/>
  <c r="H16" i="2"/>
  <c r="H12" i="2"/>
  <c r="L28" i="2"/>
  <c r="L24" i="2"/>
  <c r="L20" i="2"/>
  <c r="L16" i="2"/>
  <c r="L12" i="2"/>
  <c r="P28" i="2"/>
  <c r="P24" i="2"/>
  <c r="P20" i="2"/>
  <c r="P16" i="2"/>
  <c r="P12" i="2"/>
  <c r="T30" i="2"/>
  <c r="T26" i="2"/>
  <c r="T22" i="2"/>
  <c r="T18" i="2"/>
  <c r="T14" i="2"/>
  <c r="X30" i="2"/>
  <c r="X26" i="2"/>
  <c r="X22" i="2"/>
  <c r="X18" i="2"/>
  <c r="X14" i="2"/>
  <c r="D28" i="2"/>
  <c r="D24" i="2"/>
  <c r="D20" i="2"/>
  <c r="D16" i="2"/>
  <c r="D12" i="2"/>
  <c r="D8" i="2"/>
  <c r="D7" i="2"/>
  <c r="D31" i="2"/>
  <c r="D27" i="2"/>
  <c r="D23" i="2"/>
  <c r="D19" i="2"/>
  <c r="D15" i="2"/>
  <c r="D11" i="2"/>
  <c r="D30" i="2"/>
  <c r="D26" i="2"/>
  <c r="D22" i="2"/>
  <c r="D18" i="2"/>
  <c r="D14" i="2"/>
  <c r="R30" i="2"/>
  <c r="R26" i="2"/>
  <c r="R22" i="2"/>
  <c r="R18" i="2"/>
  <c r="R14" i="2"/>
  <c r="R10" i="2"/>
  <c r="R29" i="2"/>
  <c r="R25" i="2"/>
  <c r="R21" i="2"/>
  <c r="R17" i="2"/>
  <c r="R13" i="2"/>
  <c r="R9" i="2"/>
  <c r="R28" i="2"/>
  <c r="R24" i="2"/>
  <c r="R20" i="2"/>
  <c r="R16" i="2"/>
  <c r="R12" i="2"/>
  <c r="H37" i="1" l="1"/>
  <c r="D30" i="1"/>
  <c r="D37" i="1" s="1"/>
  <c r="F30" i="1"/>
  <c r="Z30" i="3"/>
  <c r="N30" i="3"/>
  <c r="J30" i="3"/>
  <c r="N30" i="1"/>
  <c r="N37" i="1" s="1"/>
  <c r="T30" i="3"/>
  <c r="V30" i="3"/>
  <c r="R30" i="3"/>
  <c r="P30" i="3"/>
  <c r="D32" i="2"/>
  <c r="X32" i="2"/>
  <c r="V30" i="1"/>
  <c r="J37" i="1" s="1"/>
  <c r="R30" i="1"/>
  <c r="P32" i="2"/>
  <c r="T32" i="2"/>
  <c r="H32" i="2"/>
  <c r="L32" i="2"/>
  <c r="R32" i="2"/>
  <c r="D11" i="3"/>
  <c r="D27" i="3"/>
  <c r="D20" i="3"/>
  <c r="D13" i="3"/>
  <c r="D29" i="3"/>
  <c r="D22" i="3"/>
  <c r="D15" i="3"/>
  <c r="D9" i="3"/>
  <c r="D24" i="3"/>
  <c r="D17" i="3"/>
  <c r="D10" i="3"/>
  <c r="D26" i="3"/>
  <c r="D19" i="3"/>
  <c r="D12" i="3"/>
  <c r="D28" i="3"/>
  <c r="D21" i="3"/>
  <c r="D14" i="3"/>
  <c r="D8" i="3"/>
  <c r="D23" i="3"/>
  <c r="D16" i="3"/>
  <c r="D25" i="3"/>
  <c r="D18" i="3"/>
  <c r="D7" i="3"/>
  <c r="F37" i="1" l="1"/>
  <c r="D30" i="3"/>
</calcChain>
</file>

<file path=xl/sharedStrings.xml><?xml version="1.0" encoding="utf-8"?>
<sst xmlns="http://schemas.openxmlformats.org/spreadsheetml/2006/main" count="340" uniqueCount="92">
  <si>
    <t>CENTRO</t>
  </si>
  <si>
    <t>Clase</t>
  </si>
  <si>
    <t>Cel/L</t>
  </si>
  <si>
    <t>%</t>
  </si>
  <si>
    <t>CRYPTOPHYCEAE</t>
  </si>
  <si>
    <t>CHRYSOPHYCEAE</t>
  </si>
  <si>
    <t>CYANOPHYCEAE</t>
  </si>
  <si>
    <t>DINOPHYCEAE</t>
  </si>
  <si>
    <t>CHLOROPHYCEAE</t>
  </si>
  <si>
    <t>BACILLARIOPHYCEAE</t>
  </si>
  <si>
    <t>Pennadas</t>
  </si>
  <si>
    <t>Taxa</t>
  </si>
  <si>
    <t>Cryptomonas ovata</t>
  </si>
  <si>
    <t>Dinobryon cylindricum</t>
  </si>
  <si>
    <t>Mallomonas spp.</t>
  </si>
  <si>
    <t>Microcystis spp. (Cenobio)</t>
  </si>
  <si>
    <t>Peridinium inconspicuum</t>
  </si>
  <si>
    <t>Peridinium willei</t>
  </si>
  <si>
    <t>Nephrocytium limneticum</t>
  </si>
  <si>
    <t>Elakatothrix gelatinosa</t>
  </si>
  <si>
    <t>Sphaerocystis schroeteri</t>
  </si>
  <si>
    <t>Staurodesmus cuspidatus</t>
  </si>
  <si>
    <t>Aulacoseira granulata</t>
  </si>
  <si>
    <t>Cymbella spp.</t>
  </si>
  <si>
    <t>Diatoma spp.</t>
  </si>
  <si>
    <t>Fragilaria crotonensis</t>
  </si>
  <si>
    <t>Fragilaria spp.</t>
  </si>
  <si>
    <t>Hannaea arcus</t>
  </si>
  <si>
    <t>Rhizosolenia eriensis</t>
  </si>
  <si>
    <t>0m</t>
  </si>
  <si>
    <t>10m</t>
  </si>
  <si>
    <t>30m</t>
  </si>
  <si>
    <t>50m</t>
  </si>
  <si>
    <t>80m</t>
  </si>
  <si>
    <t>100m</t>
  </si>
  <si>
    <t>OTOÑO</t>
  </si>
  <si>
    <t>VERANO</t>
  </si>
  <si>
    <t>Oocystis spp.</t>
  </si>
  <si>
    <t>Staurodesmus spp.</t>
  </si>
  <si>
    <t>Nitzschia spp.</t>
  </si>
  <si>
    <t>ABUNDANCIA TOTAL</t>
  </si>
  <si>
    <t>RIQUEZA ESPECIFICA</t>
  </si>
  <si>
    <t>DIVERSIDAD DE SHANON (H')</t>
  </si>
  <si>
    <t>DIVERSIDAD DE SIMPSON (D)</t>
  </si>
  <si>
    <t>EQUIDAD DE PIELOU (J)</t>
  </si>
  <si>
    <t>Ceratium cf. Hirundinella</t>
  </si>
  <si>
    <t>Peridinium cinctum</t>
  </si>
  <si>
    <t>Monoraphidium sp.</t>
  </si>
  <si>
    <t>Tabellaria flocculosa</t>
  </si>
  <si>
    <t>CHRYPTOPHYCEAE</t>
  </si>
  <si>
    <t>Cryptomonas sp.</t>
  </si>
  <si>
    <t>Anabaena spp.</t>
  </si>
  <si>
    <t>Anabaena spiroides</t>
  </si>
  <si>
    <t>Peridinium sp.</t>
  </si>
  <si>
    <t>Closterium acutum</t>
  </si>
  <si>
    <t>Cyclotella spp.</t>
  </si>
  <si>
    <t>Puerto Colico</t>
  </si>
  <si>
    <t>Bahía Trafampulli</t>
  </si>
  <si>
    <t>Gymnodinium sp.</t>
  </si>
  <si>
    <t>Diatoma vulgare</t>
  </si>
  <si>
    <t>Melosira hustedti</t>
  </si>
  <si>
    <t>Navicula spp.</t>
  </si>
  <si>
    <t>Coelosphaerium spp.</t>
  </si>
  <si>
    <t>sector centro</t>
  </si>
  <si>
    <t>Epilimnion</t>
  </si>
  <si>
    <t>Hipolimnion</t>
  </si>
  <si>
    <t>Metalimnion</t>
  </si>
  <si>
    <t>Profundidad</t>
  </si>
  <si>
    <t>Estrato Hidrodinamico</t>
  </si>
  <si>
    <r>
      <t>Z</t>
    </r>
    <r>
      <rPr>
        <vertAlign val="subscript"/>
        <sz val="10"/>
        <color theme="1"/>
        <rFont val="Arial"/>
        <family val="2"/>
      </rPr>
      <t>EUF</t>
    </r>
    <r>
      <rPr>
        <sz val="10"/>
        <color theme="1"/>
        <rFont val="Arial"/>
        <family val="2"/>
      </rPr>
      <t>=49,5 m</t>
    </r>
  </si>
  <si>
    <t>Abundancia Total (Cel/L)</t>
  </si>
  <si>
    <t>Riqueza Especifica (N° Taxa)</t>
  </si>
  <si>
    <t>Shannon (H')</t>
  </si>
  <si>
    <t>Simpson (D)</t>
  </si>
  <si>
    <t>Equidad de Pielou (J)</t>
  </si>
  <si>
    <t>Ceratium hirundinella</t>
  </si>
  <si>
    <t>PROMEDIO ABUNDANCIA</t>
  </si>
  <si>
    <t>ABUNDANCIA RELATIVA</t>
  </si>
  <si>
    <t>Qi</t>
  </si>
  <si>
    <t>Aj</t>
  </si>
  <si>
    <t>Qi*Aj</t>
  </si>
  <si>
    <t>IPL</t>
  </si>
  <si>
    <t>centro</t>
  </si>
  <si>
    <t>pto colico</t>
  </si>
  <si>
    <t>b. trafampulli</t>
  </si>
  <si>
    <t>TAXA</t>
  </si>
  <si>
    <t>CLASE</t>
  </si>
  <si>
    <t>BACILLIARIOPHYCEAE</t>
  </si>
  <si>
    <t>Otoño</t>
  </si>
  <si>
    <t>Verano</t>
  </si>
  <si>
    <t>BACILLIARIOPHYCEAR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</si>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</sst>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vertAlign val="subscript"/>
      <sz val="10"/>
      <color theme="1"/>
      <name val="Arial"/>
      <family val="2"/>
    </font>
    <font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5" fillId="0" borderId="1" xfId="0" applyFont="1" applyBorder="1"/>
    <xf numFmtId="0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6" fillId="0" borderId="8" xfId="0" applyFont="1" applyBorder="1"/>
    <xf numFmtId="0" fontId="5" fillId="0" borderId="8" xfId="0" applyNumberFormat="1" applyFont="1" applyBorder="1" applyAlignment="1">
      <alignment horizontal="center"/>
    </xf>
    <xf numFmtId="9" fontId="5" fillId="0" borderId="8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3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30" xfId="0" applyNumberFormat="1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/>
    <xf numFmtId="0" fontId="5" fillId="0" borderId="0" xfId="0" applyFont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9" fontId="5" fillId="0" borderId="1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0" fillId="0" borderId="0" xfId="0"/>
    <xf numFmtId="0" fontId="5" fillId="0" borderId="3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15" xfId="0" applyFont="1" applyBorder="1"/>
    <xf numFmtId="0" fontId="6" fillId="0" borderId="33" xfId="0" applyFont="1" applyBorder="1"/>
    <xf numFmtId="0" fontId="6" fillId="0" borderId="2" xfId="0" applyFont="1" applyFill="1" applyBorder="1"/>
    <xf numFmtId="0" fontId="6" fillId="0" borderId="34" xfId="0" applyFont="1" applyBorder="1"/>
    <xf numFmtId="0" fontId="4" fillId="0" borderId="12" xfId="0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9" fontId="5" fillId="0" borderId="26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9" fontId="5" fillId="0" borderId="35" xfId="0" applyNumberFormat="1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10" fontId="7" fillId="0" borderId="8" xfId="0" applyNumberFormat="1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0" fontId="7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2" fontId="7" fillId="0" borderId="35" xfId="0" applyNumberFormat="1" applyFont="1" applyBorder="1" applyAlignment="1">
      <alignment horizontal="center"/>
    </xf>
    <xf numFmtId="9" fontId="5" fillId="0" borderId="9" xfId="0" applyNumberFormat="1" applyFont="1" applyFill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9" fontId="5" fillId="0" borderId="36" xfId="0" applyNumberFormat="1" applyFont="1" applyBorder="1" applyAlignment="1">
      <alignment horizontal="center"/>
    </xf>
    <xf numFmtId="9" fontId="5" fillId="0" borderId="9" xfId="0" applyNumberFormat="1" applyFont="1" applyBorder="1"/>
    <xf numFmtId="3" fontId="5" fillId="0" borderId="0" xfId="0" applyNumberFormat="1" applyFont="1" applyAlignment="1">
      <alignment horizontal="center"/>
    </xf>
    <xf numFmtId="0" fontId="5" fillId="0" borderId="1" xfId="0" applyFont="1" applyFill="1" applyBorder="1"/>
    <xf numFmtId="0" fontId="6" fillId="0" borderId="15" xfId="0" applyFont="1" applyFill="1" applyBorder="1"/>
    <xf numFmtId="0" fontId="5" fillId="0" borderId="1" xfId="0" applyNumberFormat="1" applyFont="1" applyFill="1" applyBorder="1" applyAlignment="1">
      <alignment horizontal="center"/>
    </xf>
    <xf numFmtId="10" fontId="7" fillId="0" borderId="8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/>
    <xf numFmtId="0" fontId="5" fillId="0" borderId="39" xfId="0" applyFont="1" applyBorder="1" applyAlignment="1">
      <alignment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4" borderId="38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" fontId="5" fillId="4" borderId="38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4" borderId="37" xfId="0" applyNumberFormat="1" applyFont="1" applyFill="1" applyBorder="1" applyAlignment="1">
      <alignment horizontal="center" vertical="center" wrapText="1"/>
    </xf>
    <xf numFmtId="3" fontId="7" fillId="4" borderId="3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Border="1"/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0" borderId="36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/>
    </xf>
    <xf numFmtId="10" fontId="11" fillId="0" borderId="43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0" fontId="0" fillId="0" borderId="3" xfId="0" applyNumberFormat="1" applyBorder="1" applyAlignment="1">
      <alignment horizontal="center" vertical="center"/>
    </xf>
    <xf numFmtId="0" fontId="10" fillId="0" borderId="44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/>
    </xf>
    <xf numFmtId="3" fontId="3" fillId="2" borderId="13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4" fontId="3" fillId="0" borderId="13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2" xfId="0" applyNumberFormat="1" applyFont="1" applyFill="1" applyBorder="1" applyAlignment="1">
      <alignment horizontal="center"/>
    </xf>
    <xf numFmtId="9" fontId="5" fillId="0" borderId="8" xfId="0" applyNumberFormat="1" applyFont="1" applyFill="1" applyBorder="1" applyAlignment="1">
      <alignment horizontal="center"/>
    </xf>
    <xf numFmtId="9" fontId="5" fillId="0" borderId="6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zoomScale="80" zoomScaleNormal="80" workbookViewId="0">
      <selection activeCell="E27" sqref="E27"/>
    </sheetView>
  </sheetViews>
  <sheetFormatPr baseColWidth="10" defaultRowHeight="15" x14ac:dyDescent="0.25"/>
  <cols>
    <col min="1" max="1" width="20.85546875" style="12" bestFit="1" customWidth="1"/>
    <col min="2" max="2" width="26.28515625" bestFit="1" customWidth="1"/>
    <col min="3" max="3" width="7.7109375" style="1" customWidth="1"/>
    <col min="4" max="4" width="8.85546875" style="1" bestFit="1" customWidth="1"/>
    <col min="5" max="26" width="7.7109375" style="1" customWidth="1"/>
    <col min="27" max="27" width="7.7109375" customWidth="1"/>
  </cols>
  <sheetData>
    <row r="2" spans="1:28" ht="15.75" thickBot="1" x14ac:dyDescent="0.3"/>
    <row r="3" spans="1:28" x14ac:dyDescent="0.25">
      <c r="A3" s="166" t="s">
        <v>0</v>
      </c>
      <c r="B3" s="167"/>
      <c r="C3" s="156">
        <v>2013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>
        <v>2013</v>
      </c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7"/>
    </row>
    <row r="4" spans="1:28" x14ac:dyDescent="0.25">
      <c r="A4" s="168"/>
      <c r="B4" s="169"/>
      <c r="C4" s="158" t="s">
        <v>36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 t="s">
        <v>35</v>
      </c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9"/>
    </row>
    <row r="5" spans="1:28" x14ac:dyDescent="0.25">
      <c r="A5" s="168"/>
      <c r="B5" s="169"/>
      <c r="C5" s="160">
        <v>41328</v>
      </c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>
        <v>41328</v>
      </c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1"/>
    </row>
    <row r="6" spans="1:28" x14ac:dyDescent="0.25">
      <c r="A6" s="164" t="s">
        <v>1</v>
      </c>
      <c r="B6" s="169" t="s">
        <v>11</v>
      </c>
      <c r="C6" s="154" t="s">
        <v>29</v>
      </c>
      <c r="D6" s="154"/>
      <c r="E6" s="154" t="s">
        <v>30</v>
      </c>
      <c r="F6" s="154"/>
      <c r="G6" s="154" t="s">
        <v>31</v>
      </c>
      <c r="H6" s="154"/>
      <c r="I6" s="154" t="s">
        <v>32</v>
      </c>
      <c r="J6" s="154"/>
      <c r="K6" s="154" t="s">
        <v>33</v>
      </c>
      <c r="L6" s="154"/>
      <c r="M6" s="154" t="s">
        <v>34</v>
      </c>
      <c r="N6" s="154"/>
      <c r="O6" s="154" t="s">
        <v>29</v>
      </c>
      <c r="P6" s="154"/>
      <c r="Q6" s="154" t="s">
        <v>30</v>
      </c>
      <c r="R6" s="154"/>
      <c r="S6" s="154" t="s">
        <v>31</v>
      </c>
      <c r="T6" s="154"/>
      <c r="U6" s="154" t="s">
        <v>32</v>
      </c>
      <c r="V6" s="154"/>
      <c r="W6" s="154" t="s">
        <v>33</v>
      </c>
      <c r="X6" s="154"/>
      <c r="Y6" s="154" t="s">
        <v>34</v>
      </c>
      <c r="Z6" s="155"/>
    </row>
    <row r="7" spans="1:28" ht="15.75" thickBot="1" x14ac:dyDescent="0.3">
      <c r="A7" s="165"/>
      <c r="B7" s="170"/>
      <c r="C7" s="20" t="s">
        <v>2</v>
      </c>
      <c r="D7" s="21" t="s">
        <v>3</v>
      </c>
      <c r="E7" s="20" t="s">
        <v>2</v>
      </c>
      <c r="F7" s="21" t="s">
        <v>3</v>
      </c>
      <c r="G7" s="20" t="s">
        <v>2</v>
      </c>
      <c r="H7" s="21"/>
      <c r="I7" s="20" t="s">
        <v>2</v>
      </c>
      <c r="J7" s="21"/>
      <c r="K7" s="20" t="s">
        <v>2</v>
      </c>
      <c r="L7" s="21"/>
      <c r="M7" s="20" t="s">
        <v>2</v>
      </c>
      <c r="N7" s="21"/>
      <c r="O7" s="20" t="s">
        <v>2</v>
      </c>
      <c r="P7" s="21" t="s">
        <v>3</v>
      </c>
      <c r="Q7" s="20" t="s">
        <v>2</v>
      </c>
      <c r="R7" s="21" t="s">
        <v>3</v>
      </c>
      <c r="S7" s="20" t="s">
        <v>2</v>
      </c>
      <c r="T7" s="21" t="s">
        <v>3</v>
      </c>
      <c r="U7" s="20" t="s">
        <v>2</v>
      </c>
      <c r="V7" s="21" t="s">
        <v>3</v>
      </c>
      <c r="W7" s="20" t="s">
        <v>2</v>
      </c>
      <c r="X7" s="21" t="s">
        <v>3</v>
      </c>
      <c r="Y7" s="20" t="s">
        <v>2</v>
      </c>
      <c r="Z7" s="22" t="s">
        <v>3</v>
      </c>
    </row>
    <row r="8" spans="1:28" x14ac:dyDescent="0.25">
      <c r="A8" s="16" t="s">
        <v>4</v>
      </c>
      <c r="B8" s="60" t="s">
        <v>12</v>
      </c>
      <c r="C8" s="43">
        <v>0</v>
      </c>
      <c r="D8" s="44">
        <f>C8/C$30</f>
        <v>0</v>
      </c>
      <c r="E8" s="45">
        <v>0</v>
      </c>
      <c r="F8" s="44">
        <f>E8/E$30</f>
        <v>0</v>
      </c>
      <c r="G8" s="45">
        <v>100</v>
      </c>
      <c r="H8" s="44">
        <f>G8/G$30</f>
        <v>9.1743119266055051E-3</v>
      </c>
      <c r="I8" s="45">
        <v>0</v>
      </c>
      <c r="J8" s="44">
        <f t="shared" ref="J8:Z9" si="0">I8/I$30</f>
        <v>0</v>
      </c>
      <c r="K8" s="45">
        <v>0</v>
      </c>
      <c r="L8" s="44">
        <f t="shared" si="0"/>
        <v>0</v>
      </c>
      <c r="M8" s="45">
        <v>0</v>
      </c>
      <c r="N8" s="44">
        <f t="shared" si="0"/>
        <v>0</v>
      </c>
      <c r="O8" s="14">
        <v>0</v>
      </c>
      <c r="P8" s="44">
        <f t="shared" si="0"/>
        <v>0</v>
      </c>
      <c r="Q8" s="14">
        <v>0</v>
      </c>
      <c r="R8" s="44">
        <f t="shared" si="0"/>
        <v>0</v>
      </c>
      <c r="S8" s="14">
        <v>0</v>
      </c>
      <c r="T8" s="44">
        <f t="shared" si="0"/>
        <v>0</v>
      </c>
      <c r="U8" s="14">
        <v>0</v>
      </c>
      <c r="V8" s="44">
        <f t="shared" si="0"/>
        <v>0</v>
      </c>
      <c r="W8" s="14">
        <v>0</v>
      </c>
      <c r="X8" s="44">
        <f t="shared" si="0"/>
        <v>0</v>
      </c>
      <c r="Y8" s="14">
        <v>0</v>
      </c>
      <c r="Z8" s="46">
        <f t="shared" si="0"/>
        <v>0</v>
      </c>
      <c r="AA8" s="111">
        <f>AVERAGE(C8,E8,G8,I8,K8,M8)</f>
        <v>16.666666666666668</v>
      </c>
      <c r="AB8" s="111">
        <f>AVERAGE(O8,Q8,S8,U8,W8,Y8)</f>
        <v>0</v>
      </c>
    </row>
    <row r="9" spans="1:28" x14ac:dyDescent="0.25">
      <c r="A9" s="162" t="s">
        <v>5</v>
      </c>
      <c r="B9" s="34" t="s">
        <v>13</v>
      </c>
      <c r="C9" s="47">
        <v>7600</v>
      </c>
      <c r="D9" s="19">
        <f t="shared" ref="D9:D29" si="1">C9/C$30</f>
        <v>0.38383838383838381</v>
      </c>
      <c r="E9" s="6">
        <v>9200</v>
      </c>
      <c r="F9" s="19">
        <f t="shared" ref="F9:F29" si="2">E9/E$30</f>
        <v>0.39316239316239315</v>
      </c>
      <c r="G9" s="6">
        <v>2600</v>
      </c>
      <c r="H9" s="19">
        <f t="shared" ref="H9:H29" si="3">G9/G$30</f>
        <v>0.23853211009174313</v>
      </c>
      <c r="I9" s="6">
        <v>1800</v>
      </c>
      <c r="J9" s="19">
        <f t="shared" si="0"/>
        <v>0.19565217391304349</v>
      </c>
      <c r="K9" s="6">
        <v>500</v>
      </c>
      <c r="L9" s="19">
        <f t="shared" ref="L9" si="4">K9/K$30</f>
        <v>3.3783783783783786E-2</v>
      </c>
      <c r="M9" s="6">
        <v>300</v>
      </c>
      <c r="N9" s="19">
        <f t="shared" ref="N9" si="5">M9/M$30</f>
        <v>2.0547945205479451E-2</v>
      </c>
      <c r="O9" s="6">
        <v>2187.5</v>
      </c>
      <c r="P9" s="19">
        <f t="shared" ref="P9" si="6">O9/O$30</f>
        <v>0.19774011299435029</v>
      </c>
      <c r="Q9" s="6">
        <v>1312.5</v>
      </c>
      <c r="R9" s="19">
        <f t="shared" ref="R9" si="7">Q9/Q$30</f>
        <v>0.14685314685314685</v>
      </c>
      <c r="S9" s="6">
        <v>500</v>
      </c>
      <c r="T9" s="19">
        <f t="shared" ref="T9" si="8">S9/S$30</f>
        <v>5.6338028169014086E-2</v>
      </c>
      <c r="U9" s="6">
        <v>0</v>
      </c>
      <c r="V9" s="19">
        <f t="shared" ref="V9" si="9">U9/U$30</f>
        <v>0</v>
      </c>
      <c r="W9" s="6">
        <v>0</v>
      </c>
      <c r="X9" s="19">
        <f t="shared" ref="X9" si="10">W9/W$30</f>
        <v>0</v>
      </c>
      <c r="Y9" s="6">
        <v>0</v>
      </c>
      <c r="Z9" s="37">
        <f t="shared" ref="Z9" si="11">Y9/Y$30</f>
        <v>0</v>
      </c>
      <c r="AA9" s="111">
        <f t="shared" ref="AA9:AA29" si="12">AVERAGE(C9,E9,G9,I9,K9,M9)</f>
        <v>3666.6666666666665</v>
      </c>
      <c r="AB9" s="111">
        <f t="shared" ref="AB9:AB29" si="13">AVERAGE(O9,Q9,S9,U9,W9,Y9)</f>
        <v>666.66666666666663</v>
      </c>
    </row>
    <row r="10" spans="1:28" x14ac:dyDescent="0.25">
      <c r="A10" s="162"/>
      <c r="B10" s="34" t="s">
        <v>14</v>
      </c>
      <c r="C10" s="47">
        <v>0</v>
      </c>
      <c r="D10" s="19">
        <f t="shared" si="1"/>
        <v>0</v>
      </c>
      <c r="E10" s="6">
        <v>100</v>
      </c>
      <c r="F10" s="19">
        <f t="shared" si="2"/>
        <v>4.2735042735042739E-3</v>
      </c>
      <c r="G10" s="6">
        <v>0</v>
      </c>
      <c r="H10" s="19">
        <f t="shared" si="3"/>
        <v>0</v>
      </c>
      <c r="I10" s="6">
        <v>0</v>
      </c>
      <c r="J10" s="19">
        <f t="shared" ref="J10" si="14">I10/I$30</f>
        <v>0</v>
      </c>
      <c r="K10" s="6">
        <v>0</v>
      </c>
      <c r="L10" s="19">
        <f t="shared" ref="L10" si="15">K10/K$30</f>
        <v>0</v>
      </c>
      <c r="M10" s="6">
        <v>0</v>
      </c>
      <c r="N10" s="19">
        <f t="shared" ref="N10" si="16">M10/M$30</f>
        <v>0</v>
      </c>
      <c r="O10" s="10">
        <v>0</v>
      </c>
      <c r="P10" s="19">
        <f t="shared" ref="P10" si="17">O10/O$30</f>
        <v>0</v>
      </c>
      <c r="Q10" s="10">
        <v>0</v>
      </c>
      <c r="R10" s="19">
        <f t="shared" ref="R10" si="18">Q10/Q$30</f>
        <v>0</v>
      </c>
      <c r="S10" s="10">
        <v>0</v>
      </c>
      <c r="T10" s="19">
        <f t="shared" ref="T10" si="19">S10/S$30</f>
        <v>0</v>
      </c>
      <c r="U10" s="10">
        <v>0</v>
      </c>
      <c r="V10" s="19">
        <f t="shared" ref="V10" si="20">U10/U$30</f>
        <v>0</v>
      </c>
      <c r="W10" s="10">
        <v>0</v>
      </c>
      <c r="X10" s="19">
        <f t="shared" ref="X10" si="21">W10/W$30</f>
        <v>0</v>
      </c>
      <c r="Y10" s="10">
        <v>0</v>
      </c>
      <c r="Z10" s="37">
        <f t="shared" ref="Z10" si="22">Y10/Y$30</f>
        <v>0</v>
      </c>
      <c r="AA10" s="111">
        <f t="shared" si="12"/>
        <v>16.666666666666668</v>
      </c>
      <c r="AB10" s="111">
        <f t="shared" si="13"/>
        <v>0</v>
      </c>
    </row>
    <row r="11" spans="1:28" x14ac:dyDescent="0.25">
      <c r="A11" s="224" t="s">
        <v>6</v>
      </c>
      <c r="B11" s="61" t="s">
        <v>15</v>
      </c>
      <c r="C11" s="225">
        <v>300</v>
      </c>
      <c r="D11" s="226">
        <f t="shared" si="1"/>
        <v>1.5151515151515152E-2</v>
      </c>
      <c r="E11" s="85">
        <v>500</v>
      </c>
      <c r="F11" s="226">
        <f t="shared" si="2"/>
        <v>2.1367521367521368E-2</v>
      </c>
      <c r="G11" s="85">
        <v>200</v>
      </c>
      <c r="H11" s="226">
        <f t="shared" si="3"/>
        <v>1.834862385321101E-2</v>
      </c>
      <c r="I11" s="85">
        <v>400</v>
      </c>
      <c r="J11" s="226">
        <f t="shared" ref="J11" si="23">I11/I$30</f>
        <v>4.3478260869565216E-2</v>
      </c>
      <c r="K11" s="85">
        <v>300</v>
      </c>
      <c r="L11" s="226">
        <f t="shared" ref="L11" si="24">K11/K$30</f>
        <v>2.0270270270270271E-2</v>
      </c>
      <c r="M11" s="85">
        <v>0</v>
      </c>
      <c r="N11" s="226">
        <f t="shared" ref="N11" si="25">M11/M$30</f>
        <v>0</v>
      </c>
      <c r="O11" s="85">
        <v>875</v>
      </c>
      <c r="P11" s="226">
        <f t="shared" ref="P11" si="26">O11/O$30</f>
        <v>7.909604519774012E-2</v>
      </c>
      <c r="Q11" s="85">
        <v>750</v>
      </c>
      <c r="R11" s="226">
        <f t="shared" ref="R11" si="27">Q11/Q$30</f>
        <v>8.3916083916083919E-2</v>
      </c>
      <c r="S11" s="85">
        <v>687.5</v>
      </c>
      <c r="T11" s="226">
        <f t="shared" ref="T11" si="28">S11/S$30</f>
        <v>7.746478873239436E-2</v>
      </c>
      <c r="U11" s="85">
        <v>375</v>
      </c>
      <c r="V11" s="226">
        <f t="shared" ref="V11" si="29">U11/U$30</f>
        <v>5.3097345132743362E-2</v>
      </c>
      <c r="W11" s="85">
        <v>0</v>
      </c>
      <c r="X11" s="226">
        <f t="shared" ref="X11" si="30">W11/W$30</f>
        <v>0</v>
      </c>
      <c r="Y11" s="85">
        <v>0</v>
      </c>
      <c r="Z11" s="227">
        <f t="shared" ref="Z11" si="31">Y11/Y$30</f>
        <v>0</v>
      </c>
      <c r="AA11" s="228">
        <f t="shared" si="12"/>
        <v>283.33333333333331</v>
      </c>
      <c r="AB11" s="111">
        <f t="shared" si="13"/>
        <v>447.91666666666669</v>
      </c>
    </row>
    <row r="12" spans="1:28" x14ac:dyDescent="0.25">
      <c r="A12" s="162" t="s">
        <v>7</v>
      </c>
      <c r="B12" s="61" t="s">
        <v>75</v>
      </c>
      <c r="C12" s="63">
        <v>0</v>
      </c>
      <c r="D12" s="19">
        <f t="shared" si="1"/>
        <v>0</v>
      </c>
      <c r="E12" s="10">
        <v>0</v>
      </c>
      <c r="F12" s="19">
        <f t="shared" si="2"/>
        <v>0</v>
      </c>
      <c r="G12" s="10">
        <v>0</v>
      </c>
      <c r="H12" s="19">
        <f t="shared" si="3"/>
        <v>0</v>
      </c>
      <c r="I12" s="10">
        <v>0</v>
      </c>
      <c r="J12" s="19">
        <f t="shared" ref="J12" si="32">I12/I$30</f>
        <v>0</v>
      </c>
      <c r="K12" s="10">
        <v>0</v>
      </c>
      <c r="L12" s="19">
        <f t="shared" ref="L12" si="33">K12/K$30</f>
        <v>0</v>
      </c>
      <c r="M12" s="10">
        <v>0</v>
      </c>
      <c r="N12" s="19">
        <f t="shared" ref="N12" si="34">M12/M$30</f>
        <v>0</v>
      </c>
      <c r="O12" s="6">
        <v>437.5</v>
      </c>
      <c r="P12" s="19">
        <f t="shared" ref="P12" si="35">O12/O$30</f>
        <v>3.954802259887006E-2</v>
      </c>
      <c r="Q12" s="6">
        <v>312.5</v>
      </c>
      <c r="R12" s="19">
        <f t="shared" ref="R12" si="36">Q12/Q$30</f>
        <v>3.4965034965034968E-2</v>
      </c>
      <c r="S12" s="6">
        <v>0</v>
      </c>
      <c r="T12" s="19">
        <f t="shared" ref="T12" si="37">S12/S$30</f>
        <v>0</v>
      </c>
      <c r="U12" s="6">
        <v>0</v>
      </c>
      <c r="V12" s="19">
        <f t="shared" ref="V12" si="38">U12/U$30</f>
        <v>0</v>
      </c>
      <c r="W12" s="6">
        <v>0</v>
      </c>
      <c r="X12" s="19">
        <f t="shared" ref="X12" si="39">W12/W$30</f>
        <v>0</v>
      </c>
      <c r="Y12" s="6">
        <v>0</v>
      </c>
      <c r="Z12" s="37">
        <f t="shared" ref="Z12" si="40">Y12/Y$30</f>
        <v>0</v>
      </c>
      <c r="AA12" s="111">
        <f t="shared" si="12"/>
        <v>0</v>
      </c>
      <c r="AB12" s="111">
        <f t="shared" si="13"/>
        <v>125</v>
      </c>
    </row>
    <row r="13" spans="1:28" x14ac:dyDescent="0.25">
      <c r="A13" s="162"/>
      <c r="B13" s="34" t="s">
        <v>16</v>
      </c>
      <c r="C13" s="47">
        <v>300</v>
      </c>
      <c r="D13" s="19">
        <f t="shared" si="1"/>
        <v>1.5151515151515152E-2</v>
      </c>
      <c r="E13" s="6">
        <v>900</v>
      </c>
      <c r="F13" s="19">
        <f t="shared" si="2"/>
        <v>3.8461538461538464E-2</v>
      </c>
      <c r="G13" s="6">
        <v>500</v>
      </c>
      <c r="H13" s="19">
        <f t="shared" si="3"/>
        <v>4.5871559633027525E-2</v>
      </c>
      <c r="I13" s="6">
        <v>0</v>
      </c>
      <c r="J13" s="19">
        <f t="shared" ref="J13" si="41">I13/I$30</f>
        <v>0</v>
      </c>
      <c r="K13" s="6">
        <v>100</v>
      </c>
      <c r="L13" s="19">
        <f t="shared" ref="L13" si="42">K13/K$30</f>
        <v>6.7567567567567571E-3</v>
      </c>
      <c r="M13" s="6">
        <v>100</v>
      </c>
      <c r="N13" s="19">
        <f t="shared" ref="N13" si="43">M13/M$30</f>
        <v>6.8493150684931503E-3</v>
      </c>
      <c r="O13" s="10">
        <v>0</v>
      </c>
      <c r="P13" s="19">
        <f t="shared" ref="P13" si="44">O13/O$30</f>
        <v>0</v>
      </c>
      <c r="Q13" s="10">
        <v>0</v>
      </c>
      <c r="R13" s="19">
        <f t="shared" ref="R13" si="45">Q13/Q$30</f>
        <v>0</v>
      </c>
      <c r="S13" s="10">
        <v>0</v>
      </c>
      <c r="T13" s="19">
        <f t="shared" ref="T13" si="46">S13/S$30</f>
        <v>0</v>
      </c>
      <c r="U13" s="10">
        <v>0</v>
      </c>
      <c r="V13" s="19">
        <f t="shared" ref="V13" si="47">U13/U$30</f>
        <v>0</v>
      </c>
      <c r="W13" s="10">
        <v>0</v>
      </c>
      <c r="X13" s="19">
        <f t="shared" ref="X13" si="48">W13/W$30</f>
        <v>0</v>
      </c>
      <c r="Y13" s="10">
        <v>0</v>
      </c>
      <c r="Z13" s="37">
        <f t="shared" ref="Z13" si="49">Y13/Y$30</f>
        <v>0</v>
      </c>
      <c r="AA13" s="111">
        <f t="shared" si="12"/>
        <v>316.66666666666669</v>
      </c>
      <c r="AB13" s="111">
        <f t="shared" si="13"/>
        <v>0</v>
      </c>
    </row>
    <row r="14" spans="1:28" x14ac:dyDescent="0.25">
      <c r="A14" s="162"/>
      <c r="B14" s="34" t="s">
        <v>17</v>
      </c>
      <c r="C14" s="47">
        <v>100</v>
      </c>
      <c r="D14" s="19">
        <f t="shared" si="1"/>
        <v>5.0505050505050509E-3</v>
      </c>
      <c r="E14" s="6">
        <v>0</v>
      </c>
      <c r="F14" s="19">
        <f t="shared" si="2"/>
        <v>0</v>
      </c>
      <c r="G14" s="6">
        <v>0</v>
      </c>
      <c r="H14" s="19">
        <f t="shared" si="3"/>
        <v>0</v>
      </c>
      <c r="I14" s="6">
        <v>0</v>
      </c>
      <c r="J14" s="19">
        <f t="shared" ref="J14" si="50">I14/I$30</f>
        <v>0</v>
      </c>
      <c r="K14" s="6">
        <v>0</v>
      </c>
      <c r="L14" s="19">
        <f t="shared" ref="L14" si="51">K14/K$30</f>
        <v>0</v>
      </c>
      <c r="M14" s="6">
        <v>100</v>
      </c>
      <c r="N14" s="19">
        <f t="shared" ref="N14" si="52">M14/M$30</f>
        <v>6.8493150684931503E-3</v>
      </c>
      <c r="O14" s="10">
        <v>0</v>
      </c>
      <c r="P14" s="19">
        <f t="shared" ref="P14" si="53">O14/O$30</f>
        <v>0</v>
      </c>
      <c r="Q14" s="10">
        <v>0</v>
      </c>
      <c r="R14" s="19">
        <f t="shared" ref="R14" si="54">Q14/Q$30</f>
        <v>0</v>
      </c>
      <c r="S14" s="10">
        <v>0</v>
      </c>
      <c r="T14" s="19">
        <f t="shared" ref="T14" si="55">S14/S$30</f>
        <v>0</v>
      </c>
      <c r="U14" s="10">
        <v>0</v>
      </c>
      <c r="V14" s="19">
        <f t="shared" ref="V14" si="56">U14/U$30</f>
        <v>0</v>
      </c>
      <c r="W14" s="10">
        <v>0</v>
      </c>
      <c r="X14" s="19">
        <f t="shared" ref="X14" si="57">W14/W$30</f>
        <v>0</v>
      </c>
      <c r="Y14" s="10">
        <v>0</v>
      </c>
      <c r="Z14" s="37">
        <f t="shared" ref="Z14" si="58">Y14/Y$30</f>
        <v>0</v>
      </c>
      <c r="AA14" s="111">
        <f t="shared" si="12"/>
        <v>33.333333333333336</v>
      </c>
      <c r="AB14" s="111">
        <f t="shared" si="13"/>
        <v>0</v>
      </c>
    </row>
    <row r="15" spans="1:28" x14ac:dyDescent="0.25">
      <c r="A15" s="162" t="s">
        <v>8</v>
      </c>
      <c r="B15" s="34" t="s">
        <v>18</v>
      </c>
      <c r="C15" s="47">
        <v>0</v>
      </c>
      <c r="D15" s="19">
        <f t="shared" si="1"/>
        <v>0</v>
      </c>
      <c r="E15" s="6">
        <v>0</v>
      </c>
      <c r="F15" s="19">
        <f t="shared" si="2"/>
        <v>0</v>
      </c>
      <c r="G15" s="6">
        <v>400</v>
      </c>
      <c r="H15" s="19">
        <f t="shared" si="3"/>
        <v>3.669724770642202E-2</v>
      </c>
      <c r="I15" s="6">
        <v>0</v>
      </c>
      <c r="J15" s="19">
        <f t="shared" ref="J15" si="59">I15/I$30</f>
        <v>0</v>
      </c>
      <c r="K15" s="6">
        <v>0</v>
      </c>
      <c r="L15" s="19">
        <f t="shared" ref="L15" si="60">K15/K$30</f>
        <v>0</v>
      </c>
      <c r="M15" s="6">
        <v>0</v>
      </c>
      <c r="N15" s="19">
        <f t="shared" ref="N15" si="61">M15/M$30</f>
        <v>0</v>
      </c>
      <c r="O15" s="10">
        <v>0</v>
      </c>
      <c r="P15" s="19">
        <f t="shared" ref="P15" si="62">O15/O$30</f>
        <v>0</v>
      </c>
      <c r="Q15" s="10">
        <v>0</v>
      </c>
      <c r="R15" s="19">
        <f t="shared" ref="R15" si="63">Q15/Q$30</f>
        <v>0</v>
      </c>
      <c r="S15" s="10">
        <v>0</v>
      </c>
      <c r="T15" s="19">
        <f t="shared" ref="T15" si="64">S15/S$30</f>
        <v>0</v>
      </c>
      <c r="U15" s="10">
        <v>0</v>
      </c>
      <c r="V15" s="19">
        <f t="shared" ref="V15" si="65">U15/U$30</f>
        <v>0</v>
      </c>
      <c r="W15" s="10">
        <v>0</v>
      </c>
      <c r="X15" s="19">
        <f t="shared" ref="X15" si="66">W15/W$30</f>
        <v>0</v>
      </c>
      <c r="Y15" s="10">
        <v>0</v>
      </c>
      <c r="Z15" s="37">
        <f t="shared" ref="Z15" si="67">Y15/Y$30</f>
        <v>0</v>
      </c>
      <c r="AA15" s="111">
        <f t="shared" si="12"/>
        <v>66.666666666666671</v>
      </c>
      <c r="AB15" s="111">
        <f t="shared" si="13"/>
        <v>0</v>
      </c>
    </row>
    <row r="16" spans="1:28" x14ac:dyDescent="0.25">
      <c r="A16" s="162"/>
      <c r="B16" s="34" t="s">
        <v>19</v>
      </c>
      <c r="C16" s="47">
        <v>3800</v>
      </c>
      <c r="D16" s="19">
        <f t="shared" si="1"/>
        <v>0.19191919191919191</v>
      </c>
      <c r="E16" s="6">
        <v>7700</v>
      </c>
      <c r="F16" s="19">
        <f t="shared" si="2"/>
        <v>0.32905982905982906</v>
      </c>
      <c r="G16" s="6">
        <v>1800</v>
      </c>
      <c r="H16" s="19">
        <f t="shared" si="3"/>
        <v>0.16513761467889909</v>
      </c>
      <c r="I16" s="6">
        <v>700</v>
      </c>
      <c r="J16" s="19">
        <f t="shared" ref="J16" si="68">I16/I$30</f>
        <v>7.6086956521739135E-2</v>
      </c>
      <c r="K16" s="6">
        <v>900</v>
      </c>
      <c r="L16" s="19">
        <f t="shared" ref="L16" si="69">K16/K$30</f>
        <v>6.0810810810810814E-2</v>
      </c>
      <c r="M16" s="6">
        <v>1100</v>
      </c>
      <c r="N16" s="19">
        <f t="shared" ref="N16" si="70">M16/M$30</f>
        <v>7.5342465753424653E-2</v>
      </c>
      <c r="O16" s="6">
        <v>0</v>
      </c>
      <c r="P16" s="19">
        <f t="shared" ref="P16" si="71">O16/O$30</f>
        <v>0</v>
      </c>
      <c r="Q16" s="6">
        <v>0</v>
      </c>
      <c r="R16" s="19">
        <f t="shared" ref="R16" si="72">Q16/Q$30</f>
        <v>0</v>
      </c>
      <c r="S16" s="6">
        <v>1125</v>
      </c>
      <c r="T16" s="19">
        <f t="shared" ref="T16" si="73">S16/S$30</f>
        <v>0.12676056338028169</v>
      </c>
      <c r="U16" s="6">
        <v>750</v>
      </c>
      <c r="V16" s="19">
        <f t="shared" ref="V16" si="74">U16/U$30</f>
        <v>0.10619469026548672</v>
      </c>
      <c r="W16" s="6">
        <v>0</v>
      </c>
      <c r="X16" s="19">
        <f t="shared" ref="X16" si="75">W16/W$30</f>
        <v>0</v>
      </c>
      <c r="Y16" s="6">
        <v>0</v>
      </c>
      <c r="Z16" s="37">
        <f t="shared" ref="Z16" si="76">Y16/Y$30</f>
        <v>0</v>
      </c>
      <c r="AA16" s="111">
        <f t="shared" si="12"/>
        <v>2666.6666666666665</v>
      </c>
      <c r="AB16" s="111">
        <f t="shared" si="13"/>
        <v>312.5</v>
      </c>
    </row>
    <row r="17" spans="1:28" s="2" customFormat="1" x14ac:dyDescent="0.25">
      <c r="A17" s="162"/>
      <c r="B17" s="34" t="s">
        <v>37</v>
      </c>
      <c r="C17" s="47">
        <v>0</v>
      </c>
      <c r="D17" s="19">
        <f t="shared" si="1"/>
        <v>0</v>
      </c>
      <c r="E17" s="6">
        <v>0</v>
      </c>
      <c r="F17" s="19">
        <f t="shared" si="2"/>
        <v>0</v>
      </c>
      <c r="G17" s="6">
        <v>0</v>
      </c>
      <c r="H17" s="19">
        <f t="shared" si="3"/>
        <v>0</v>
      </c>
      <c r="I17" s="6">
        <v>0</v>
      </c>
      <c r="J17" s="19">
        <f t="shared" ref="J17" si="77">I17/I$30</f>
        <v>0</v>
      </c>
      <c r="K17" s="6">
        <v>0</v>
      </c>
      <c r="L17" s="19">
        <f t="shared" ref="L17" si="78">K17/K$30</f>
        <v>0</v>
      </c>
      <c r="M17" s="6">
        <v>0</v>
      </c>
      <c r="N17" s="19">
        <f t="shared" ref="N17" si="79">M17/M$30</f>
        <v>0</v>
      </c>
      <c r="O17" s="6">
        <v>125</v>
      </c>
      <c r="P17" s="19">
        <f t="shared" ref="P17" si="80">O17/O$30</f>
        <v>1.1299435028248588E-2</v>
      </c>
      <c r="Q17" s="6">
        <v>250</v>
      </c>
      <c r="R17" s="19">
        <f t="shared" ref="R17" si="81">Q17/Q$30</f>
        <v>2.7972027972027972E-2</v>
      </c>
      <c r="S17" s="6">
        <v>0</v>
      </c>
      <c r="T17" s="19">
        <f t="shared" ref="T17" si="82">S17/S$30</f>
        <v>0</v>
      </c>
      <c r="U17" s="6">
        <v>0</v>
      </c>
      <c r="V17" s="19">
        <f t="shared" ref="V17" si="83">U17/U$30</f>
        <v>0</v>
      </c>
      <c r="W17" s="6">
        <v>0</v>
      </c>
      <c r="X17" s="19">
        <f t="shared" ref="X17" si="84">W17/W$30</f>
        <v>0</v>
      </c>
      <c r="Y17" s="6">
        <v>0</v>
      </c>
      <c r="Z17" s="37">
        <f t="shared" ref="Z17" si="85">Y17/Y$30</f>
        <v>0</v>
      </c>
      <c r="AA17" s="111">
        <f t="shared" si="12"/>
        <v>0</v>
      </c>
      <c r="AB17" s="111">
        <f t="shared" si="13"/>
        <v>62.5</v>
      </c>
    </row>
    <row r="18" spans="1:28" x14ac:dyDescent="0.25">
      <c r="A18" s="162"/>
      <c r="B18" s="34" t="s">
        <v>20</v>
      </c>
      <c r="C18" s="47">
        <v>4200</v>
      </c>
      <c r="D18" s="19">
        <f t="shared" si="1"/>
        <v>0.21212121212121213</v>
      </c>
      <c r="E18" s="6">
        <v>2500</v>
      </c>
      <c r="F18" s="19">
        <f t="shared" si="2"/>
        <v>0.10683760683760683</v>
      </c>
      <c r="G18" s="6">
        <v>0</v>
      </c>
      <c r="H18" s="19">
        <f t="shared" si="3"/>
        <v>0</v>
      </c>
      <c r="I18" s="6">
        <v>0</v>
      </c>
      <c r="J18" s="19">
        <f t="shared" ref="J18" si="86">I18/I$30</f>
        <v>0</v>
      </c>
      <c r="K18" s="6">
        <v>0</v>
      </c>
      <c r="L18" s="19">
        <f t="shared" ref="L18" si="87">K18/K$30</f>
        <v>0</v>
      </c>
      <c r="M18" s="6">
        <v>0</v>
      </c>
      <c r="N18" s="19">
        <f t="shared" ref="N18" si="88">M18/M$30</f>
        <v>0</v>
      </c>
      <c r="O18" s="10">
        <v>0</v>
      </c>
      <c r="P18" s="19">
        <f t="shared" ref="P18" si="89">O18/O$30</f>
        <v>0</v>
      </c>
      <c r="Q18" s="10">
        <v>0</v>
      </c>
      <c r="R18" s="19">
        <f t="shared" ref="R18" si="90">Q18/Q$30</f>
        <v>0</v>
      </c>
      <c r="S18" s="10">
        <v>0</v>
      </c>
      <c r="T18" s="19">
        <f t="shared" ref="T18" si="91">S18/S$30</f>
        <v>0</v>
      </c>
      <c r="U18" s="10">
        <v>0</v>
      </c>
      <c r="V18" s="19">
        <f t="shared" ref="V18" si="92">U18/U$30</f>
        <v>0</v>
      </c>
      <c r="W18" s="10">
        <v>0</v>
      </c>
      <c r="X18" s="19">
        <f t="shared" ref="X18" si="93">W18/W$30</f>
        <v>0</v>
      </c>
      <c r="Y18" s="10">
        <v>0</v>
      </c>
      <c r="Z18" s="37">
        <f t="shared" ref="Z18" si="94">Y18/Y$30</f>
        <v>0</v>
      </c>
      <c r="AA18" s="111">
        <f t="shared" si="12"/>
        <v>1116.6666666666667</v>
      </c>
      <c r="AB18" s="111">
        <f t="shared" si="13"/>
        <v>0</v>
      </c>
    </row>
    <row r="19" spans="1:28" x14ac:dyDescent="0.25">
      <c r="A19" s="162"/>
      <c r="B19" s="34" t="s">
        <v>21</v>
      </c>
      <c r="C19" s="47">
        <v>500</v>
      </c>
      <c r="D19" s="19">
        <f t="shared" si="1"/>
        <v>2.5252525252525252E-2</v>
      </c>
      <c r="E19" s="6">
        <v>400</v>
      </c>
      <c r="F19" s="19">
        <f t="shared" si="2"/>
        <v>1.7094017094017096E-2</v>
      </c>
      <c r="G19" s="6">
        <v>2200</v>
      </c>
      <c r="H19" s="19">
        <f t="shared" si="3"/>
        <v>0.20183486238532111</v>
      </c>
      <c r="I19" s="6">
        <v>1300</v>
      </c>
      <c r="J19" s="19">
        <f t="shared" ref="J19" si="95">I19/I$30</f>
        <v>0.14130434782608695</v>
      </c>
      <c r="K19" s="6">
        <v>500</v>
      </c>
      <c r="L19" s="19">
        <f t="shared" ref="L19" si="96">K19/K$30</f>
        <v>3.3783783783783786E-2</v>
      </c>
      <c r="M19" s="6">
        <v>600</v>
      </c>
      <c r="N19" s="19">
        <f t="shared" ref="N19" si="97">M19/M$30</f>
        <v>4.1095890410958902E-2</v>
      </c>
      <c r="O19" s="10">
        <v>0</v>
      </c>
      <c r="P19" s="19">
        <f t="shared" ref="P19" si="98">O19/O$30</f>
        <v>0</v>
      </c>
      <c r="Q19" s="10">
        <v>0</v>
      </c>
      <c r="R19" s="19">
        <f t="shared" ref="R19" si="99">Q19/Q$30</f>
        <v>0</v>
      </c>
      <c r="S19" s="10">
        <v>0</v>
      </c>
      <c r="T19" s="19">
        <f t="shared" ref="T19" si="100">S19/S$30</f>
        <v>0</v>
      </c>
      <c r="U19" s="10">
        <v>0</v>
      </c>
      <c r="V19" s="19">
        <f t="shared" ref="V19" si="101">U19/U$30</f>
        <v>0</v>
      </c>
      <c r="W19" s="10">
        <v>0</v>
      </c>
      <c r="X19" s="19">
        <f t="shared" ref="X19" si="102">W19/W$30</f>
        <v>0</v>
      </c>
      <c r="Y19" s="10">
        <v>0</v>
      </c>
      <c r="Z19" s="37">
        <f t="shared" ref="Z19" si="103">Y19/Y$30</f>
        <v>0</v>
      </c>
      <c r="AA19" s="111">
        <f t="shared" si="12"/>
        <v>916.66666666666663</v>
      </c>
      <c r="AB19" s="111">
        <f t="shared" si="13"/>
        <v>0</v>
      </c>
    </row>
    <row r="20" spans="1:28" s="2" customFormat="1" x14ac:dyDescent="0.25">
      <c r="A20" s="162"/>
      <c r="B20" s="34" t="s">
        <v>38</v>
      </c>
      <c r="C20" s="47">
        <v>0</v>
      </c>
      <c r="D20" s="19">
        <f t="shared" si="1"/>
        <v>0</v>
      </c>
      <c r="E20" s="6">
        <v>0</v>
      </c>
      <c r="F20" s="19">
        <f t="shared" si="2"/>
        <v>0</v>
      </c>
      <c r="G20" s="6">
        <v>0</v>
      </c>
      <c r="H20" s="19">
        <f t="shared" si="3"/>
        <v>0</v>
      </c>
      <c r="I20" s="6">
        <v>0</v>
      </c>
      <c r="J20" s="19">
        <f t="shared" ref="J20" si="104">I20/I$30</f>
        <v>0</v>
      </c>
      <c r="K20" s="6">
        <v>0</v>
      </c>
      <c r="L20" s="19">
        <f t="shared" ref="L20" si="105">K20/K$30</f>
        <v>0</v>
      </c>
      <c r="M20" s="6">
        <v>0</v>
      </c>
      <c r="N20" s="19">
        <f t="shared" ref="N20" si="106">M20/M$30</f>
        <v>0</v>
      </c>
      <c r="O20" s="6">
        <v>3000</v>
      </c>
      <c r="P20" s="19">
        <f t="shared" ref="P20" si="107">O20/O$30</f>
        <v>0.2711864406779661</v>
      </c>
      <c r="Q20" s="6">
        <v>2000</v>
      </c>
      <c r="R20" s="19">
        <f t="shared" ref="R20" si="108">Q20/Q$30</f>
        <v>0.22377622377622378</v>
      </c>
      <c r="S20" s="6">
        <v>1562.5</v>
      </c>
      <c r="T20" s="19">
        <f t="shared" ref="T20" si="109">S20/S$30</f>
        <v>0.176056338028169</v>
      </c>
      <c r="U20" s="6">
        <v>1437.5</v>
      </c>
      <c r="V20" s="19">
        <f t="shared" ref="V20" si="110">U20/U$30</f>
        <v>0.20353982300884957</v>
      </c>
      <c r="W20" s="6">
        <v>750</v>
      </c>
      <c r="X20" s="19">
        <f t="shared" ref="X20" si="111">W20/W$30</f>
        <v>0.16</v>
      </c>
      <c r="Y20" s="6">
        <v>500</v>
      </c>
      <c r="Z20" s="37">
        <f t="shared" ref="Z20" si="112">Y20/Y$30</f>
        <v>0.24242424242424243</v>
      </c>
      <c r="AA20" s="111">
        <f t="shared" si="12"/>
        <v>0</v>
      </c>
      <c r="AB20" s="111">
        <f t="shared" si="13"/>
        <v>1541.6666666666667</v>
      </c>
    </row>
    <row r="21" spans="1:28" x14ac:dyDescent="0.25">
      <c r="A21" s="162" t="s">
        <v>9</v>
      </c>
      <c r="B21" s="34" t="s">
        <v>22</v>
      </c>
      <c r="C21" s="47">
        <v>2400</v>
      </c>
      <c r="D21" s="19">
        <f t="shared" si="1"/>
        <v>0.12121212121212122</v>
      </c>
      <c r="E21" s="6">
        <v>500</v>
      </c>
      <c r="F21" s="19">
        <f t="shared" si="2"/>
        <v>2.1367521367521368E-2</v>
      </c>
      <c r="G21" s="6">
        <v>1100</v>
      </c>
      <c r="H21" s="19">
        <f t="shared" si="3"/>
        <v>0.10091743119266056</v>
      </c>
      <c r="I21" s="6">
        <v>1200</v>
      </c>
      <c r="J21" s="19">
        <f t="shared" ref="J21" si="113">I21/I$30</f>
        <v>0.13043478260869565</v>
      </c>
      <c r="K21" s="6">
        <v>4900</v>
      </c>
      <c r="L21" s="19">
        <f t="shared" ref="L21" si="114">K21/K$30</f>
        <v>0.33108108108108109</v>
      </c>
      <c r="M21" s="6">
        <v>0</v>
      </c>
      <c r="N21" s="19">
        <f t="shared" ref="N21" si="115">M21/M$30</f>
        <v>0</v>
      </c>
      <c r="O21" s="6">
        <v>2250</v>
      </c>
      <c r="P21" s="19">
        <f t="shared" ref="P21" si="116">O21/O$30</f>
        <v>0.20338983050847459</v>
      </c>
      <c r="Q21" s="6">
        <v>1875</v>
      </c>
      <c r="R21" s="19">
        <f t="shared" ref="R21" si="117">Q21/Q$30</f>
        <v>0.20979020979020979</v>
      </c>
      <c r="S21" s="6">
        <v>1812.5</v>
      </c>
      <c r="T21" s="19">
        <f t="shared" ref="T21" si="118">S21/S$30</f>
        <v>0.20422535211267606</v>
      </c>
      <c r="U21" s="6">
        <v>1125</v>
      </c>
      <c r="V21" s="19">
        <f t="shared" ref="V21" si="119">U21/U$30</f>
        <v>0.15929203539823009</v>
      </c>
      <c r="W21" s="6">
        <v>0</v>
      </c>
      <c r="X21" s="19">
        <f t="shared" ref="X21" si="120">W21/W$30</f>
        <v>0</v>
      </c>
      <c r="Y21" s="6">
        <v>0</v>
      </c>
      <c r="Z21" s="37">
        <f t="shared" ref="Z21" si="121">Y21/Y$30</f>
        <v>0</v>
      </c>
      <c r="AA21" s="111">
        <f t="shared" si="12"/>
        <v>1683.3333333333333</v>
      </c>
      <c r="AB21" s="111">
        <f t="shared" si="13"/>
        <v>1177.0833333333333</v>
      </c>
    </row>
    <row r="22" spans="1:28" x14ac:dyDescent="0.25">
      <c r="A22" s="162"/>
      <c r="B22" s="34" t="s">
        <v>23</v>
      </c>
      <c r="C22" s="47">
        <v>0</v>
      </c>
      <c r="D22" s="19">
        <f t="shared" si="1"/>
        <v>0</v>
      </c>
      <c r="E22" s="6">
        <v>200</v>
      </c>
      <c r="F22" s="19">
        <f t="shared" si="2"/>
        <v>8.5470085470085479E-3</v>
      </c>
      <c r="G22" s="6">
        <v>0</v>
      </c>
      <c r="H22" s="19">
        <f t="shared" si="3"/>
        <v>0</v>
      </c>
      <c r="I22" s="6">
        <v>0</v>
      </c>
      <c r="J22" s="19">
        <f t="shared" ref="J22" si="122">I22/I$30</f>
        <v>0</v>
      </c>
      <c r="K22" s="6">
        <v>0</v>
      </c>
      <c r="L22" s="19">
        <f t="shared" ref="L22" si="123">K22/K$30</f>
        <v>0</v>
      </c>
      <c r="M22" s="6">
        <v>0</v>
      </c>
      <c r="N22" s="19">
        <f t="shared" ref="N22" si="124">M22/M$30</f>
        <v>0</v>
      </c>
      <c r="O22" s="10">
        <v>0</v>
      </c>
      <c r="P22" s="19">
        <f t="shared" ref="P22" si="125">O22/O$30</f>
        <v>0</v>
      </c>
      <c r="Q22" s="10">
        <v>0</v>
      </c>
      <c r="R22" s="19">
        <f t="shared" ref="R22" si="126">Q22/Q$30</f>
        <v>0</v>
      </c>
      <c r="S22" s="10">
        <v>0</v>
      </c>
      <c r="T22" s="19">
        <f t="shared" ref="T22" si="127">S22/S$30</f>
        <v>0</v>
      </c>
      <c r="U22" s="10">
        <v>0</v>
      </c>
      <c r="V22" s="19">
        <f t="shared" ref="V22" si="128">U22/U$30</f>
        <v>0</v>
      </c>
      <c r="W22" s="10">
        <v>0</v>
      </c>
      <c r="X22" s="19">
        <f t="shared" ref="X22" si="129">W22/W$30</f>
        <v>0</v>
      </c>
      <c r="Y22" s="10">
        <v>0</v>
      </c>
      <c r="Z22" s="37">
        <f t="shared" ref="Z22" si="130">Y22/Y$30</f>
        <v>0</v>
      </c>
      <c r="AA22" s="111">
        <f t="shared" si="12"/>
        <v>33.333333333333336</v>
      </c>
      <c r="AB22" s="111">
        <f t="shared" si="13"/>
        <v>0</v>
      </c>
    </row>
    <row r="23" spans="1:28" x14ac:dyDescent="0.25">
      <c r="A23" s="162"/>
      <c r="B23" s="34" t="s">
        <v>24</v>
      </c>
      <c r="C23" s="47">
        <v>0</v>
      </c>
      <c r="D23" s="19">
        <f t="shared" si="1"/>
        <v>0</v>
      </c>
      <c r="E23" s="6">
        <v>0</v>
      </c>
      <c r="F23" s="19">
        <f t="shared" si="2"/>
        <v>0</v>
      </c>
      <c r="G23" s="6">
        <v>200</v>
      </c>
      <c r="H23" s="19">
        <f t="shared" si="3"/>
        <v>1.834862385321101E-2</v>
      </c>
      <c r="I23" s="6">
        <v>200</v>
      </c>
      <c r="J23" s="19">
        <f t="shared" ref="J23" si="131">I23/I$30</f>
        <v>2.1739130434782608E-2</v>
      </c>
      <c r="K23" s="6">
        <v>100</v>
      </c>
      <c r="L23" s="19">
        <f t="shared" ref="L23" si="132">K23/K$30</f>
        <v>6.7567567567567571E-3</v>
      </c>
      <c r="M23" s="6">
        <v>0</v>
      </c>
      <c r="N23" s="19">
        <f t="shared" ref="N23" si="133">M23/M$30</f>
        <v>0</v>
      </c>
      <c r="O23" s="10">
        <v>0</v>
      </c>
      <c r="P23" s="19">
        <f t="shared" ref="P23" si="134">O23/O$30</f>
        <v>0</v>
      </c>
      <c r="Q23" s="10">
        <v>0</v>
      </c>
      <c r="R23" s="19">
        <f t="shared" ref="R23" si="135">Q23/Q$30</f>
        <v>0</v>
      </c>
      <c r="S23" s="10">
        <v>0</v>
      </c>
      <c r="T23" s="19">
        <f t="shared" ref="T23" si="136">S23/S$30</f>
        <v>0</v>
      </c>
      <c r="U23" s="10">
        <v>0</v>
      </c>
      <c r="V23" s="19">
        <f t="shared" ref="V23" si="137">U23/U$30</f>
        <v>0</v>
      </c>
      <c r="W23" s="10">
        <v>0</v>
      </c>
      <c r="X23" s="19">
        <f t="shared" ref="X23" si="138">W23/W$30</f>
        <v>0</v>
      </c>
      <c r="Y23" s="10">
        <v>0</v>
      </c>
      <c r="Z23" s="37">
        <f t="shared" ref="Z23" si="139">Y23/Y$30</f>
        <v>0</v>
      </c>
      <c r="AA23" s="111">
        <f t="shared" si="12"/>
        <v>83.333333333333329</v>
      </c>
      <c r="AB23" s="111">
        <f t="shared" si="13"/>
        <v>0</v>
      </c>
    </row>
    <row r="24" spans="1:28" x14ac:dyDescent="0.25">
      <c r="A24" s="162"/>
      <c r="B24" s="34" t="s">
        <v>25</v>
      </c>
      <c r="C24" s="47">
        <v>0</v>
      </c>
      <c r="D24" s="19">
        <f t="shared" si="1"/>
        <v>0</v>
      </c>
      <c r="E24" s="6">
        <v>0</v>
      </c>
      <c r="F24" s="19">
        <f t="shared" si="2"/>
        <v>0</v>
      </c>
      <c r="G24" s="6">
        <v>0</v>
      </c>
      <c r="H24" s="19">
        <f t="shared" si="3"/>
        <v>0</v>
      </c>
      <c r="I24" s="6">
        <v>0</v>
      </c>
      <c r="J24" s="19">
        <f t="shared" ref="J24" si="140">I24/I$30</f>
        <v>0</v>
      </c>
      <c r="K24" s="6">
        <v>0</v>
      </c>
      <c r="L24" s="19">
        <f t="shared" ref="L24" si="141">K24/K$30</f>
        <v>0</v>
      </c>
      <c r="M24" s="6">
        <v>2600</v>
      </c>
      <c r="N24" s="19">
        <f t="shared" ref="N24" si="142">M24/M$30</f>
        <v>0.17808219178082191</v>
      </c>
      <c r="O24" s="10">
        <v>0</v>
      </c>
      <c r="P24" s="19">
        <f t="shared" ref="P24" si="143">O24/O$30</f>
        <v>0</v>
      </c>
      <c r="Q24" s="10">
        <v>0</v>
      </c>
      <c r="R24" s="19">
        <f t="shared" ref="R24" si="144">Q24/Q$30</f>
        <v>0</v>
      </c>
      <c r="S24" s="10">
        <v>0</v>
      </c>
      <c r="T24" s="19">
        <f t="shared" ref="T24" si="145">S24/S$30</f>
        <v>0</v>
      </c>
      <c r="U24" s="10">
        <v>0</v>
      </c>
      <c r="V24" s="19">
        <f t="shared" ref="V24" si="146">U24/U$30</f>
        <v>0</v>
      </c>
      <c r="W24" s="10">
        <v>0</v>
      </c>
      <c r="X24" s="19">
        <f t="shared" ref="X24" si="147">W24/W$30</f>
        <v>0</v>
      </c>
      <c r="Y24" s="10">
        <v>0</v>
      </c>
      <c r="Z24" s="37">
        <f t="shared" ref="Z24" si="148">Y24/Y$30</f>
        <v>0</v>
      </c>
      <c r="AA24" s="111">
        <f t="shared" si="12"/>
        <v>433.33333333333331</v>
      </c>
      <c r="AB24" s="111">
        <f t="shared" si="13"/>
        <v>0</v>
      </c>
    </row>
    <row r="25" spans="1:28" x14ac:dyDescent="0.25">
      <c r="A25" s="162"/>
      <c r="B25" s="34" t="s">
        <v>26</v>
      </c>
      <c r="C25" s="47">
        <v>0</v>
      </c>
      <c r="D25" s="19">
        <f t="shared" si="1"/>
        <v>0</v>
      </c>
      <c r="E25" s="6">
        <v>500</v>
      </c>
      <c r="F25" s="19">
        <f t="shared" si="2"/>
        <v>2.1367521367521368E-2</v>
      </c>
      <c r="G25" s="6">
        <v>600</v>
      </c>
      <c r="H25" s="19">
        <f t="shared" si="3"/>
        <v>5.5045871559633031E-2</v>
      </c>
      <c r="I25" s="6">
        <v>900</v>
      </c>
      <c r="J25" s="19">
        <f t="shared" ref="J25" si="149">I25/I$30</f>
        <v>9.7826086956521743E-2</v>
      </c>
      <c r="K25" s="6">
        <v>1700</v>
      </c>
      <c r="L25" s="19">
        <f t="shared" ref="L25" si="150">K25/K$30</f>
        <v>0.11486486486486487</v>
      </c>
      <c r="M25" s="6">
        <v>1900</v>
      </c>
      <c r="N25" s="19">
        <f t="shared" ref="N25" si="151">M25/M$30</f>
        <v>0.13013698630136986</v>
      </c>
      <c r="O25" s="6">
        <v>812.5</v>
      </c>
      <c r="P25" s="19">
        <f t="shared" ref="P25" si="152">O25/O$30</f>
        <v>7.3446327683615822E-2</v>
      </c>
      <c r="Q25" s="6">
        <v>750</v>
      </c>
      <c r="R25" s="19">
        <f t="shared" ref="R25" si="153">Q25/Q$30</f>
        <v>8.3916083916083919E-2</v>
      </c>
      <c r="S25" s="6">
        <v>312.5</v>
      </c>
      <c r="T25" s="19">
        <f t="shared" ref="T25" si="154">S25/S$30</f>
        <v>3.5211267605633804E-2</v>
      </c>
      <c r="U25" s="6">
        <v>0</v>
      </c>
      <c r="V25" s="19">
        <f t="shared" ref="V25" si="155">U25/U$30</f>
        <v>0</v>
      </c>
      <c r="W25" s="6">
        <v>0</v>
      </c>
      <c r="X25" s="19">
        <f t="shared" ref="X25" si="156">W25/W$30</f>
        <v>0</v>
      </c>
      <c r="Y25" s="6">
        <v>0</v>
      </c>
      <c r="Z25" s="37">
        <f t="shared" ref="Z25" si="157">Y25/Y$30</f>
        <v>0</v>
      </c>
      <c r="AA25" s="111">
        <f t="shared" si="12"/>
        <v>933.33333333333337</v>
      </c>
      <c r="AB25" s="111">
        <f t="shared" si="13"/>
        <v>312.5</v>
      </c>
    </row>
    <row r="26" spans="1:28" x14ac:dyDescent="0.25">
      <c r="A26" s="162"/>
      <c r="B26" s="34" t="s">
        <v>27</v>
      </c>
      <c r="C26" s="47">
        <v>0</v>
      </c>
      <c r="D26" s="19">
        <f t="shared" si="1"/>
        <v>0</v>
      </c>
      <c r="E26" s="6">
        <v>100</v>
      </c>
      <c r="F26" s="19">
        <f t="shared" si="2"/>
        <v>4.2735042735042739E-3</v>
      </c>
      <c r="G26" s="6">
        <v>0</v>
      </c>
      <c r="H26" s="19">
        <f t="shared" si="3"/>
        <v>0</v>
      </c>
      <c r="I26" s="6">
        <v>0</v>
      </c>
      <c r="J26" s="19">
        <f t="shared" ref="J26" si="158">I26/I$30</f>
        <v>0</v>
      </c>
      <c r="K26" s="6">
        <v>0</v>
      </c>
      <c r="L26" s="19">
        <f t="shared" ref="L26" si="159">K26/K$30</f>
        <v>0</v>
      </c>
      <c r="M26" s="6">
        <v>0</v>
      </c>
      <c r="N26" s="19">
        <f t="shared" ref="N26" si="160">M26/M$30</f>
        <v>0</v>
      </c>
      <c r="O26" s="10">
        <v>0</v>
      </c>
      <c r="P26" s="19">
        <f t="shared" ref="P26" si="161">O26/O$30</f>
        <v>0</v>
      </c>
      <c r="Q26" s="10">
        <v>0</v>
      </c>
      <c r="R26" s="19">
        <f t="shared" ref="R26" si="162">Q26/Q$30</f>
        <v>0</v>
      </c>
      <c r="S26" s="10">
        <v>0</v>
      </c>
      <c r="T26" s="19">
        <f t="shared" ref="T26" si="163">S26/S$30</f>
        <v>0</v>
      </c>
      <c r="U26" s="10">
        <v>0</v>
      </c>
      <c r="V26" s="19">
        <f t="shared" ref="V26" si="164">U26/U$30</f>
        <v>0</v>
      </c>
      <c r="W26" s="10">
        <v>0</v>
      </c>
      <c r="X26" s="19">
        <f t="shared" ref="X26" si="165">W26/W$30</f>
        <v>0</v>
      </c>
      <c r="Y26" s="10">
        <v>0</v>
      </c>
      <c r="Z26" s="37">
        <f t="shared" ref="Z26" si="166">Y26/Y$30</f>
        <v>0</v>
      </c>
      <c r="AA26" s="111">
        <f t="shared" si="12"/>
        <v>16.666666666666668</v>
      </c>
      <c r="AB26" s="111">
        <f t="shared" si="13"/>
        <v>0</v>
      </c>
    </row>
    <row r="27" spans="1:28" s="2" customFormat="1" x14ac:dyDescent="0.25">
      <c r="A27" s="162"/>
      <c r="B27" s="34" t="s">
        <v>39</v>
      </c>
      <c r="C27" s="47">
        <v>0</v>
      </c>
      <c r="D27" s="19">
        <f t="shared" si="1"/>
        <v>0</v>
      </c>
      <c r="E27" s="6">
        <v>0</v>
      </c>
      <c r="F27" s="19">
        <f t="shared" si="2"/>
        <v>0</v>
      </c>
      <c r="G27" s="6">
        <v>0</v>
      </c>
      <c r="H27" s="19">
        <f t="shared" si="3"/>
        <v>0</v>
      </c>
      <c r="I27" s="6">
        <v>0</v>
      </c>
      <c r="J27" s="19">
        <f t="shared" ref="J27" si="167">I27/I$30</f>
        <v>0</v>
      </c>
      <c r="K27" s="6">
        <v>0</v>
      </c>
      <c r="L27" s="19">
        <f t="shared" ref="L27" si="168">K27/K$30</f>
        <v>0</v>
      </c>
      <c r="M27" s="6">
        <v>0</v>
      </c>
      <c r="N27" s="19">
        <f t="shared" ref="N27" si="169">M27/M$30</f>
        <v>0</v>
      </c>
      <c r="O27" s="6">
        <v>0</v>
      </c>
      <c r="P27" s="19">
        <f t="shared" ref="P27" si="170">O27/O$30</f>
        <v>0</v>
      </c>
      <c r="Q27" s="6">
        <v>0</v>
      </c>
      <c r="R27" s="19">
        <f t="shared" ref="R27" si="171">Q27/Q$30</f>
        <v>0</v>
      </c>
      <c r="S27" s="6">
        <v>0</v>
      </c>
      <c r="T27" s="19">
        <f t="shared" ref="T27" si="172">S27/S$30</f>
        <v>0</v>
      </c>
      <c r="U27" s="6">
        <v>312.5</v>
      </c>
      <c r="V27" s="19">
        <f t="shared" ref="V27" si="173">U27/U$30</f>
        <v>4.4247787610619468E-2</v>
      </c>
      <c r="W27" s="6">
        <v>187.5</v>
      </c>
      <c r="X27" s="19">
        <f t="shared" ref="X27" si="174">W27/W$30</f>
        <v>0.04</v>
      </c>
      <c r="Y27" s="6">
        <v>0</v>
      </c>
      <c r="Z27" s="37">
        <f t="shared" ref="Z27" si="175">Y27/Y$30</f>
        <v>0</v>
      </c>
      <c r="AA27" s="111">
        <f t="shared" si="12"/>
        <v>0</v>
      </c>
      <c r="AB27" s="111">
        <f t="shared" si="13"/>
        <v>83.333333333333329</v>
      </c>
    </row>
    <row r="28" spans="1:28" x14ac:dyDescent="0.25">
      <c r="A28" s="162"/>
      <c r="B28" s="35" t="s">
        <v>10</v>
      </c>
      <c r="C28" s="47">
        <v>600</v>
      </c>
      <c r="D28" s="19">
        <f t="shared" si="1"/>
        <v>3.0303030303030304E-2</v>
      </c>
      <c r="E28" s="6">
        <v>800</v>
      </c>
      <c r="F28" s="19">
        <f t="shared" si="2"/>
        <v>3.4188034188034191E-2</v>
      </c>
      <c r="G28" s="6">
        <v>900</v>
      </c>
      <c r="H28" s="19">
        <f t="shared" si="3"/>
        <v>8.2568807339449546E-2</v>
      </c>
      <c r="I28" s="6">
        <v>1100</v>
      </c>
      <c r="J28" s="19">
        <f t="shared" ref="J28" si="176">I28/I$30</f>
        <v>0.11956521739130435</v>
      </c>
      <c r="K28" s="6">
        <v>1400</v>
      </c>
      <c r="L28" s="19">
        <f t="shared" ref="L28" si="177">K28/K$30</f>
        <v>9.45945945945946E-2</v>
      </c>
      <c r="M28" s="6">
        <v>4100</v>
      </c>
      <c r="N28" s="19">
        <f t="shared" ref="N28" si="178">M28/M$30</f>
        <v>0.28082191780821919</v>
      </c>
      <c r="O28" s="6">
        <v>1375</v>
      </c>
      <c r="P28" s="19">
        <f t="shared" ref="P28" si="179">O28/O$30</f>
        <v>0.12429378531073447</v>
      </c>
      <c r="Q28" s="6">
        <v>1687.5</v>
      </c>
      <c r="R28" s="19">
        <f t="shared" ref="R28" si="180">Q28/Q$30</f>
        <v>0.1888111888111888</v>
      </c>
      <c r="S28" s="6">
        <v>1312.5</v>
      </c>
      <c r="T28" s="19">
        <f t="shared" ref="T28" si="181">S28/S$30</f>
        <v>0.14788732394366197</v>
      </c>
      <c r="U28" s="6">
        <v>1062.5</v>
      </c>
      <c r="V28" s="19">
        <f t="shared" ref="V28" si="182">U28/U$30</f>
        <v>0.15044247787610621</v>
      </c>
      <c r="W28" s="6">
        <v>937.5</v>
      </c>
      <c r="X28" s="19">
        <f t="shared" ref="X28" si="183">W28/W$30</f>
        <v>0.2</v>
      </c>
      <c r="Y28" s="6">
        <v>250</v>
      </c>
      <c r="Z28" s="37">
        <f t="shared" ref="Z28" si="184">Y28/Y$30</f>
        <v>0.12121212121212122</v>
      </c>
      <c r="AA28" s="111">
        <f t="shared" si="12"/>
        <v>1483.3333333333333</v>
      </c>
      <c r="AB28" s="111">
        <f t="shared" si="13"/>
        <v>1104.1666666666667</v>
      </c>
    </row>
    <row r="29" spans="1:28" ht="15.75" thickBot="1" x14ac:dyDescent="0.3">
      <c r="A29" s="163"/>
      <c r="B29" s="62" t="s">
        <v>28</v>
      </c>
      <c r="C29" s="64">
        <v>0</v>
      </c>
      <c r="D29" s="65">
        <f t="shared" si="1"/>
        <v>0</v>
      </c>
      <c r="E29" s="66">
        <v>0</v>
      </c>
      <c r="F29" s="65">
        <f t="shared" si="2"/>
        <v>0</v>
      </c>
      <c r="G29" s="66">
        <v>300</v>
      </c>
      <c r="H29" s="65">
        <f t="shared" si="3"/>
        <v>2.7522935779816515E-2</v>
      </c>
      <c r="I29" s="66">
        <v>1600</v>
      </c>
      <c r="J29" s="65">
        <f t="shared" ref="J29" si="185">I29/I$30</f>
        <v>0.17391304347826086</v>
      </c>
      <c r="K29" s="66">
        <v>4400</v>
      </c>
      <c r="L29" s="65">
        <f t="shared" ref="L29" si="186">K29/K$30</f>
        <v>0.29729729729729731</v>
      </c>
      <c r="M29" s="66">
        <v>3800</v>
      </c>
      <c r="N29" s="65">
        <f t="shared" ref="N29" si="187">M29/M$30</f>
        <v>0.26027397260273971</v>
      </c>
      <c r="O29" s="66">
        <v>0</v>
      </c>
      <c r="P29" s="65">
        <f t="shared" ref="P29" si="188">O29/O$30</f>
        <v>0</v>
      </c>
      <c r="Q29" s="66">
        <v>0</v>
      </c>
      <c r="R29" s="65">
        <f t="shared" ref="R29" si="189">Q29/Q$30</f>
        <v>0</v>
      </c>
      <c r="S29" s="66">
        <v>1562.5</v>
      </c>
      <c r="T29" s="65">
        <f t="shared" ref="T29" si="190">S29/S$30</f>
        <v>0.176056338028169</v>
      </c>
      <c r="U29" s="66">
        <v>2000</v>
      </c>
      <c r="V29" s="65">
        <f t="shared" ref="V29" si="191">U29/U$30</f>
        <v>0.2831858407079646</v>
      </c>
      <c r="W29" s="66">
        <v>2812.5</v>
      </c>
      <c r="X29" s="65">
        <f t="shared" ref="X29" si="192">W29/W$30</f>
        <v>0.6</v>
      </c>
      <c r="Y29" s="66">
        <v>1312.5</v>
      </c>
      <c r="Z29" s="67">
        <f t="shared" ref="Z29" si="193">Y29/Y$30</f>
        <v>0.63636363636363635</v>
      </c>
      <c r="AA29" s="111">
        <f t="shared" si="12"/>
        <v>1683.3333333333333</v>
      </c>
      <c r="AB29" s="111">
        <f t="shared" si="13"/>
        <v>1281.25</v>
      </c>
    </row>
    <row r="30" spans="1:28" x14ac:dyDescent="0.25">
      <c r="A30" s="148" t="s">
        <v>40</v>
      </c>
      <c r="B30" s="149"/>
      <c r="C30" s="68">
        <f>SUM(C8:C29)</f>
        <v>19800</v>
      </c>
      <c r="D30" s="78">
        <f t="shared" ref="D30:Y30" si="194">SUM(D8:D29)</f>
        <v>1</v>
      </c>
      <c r="E30" s="68">
        <f t="shared" si="194"/>
        <v>23400</v>
      </c>
      <c r="F30" s="78">
        <f t="shared" si="194"/>
        <v>0.99999999999999989</v>
      </c>
      <c r="G30" s="68">
        <f t="shared" si="194"/>
        <v>10900</v>
      </c>
      <c r="H30" s="78">
        <f t="shared" si="194"/>
        <v>1</v>
      </c>
      <c r="I30" s="68">
        <f t="shared" si="194"/>
        <v>9200</v>
      </c>
      <c r="J30" s="78">
        <f t="shared" si="194"/>
        <v>1</v>
      </c>
      <c r="K30" s="68">
        <f t="shared" si="194"/>
        <v>14800</v>
      </c>
      <c r="L30" s="78">
        <f t="shared" si="194"/>
        <v>1</v>
      </c>
      <c r="M30" s="68">
        <f t="shared" si="194"/>
        <v>14600</v>
      </c>
      <c r="N30" s="78">
        <f t="shared" si="194"/>
        <v>1</v>
      </c>
      <c r="O30" s="68">
        <f t="shared" si="194"/>
        <v>11062.5</v>
      </c>
      <c r="P30" s="78">
        <f t="shared" si="194"/>
        <v>1</v>
      </c>
      <c r="Q30" s="68">
        <f t="shared" si="194"/>
        <v>8937.5</v>
      </c>
      <c r="R30" s="78">
        <f t="shared" si="194"/>
        <v>1</v>
      </c>
      <c r="S30" s="68">
        <f t="shared" si="194"/>
        <v>8875</v>
      </c>
      <c r="T30" s="78">
        <f t="shared" si="194"/>
        <v>1</v>
      </c>
      <c r="U30" s="68">
        <f t="shared" si="194"/>
        <v>7062.5</v>
      </c>
      <c r="V30" s="78">
        <f t="shared" si="194"/>
        <v>1</v>
      </c>
      <c r="W30" s="68">
        <f t="shared" si="194"/>
        <v>4687.5</v>
      </c>
      <c r="X30" s="78">
        <f t="shared" si="194"/>
        <v>1</v>
      </c>
      <c r="Y30" s="68">
        <f t="shared" si="194"/>
        <v>2062.5</v>
      </c>
      <c r="Z30" s="78">
        <f>SUM(Z8:Z29)</f>
        <v>1</v>
      </c>
      <c r="AA30" s="48"/>
    </row>
    <row r="31" spans="1:28" x14ac:dyDescent="0.25">
      <c r="A31" s="150" t="s">
        <v>41</v>
      </c>
      <c r="B31" s="151"/>
      <c r="C31" s="69">
        <v>9</v>
      </c>
      <c r="D31" s="19"/>
      <c r="E31" s="50">
        <v>12</v>
      </c>
      <c r="F31" s="19"/>
      <c r="G31" s="50">
        <v>12</v>
      </c>
      <c r="H31" s="19"/>
      <c r="I31" s="50">
        <v>9</v>
      </c>
      <c r="J31" s="19"/>
      <c r="K31" s="50">
        <v>10</v>
      </c>
      <c r="L31" s="19"/>
      <c r="M31" s="50">
        <v>9</v>
      </c>
      <c r="N31" s="19"/>
      <c r="O31" s="50">
        <v>8</v>
      </c>
      <c r="P31" s="19"/>
      <c r="Q31" s="50">
        <v>8</v>
      </c>
      <c r="R31" s="19"/>
      <c r="S31" s="50">
        <v>8</v>
      </c>
      <c r="T31" s="19"/>
      <c r="U31" s="50">
        <v>7</v>
      </c>
      <c r="V31" s="19"/>
      <c r="W31" s="50">
        <v>4</v>
      </c>
      <c r="X31" s="19"/>
      <c r="Y31" s="50">
        <v>3</v>
      </c>
      <c r="Z31" s="37"/>
    </row>
    <row r="32" spans="1:28" x14ac:dyDescent="0.25">
      <c r="A32" s="150" t="s">
        <v>42</v>
      </c>
      <c r="B32" s="151"/>
      <c r="C32" s="69">
        <v>1.6220000000000001</v>
      </c>
      <c r="D32" s="19"/>
      <c r="E32" s="50">
        <v>1.6160000000000001</v>
      </c>
      <c r="F32" s="19"/>
      <c r="G32" s="50">
        <v>2.1110000000000002</v>
      </c>
      <c r="H32" s="19"/>
      <c r="I32" s="50">
        <v>2.0619999999999998</v>
      </c>
      <c r="J32" s="19"/>
      <c r="K32" s="50">
        <v>1.744</v>
      </c>
      <c r="L32" s="19"/>
      <c r="M32" s="50">
        <v>1.754</v>
      </c>
      <c r="N32" s="19"/>
      <c r="O32" s="50">
        <v>1.8280000000000001</v>
      </c>
      <c r="P32" s="19"/>
      <c r="Q32" s="50">
        <v>1.8919999999999999</v>
      </c>
      <c r="R32" s="19"/>
      <c r="S32" s="50">
        <v>1.9590000000000001</v>
      </c>
      <c r="T32" s="19"/>
      <c r="U32" s="50">
        <v>1.7909999999999999</v>
      </c>
      <c r="V32" s="19"/>
      <c r="W32" s="50">
        <v>1.05</v>
      </c>
      <c r="X32" s="19"/>
      <c r="Y32" s="50">
        <v>0.88690000000000002</v>
      </c>
      <c r="Z32" s="37"/>
    </row>
    <row r="33" spans="1:26" x14ac:dyDescent="0.25">
      <c r="A33" s="150" t="s">
        <v>43</v>
      </c>
      <c r="B33" s="151"/>
      <c r="C33" s="69">
        <v>0.75409999999999999</v>
      </c>
      <c r="D33" s="19"/>
      <c r="E33" s="50">
        <v>0.72130000000000005</v>
      </c>
      <c r="F33" s="19"/>
      <c r="G33" s="50">
        <v>0.85009999999999997</v>
      </c>
      <c r="H33" s="19"/>
      <c r="I33" s="50">
        <v>0.86250000000000004</v>
      </c>
      <c r="J33" s="19"/>
      <c r="K33" s="50">
        <v>0.77339999999999998</v>
      </c>
      <c r="L33" s="19"/>
      <c r="M33" s="50">
        <v>0.79690000000000005</v>
      </c>
      <c r="N33" s="19"/>
      <c r="O33" s="50">
        <v>0.81720000000000004</v>
      </c>
      <c r="P33" s="19"/>
      <c r="Q33" s="50">
        <v>0.83260000000000001</v>
      </c>
      <c r="R33" s="19"/>
      <c r="S33" s="50">
        <v>0.84789999999999999</v>
      </c>
      <c r="T33" s="19"/>
      <c r="U33" s="50">
        <v>0.81430000000000002</v>
      </c>
      <c r="V33" s="19"/>
      <c r="W33" s="50">
        <v>0.57279999999999998</v>
      </c>
      <c r="X33" s="19"/>
      <c r="Y33" s="50">
        <v>0.52159999999999995</v>
      </c>
      <c r="Z33" s="37"/>
    </row>
    <row r="34" spans="1:26" ht="15.75" thickBot="1" x14ac:dyDescent="0.3">
      <c r="A34" s="152" t="s">
        <v>44</v>
      </c>
      <c r="B34" s="153"/>
      <c r="C34" s="70">
        <v>0.73799999999999999</v>
      </c>
      <c r="D34" s="65"/>
      <c r="E34" s="51">
        <v>0.65029999999999999</v>
      </c>
      <c r="F34" s="65"/>
      <c r="G34" s="51">
        <v>0.84940000000000004</v>
      </c>
      <c r="H34" s="65"/>
      <c r="I34" s="51">
        <v>0.93869999999999998</v>
      </c>
      <c r="J34" s="65"/>
      <c r="K34" s="51">
        <v>0.75739999999999996</v>
      </c>
      <c r="L34" s="65"/>
      <c r="M34" s="51">
        <v>0.79820000000000002</v>
      </c>
      <c r="N34" s="65"/>
      <c r="O34" s="51">
        <v>0.87919999999999998</v>
      </c>
      <c r="P34" s="65"/>
      <c r="Q34" s="51">
        <v>0.91</v>
      </c>
      <c r="R34" s="65"/>
      <c r="S34" s="51">
        <v>0.94189999999999996</v>
      </c>
      <c r="T34" s="65"/>
      <c r="U34" s="51">
        <v>0.92030000000000001</v>
      </c>
      <c r="V34" s="65"/>
      <c r="W34" s="51">
        <v>0.75770000000000004</v>
      </c>
      <c r="X34" s="65"/>
      <c r="Y34" s="51">
        <v>0.80730000000000002</v>
      </c>
      <c r="Z34" s="67"/>
    </row>
    <row r="35" spans="1:26" x14ac:dyDescent="0.25">
      <c r="A35" s="13"/>
      <c r="B35" s="3"/>
      <c r="C35" s="24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6" x14ac:dyDescent="0.25">
      <c r="A36" s="13"/>
      <c r="B36" s="3"/>
      <c r="C36" s="24"/>
      <c r="D36" s="24"/>
      <c r="Q36" s="23"/>
      <c r="R36" s="23"/>
      <c r="S36" s="23"/>
      <c r="T36" s="23"/>
      <c r="U36" s="23"/>
      <c r="V36" s="23"/>
    </row>
    <row r="37" spans="1:26" x14ac:dyDescent="0.25">
      <c r="A37" s="13"/>
      <c r="B37" s="3"/>
      <c r="C37" s="25">
        <f>AVERAGE(C30,O30)</f>
        <v>15431.25</v>
      </c>
      <c r="D37" s="25">
        <f t="shared" ref="D37:I41" si="195">AVERAGE(D30,P30)</f>
        <v>1</v>
      </c>
      <c r="E37" s="25">
        <f t="shared" si="195"/>
        <v>16168.75</v>
      </c>
      <c r="F37" s="25">
        <f t="shared" si="195"/>
        <v>1</v>
      </c>
      <c r="G37" s="25">
        <f t="shared" si="195"/>
        <v>9887.5</v>
      </c>
      <c r="H37" s="25">
        <f t="shared" si="195"/>
        <v>1</v>
      </c>
      <c r="I37" s="25">
        <f t="shared" si="195"/>
        <v>8131.25</v>
      </c>
      <c r="J37" s="25">
        <f t="shared" ref="J37" si="196">AVERAGE(J30,V30)</f>
        <v>1</v>
      </c>
      <c r="K37" s="25">
        <f t="shared" ref="K37:K41" si="197">AVERAGE(K30,W30)</f>
        <v>9743.75</v>
      </c>
      <c r="L37" s="25">
        <f t="shared" ref="L37" si="198">AVERAGE(L30,X30)</f>
        <v>1</v>
      </c>
      <c r="M37" s="25">
        <f t="shared" ref="M37:M41" si="199">AVERAGE(M30,Y30)</f>
        <v>8331.25</v>
      </c>
      <c r="N37" s="25">
        <f t="shared" ref="N37" si="200">AVERAGE(N30,Z30)</f>
        <v>1</v>
      </c>
      <c r="O37" s="108"/>
      <c r="Q37" s="23"/>
      <c r="R37" s="23"/>
      <c r="S37" s="23"/>
      <c r="T37" s="23"/>
      <c r="U37" s="23"/>
      <c r="V37" s="23"/>
    </row>
    <row r="38" spans="1:26" x14ac:dyDescent="0.25">
      <c r="A38" s="13"/>
      <c r="B38" s="3"/>
      <c r="C38" s="25">
        <f t="shared" ref="C38:C41" si="201">AVERAGE(C31,O31)</f>
        <v>8.5</v>
      </c>
      <c r="D38" s="25"/>
      <c r="E38" s="25">
        <f t="shared" si="195"/>
        <v>10</v>
      </c>
      <c r="F38" s="108"/>
      <c r="G38" s="25">
        <f t="shared" si="195"/>
        <v>10</v>
      </c>
      <c r="H38" s="108"/>
      <c r="I38" s="25">
        <f t="shared" si="195"/>
        <v>8</v>
      </c>
      <c r="J38" s="108"/>
      <c r="K38" s="25">
        <f t="shared" si="197"/>
        <v>7</v>
      </c>
      <c r="L38" s="108"/>
      <c r="M38" s="25">
        <f t="shared" si="199"/>
        <v>6</v>
      </c>
      <c r="N38" s="108"/>
      <c r="O38" s="108"/>
      <c r="Q38" s="23"/>
      <c r="R38" s="23"/>
      <c r="S38" s="23"/>
      <c r="T38" s="23"/>
      <c r="U38" s="23"/>
      <c r="V38" s="23"/>
    </row>
    <row r="39" spans="1:26" x14ac:dyDescent="0.25">
      <c r="A39" s="13"/>
      <c r="B39" s="3"/>
      <c r="C39" s="25">
        <f t="shared" si="201"/>
        <v>1.7250000000000001</v>
      </c>
      <c r="D39" s="25"/>
      <c r="E39" s="25">
        <f t="shared" si="195"/>
        <v>1.754</v>
      </c>
      <c r="F39" s="108"/>
      <c r="G39" s="25">
        <f t="shared" si="195"/>
        <v>2.0350000000000001</v>
      </c>
      <c r="H39" s="108"/>
      <c r="I39" s="25">
        <f t="shared" si="195"/>
        <v>1.9264999999999999</v>
      </c>
      <c r="J39" s="108"/>
      <c r="K39" s="25">
        <f t="shared" si="197"/>
        <v>1.397</v>
      </c>
      <c r="L39" s="108"/>
      <c r="M39" s="25">
        <f t="shared" si="199"/>
        <v>1.3204500000000001</v>
      </c>
      <c r="N39" s="108"/>
      <c r="O39" s="108"/>
      <c r="Q39" s="23"/>
      <c r="R39" s="23"/>
      <c r="S39" s="23"/>
      <c r="T39" s="23"/>
      <c r="U39" s="23"/>
      <c r="V39" s="23"/>
    </row>
    <row r="40" spans="1:26" x14ac:dyDescent="0.25">
      <c r="A40" s="13"/>
      <c r="B40" s="3"/>
      <c r="C40" s="25">
        <f t="shared" si="201"/>
        <v>0.78564999999999996</v>
      </c>
      <c r="D40" s="25"/>
      <c r="E40" s="25">
        <f t="shared" si="195"/>
        <v>0.77695000000000003</v>
      </c>
      <c r="F40" s="108"/>
      <c r="G40" s="25">
        <f t="shared" si="195"/>
        <v>0.84899999999999998</v>
      </c>
      <c r="H40" s="108"/>
      <c r="I40" s="25">
        <f t="shared" si="195"/>
        <v>0.83840000000000003</v>
      </c>
      <c r="J40" s="108"/>
      <c r="K40" s="25">
        <f t="shared" si="197"/>
        <v>0.67310000000000003</v>
      </c>
      <c r="L40" s="108"/>
      <c r="M40" s="25">
        <f t="shared" si="199"/>
        <v>0.65925</v>
      </c>
      <c r="N40" s="108"/>
      <c r="O40" s="108"/>
      <c r="Q40" s="23"/>
      <c r="R40" s="23"/>
      <c r="S40" s="23"/>
      <c r="T40" s="23"/>
      <c r="U40" s="23"/>
      <c r="V40" s="23"/>
    </row>
    <row r="41" spans="1:26" x14ac:dyDescent="0.25">
      <c r="A41" s="13"/>
      <c r="B41" s="3"/>
      <c r="C41" s="25">
        <f t="shared" si="201"/>
        <v>0.80859999999999999</v>
      </c>
      <c r="D41" s="25"/>
      <c r="E41" s="25">
        <f t="shared" si="195"/>
        <v>0.78015000000000001</v>
      </c>
      <c r="F41" s="108"/>
      <c r="G41" s="25">
        <f t="shared" si="195"/>
        <v>0.89565000000000006</v>
      </c>
      <c r="H41" s="108"/>
      <c r="I41" s="25">
        <f t="shared" si="195"/>
        <v>0.92949999999999999</v>
      </c>
      <c r="J41" s="108"/>
      <c r="K41" s="25">
        <f t="shared" si="197"/>
        <v>0.75754999999999995</v>
      </c>
      <c r="L41" s="108"/>
      <c r="M41" s="25">
        <f t="shared" si="199"/>
        <v>0.80275000000000007</v>
      </c>
      <c r="N41" s="108"/>
      <c r="O41" s="108"/>
      <c r="Q41" s="23"/>
      <c r="R41" s="23"/>
      <c r="S41" s="23"/>
      <c r="T41" s="23"/>
      <c r="U41" s="23"/>
      <c r="V41" s="23"/>
    </row>
    <row r="42" spans="1:26" x14ac:dyDescent="0.25">
      <c r="A42" s="13"/>
      <c r="B42" s="3"/>
      <c r="C42" s="25"/>
      <c r="D42" s="25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23"/>
      <c r="Q42" s="23"/>
      <c r="R42" s="23"/>
      <c r="S42" s="23"/>
      <c r="T42" s="23"/>
      <c r="U42" s="23"/>
      <c r="V42" s="23"/>
    </row>
    <row r="43" spans="1:26" x14ac:dyDescent="0.25">
      <c r="A43" s="13"/>
      <c r="B43" s="3"/>
      <c r="C43" s="24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6" x14ac:dyDescent="0.25">
      <c r="A44" s="13"/>
      <c r="B44" s="3"/>
      <c r="C44" s="25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6" x14ac:dyDescent="0.25">
      <c r="A45" s="13"/>
      <c r="B45" s="3"/>
      <c r="C45" s="24"/>
      <c r="D45" s="2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6" x14ac:dyDescent="0.25">
      <c r="A46" s="13"/>
      <c r="B46" s="3"/>
      <c r="C46" s="24"/>
      <c r="D46" s="24"/>
      <c r="Q46" s="23"/>
      <c r="R46" s="23"/>
      <c r="S46" s="23"/>
      <c r="T46" s="23"/>
      <c r="U46" s="23"/>
      <c r="V46" s="23"/>
    </row>
    <row r="47" spans="1:26" x14ac:dyDescent="0.25">
      <c r="A47" s="13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</sheetData>
  <mergeCells count="30">
    <mergeCell ref="A3:B5"/>
    <mergeCell ref="C4:N4"/>
    <mergeCell ref="B6:B7"/>
    <mergeCell ref="C6:D6"/>
    <mergeCell ref="E6:F6"/>
    <mergeCell ref="G6:H6"/>
    <mergeCell ref="I6:J6"/>
    <mergeCell ref="K6:L6"/>
    <mergeCell ref="M6:N6"/>
    <mergeCell ref="Y6:Z6"/>
    <mergeCell ref="O3:Z3"/>
    <mergeCell ref="O4:Z4"/>
    <mergeCell ref="O5:Z5"/>
    <mergeCell ref="A21:A29"/>
    <mergeCell ref="A15:A20"/>
    <mergeCell ref="A12:A14"/>
    <mergeCell ref="A9:A10"/>
    <mergeCell ref="O6:P6"/>
    <mergeCell ref="Q6:R6"/>
    <mergeCell ref="S6:T6"/>
    <mergeCell ref="U6:V6"/>
    <mergeCell ref="W6:X6"/>
    <mergeCell ref="A6:A7"/>
    <mergeCell ref="C5:N5"/>
    <mergeCell ref="C3:N3"/>
    <mergeCell ref="A30:B30"/>
    <mergeCell ref="A31:B31"/>
    <mergeCell ref="A34:B34"/>
    <mergeCell ref="A33:B33"/>
    <mergeCell ref="A32:B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zoomScale="70" zoomScaleNormal="70" workbookViewId="0">
      <selection activeCell="B8" sqref="B8:AA11"/>
    </sheetView>
  </sheetViews>
  <sheetFormatPr baseColWidth="10" defaultRowHeight="12.75" x14ac:dyDescent="0.2"/>
  <cols>
    <col min="1" max="1" width="19.5703125" style="26" bestFit="1" customWidth="1"/>
    <col min="2" max="2" width="23.140625" style="27" bestFit="1" customWidth="1"/>
    <col min="3" max="3" width="7.7109375" style="36" customWidth="1"/>
    <col min="4" max="4" width="8.85546875" style="36" bestFit="1" customWidth="1"/>
    <col min="5" max="5" width="7.7109375" style="36" customWidth="1"/>
    <col min="6" max="6" width="8.85546875" style="36" bestFit="1" customWidth="1"/>
    <col min="7" max="7" width="7.7109375" style="36" customWidth="1"/>
    <col min="8" max="8" width="8.85546875" style="36" bestFit="1" customWidth="1"/>
    <col min="9" max="9" width="7.7109375" style="36" customWidth="1"/>
    <col min="10" max="10" width="8.85546875" style="36" bestFit="1" customWidth="1"/>
    <col min="11" max="11" width="7.7109375" style="36" customWidth="1"/>
    <col min="12" max="12" width="8.85546875" style="36" bestFit="1" customWidth="1"/>
    <col min="13" max="13" width="7.7109375" style="36" customWidth="1"/>
    <col min="14" max="14" width="8.85546875" style="36" bestFit="1" customWidth="1"/>
    <col min="15" max="15" width="7.7109375" style="36" customWidth="1"/>
    <col min="16" max="16" width="10" style="36" bestFit="1" customWidth="1"/>
    <col min="17" max="17" width="7.7109375" style="36" customWidth="1"/>
    <col min="18" max="18" width="10" style="36" bestFit="1" customWidth="1"/>
    <col min="19" max="19" width="7.7109375" style="36" customWidth="1"/>
    <col min="20" max="20" width="8.85546875" style="36" bestFit="1" customWidth="1"/>
    <col min="21" max="21" width="7.7109375" style="36" customWidth="1"/>
    <col min="22" max="22" width="8.85546875" style="36" bestFit="1" customWidth="1"/>
    <col min="23" max="23" width="7.7109375" style="36" customWidth="1"/>
    <col min="24" max="24" width="8.85546875" style="36" bestFit="1" customWidth="1"/>
    <col min="25" max="25" width="7.7109375" style="36" customWidth="1"/>
    <col min="26" max="26" width="8.85546875" style="36" bestFit="1" customWidth="1"/>
    <col min="27" max="16384" width="11.42578125" style="27"/>
  </cols>
  <sheetData>
    <row r="1" spans="1:28" ht="13.5" thickBot="1" x14ac:dyDescent="0.25"/>
    <row r="2" spans="1:28" x14ac:dyDescent="0.2">
      <c r="A2" s="166" t="s">
        <v>56</v>
      </c>
      <c r="B2" s="167"/>
      <c r="C2" s="184">
        <v>2013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>
        <v>2013</v>
      </c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5"/>
    </row>
    <row r="3" spans="1:28" x14ac:dyDescent="0.2">
      <c r="A3" s="168"/>
      <c r="B3" s="169"/>
      <c r="C3" s="158" t="s">
        <v>36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 t="s">
        <v>35</v>
      </c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9"/>
    </row>
    <row r="4" spans="1:28" x14ac:dyDescent="0.2">
      <c r="A4" s="168"/>
      <c r="B4" s="169"/>
      <c r="C4" s="160">
        <v>41328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>
        <v>41328</v>
      </c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1"/>
    </row>
    <row r="5" spans="1:28" x14ac:dyDescent="0.2">
      <c r="A5" s="164" t="s">
        <v>1</v>
      </c>
      <c r="B5" s="169" t="s">
        <v>11</v>
      </c>
      <c r="C5" s="154" t="s">
        <v>29</v>
      </c>
      <c r="D5" s="154"/>
      <c r="E5" s="154" t="s">
        <v>30</v>
      </c>
      <c r="F5" s="154"/>
      <c r="G5" s="154" t="s">
        <v>31</v>
      </c>
      <c r="H5" s="154"/>
      <c r="I5" s="154" t="s">
        <v>32</v>
      </c>
      <c r="J5" s="154"/>
      <c r="K5" s="154" t="s">
        <v>33</v>
      </c>
      <c r="L5" s="154"/>
      <c r="M5" s="154" t="s">
        <v>34</v>
      </c>
      <c r="N5" s="154"/>
      <c r="O5" s="154" t="s">
        <v>29</v>
      </c>
      <c r="P5" s="154"/>
      <c r="Q5" s="154" t="s">
        <v>30</v>
      </c>
      <c r="R5" s="154"/>
      <c r="S5" s="154" t="s">
        <v>31</v>
      </c>
      <c r="T5" s="154"/>
      <c r="U5" s="154" t="s">
        <v>32</v>
      </c>
      <c r="V5" s="154"/>
      <c r="W5" s="154" t="s">
        <v>33</v>
      </c>
      <c r="X5" s="154"/>
      <c r="Y5" s="154" t="s">
        <v>34</v>
      </c>
      <c r="Z5" s="155"/>
    </row>
    <row r="6" spans="1:28" ht="13.5" thickBot="1" x14ac:dyDescent="0.25">
      <c r="A6" s="165"/>
      <c r="B6" s="170"/>
      <c r="C6" s="20" t="s">
        <v>2</v>
      </c>
      <c r="D6" s="21" t="s">
        <v>3</v>
      </c>
      <c r="E6" s="20" t="s">
        <v>2</v>
      </c>
      <c r="F6" s="21" t="s">
        <v>3</v>
      </c>
      <c r="G6" s="20" t="s">
        <v>2</v>
      </c>
      <c r="H6" s="21"/>
      <c r="I6" s="20" t="s">
        <v>2</v>
      </c>
      <c r="J6" s="21"/>
      <c r="K6" s="20" t="s">
        <v>2</v>
      </c>
      <c r="L6" s="21"/>
      <c r="M6" s="20" t="s">
        <v>2</v>
      </c>
      <c r="N6" s="21"/>
      <c r="O6" s="20" t="s">
        <v>2</v>
      </c>
      <c r="P6" s="72" t="s">
        <v>3</v>
      </c>
      <c r="Q6" s="20" t="s">
        <v>2</v>
      </c>
      <c r="R6" s="21" t="s">
        <v>3</v>
      </c>
      <c r="S6" s="20" t="s">
        <v>2</v>
      </c>
      <c r="T6" s="21" t="s">
        <v>3</v>
      </c>
      <c r="U6" s="20" t="s">
        <v>2</v>
      </c>
      <c r="V6" s="21" t="s">
        <v>3</v>
      </c>
      <c r="W6" s="20" t="s">
        <v>2</v>
      </c>
      <c r="X6" s="21" t="s">
        <v>3</v>
      </c>
      <c r="Y6" s="20" t="s">
        <v>2</v>
      </c>
      <c r="Z6" s="22" t="s">
        <v>3</v>
      </c>
    </row>
    <row r="7" spans="1:28" x14ac:dyDescent="0.2">
      <c r="A7" s="180" t="s">
        <v>6</v>
      </c>
      <c r="B7" s="17" t="s">
        <v>51</v>
      </c>
      <c r="C7" s="41">
        <v>0</v>
      </c>
      <c r="D7" s="71">
        <f>C7/C$32</f>
        <v>0</v>
      </c>
      <c r="E7" s="41">
        <v>0</v>
      </c>
      <c r="F7" s="71">
        <f>E7/E$32</f>
        <v>0</v>
      </c>
      <c r="G7" s="41">
        <v>0</v>
      </c>
      <c r="H7" s="71">
        <f>G7/G$32</f>
        <v>0</v>
      </c>
      <c r="I7" s="41">
        <v>0</v>
      </c>
      <c r="J7" s="71">
        <f>I7/I$32</f>
        <v>0</v>
      </c>
      <c r="K7" s="41">
        <v>0</v>
      </c>
      <c r="L7" s="71">
        <f>K7/K$32</f>
        <v>0</v>
      </c>
      <c r="M7" s="41">
        <v>0</v>
      </c>
      <c r="N7" s="71">
        <f>M7/M$32</f>
        <v>0</v>
      </c>
      <c r="O7" s="18">
        <v>63125</v>
      </c>
      <c r="P7" s="71">
        <f>O7/O$32</f>
        <v>0.92153284671532842</v>
      </c>
      <c r="Q7" s="18">
        <v>53562.5</v>
      </c>
      <c r="R7" s="71">
        <f t="shared" ref="R7:R31" si="0">Q7/Q$32</f>
        <v>0.95222222222222219</v>
      </c>
      <c r="S7" s="18">
        <v>7562.5</v>
      </c>
      <c r="T7" s="71">
        <f>S7/S$32</f>
        <v>0.59313725490196079</v>
      </c>
      <c r="U7" s="18">
        <v>1625</v>
      </c>
      <c r="V7" s="71">
        <f>U7/U$32</f>
        <v>0.20799999999999999</v>
      </c>
      <c r="W7" s="18">
        <v>562.5</v>
      </c>
      <c r="X7" s="71">
        <f>W7/W$32</f>
        <v>6.9767441860465115E-2</v>
      </c>
      <c r="Y7" s="18">
        <v>0</v>
      </c>
      <c r="Z7" s="71">
        <f>Y7/Y$32</f>
        <v>0</v>
      </c>
      <c r="AA7" s="82">
        <f>AVERAGE(C7,E7,G7,I7,K7,M7)</f>
        <v>0</v>
      </c>
      <c r="AB7" s="27">
        <f>AVERAGE(O7,Q7,S7,U7,W7,Y7)</f>
        <v>21072.916666666668</v>
      </c>
    </row>
    <row r="8" spans="1:28" x14ac:dyDescent="0.2">
      <c r="A8" s="181"/>
      <c r="B8" s="8" t="s">
        <v>52</v>
      </c>
      <c r="C8" s="229">
        <v>0</v>
      </c>
      <c r="D8" s="86">
        <f t="shared" ref="D8:D31" si="1">C8/C$32</f>
        <v>0</v>
      </c>
      <c r="E8" s="229">
        <v>0</v>
      </c>
      <c r="F8" s="86">
        <f t="shared" ref="F8:F31" si="2">E8/E$32</f>
        <v>0</v>
      </c>
      <c r="G8" s="229">
        <v>0</v>
      </c>
      <c r="H8" s="86">
        <f t="shared" ref="H8:H31" si="3">G8/G$32</f>
        <v>0</v>
      </c>
      <c r="I8" s="229">
        <v>0</v>
      </c>
      <c r="J8" s="86">
        <f t="shared" ref="J8:J31" si="4">I8/I$32</f>
        <v>0</v>
      </c>
      <c r="K8" s="229">
        <v>0</v>
      </c>
      <c r="L8" s="86">
        <f t="shared" ref="L8:L31" si="5">K8/K$32</f>
        <v>0</v>
      </c>
      <c r="M8" s="229">
        <v>0</v>
      </c>
      <c r="N8" s="86">
        <f t="shared" ref="N8:N31" si="6">M8/M$32</f>
        <v>0</v>
      </c>
      <c r="O8" s="85">
        <v>1125</v>
      </c>
      <c r="P8" s="86">
        <f t="shared" ref="P8:P31" si="7">O8/O$32</f>
        <v>1.6423357664233577E-2</v>
      </c>
      <c r="Q8" s="85">
        <v>187.5</v>
      </c>
      <c r="R8" s="86">
        <f t="shared" si="0"/>
        <v>3.3333333333333335E-3</v>
      </c>
      <c r="S8" s="85">
        <v>0</v>
      </c>
      <c r="T8" s="86">
        <f t="shared" ref="T8:T31" si="8">S8/S$32</f>
        <v>0</v>
      </c>
      <c r="U8" s="85">
        <v>0</v>
      </c>
      <c r="V8" s="86">
        <f t="shared" ref="V8:V31" si="9">U8/U$32</f>
        <v>0</v>
      </c>
      <c r="W8" s="85">
        <v>0</v>
      </c>
      <c r="X8" s="86">
        <f t="shared" ref="X8:X31" si="10">W8/W$32</f>
        <v>0</v>
      </c>
      <c r="Y8" s="85">
        <v>0</v>
      </c>
      <c r="Z8" s="86">
        <f t="shared" ref="Z8:Z31" si="11">Y8/Y$32</f>
        <v>0</v>
      </c>
      <c r="AA8" s="230">
        <f t="shared" ref="AA8:AA31" si="12">AVERAGE(C8,E8,G8,I8,K8,M8)</f>
        <v>0</v>
      </c>
      <c r="AB8" s="27">
        <f t="shared" ref="AB8:AB31" si="13">AVERAGE(O8,Q8,S8,U8,W8,Y8)</f>
        <v>218.75</v>
      </c>
    </row>
    <row r="9" spans="1:28" x14ac:dyDescent="0.2">
      <c r="A9" s="182"/>
      <c r="B9" s="8" t="s">
        <v>15</v>
      </c>
      <c r="C9" s="85">
        <v>1800</v>
      </c>
      <c r="D9" s="86">
        <f t="shared" si="1"/>
        <v>3.0612244897959183E-2</v>
      </c>
      <c r="E9" s="85">
        <v>2400</v>
      </c>
      <c r="F9" s="86">
        <f t="shared" si="2"/>
        <v>3.6585365853658534E-2</v>
      </c>
      <c r="G9" s="85">
        <v>5200</v>
      </c>
      <c r="H9" s="86">
        <f t="shared" si="3"/>
        <v>0.20077220077220076</v>
      </c>
      <c r="I9" s="85">
        <v>3600</v>
      </c>
      <c r="J9" s="86">
        <f t="shared" si="4"/>
        <v>0.15789473684210525</v>
      </c>
      <c r="K9" s="85">
        <v>2100</v>
      </c>
      <c r="L9" s="86">
        <f t="shared" si="5"/>
        <v>0.11931818181818182</v>
      </c>
      <c r="M9" s="85">
        <v>1200</v>
      </c>
      <c r="N9" s="86">
        <f t="shared" si="6"/>
        <v>9.2307692307692313E-2</v>
      </c>
      <c r="O9" s="85">
        <v>2250</v>
      </c>
      <c r="P9" s="86">
        <f t="shared" si="7"/>
        <v>3.2846715328467155E-2</v>
      </c>
      <c r="Q9" s="85">
        <v>562.5</v>
      </c>
      <c r="R9" s="86">
        <f t="shared" si="0"/>
        <v>0.01</v>
      </c>
      <c r="S9" s="85">
        <v>2250</v>
      </c>
      <c r="T9" s="86">
        <f t="shared" si="8"/>
        <v>0.17647058823529413</v>
      </c>
      <c r="U9" s="85">
        <v>0</v>
      </c>
      <c r="V9" s="86">
        <f t="shared" si="9"/>
        <v>0</v>
      </c>
      <c r="W9" s="85">
        <v>0</v>
      </c>
      <c r="X9" s="86">
        <f t="shared" si="10"/>
        <v>0</v>
      </c>
      <c r="Y9" s="85">
        <v>0</v>
      </c>
      <c r="Z9" s="86">
        <f t="shared" si="11"/>
        <v>0</v>
      </c>
      <c r="AA9" s="230">
        <f t="shared" si="12"/>
        <v>2716.6666666666665</v>
      </c>
      <c r="AB9" s="27">
        <f t="shared" si="13"/>
        <v>843.75</v>
      </c>
    </row>
    <row r="10" spans="1:28" x14ac:dyDescent="0.2">
      <c r="A10" s="15" t="s">
        <v>49</v>
      </c>
      <c r="B10" s="8" t="s">
        <v>50</v>
      </c>
      <c r="C10" s="50">
        <v>0</v>
      </c>
      <c r="D10" s="86">
        <f t="shared" si="1"/>
        <v>0</v>
      </c>
      <c r="E10" s="50">
        <v>0</v>
      </c>
      <c r="F10" s="86">
        <f t="shared" si="2"/>
        <v>0</v>
      </c>
      <c r="G10" s="50">
        <v>0</v>
      </c>
      <c r="H10" s="86">
        <f t="shared" si="3"/>
        <v>0</v>
      </c>
      <c r="I10" s="50">
        <v>0</v>
      </c>
      <c r="J10" s="86">
        <f t="shared" si="4"/>
        <v>0</v>
      </c>
      <c r="K10" s="50">
        <v>0</v>
      </c>
      <c r="L10" s="86">
        <f t="shared" si="5"/>
        <v>0</v>
      </c>
      <c r="M10" s="50">
        <v>0</v>
      </c>
      <c r="N10" s="86">
        <f t="shared" si="6"/>
        <v>0</v>
      </c>
      <c r="O10" s="85">
        <v>62.5</v>
      </c>
      <c r="P10" s="86">
        <f t="shared" si="7"/>
        <v>9.1240875912408756E-4</v>
      </c>
      <c r="Q10" s="85">
        <v>0</v>
      </c>
      <c r="R10" s="86">
        <f t="shared" si="0"/>
        <v>0</v>
      </c>
      <c r="S10" s="85">
        <v>0</v>
      </c>
      <c r="T10" s="86">
        <f t="shared" si="8"/>
        <v>0</v>
      </c>
      <c r="U10" s="85">
        <v>0</v>
      </c>
      <c r="V10" s="86">
        <f t="shared" si="9"/>
        <v>0</v>
      </c>
      <c r="W10" s="85">
        <v>0</v>
      </c>
      <c r="X10" s="86">
        <f t="shared" si="10"/>
        <v>0</v>
      </c>
      <c r="Y10" s="85">
        <v>0</v>
      </c>
      <c r="Z10" s="86">
        <f t="shared" si="11"/>
        <v>0</v>
      </c>
      <c r="AA10" s="230">
        <f t="shared" si="12"/>
        <v>0</v>
      </c>
      <c r="AB10" s="27">
        <f t="shared" si="13"/>
        <v>10.416666666666666</v>
      </c>
    </row>
    <row r="11" spans="1:28" x14ac:dyDescent="0.2">
      <c r="A11" s="15" t="s">
        <v>5</v>
      </c>
      <c r="B11" s="8" t="s">
        <v>13</v>
      </c>
      <c r="C11" s="85">
        <v>21200</v>
      </c>
      <c r="D11" s="86">
        <f t="shared" si="1"/>
        <v>0.36054421768707484</v>
      </c>
      <c r="E11" s="85">
        <v>18200</v>
      </c>
      <c r="F11" s="86">
        <f t="shared" si="2"/>
        <v>0.27743902439024393</v>
      </c>
      <c r="G11" s="85">
        <v>4700</v>
      </c>
      <c r="H11" s="86">
        <f t="shared" si="3"/>
        <v>0.18146718146718147</v>
      </c>
      <c r="I11" s="85">
        <v>2100</v>
      </c>
      <c r="J11" s="86">
        <f t="shared" si="4"/>
        <v>9.2105263157894732E-2</v>
      </c>
      <c r="K11" s="85">
        <v>1300</v>
      </c>
      <c r="L11" s="86">
        <f t="shared" si="5"/>
        <v>7.3863636363636367E-2</v>
      </c>
      <c r="M11" s="85">
        <v>0</v>
      </c>
      <c r="N11" s="86">
        <f t="shared" si="6"/>
        <v>0</v>
      </c>
      <c r="O11" s="50">
        <v>0</v>
      </c>
      <c r="P11" s="86">
        <f t="shared" si="7"/>
        <v>0</v>
      </c>
      <c r="Q11" s="50">
        <v>0</v>
      </c>
      <c r="R11" s="86">
        <f t="shared" si="0"/>
        <v>0</v>
      </c>
      <c r="S11" s="50">
        <v>0</v>
      </c>
      <c r="T11" s="86">
        <f t="shared" si="8"/>
        <v>0</v>
      </c>
      <c r="U11" s="50">
        <v>0</v>
      </c>
      <c r="V11" s="86">
        <f t="shared" si="9"/>
        <v>0</v>
      </c>
      <c r="W11" s="50">
        <v>0</v>
      </c>
      <c r="X11" s="86">
        <f t="shared" si="10"/>
        <v>0</v>
      </c>
      <c r="Y11" s="50">
        <v>0</v>
      </c>
      <c r="Z11" s="86">
        <f t="shared" si="11"/>
        <v>0</v>
      </c>
      <c r="AA11" s="230">
        <f t="shared" si="12"/>
        <v>7916.666666666667</v>
      </c>
      <c r="AB11" s="27">
        <f t="shared" si="13"/>
        <v>0</v>
      </c>
    </row>
    <row r="12" spans="1:28" x14ac:dyDescent="0.2">
      <c r="A12" s="171" t="s">
        <v>7</v>
      </c>
      <c r="B12" s="8" t="s">
        <v>75</v>
      </c>
      <c r="C12" s="6">
        <v>100</v>
      </c>
      <c r="D12" s="71">
        <f t="shared" si="1"/>
        <v>1.7006802721088435E-3</v>
      </c>
      <c r="E12" s="6">
        <v>200</v>
      </c>
      <c r="F12" s="71">
        <f t="shared" si="2"/>
        <v>3.0487804878048782E-3</v>
      </c>
      <c r="G12" s="6">
        <v>100</v>
      </c>
      <c r="H12" s="71">
        <f t="shared" si="3"/>
        <v>3.8610038610038611E-3</v>
      </c>
      <c r="I12" s="6">
        <v>0</v>
      </c>
      <c r="J12" s="71">
        <f t="shared" si="4"/>
        <v>0</v>
      </c>
      <c r="K12" s="6">
        <v>100</v>
      </c>
      <c r="L12" s="71">
        <f t="shared" si="5"/>
        <v>5.681818181818182E-3</v>
      </c>
      <c r="M12" s="6">
        <v>0</v>
      </c>
      <c r="N12" s="71">
        <f t="shared" si="6"/>
        <v>0</v>
      </c>
      <c r="O12" s="6">
        <v>0</v>
      </c>
      <c r="P12" s="71">
        <f t="shared" si="7"/>
        <v>0</v>
      </c>
      <c r="Q12" s="6">
        <v>437.5</v>
      </c>
      <c r="R12" s="71">
        <f t="shared" si="0"/>
        <v>7.7777777777777776E-3</v>
      </c>
      <c r="S12" s="6">
        <v>812.5</v>
      </c>
      <c r="T12" s="71">
        <f t="shared" si="8"/>
        <v>6.3725490196078427E-2</v>
      </c>
      <c r="U12" s="6">
        <v>375</v>
      </c>
      <c r="V12" s="71">
        <f t="shared" si="9"/>
        <v>4.8000000000000001E-2</v>
      </c>
      <c r="W12" s="6">
        <v>187.5</v>
      </c>
      <c r="X12" s="71">
        <f t="shared" si="10"/>
        <v>2.3255813953488372E-2</v>
      </c>
      <c r="Y12" s="6">
        <v>0</v>
      </c>
      <c r="Z12" s="71">
        <f t="shared" si="11"/>
        <v>0</v>
      </c>
      <c r="AA12" s="82">
        <f t="shared" si="12"/>
        <v>83.333333333333329</v>
      </c>
      <c r="AB12" s="27">
        <f t="shared" si="13"/>
        <v>302.08333333333331</v>
      </c>
    </row>
    <row r="13" spans="1:28" x14ac:dyDescent="0.2">
      <c r="A13" s="172"/>
      <c r="B13" s="8" t="s">
        <v>46</v>
      </c>
      <c r="C13" s="6">
        <v>800</v>
      </c>
      <c r="D13" s="71">
        <f t="shared" si="1"/>
        <v>1.3605442176870748E-2</v>
      </c>
      <c r="E13" s="6">
        <v>0</v>
      </c>
      <c r="F13" s="71">
        <f t="shared" si="2"/>
        <v>0</v>
      </c>
      <c r="G13" s="6">
        <v>0</v>
      </c>
      <c r="H13" s="71">
        <f t="shared" si="3"/>
        <v>0</v>
      </c>
      <c r="I13" s="6">
        <v>0</v>
      </c>
      <c r="J13" s="71">
        <f t="shared" si="4"/>
        <v>0</v>
      </c>
      <c r="K13" s="6">
        <v>0</v>
      </c>
      <c r="L13" s="71">
        <f t="shared" si="5"/>
        <v>0</v>
      </c>
      <c r="M13" s="6">
        <v>0</v>
      </c>
      <c r="N13" s="71">
        <f t="shared" si="6"/>
        <v>0</v>
      </c>
      <c r="O13" s="9">
        <v>0</v>
      </c>
      <c r="P13" s="71">
        <f t="shared" si="7"/>
        <v>0</v>
      </c>
      <c r="Q13" s="9">
        <v>0</v>
      </c>
      <c r="R13" s="71">
        <f t="shared" si="0"/>
        <v>0</v>
      </c>
      <c r="S13" s="9">
        <v>0</v>
      </c>
      <c r="T13" s="71">
        <f t="shared" si="8"/>
        <v>0</v>
      </c>
      <c r="U13" s="9">
        <v>0</v>
      </c>
      <c r="V13" s="71">
        <f t="shared" si="9"/>
        <v>0</v>
      </c>
      <c r="W13" s="9">
        <v>0</v>
      </c>
      <c r="X13" s="71">
        <f t="shared" si="10"/>
        <v>0</v>
      </c>
      <c r="Y13" s="9">
        <v>0</v>
      </c>
      <c r="Z13" s="71">
        <f t="shared" si="11"/>
        <v>0</v>
      </c>
      <c r="AA13" s="82">
        <f t="shared" si="12"/>
        <v>133.33333333333334</v>
      </c>
      <c r="AB13" s="27">
        <f t="shared" si="13"/>
        <v>0</v>
      </c>
    </row>
    <row r="14" spans="1:28" x14ac:dyDescent="0.2">
      <c r="A14" s="172"/>
      <c r="B14" s="8" t="s">
        <v>16</v>
      </c>
      <c r="C14" s="6">
        <v>3100</v>
      </c>
      <c r="D14" s="71">
        <f t="shared" si="1"/>
        <v>5.2721088435374153E-2</v>
      </c>
      <c r="E14" s="6">
        <v>1200</v>
      </c>
      <c r="F14" s="71">
        <f t="shared" si="2"/>
        <v>1.8292682926829267E-2</v>
      </c>
      <c r="G14" s="6">
        <v>200</v>
      </c>
      <c r="H14" s="71">
        <f t="shared" si="3"/>
        <v>7.7220077220077222E-3</v>
      </c>
      <c r="I14" s="6">
        <v>0</v>
      </c>
      <c r="J14" s="71">
        <f t="shared" si="4"/>
        <v>0</v>
      </c>
      <c r="K14" s="6">
        <v>0</v>
      </c>
      <c r="L14" s="71">
        <f t="shared" si="5"/>
        <v>0</v>
      </c>
      <c r="M14" s="6">
        <v>0</v>
      </c>
      <c r="N14" s="71">
        <f t="shared" si="6"/>
        <v>0</v>
      </c>
      <c r="O14" s="9">
        <v>0</v>
      </c>
      <c r="P14" s="71">
        <f t="shared" si="7"/>
        <v>0</v>
      </c>
      <c r="Q14" s="9">
        <v>0</v>
      </c>
      <c r="R14" s="71">
        <f t="shared" si="0"/>
        <v>0</v>
      </c>
      <c r="S14" s="9">
        <v>0</v>
      </c>
      <c r="T14" s="71">
        <f t="shared" si="8"/>
        <v>0</v>
      </c>
      <c r="U14" s="9">
        <v>0</v>
      </c>
      <c r="V14" s="71">
        <f t="shared" si="9"/>
        <v>0</v>
      </c>
      <c r="W14" s="9">
        <v>0</v>
      </c>
      <c r="X14" s="71">
        <f t="shared" si="10"/>
        <v>0</v>
      </c>
      <c r="Y14" s="9">
        <v>0</v>
      </c>
      <c r="Z14" s="71">
        <f t="shared" si="11"/>
        <v>0</v>
      </c>
      <c r="AA14" s="82">
        <f t="shared" si="12"/>
        <v>750</v>
      </c>
      <c r="AB14" s="27">
        <f t="shared" si="13"/>
        <v>0</v>
      </c>
    </row>
    <row r="15" spans="1:28" x14ac:dyDescent="0.2">
      <c r="A15" s="172"/>
      <c r="B15" s="8" t="s">
        <v>53</v>
      </c>
      <c r="C15" s="6">
        <v>0</v>
      </c>
      <c r="D15" s="71">
        <f t="shared" si="1"/>
        <v>0</v>
      </c>
      <c r="E15" s="6">
        <v>0</v>
      </c>
      <c r="F15" s="71">
        <f t="shared" si="2"/>
        <v>0</v>
      </c>
      <c r="G15" s="6">
        <v>0</v>
      </c>
      <c r="H15" s="71">
        <f t="shared" si="3"/>
        <v>0</v>
      </c>
      <c r="I15" s="6">
        <v>0</v>
      </c>
      <c r="J15" s="71">
        <f t="shared" si="4"/>
        <v>0</v>
      </c>
      <c r="K15" s="6">
        <v>0</v>
      </c>
      <c r="L15" s="71">
        <f t="shared" si="5"/>
        <v>0</v>
      </c>
      <c r="M15" s="6">
        <v>0</v>
      </c>
      <c r="N15" s="71">
        <f t="shared" si="6"/>
        <v>0</v>
      </c>
      <c r="O15" s="6">
        <v>187.5</v>
      </c>
      <c r="P15" s="71">
        <f t="shared" si="7"/>
        <v>2.7372262773722629E-3</v>
      </c>
      <c r="Q15" s="6">
        <v>125</v>
      </c>
      <c r="R15" s="71">
        <f t="shared" si="0"/>
        <v>2.2222222222222222E-3</v>
      </c>
      <c r="S15" s="6">
        <v>0</v>
      </c>
      <c r="T15" s="71">
        <f t="shared" si="8"/>
        <v>0</v>
      </c>
      <c r="U15" s="6">
        <v>187.5</v>
      </c>
      <c r="V15" s="71">
        <f t="shared" si="9"/>
        <v>2.4E-2</v>
      </c>
      <c r="W15" s="6">
        <v>0</v>
      </c>
      <c r="X15" s="71">
        <f t="shared" si="10"/>
        <v>0</v>
      </c>
      <c r="Y15" s="6">
        <v>0</v>
      </c>
      <c r="Z15" s="71">
        <f t="shared" si="11"/>
        <v>0</v>
      </c>
      <c r="AA15" s="82">
        <f t="shared" si="12"/>
        <v>0</v>
      </c>
      <c r="AB15" s="27">
        <f t="shared" si="13"/>
        <v>83.333333333333329</v>
      </c>
    </row>
    <row r="16" spans="1:28" x14ac:dyDescent="0.2">
      <c r="A16" s="183"/>
      <c r="B16" s="8" t="s">
        <v>17</v>
      </c>
      <c r="C16" s="6">
        <v>0</v>
      </c>
      <c r="D16" s="71">
        <f t="shared" si="1"/>
        <v>0</v>
      </c>
      <c r="E16" s="6">
        <v>0</v>
      </c>
      <c r="F16" s="71">
        <f t="shared" si="2"/>
        <v>0</v>
      </c>
      <c r="G16" s="6">
        <v>0</v>
      </c>
      <c r="H16" s="71">
        <f t="shared" si="3"/>
        <v>0</v>
      </c>
      <c r="I16" s="6">
        <v>0</v>
      </c>
      <c r="J16" s="71">
        <f t="shared" si="4"/>
        <v>0</v>
      </c>
      <c r="K16" s="6">
        <v>0</v>
      </c>
      <c r="L16" s="71">
        <f t="shared" si="5"/>
        <v>0</v>
      </c>
      <c r="M16" s="6">
        <v>0</v>
      </c>
      <c r="N16" s="71">
        <f t="shared" si="6"/>
        <v>0</v>
      </c>
      <c r="O16" s="6">
        <v>0</v>
      </c>
      <c r="P16" s="71">
        <f t="shared" si="7"/>
        <v>0</v>
      </c>
      <c r="Q16" s="6">
        <v>812.5</v>
      </c>
      <c r="R16" s="71">
        <f t="shared" si="0"/>
        <v>1.4444444444444444E-2</v>
      </c>
      <c r="S16" s="6">
        <v>562.5</v>
      </c>
      <c r="T16" s="71">
        <f t="shared" si="8"/>
        <v>4.4117647058823532E-2</v>
      </c>
      <c r="U16" s="6">
        <v>312.5</v>
      </c>
      <c r="V16" s="71">
        <f t="shared" si="9"/>
        <v>0.04</v>
      </c>
      <c r="W16" s="6">
        <v>125</v>
      </c>
      <c r="X16" s="71">
        <f t="shared" si="10"/>
        <v>1.5503875968992248E-2</v>
      </c>
      <c r="Y16" s="6">
        <v>0</v>
      </c>
      <c r="Z16" s="71">
        <f t="shared" si="11"/>
        <v>0</v>
      </c>
      <c r="AA16" s="82">
        <f t="shared" si="12"/>
        <v>0</v>
      </c>
      <c r="AB16" s="27">
        <f t="shared" si="13"/>
        <v>302.08333333333331</v>
      </c>
    </row>
    <row r="17" spans="1:28" x14ac:dyDescent="0.2">
      <c r="A17" s="171" t="s">
        <v>8</v>
      </c>
      <c r="B17" s="8" t="s">
        <v>54</v>
      </c>
      <c r="C17" s="6">
        <v>0</v>
      </c>
      <c r="D17" s="71">
        <f t="shared" si="1"/>
        <v>0</v>
      </c>
      <c r="E17" s="6">
        <v>0</v>
      </c>
      <c r="F17" s="71">
        <f t="shared" si="2"/>
        <v>0</v>
      </c>
      <c r="G17" s="6">
        <v>0</v>
      </c>
      <c r="H17" s="71">
        <f t="shared" si="3"/>
        <v>0</v>
      </c>
      <c r="I17" s="6">
        <v>0</v>
      </c>
      <c r="J17" s="71">
        <f t="shared" si="4"/>
        <v>0</v>
      </c>
      <c r="K17" s="6">
        <v>0</v>
      </c>
      <c r="L17" s="71">
        <f t="shared" si="5"/>
        <v>0</v>
      </c>
      <c r="M17" s="6">
        <v>0</v>
      </c>
      <c r="N17" s="71">
        <f t="shared" si="6"/>
        <v>0</v>
      </c>
      <c r="O17" s="6">
        <v>937.5</v>
      </c>
      <c r="P17" s="71">
        <f t="shared" si="7"/>
        <v>1.3686131386861315E-2</v>
      </c>
      <c r="Q17" s="6">
        <v>0</v>
      </c>
      <c r="R17" s="71">
        <f t="shared" si="0"/>
        <v>0</v>
      </c>
      <c r="S17" s="6">
        <v>0</v>
      </c>
      <c r="T17" s="71">
        <f t="shared" si="8"/>
        <v>0</v>
      </c>
      <c r="U17" s="6">
        <v>0</v>
      </c>
      <c r="V17" s="71">
        <f t="shared" si="9"/>
        <v>0</v>
      </c>
      <c r="W17" s="6">
        <v>0</v>
      </c>
      <c r="X17" s="71">
        <f t="shared" si="10"/>
        <v>0</v>
      </c>
      <c r="Y17" s="6">
        <v>0</v>
      </c>
      <c r="Z17" s="71">
        <f t="shared" si="11"/>
        <v>0</v>
      </c>
      <c r="AA17" s="82">
        <f t="shared" si="12"/>
        <v>0</v>
      </c>
      <c r="AB17" s="27">
        <f t="shared" si="13"/>
        <v>156.25</v>
      </c>
    </row>
    <row r="18" spans="1:28" x14ac:dyDescent="0.2">
      <c r="A18" s="172"/>
      <c r="B18" s="8" t="s">
        <v>47</v>
      </c>
      <c r="C18" s="6">
        <v>0</v>
      </c>
      <c r="D18" s="71">
        <f t="shared" si="1"/>
        <v>0</v>
      </c>
      <c r="E18" s="6">
        <v>0</v>
      </c>
      <c r="F18" s="71">
        <f t="shared" si="2"/>
        <v>0</v>
      </c>
      <c r="G18" s="6">
        <v>1200</v>
      </c>
      <c r="H18" s="71">
        <f t="shared" si="3"/>
        <v>4.633204633204633E-2</v>
      </c>
      <c r="I18" s="6">
        <v>900</v>
      </c>
      <c r="J18" s="71">
        <f t="shared" si="4"/>
        <v>3.9473684210526314E-2</v>
      </c>
      <c r="K18" s="6">
        <v>0</v>
      </c>
      <c r="L18" s="71">
        <f t="shared" si="5"/>
        <v>0</v>
      </c>
      <c r="M18" s="6">
        <v>0</v>
      </c>
      <c r="N18" s="71">
        <f t="shared" si="6"/>
        <v>0</v>
      </c>
      <c r="O18" s="9">
        <v>0</v>
      </c>
      <c r="P18" s="71">
        <f t="shared" si="7"/>
        <v>0</v>
      </c>
      <c r="Q18" s="9">
        <v>0</v>
      </c>
      <c r="R18" s="71">
        <f t="shared" si="0"/>
        <v>0</v>
      </c>
      <c r="S18" s="9">
        <v>0</v>
      </c>
      <c r="T18" s="71">
        <f t="shared" si="8"/>
        <v>0</v>
      </c>
      <c r="U18" s="9">
        <v>0</v>
      </c>
      <c r="V18" s="71">
        <f t="shared" si="9"/>
        <v>0</v>
      </c>
      <c r="W18" s="9">
        <v>0</v>
      </c>
      <c r="X18" s="71">
        <f t="shared" si="10"/>
        <v>0</v>
      </c>
      <c r="Y18" s="9">
        <v>0</v>
      </c>
      <c r="Z18" s="71">
        <f t="shared" si="11"/>
        <v>0</v>
      </c>
      <c r="AA18" s="82">
        <f t="shared" si="12"/>
        <v>350</v>
      </c>
      <c r="AB18" s="27">
        <f t="shared" si="13"/>
        <v>0</v>
      </c>
    </row>
    <row r="19" spans="1:28" x14ac:dyDescent="0.2">
      <c r="A19" s="172"/>
      <c r="B19" s="8" t="s">
        <v>19</v>
      </c>
      <c r="C19" s="6">
        <v>23600</v>
      </c>
      <c r="D19" s="71">
        <f t="shared" si="1"/>
        <v>0.40136054421768708</v>
      </c>
      <c r="E19" s="6">
        <v>36400</v>
      </c>
      <c r="F19" s="71">
        <f t="shared" si="2"/>
        <v>0.55487804878048785</v>
      </c>
      <c r="G19" s="6">
        <v>2900</v>
      </c>
      <c r="H19" s="71">
        <f t="shared" si="3"/>
        <v>0.11196911196911197</v>
      </c>
      <c r="I19" s="6">
        <v>2600</v>
      </c>
      <c r="J19" s="71">
        <f t="shared" si="4"/>
        <v>0.11403508771929824</v>
      </c>
      <c r="K19" s="6">
        <v>2100</v>
      </c>
      <c r="L19" s="71">
        <f t="shared" si="5"/>
        <v>0.11931818181818182</v>
      </c>
      <c r="M19" s="6">
        <v>1200</v>
      </c>
      <c r="N19" s="71">
        <f t="shared" si="6"/>
        <v>9.2307692307692313E-2</v>
      </c>
      <c r="O19" s="6">
        <v>0</v>
      </c>
      <c r="P19" s="71">
        <f t="shared" si="7"/>
        <v>0</v>
      </c>
      <c r="Q19" s="6">
        <v>0</v>
      </c>
      <c r="R19" s="71">
        <f t="shared" si="0"/>
        <v>0</v>
      </c>
      <c r="S19" s="6">
        <v>0</v>
      </c>
      <c r="T19" s="71">
        <f t="shared" si="8"/>
        <v>0</v>
      </c>
      <c r="U19" s="6">
        <v>0</v>
      </c>
      <c r="V19" s="71">
        <f t="shared" si="9"/>
        <v>0</v>
      </c>
      <c r="W19" s="6">
        <v>1750</v>
      </c>
      <c r="X19" s="71">
        <f t="shared" si="10"/>
        <v>0.21705426356589147</v>
      </c>
      <c r="Y19" s="6">
        <v>375</v>
      </c>
      <c r="Z19" s="71">
        <f t="shared" si="11"/>
        <v>9.8360655737704916E-2</v>
      </c>
      <c r="AA19" s="82">
        <f t="shared" si="12"/>
        <v>11466.666666666666</v>
      </c>
      <c r="AB19" s="27">
        <f t="shared" si="13"/>
        <v>354.16666666666669</v>
      </c>
    </row>
    <row r="20" spans="1:28" x14ac:dyDescent="0.2">
      <c r="A20" s="172"/>
      <c r="B20" s="8" t="s">
        <v>37</v>
      </c>
      <c r="C20" s="6">
        <v>800</v>
      </c>
      <c r="D20" s="71">
        <f t="shared" si="1"/>
        <v>1.3605442176870748E-2</v>
      </c>
      <c r="E20" s="6">
        <v>0</v>
      </c>
      <c r="F20" s="71">
        <f t="shared" si="2"/>
        <v>0</v>
      </c>
      <c r="G20" s="6">
        <v>0</v>
      </c>
      <c r="H20" s="71">
        <f t="shared" si="3"/>
        <v>0</v>
      </c>
      <c r="I20" s="6">
        <v>0</v>
      </c>
      <c r="J20" s="71">
        <f t="shared" si="4"/>
        <v>0</v>
      </c>
      <c r="K20" s="6">
        <v>0</v>
      </c>
      <c r="L20" s="71">
        <f t="shared" si="5"/>
        <v>0</v>
      </c>
      <c r="M20" s="6">
        <v>0</v>
      </c>
      <c r="N20" s="71">
        <f t="shared" si="6"/>
        <v>0</v>
      </c>
      <c r="O20" s="9">
        <v>0</v>
      </c>
      <c r="P20" s="71">
        <f t="shared" si="7"/>
        <v>0</v>
      </c>
      <c r="Q20" s="9">
        <v>0</v>
      </c>
      <c r="R20" s="71">
        <f t="shared" si="0"/>
        <v>0</v>
      </c>
      <c r="S20" s="9">
        <v>0</v>
      </c>
      <c r="T20" s="71">
        <f t="shared" si="8"/>
        <v>0</v>
      </c>
      <c r="U20" s="9">
        <v>0</v>
      </c>
      <c r="V20" s="71">
        <f t="shared" si="9"/>
        <v>0</v>
      </c>
      <c r="W20" s="9">
        <v>0</v>
      </c>
      <c r="X20" s="71">
        <f t="shared" si="10"/>
        <v>0</v>
      </c>
      <c r="Y20" s="9">
        <v>0</v>
      </c>
      <c r="Z20" s="71">
        <f t="shared" si="11"/>
        <v>0</v>
      </c>
      <c r="AA20" s="82">
        <f t="shared" si="12"/>
        <v>133.33333333333334</v>
      </c>
      <c r="AB20" s="27">
        <f t="shared" si="13"/>
        <v>0</v>
      </c>
    </row>
    <row r="21" spans="1:28" x14ac:dyDescent="0.2">
      <c r="A21" s="172"/>
      <c r="B21" s="8" t="s">
        <v>20</v>
      </c>
      <c r="C21" s="6">
        <v>4800</v>
      </c>
      <c r="D21" s="71">
        <f t="shared" si="1"/>
        <v>8.1632653061224483E-2</v>
      </c>
      <c r="E21" s="6">
        <v>3100</v>
      </c>
      <c r="F21" s="71">
        <f t="shared" si="2"/>
        <v>4.725609756097561E-2</v>
      </c>
      <c r="G21" s="6">
        <v>2500</v>
      </c>
      <c r="H21" s="71">
        <f t="shared" si="3"/>
        <v>9.6525096525096526E-2</v>
      </c>
      <c r="I21" s="6">
        <v>800</v>
      </c>
      <c r="J21" s="71">
        <f t="shared" si="4"/>
        <v>3.5087719298245612E-2</v>
      </c>
      <c r="K21" s="6">
        <v>0</v>
      </c>
      <c r="L21" s="71">
        <f t="shared" si="5"/>
        <v>0</v>
      </c>
      <c r="M21" s="6">
        <v>0</v>
      </c>
      <c r="N21" s="71">
        <f t="shared" si="6"/>
        <v>0</v>
      </c>
      <c r="O21" s="9">
        <v>0</v>
      </c>
      <c r="P21" s="71">
        <f t="shared" si="7"/>
        <v>0</v>
      </c>
      <c r="Q21" s="9">
        <v>0</v>
      </c>
      <c r="R21" s="71">
        <f t="shared" si="0"/>
        <v>0</v>
      </c>
      <c r="S21" s="9">
        <v>0</v>
      </c>
      <c r="T21" s="71">
        <f t="shared" si="8"/>
        <v>0</v>
      </c>
      <c r="U21" s="9">
        <v>0</v>
      </c>
      <c r="V21" s="71">
        <f t="shared" si="9"/>
        <v>0</v>
      </c>
      <c r="W21" s="9">
        <v>0</v>
      </c>
      <c r="X21" s="71">
        <f t="shared" si="10"/>
        <v>0</v>
      </c>
      <c r="Y21" s="9">
        <v>0</v>
      </c>
      <c r="Z21" s="71">
        <f t="shared" si="11"/>
        <v>0</v>
      </c>
      <c r="AA21" s="82">
        <f t="shared" si="12"/>
        <v>1866.6666666666667</v>
      </c>
      <c r="AB21" s="27">
        <f t="shared" si="13"/>
        <v>0</v>
      </c>
    </row>
    <row r="22" spans="1:28" x14ac:dyDescent="0.2">
      <c r="A22" s="172"/>
      <c r="B22" s="8" t="s">
        <v>21</v>
      </c>
      <c r="C22" s="6">
        <v>1500</v>
      </c>
      <c r="D22" s="71">
        <f t="shared" si="1"/>
        <v>2.5510204081632654E-2</v>
      </c>
      <c r="E22" s="6">
        <v>1900</v>
      </c>
      <c r="F22" s="71">
        <f t="shared" si="2"/>
        <v>2.8963414634146343E-2</v>
      </c>
      <c r="G22" s="6">
        <v>4800</v>
      </c>
      <c r="H22" s="71">
        <f t="shared" si="3"/>
        <v>0.18532818532818532</v>
      </c>
      <c r="I22" s="6">
        <v>4500</v>
      </c>
      <c r="J22" s="71">
        <f t="shared" si="4"/>
        <v>0.19736842105263158</v>
      </c>
      <c r="K22" s="6">
        <v>1700</v>
      </c>
      <c r="L22" s="71">
        <f t="shared" si="5"/>
        <v>9.6590909090909088E-2</v>
      </c>
      <c r="M22" s="6">
        <v>600</v>
      </c>
      <c r="N22" s="71">
        <f t="shared" si="6"/>
        <v>4.6153846153846156E-2</v>
      </c>
      <c r="O22" s="9">
        <v>0</v>
      </c>
      <c r="P22" s="71">
        <f t="shared" si="7"/>
        <v>0</v>
      </c>
      <c r="Q22" s="9">
        <v>0</v>
      </c>
      <c r="R22" s="71">
        <f t="shared" si="0"/>
        <v>0</v>
      </c>
      <c r="S22" s="9">
        <v>0</v>
      </c>
      <c r="T22" s="71">
        <f t="shared" si="8"/>
        <v>0</v>
      </c>
      <c r="U22" s="9">
        <v>0</v>
      </c>
      <c r="V22" s="71">
        <f t="shared" si="9"/>
        <v>0</v>
      </c>
      <c r="W22" s="9">
        <v>0</v>
      </c>
      <c r="X22" s="71">
        <f t="shared" si="10"/>
        <v>0</v>
      </c>
      <c r="Y22" s="9">
        <v>0</v>
      </c>
      <c r="Z22" s="71">
        <f t="shared" si="11"/>
        <v>0</v>
      </c>
      <c r="AA22" s="82">
        <f t="shared" si="12"/>
        <v>2500</v>
      </c>
      <c r="AB22" s="27">
        <f t="shared" si="13"/>
        <v>0</v>
      </c>
    </row>
    <row r="23" spans="1:28" x14ac:dyDescent="0.2">
      <c r="A23" s="183"/>
      <c r="B23" s="8" t="s">
        <v>38</v>
      </c>
      <c r="C23" s="6">
        <v>0</v>
      </c>
      <c r="D23" s="71">
        <f t="shared" si="1"/>
        <v>0</v>
      </c>
      <c r="E23" s="6">
        <v>0</v>
      </c>
      <c r="F23" s="71">
        <f t="shared" si="2"/>
        <v>0</v>
      </c>
      <c r="G23" s="6">
        <v>0</v>
      </c>
      <c r="H23" s="71">
        <f t="shared" si="3"/>
        <v>0</v>
      </c>
      <c r="I23" s="6">
        <v>0</v>
      </c>
      <c r="J23" s="71">
        <f t="shared" si="4"/>
        <v>0</v>
      </c>
      <c r="K23" s="6">
        <v>0</v>
      </c>
      <c r="L23" s="71">
        <f t="shared" si="5"/>
        <v>0</v>
      </c>
      <c r="M23" s="6">
        <v>0</v>
      </c>
      <c r="N23" s="71">
        <f t="shared" si="6"/>
        <v>0</v>
      </c>
      <c r="O23" s="6">
        <v>62.5</v>
      </c>
      <c r="P23" s="71">
        <f t="shared" si="7"/>
        <v>9.1240875912408756E-4</v>
      </c>
      <c r="Q23" s="6">
        <v>0</v>
      </c>
      <c r="R23" s="71">
        <f t="shared" si="0"/>
        <v>0</v>
      </c>
      <c r="S23" s="6">
        <v>0</v>
      </c>
      <c r="T23" s="71">
        <f t="shared" si="8"/>
        <v>0</v>
      </c>
      <c r="U23" s="6">
        <v>1500</v>
      </c>
      <c r="V23" s="71">
        <f t="shared" si="9"/>
        <v>0.192</v>
      </c>
      <c r="W23" s="6">
        <v>562.5</v>
      </c>
      <c r="X23" s="71">
        <f t="shared" si="10"/>
        <v>6.9767441860465115E-2</v>
      </c>
      <c r="Y23" s="6">
        <v>0</v>
      </c>
      <c r="Z23" s="71">
        <f t="shared" si="11"/>
        <v>0</v>
      </c>
      <c r="AA23" s="82">
        <f t="shared" si="12"/>
        <v>0</v>
      </c>
      <c r="AB23" s="27">
        <f t="shared" si="13"/>
        <v>354.16666666666669</v>
      </c>
    </row>
    <row r="24" spans="1:28" x14ac:dyDescent="0.2">
      <c r="A24" s="171" t="s">
        <v>9</v>
      </c>
      <c r="B24" s="8" t="s">
        <v>22</v>
      </c>
      <c r="C24" s="85">
        <v>0</v>
      </c>
      <c r="D24" s="86">
        <f t="shared" si="1"/>
        <v>0</v>
      </c>
      <c r="E24" s="85">
        <v>0</v>
      </c>
      <c r="F24" s="86">
        <f t="shared" si="2"/>
        <v>0</v>
      </c>
      <c r="G24" s="85">
        <v>800</v>
      </c>
      <c r="H24" s="86">
        <f t="shared" si="3"/>
        <v>3.0888030888030889E-2</v>
      </c>
      <c r="I24" s="85">
        <v>2400</v>
      </c>
      <c r="J24" s="86">
        <f t="shared" si="4"/>
        <v>0.10526315789473684</v>
      </c>
      <c r="K24" s="85">
        <v>3200</v>
      </c>
      <c r="L24" s="86">
        <f t="shared" si="5"/>
        <v>0.18181818181818182</v>
      </c>
      <c r="M24" s="85">
        <v>1700</v>
      </c>
      <c r="N24" s="86">
        <f t="shared" si="6"/>
        <v>0.13076923076923078</v>
      </c>
      <c r="O24" s="85">
        <v>0</v>
      </c>
      <c r="P24" s="86">
        <f t="shared" si="7"/>
        <v>0</v>
      </c>
      <c r="Q24" s="85">
        <v>0</v>
      </c>
      <c r="R24" s="86">
        <f t="shared" si="0"/>
        <v>0</v>
      </c>
      <c r="S24" s="85">
        <v>1437.5</v>
      </c>
      <c r="T24" s="86">
        <f t="shared" si="8"/>
        <v>0.11274509803921569</v>
      </c>
      <c r="U24" s="85">
        <v>1250</v>
      </c>
      <c r="V24" s="86">
        <f t="shared" si="9"/>
        <v>0.16</v>
      </c>
      <c r="W24" s="85">
        <v>1312.5</v>
      </c>
      <c r="X24" s="71">
        <f t="shared" si="10"/>
        <v>0.16279069767441862</v>
      </c>
      <c r="Y24" s="6">
        <v>312.5</v>
      </c>
      <c r="Z24" s="71">
        <f t="shared" si="11"/>
        <v>8.1967213114754092E-2</v>
      </c>
      <c r="AA24" s="82">
        <f t="shared" si="12"/>
        <v>1350</v>
      </c>
      <c r="AB24" s="27">
        <f t="shared" si="13"/>
        <v>718.75</v>
      </c>
    </row>
    <row r="25" spans="1:28" x14ac:dyDescent="0.2">
      <c r="A25" s="172"/>
      <c r="B25" s="8" t="s">
        <v>55</v>
      </c>
      <c r="C25" s="50">
        <v>0</v>
      </c>
      <c r="D25" s="86">
        <f t="shared" si="1"/>
        <v>0</v>
      </c>
      <c r="E25" s="50">
        <v>0</v>
      </c>
      <c r="F25" s="86">
        <f t="shared" si="2"/>
        <v>0</v>
      </c>
      <c r="G25" s="50">
        <v>0</v>
      </c>
      <c r="H25" s="86">
        <f t="shared" si="3"/>
        <v>0</v>
      </c>
      <c r="I25" s="50">
        <v>0</v>
      </c>
      <c r="J25" s="86">
        <f t="shared" si="4"/>
        <v>0</v>
      </c>
      <c r="K25" s="50">
        <v>0</v>
      </c>
      <c r="L25" s="86">
        <f t="shared" si="5"/>
        <v>0</v>
      </c>
      <c r="M25" s="50">
        <v>0</v>
      </c>
      <c r="N25" s="86">
        <f t="shared" si="6"/>
        <v>0</v>
      </c>
      <c r="O25" s="85">
        <v>0</v>
      </c>
      <c r="P25" s="86">
        <f t="shared" si="7"/>
        <v>0</v>
      </c>
      <c r="Q25" s="85">
        <v>312.5</v>
      </c>
      <c r="R25" s="86">
        <f t="shared" si="0"/>
        <v>5.5555555555555558E-3</v>
      </c>
      <c r="S25" s="85">
        <v>125</v>
      </c>
      <c r="T25" s="86">
        <f t="shared" si="8"/>
        <v>9.8039215686274508E-3</v>
      </c>
      <c r="U25" s="85">
        <v>0</v>
      </c>
      <c r="V25" s="86">
        <f t="shared" si="9"/>
        <v>0</v>
      </c>
      <c r="W25" s="85">
        <v>0</v>
      </c>
      <c r="X25" s="71">
        <f t="shared" si="10"/>
        <v>0</v>
      </c>
      <c r="Y25" s="6">
        <v>0</v>
      </c>
      <c r="Z25" s="71">
        <f t="shared" si="11"/>
        <v>0</v>
      </c>
      <c r="AA25" s="82">
        <f t="shared" si="12"/>
        <v>0</v>
      </c>
      <c r="AB25" s="27">
        <f t="shared" si="13"/>
        <v>72.916666666666671</v>
      </c>
    </row>
    <row r="26" spans="1:28" x14ac:dyDescent="0.2">
      <c r="A26" s="172"/>
      <c r="B26" s="8" t="s">
        <v>24</v>
      </c>
      <c r="C26" s="85">
        <v>0</v>
      </c>
      <c r="D26" s="86">
        <f t="shared" si="1"/>
        <v>0</v>
      </c>
      <c r="E26" s="85">
        <v>200</v>
      </c>
      <c r="F26" s="86">
        <f t="shared" si="2"/>
        <v>3.0487804878048782E-3</v>
      </c>
      <c r="G26" s="85">
        <v>200</v>
      </c>
      <c r="H26" s="86">
        <f t="shared" si="3"/>
        <v>7.7220077220077222E-3</v>
      </c>
      <c r="I26" s="85">
        <v>100</v>
      </c>
      <c r="J26" s="86">
        <f t="shared" si="4"/>
        <v>4.3859649122807015E-3</v>
      </c>
      <c r="K26" s="85">
        <v>0</v>
      </c>
      <c r="L26" s="86">
        <f t="shared" si="5"/>
        <v>0</v>
      </c>
      <c r="M26" s="85">
        <v>0</v>
      </c>
      <c r="N26" s="86">
        <f t="shared" si="6"/>
        <v>0</v>
      </c>
      <c r="O26" s="50">
        <v>0</v>
      </c>
      <c r="P26" s="86">
        <f t="shared" si="7"/>
        <v>0</v>
      </c>
      <c r="Q26" s="50">
        <v>0</v>
      </c>
      <c r="R26" s="86">
        <f t="shared" si="0"/>
        <v>0</v>
      </c>
      <c r="S26" s="50">
        <v>0</v>
      </c>
      <c r="T26" s="86">
        <f t="shared" si="8"/>
        <v>0</v>
      </c>
      <c r="U26" s="50">
        <v>0</v>
      </c>
      <c r="V26" s="86">
        <f t="shared" si="9"/>
        <v>0</v>
      </c>
      <c r="W26" s="50">
        <v>0</v>
      </c>
      <c r="X26" s="71">
        <f t="shared" si="10"/>
        <v>0</v>
      </c>
      <c r="Y26" s="9">
        <v>0</v>
      </c>
      <c r="Z26" s="71">
        <f t="shared" si="11"/>
        <v>0</v>
      </c>
      <c r="AA26" s="82">
        <f t="shared" si="12"/>
        <v>83.333333333333329</v>
      </c>
      <c r="AB26" s="27">
        <f t="shared" si="13"/>
        <v>0</v>
      </c>
    </row>
    <row r="27" spans="1:28" x14ac:dyDescent="0.2">
      <c r="A27" s="172"/>
      <c r="B27" s="8" t="s">
        <v>26</v>
      </c>
      <c r="C27" s="85">
        <v>200</v>
      </c>
      <c r="D27" s="86">
        <f t="shared" si="1"/>
        <v>3.4013605442176869E-3</v>
      </c>
      <c r="E27" s="85">
        <v>100</v>
      </c>
      <c r="F27" s="86">
        <f t="shared" si="2"/>
        <v>1.5243902439024391E-3</v>
      </c>
      <c r="G27" s="85">
        <v>300</v>
      </c>
      <c r="H27" s="86">
        <f t="shared" si="3"/>
        <v>1.1583011583011582E-2</v>
      </c>
      <c r="I27" s="85">
        <v>0</v>
      </c>
      <c r="J27" s="86">
        <f t="shared" si="4"/>
        <v>0</v>
      </c>
      <c r="K27" s="85">
        <v>200</v>
      </c>
      <c r="L27" s="86">
        <f t="shared" si="5"/>
        <v>1.1363636363636364E-2</v>
      </c>
      <c r="M27" s="85">
        <v>0</v>
      </c>
      <c r="N27" s="86">
        <f t="shared" si="6"/>
        <v>0</v>
      </c>
      <c r="O27" s="85">
        <v>0</v>
      </c>
      <c r="P27" s="86">
        <f t="shared" si="7"/>
        <v>0</v>
      </c>
      <c r="Q27" s="85">
        <v>0</v>
      </c>
      <c r="R27" s="86">
        <f t="shared" si="0"/>
        <v>0</v>
      </c>
      <c r="S27" s="85">
        <v>0</v>
      </c>
      <c r="T27" s="86">
        <f t="shared" si="8"/>
        <v>0</v>
      </c>
      <c r="U27" s="85">
        <v>1500</v>
      </c>
      <c r="V27" s="86">
        <f t="shared" si="9"/>
        <v>0.192</v>
      </c>
      <c r="W27" s="85">
        <v>2187.5</v>
      </c>
      <c r="X27" s="71">
        <f t="shared" si="10"/>
        <v>0.27131782945736432</v>
      </c>
      <c r="Y27" s="6">
        <v>750</v>
      </c>
      <c r="Z27" s="71">
        <f t="shared" si="11"/>
        <v>0.19672131147540983</v>
      </c>
      <c r="AA27" s="82">
        <f t="shared" si="12"/>
        <v>133.33333333333334</v>
      </c>
      <c r="AB27" s="27">
        <f t="shared" si="13"/>
        <v>739.58333333333337</v>
      </c>
    </row>
    <row r="28" spans="1:28" x14ac:dyDescent="0.2">
      <c r="A28" s="172"/>
      <c r="B28" s="8" t="s">
        <v>39</v>
      </c>
      <c r="C28" s="85">
        <v>0</v>
      </c>
      <c r="D28" s="86">
        <f t="shared" si="1"/>
        <v>0</v>
      </c>
      <c r="E28" s="85">
        <v>0</v>
      </c>
      <c r="F28" s="86">
        <f t="shared" si="2"/>
        <v>0</v>
      </c>
      <c r="G28" s="85">
        <v>0</v>
      </c>
      <c r="H28" s="86">
        <f t="shared" si="3"/>
        <v>0</v>
      </c>
      <c r="I28" s="85">
        <v>0</v>
      </c>
      <c r="J28" s="86">
        <f t="shared" si="4"/>
        <v>0</v>
      </c>
      <c r="K28" s="85">
        <v>0</v>
      </c>
      <c r="L28" s="86">
        <f t="shared" si="5"/>
        <v>0</v>
      </c>
      <c r="M28" s="85">
        <v>0</v>
      </c>
      <c r="N28" s="86">
        <f t="shared" si="6"/>
        <v>0</v>
      </c>
      <c r="O28" s="85">
        <v>750</v>
      </c>
      <c r="P28" s="86">
        <f t="shared" si="7"/>
        <v>1.0948905109489052E-2</v>
      </c>
      <c r="Q28" s="85">
        <v>250</v>
      </c>
      <c r="R28" s="86">
        <f t="shared" si="0"/>
        <v>4.4444444444444444E-3</v>
      </c>
      <c r="S28" s="85">
        <v>0</v>
      </c>
      <c r="T28" s="86">
        <f t="shared" si="8"/>
        <v>0</v>
      </c>
      <c r="U28" s="85">
        <v>0</v>
      </c>
      <c r="V28" s="86">
        <f t="shared" si="9"/>
        <v>0</v>
      </c>
      <c r="W28" s="85">
        <v>0</v>
      </c>
      <c r="X28" s="71">
        <f t="shared" si="10"/>
        <v>0</v>
      </c>
      <c r="Y28" s="6">
        <v>0</v>
      </c>
      <c r="Z28" s="71">
        <f t="shared" si="11"/>
        <v>0</v>
      </c>
      <c r="AA28" s="82">
        <f t="shared" si="12"/>
        <v>0</v>
      </c>
      <c r="AB28" s="27">
        <f t="shared" si="13"/>
        <v>166.66666666666666</v>
      </c>
    </row>
    <row r="29" spans="1:28" x14ac:dyDescent="0.2">
      <c r="A29" s="172"/>
      <c r="B29" s="83" t="s">
        <v>10</v>
      </c>
      <c r="C29" s="85">
        <v>900</v>
      </c>
      <c r="D29" s="86">
        <f t="shared" si="1"/>
        <v>1.5306122448979591E-2</v>
      </c>
      <c r="E29" s="85">
        <v>1600</v>
      </c>
      <c r="F29" s="86">
        <f t="shared" si="2"/>
        <v>2.4390243902439025E-2</v>
      </c>
      <c r="G29" s="85">
        <v>2100</v>
      </c>
      <c r="H29" s="86">
        <f t="shared" si="3"/>
        <v>8.1081081081081086E-2</v>
      </c>
      <c r="I29" s="85">
        <v>2200</v>
      </c>
      <c r="J29" s="86">
        <f t="shared" si="4"/>
        <v>9.6491228070175433E-2</v>
      </c>
      <c r="K29" s="85">
        <v>1700</v>
      </c>
      <c r="L29" s="86">
        <f t="shared" si="5"/>
        <v>9.6590909090909088E-2</v>
      </c>
      <c r="M29" s="85">
        <v>0</v>
      </c>
      <c r="N29" s="86">
        <f t="shared" si="6"/>
        <v>0</v>
      </c>
      <c r="O29" s="50">
        <v>0</v>
      </c>
      <c r="P29" s="86">
        <f t="shared" si="7"/>
        <v>0</v>
      </c>
      <c r="Q29" s="50">
        <v>0</v>
      </c>
      <c r="R29" s="86">
        <f t="shared" si="0"/>
        <v>0</v>
      </c>
      <c r="S29" s="50">
        <v>0</v>
      </c>
      <c r="T29" s="86">
        <f t="shared" si="8"/>
        <v>0</v>
      </c>
      <c r="U29" s="50">
        <v>0</v>
      </c>
      <c r="V29" s="86">
        <f t="shared" si="9"/>
        <v>0</v>
      </c>
      <c r="W29" s="50">
        <v>0</v>
      </c>
      <c r="X29" s="71">
        <f t="shared" si="10"/>
        <v>0</v>
      </c>
      <c r="Y29" s="9">
        <v>0</v>
      </c>
      <c r="Z29" s="71">
        <f t="shared" si="11"/>
        <v>0</v>
      </c>
      <c r="AA29" s="82">
        <f t="shared" si="12"/>
        <v>1416.6666666666667</v>
      </c>
      <c r="AB29" s="27">
        <f t="shared" si="13"/>
        <v>0</v>
      </c>
    </row>
    <row r="30" spans="1:28" x14ac:dyDescent="0.2">
      <c r="A30" s="172"/>
      <c r="B30" s="8" t="s">
        <v>28</v>
      </c>
      <c r="C30" s="85">
        <v>0</v>
      </c>
      <c r="D30" s="86">
        <f t="shared" si="1"/>
        <v>0</v>
      </c>
      <c r="E30" s="85">
        <v>0</v>
      </c>
      <c r="F30" s="86">
        <f t="shared" si="2"/>
        <v>0</v>
      </c>
      <c r="G30" s="85">
        <v>800</v>
      </c>
      <c r="H30" s="86">
        <f t="shared" si="3"/>
        <v>3.0888030888030889E-2</v>
      </c>
      <c r="I30" s="85">
        <v>3600</v>
      </c>
      <c r="J30" s="86">
        <f t="shared" si="4"/>
        <v>0.15789473684210525</v>
      </c>
      <c r="K30" s="85">
        <v>5200</v>
      </c>
      <c r="L30" s="86">
        <f t="shared" si="5"/>
        <v>0.29545454545454547</v>
      </c>
      <c r="M30" s="85">
        <v>8300</v>
      </c>
      <c r="N30" s="86">
        <f t="shared" si="6"/>
        <v>0.63846153846153841</v>
      </c>
      <c r="O30" s="85">
        <v>0</v>
      </c>
      <c r="P30" s="86">
        <f t="shared" si="7"/>
        <v>0</v>
      </c>
      <c r="Q30" s="85">
        <v>0</v>
      </c>
      <c r="R30" s="86">
        <f t="shared" si="0"/>
        <v>0</v>
      </c>
      <c r="S30" s="85">
        <v>0</v>
      </c>
      <c r="T30" s="86">
        <f t="shared" si="8"/>
        <v>0</v>
      </c>
      <c r="U30" s="85">
        <v>1062.5</v>
      </c>
      <c r="V30" s="86">
        <f t="shared" si="9"/>
        <v>0.13600000000000001</v>
      </c>
      <c r="W30" s="85">
        <v>1375</v>
      </c>
      <c r="X30" s="71">
        <f t="shared" si="10"/>
        <v>0.17054263565891473</v>
      </c>
      <c r="Y30" s="6">
        <v>2375</v>
      </c>
      <c r="Z30" s="71">
        <f t="shared" si="11"/>
        <v>0.62295081967213117</v>
      </c>
      <c r="AA30" s="82">
        <f t="shared" si="12"/>
        <v>2983.3333333333335</v>
      </c>
      <c r="AB30" s="27">
        <f t="shared" si="13"/>
        <v>802.08333333333337</v>
      </c>
    </row>
    <row r="31" spans="1:28" ht="13.5" thickBot="1" x14ac:dyDescent="0.25">
      <c r="A31" s="173"/>
      <c r="B31" s="84" t="s">
        <v>48</v>
      </c>
      <c r="C31" s="87">
        <v>0</v>
      </c>
      <c r="D31" s="86">
        <f t="shared" si="1"/>
        <v>0</v>
      </c>
      <c r="E31" s="87">
        <v>300</v>
      </c>
      <c r="F31" s="86">
        <f t="shared" si="2"/>
        <v>4.5731707317073168E-3</v>
      </c>
      <c r="G31" s="87">
        <v>100</v>
      </c>
      <c r="H31" s="86">
        <f t="shared" si="3"/>
        <v>3.8610038610038611E-3</v>
      </c>
      <c r="I31" s="87">
        <v>0</v>
      </c>
      <c r="J31" s="86">
        <f t="shared" si="4"/>
        <v>0</v>
      </c>
      <c r="K31" s="87">
        <v>0</v>
      </c>
      <c r="L31" s="86">
        <f t="shared" si="5"/>
        <v>0</v>
      </c>
      <c r="M31" s="87">
        <v>0</v>
      </c>
      <c r="N31" s="86">
        <f t="shared" si="6"/>
        <v>0</v>
      </c>
      <c r="O31" s="88">
        <v>0</v>
      </c>
      <c r="P31" s="86">
        <f t="shared" si="7"/>
        <v>0</v>
      </c>
      <c r="Q31" s="88">
        <v>0</v>
      </c>
      <c r="R31" s="86">
        <f t="shared" si="0"/>
        <v>0</v>
      </c>
      <c r="S31" s="88">
        <v>0</v>
      </c>
      <c r="T31" s="86">
        <f t="shared" si="8"/>
        <v>0</v>
      </c>
      <c r="U31" s="88">
        <v>0</v>
      </c>
      <c r="V31" s="86">
        <f t="shared" si="9"/>
        <v>0</v>
      </c>
      <c r="W31" s="88">
        <v>0</v>
      </c>
      <c r="X31" s="71">
        <f t="shared" si="10"/>
        <v>0</v>
      </c>
      <c r="Y31" s="52">
        <v>0</v>
      </c>
      <c r="Z31" s="71">
        <f t="shared" si="11"/>
        <v>0</v>
      </c>
      <c r="AA31" s="82">
        <f t="shared" si="12"/>
        <v>66.666666666666671</v>
      </c>
      <c r="AB31" s="27">
        <f t="shared" si="13"/>
        <v>0</v>
      </c>
    </row>
    <row r="32" spans="1:28" x14ac:dyDescent="0.2">
      <c r="A32" s="174" t="s">
        <v>40</v>
      </c>
      <c r="B32" s="175"/>
      <c r="C32" s="73">
        <f>SUM(C7:C31)</f>
        <v>58800</v>
      </c>
      <c r="D32" s="79">
        <f t="shared" ref="D32:Z32" si="14">SUM(D7:D31)</f>
        <v>0.99999999999999989</v>
      </c>
      <c r="E32" s="73">
        <f t="shared" si="14"/>
        <v>65600</v>
      </c>
      <c r="F32" s="79">
        <f t="shared" si="14"/>
        <v>1</v>
      </c>
      <c r="G32" s="73">
        <f t="shared" si="14"/>
        <v>25900</v>
      </c>
      <c r="H32" s="79">
        <f t="shared" si="14"/>
        <v>1.0000000000000002</v>
      </c>
      <c r="I32" s="73">
        <f t="shared" si="14"/>
        <v>22800</v>
      </c>
      <c r="J32" s="79">
        <f t="shared" si="14"/>
        <v>1</v>
      </c>
      <c r="K32" s="73">
        <f t="shared" si="14"/>
        <v>17600</v>
      </c>
      <c r="L32" s="79">
        <f t="shared" si="14"/>
        <v>1</v>
      </c>
      <c r="M32" s="73">
        <f t="shared" si="14"/>
        <v>13000</v>
      </c>
      <c r="N32" s="79">
        <f t="shared" si="14"/>
        <v>1</v>
      </c>
      <c r="O32" s="73">
        <f t="shared" si="14"/>
        <v>68500</v>
      </c>
      <c r="P32" s="79">
        <f t="shared" si="14"/>
        <v>1</v>
      </c>
      <c r="Q32" s="73">
        <f t="shared" si="14"/>
        <v>56250</v>
      </c>
      <c r="R32" s="79">
        <f t="shared" si="14"/>
        <v>1</v>
      </c>
      <c r="S32" s="73">
        <f t="shared" si="14"/>
        <v>12750</v>
      </c>
      <c r="T32" s="79">
        <f t="shared" si="14"/>
        <v>1</v>
      </c>
      <c r="U32" s="73">
        <f t="shared" si="14"/>
        <v>7812.5</v>
      </c>
      <c r="V32" s="79">
        <f t="shared" si="14"/>
        <v>1</v>
      </c>
      <c r="W32" s="73">
        <f t="shared" si="14"/>
        <v>8062.5</v>
      </c>
      <c r="X32" s="79">
        <f t="shared" si="14"/>
        <v>1.0000000000000002</v>
      </c>
      <c r="Y32" s="73">
        <f t="shared" si="14"/>
        <v>3812.5</v>
      </c>
      <c r="Z32" s="80">
        <f t="shared" si="14"/>
        <v>1</v>
      </c>
      <c r="AA32" s="82"/>
    </row>
    <row r="33" spans="1:26" x14ac:dyDescent="0.2">
      <c r="A33" s="176" t="s">
        <v>41</v>
      </c>
      <c r="B33" s="177"/>
      <c r="C33" s="53">
        <v>11</v>
      </c>
      <c r="D33" s="42"/>
      <c r="E33" s="9">
        <v>11</v>
      </c>
      <c r="F33" s="42"/>
      <c r="G33" s="9">
        <v>14</v>
      </c>
      <c r="H33" s="42"/>
      <c r="I33" s="9">
        <v>10</v>
      </c>
      <c r="J33" s="71"/>
      <c r="K33" s="9">
        <v>9</v>
      </c>
      <c r="L33" s="42"/>
      <c r="M33" s="9">
        <v>5</v>
      </c>
      <c r="N33" s="42"/>
      <c r="O33" s="9">
        <v>7</v>
      </c>
      <c r="P33" s="42"/>
      <c r="Q33" s="9">
        <v>7</v>
      </c>
      <c r="R33" s="42"/>
      <c r="S33" s="9">
        <v>5</v>
      </c>
      <c r="T33" s="42"/>
      <c r="U33" s="9">
        <v>7</v>
      </c>
      <c r="V33" s="42"/>
      <c r="W33" s="9">
        <v>7</v>
      </c>
      <c r="X33" s="71"/>
      <c r="Y33" s="9">
        <v>4</v>
      </c>
      <c r="Z33" s="74"/>
    </row>
    <row r="34" spans="1:26" x14ac:dyDescent="0.2">
      <c r="A34" s="176" t="s">
        <v>42</v>
      </c>
      <c r="B34" s="177"/>
      <c r="C34" s="53">
        <v>1.5049999999999999</v>
      </c>
      <c r="D34" s="42"/>
      <c r="E34" s="9">
        <v>1.284</v>
      </c>
      <c r="F34" s="42"/>
      <c r="G34" s="9">
        <v>2.1459999999999999</v>
      </c>
      <c r="H34" s="42"/>
      <c r="I34" s="9">
        <v>2.1019999999999999</v>
      </c>
      <c r="J34" s="42"/>
      <c r="K34" s="9">
        <v>1.9019999999999999</v>
      </c>
      <c r="L34" s="42"/>
      <c r="M34" s="9">
        <v>1.1339999999999999</v>
      </c>
      <c r="N34" s="42"/>
      <c r="O34" s="9">
        <v>1.492</v>
      </c>
      <c r="P34" s="42"/>
      <c r="Q34" s="9">
        <v>1.784</v>
      </c>
      <c r="R34" s="42"/>
      <c r="S34" s="9">
        <v>1.339</v>
      </c>
      <c r="T34" s="42"/>
      <c r="U34" s="9">
        <v>1.7390000000000001</v>
      </c>
      <c r="V34" s="42"/>
      <c r="W34" s="9">
        <v>1.67</v>
      </c>
      <c r="X34" s="42"/>
      <c r="Y34" s="9">
        <v>1.048</v>
      </c>
      <c r="Z34" s="75"/>
    </row>
    <row r="35" spans="1:26" x14ac:dyDescent="0.2">
      <c r="A35" s="176" t="s">
        <v>43</v>
      </c>
      <c r="B35" s="177"/>
      <c r="C35" s="53">
        <v>0.69730000000000003</v>
      </c>
      <c r="D35" s="42"/>
      <c r="E35" s="9">
        <v>0.60980000000000001</v>
      </c>
      <c r="F35" s="42"/>
      <c r="G35" s="9">
        <v>0.85960000000000003</v>
      </c>
      <c r="H35" s="42"/>
      <c r="I35" s="9">
        <v>0.86650000000000005</v>
      </c>
      <c r="J35" s="42"/>
      <c r="K35" s="9">
        <v>0.82689999999999997</v>
      </c>
      <c r="L35" s="42"/>
      <c r="M35" s="9">
        <v>0.55610000000000004</v>
      </c>
      <c r="N35" s="42"/>
      <c r="O35" s="9">
        <v>0.72960000000000003</v>
      </c>
      <c r="P35" s="42"/>
      <c r="Q35" s="9">
        <v>0.80910000000000004</v>
      </c>
      <c r="R35" s="42"/>
      <c r="S35" s="9">
        <v>0.69820000000000004</v>
      </c>
      <c r="T35" s="42"/>
      <c r="U35" s="9">
        <v>0.80500000000000005</v>
      </c>
      <c r="V35" s="42"/>
      <c r="W35" s="9">
        <v>0.78969999999999996</v>
      </c>
      <c r="X35" s="42"/>
      <c r="Y35" s="9">
        <v>0.55679999999999996</v>
      </c>
      <c r="Z35" s="75"/>
    </row>
    <row r="36" spans="1:26" ht="13.5" thickBot="1" x14ac:dyDescent="0.25">
      <c r="A36" s="178" t="s">
        <v>44</v>
      </c>
      <c r="B36" s="179"/>
      <c r="C36" s="54">
        <v>0.62770000000000004</v>
      </c>
      <c r="D36" s="76"/>
      <c r="E36" s="38">
        <v>0.53549999999999998</v>
      </c>
      <c r="F36" s="76"/>
      <c r="G36" s="38">
        <v>0.81310000000000004</v>
      </c>
      <c r="H36" s="76"/>
      <c r="I36" s="38">
        <v>0.91290000000000004</v>
      </c>
      <c r="J36" s="76"/>
      <c r="K36" s="38">
        <v>0.86550000000000005</v>
      </c>
      <c r="L36" s="76"/>
      <c r="M36" s="38">
        <v>0.70479999999999998</v>
      </c>
      <c r="N36" s="76"/>
      <c r="O36" s="38">
        <v>0.76670000000000005</v>
      </c>
      <c r="P36" s="76"/>
      <c r="Q36" s="38">
        <v>0.91679999999999995</v>
      </c>
      <c r="R36" s="76"/>
      <c r="S36" s="38">
        <v>0.83199999999999996</v>
      </c>
      <c r="T36" s="76"/>
      <c r="U36" s="38">
        <v>0.89390000000000003</v>
      </c>
      <c r="V36" s="76"/>
      <c r="W36" s="38">
        <v>0.85809999999999997</v>
      </c>
      <c r="X36" s="76"/>
      <c r="Y36" s="38">
        <v>0.75590000000000002</v>
      </c>
      <c r="Z36" s="77"/>
    </row>
    <row r="37" spans="1:26" x14ac:dyDescent="0.2">
      <c r="C37" s="39"/>
      <c r="D37" s="40"/>
      <c r="E37" s="40"/>
      <c r="F37" s="39"/>
      <c r="G37" s="39"/>
    </row>
    <row r="38" spans="1:26" x14ac:dyDescent="0.2">
      <c r="C38" s="39"/>
      <c r="D38" s="40"/>
      <c r="E38" s="40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pans="1:26" x14ac:dyDescent="0.2">
      <c r="C39" s="39"/>
      <c r="D39" s="40"/>
      <c r="E39" s="40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26" x14ac:dyDescent="0.2">
      <c r="C40" s="39"/>
      <c r="D40" s="40"/>
      <c r="E40" s="40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26" x14ac:dyDescent="0.2">
      <c r="C41" s="39"/>
      <c r="D41" s="40"/>
      <c r="E41" s="40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26" x14ac:dyDescent="0.2">
      <c r="C42" s="39"/>
      <c r="D42" s="27"/>
      <c r="E42" s="40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1:26" x14ac:dyDescent="0.2">
      <c r="C43" s="39"/>
      <c r="D43" s="4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26" x14ac:dyDescent="0.2">
      <c r="C44" s="39"/>
      <c r="D44" s="40"/>
      <c r="E44" s="40"/>
      <c r="F44" s="39"/>
      <c r="G44" s="39"/>
    </row>
    <row r="45" spans="1:26" x14ac:dyDescent="0.2">
      <c r="C45" s="39"/>
      <c r="D45" s="40"/>
      <c r="E45" s="40"/>
      <c r="F45" s="39"/>
      <c r="G45" s="39"/>
    </row>
    <row r="46" spans="1:26" x14ac:dyDescent="0.2">
      <c r="C46" s="39"/>
      <c r="D46" s="40"/>
      <c r="E46" s="40"/>
      <c r="F46" s="39"/>
      <c r="G46" s="39"/>
    </row>
    <row r="47" spans="1:26" x14ac:dyDescent="0.2">
      <c r="C47" s="39"/>
      <c r="D47" s="40"/>
      <c r="E47" s="40"/>
      <c r="F47" s="39"/>
      <c r="G47" s="39"/>
    </row>
    <row r="48" spans="1:26" x14ac:dyDescent="0.2">
      <c r="C48" s="39"/>
      <c r="D48" s="40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3:7" x14ac:dyDescent="0.2">
      <c r="C49" s="39"/>
      <c r="D49" s="39"/>
      <c r="E49" s="39"/>
      <c r="F49" s="39"/>
      <c r="G49" s="39"/>
    </row>
    <row r="50" spans="3:7" x14ac:dyDescent="0.2">
      <c r="C50" s="39"/>
      <c r="D50" s="39"/>
      <c r="E50" s="39"/>
      <c r="F50" s="39"/>
      <c r="G50" s="39"/>
    </row>
    <row r="51" spans="3:7" x14ac:dyDescent="0.2">
      <c r="C51" s="39"/>
      <c r="D51" s="39"/>
      <c r="E51" s="39"/>
      <c r="F51" s="39"/>
      <c r="G51" s="39"/>
    </row>
  </sheetData>
  <mergeCells count="30">
    <mergeCell ref="W5:X5"/>
    <mergeCell ref="Y5:Z5"/>
    <mergeCell ref="O5:P5"/>
    <mergeCell ref="Q5:R5"/>
    <mergeCell ref="S5:T5"/>
    <mergeCell ref="U5:V5"/>
    <mergeCell ref="A2:B4"/>
    <mergeCell ref="C2:N2"/>
    <mergeCell ref="O2:Z2"/>
    <mergeCell ref="C3:N3"/>
    <mergeCell ref="O3:Z3"/>
    <mergeCell ref="C4:N4"/>
    <mergeCell ref="O4:Z4"/>
    <mergeCell ref="A7:A9"/>
    <mergeCell ref="A12:A16"/>
    <mergeCell ref="A17:A23"/>
    <mergeCell ref="K5:L5"/>
    <mergeCell ref="M5:N5"/>
    <mergeCell ref="A5:A6"/>
    <mergeCell ref="B5:B6"/>
    <mergeCell ref="C5:D5"/>
    <mergeCell ref="E5:F5"/>
    <mergeCell ref="G5:H5"/>
    <mergeCell ref="I5:J5"/>
    <mergeCell ref="A24:A31"/>
    <mergeCell ref="A32:B32"/>
    <mergeCell ref="A33:B33"/>
    <mergeCell ref="A36:B36"/>
    <mergeCell ref="A35:B35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opLeftCell="B1" zoomScale="80" zoomScaleNormal="80" workbookViewId="0">
      <selection activeCell="B7" sqref="B7:Z12"/>
    </sheetView>
  </sheetViews>
  <sheetFormatPr baseColWidth="10" defaultRowHeight="12.75" x14ac:dyDescent="0.2"/>
  <cols>
    <col min="1" max="1" width="21" style="26" bestFit="1" customWidth="1"/>
    <col min="2" max="2" width="26.28515625" style="27" bestFit="1" customWidth="1"/>
    <col min="3" max="27" width="7.7109375" style="27" customWidth="1"/>
    <col min="28" max="16384" width="11.42578125" style="27"/>
  </cols>
  <sheetData>
    <row r="1" spans="1:28" ht="13.5" thickBot="1" x14ac:dyDescent="0.25"/>
    <row r="2" spans="1:28" x14ac:dyDescent="0.2">
      <c r="A2" s="166" t="s">
        <v>57</v>
      </c>
      <c r="B2" s="167"/>
      <c r="C2" s="184">
        <v>2013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>
        <v>2013</v>
      </c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5"/>
    </row>
    <row r="3" spans="1:28" x14ac:dyDescent="0.2">
      <c r="A3" s="168"/>
      <c r="B3" s="169"/>
      <c r="C3" s="158" t="s">
        <v>36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 t="s">
        <v>35</v>
      </c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9"/>
    </row>
    <row r="4" spans="1:28" x14ac:dyDescent="0.2">
      <c r="A4" s="168"/>
      <c r="B4" s="169"/>
      <c r="C4" s="160">
        <v>41328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>
        <v>41328</v>
      </c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1"/>
    </row>
    <row r="5" spans="1:28" x14ac:dyDescent="0.2">
      <c r="A5" s="164" t="s">
        <v>1</v>
      </c>
      <c r="B5" s="169" t="s">
        <v>11</v>
      </c>
      <c r="C5" s="154" t="s">
        <v>29</v>
      </c>
      <c r="D5" s="154"/>
      <c r="E5" s="154" t="s">
        <v>30</v>
      </c>
      <c r="F5" s="154"/>
      <c r="G5" s="154" t="s">
        <v>31</v>
      </c>
      <c r="H5" s="154"/>
      <c r="I5" s="154" t="s">
        <v>32</v>
      </c>
      <c r="J5" s="154"/>
      <c r="K5" s="154" t="s">
        <v>33</v>
      </c>
      <c r="L5" s="154"/>
      <c r="M5" s="154" t="s">
        <v>34</v>
      </c>
      <c r="N5" s="154"/>
      <c r="O5" s="154" t="s">
        <v>29</v>
      </c>
      <c r="P5" s="154"/>
      <c r="Q5" s="154" t="s">
        <v>30</v>
      </c>
      <c r="R5" s="154"/>
      <c r="S5" s="154" t="s">
        <v>31</v>
      </c>
      <c r="T5" s="154"/>
      <c r="U5" s="154" t="s">
        <v>32</v>
      </c>
      <c r="V5" s="154"/>
      <c r="W5" s="154" t="s">
        <v>33</v>
      </c>
      <c r="X5" s="154"/>
      <c r="Y5" s="154" t="s">
        <v>34</v>
      </c>
      <c r="Z5" s="155"/>
    </row>
    <row r="6" spans="1:28" ht="13.5" thickBot="1" x14ac:dyDescent="0.25">
      <c r="A6" s="165"/>
      <c r="B6" s="170"/>
      <c r="C6" s="31" t="s">
        <v>2</v>
      </c>
      <c r="D6" s="32" t="s">
        <v>3</v>
      </c>
      <c r="E6" s="31" t="s">
        <v>2</v>
      </c>
      <c r="F6" s="32" t="s">
        <v>3</v>
      </c>
      <c r="G6" s="31" t="s">
        <v>2</v>
      </c>
      <c r="H6" s="32"/>
      <c r="I6" s="31" t="s">
        <v>2</v>
      </c>
      <c r="J6" s="32"/>
      <c r="K6" s="31" t="s">
        <v>2</v>
      </c>
      <c r="L6" s="32"/>
      <c r="M6" s="31" t="s">
        <v>2</v>
      </c>
      <c r="N6" s="32"/>
      <c r="O6" s="31" t="s">
        <v>2</v>
      </c>
      <c r="P6" s="32" t="s">
        <v>3</v>
      </c>
      <c r="Q6" s="31" t="s">
        <v>2</v>
      </c>
      <c r="R6" s="32" t="s">
        <v>3</v>
      </c>
      <c r="S6" s="31" t="s">
        <v>2</v>
      </c>
      <c r="T6" s="32" t="s">
        <v>3</v>
      </c>
      <c r="U6" s="31" t="s">
        <v>2</v>
      </c>
      <c r="V6" s="32" t="s">
        <v>3</v>
      </c>
      <c r="W6" s="31" t="s">
        <v>2</v>
      </c>
      <c r="X6" s="32" t="s">
        <v>3</v>
      </c>
      <c r="Y6" s="31" t="s">
        <v>2</v>
      </c>
      <c r="Z6" s="33" t="s">
        <v>3</v>
      </c>
    </row>
    <row r="7" spans="1:28" x14ac:dyDescent="0.2">
      <c r="A7" s="11" t="s">
        <v>5</v>
      </c>
      <c r="B7" s="61" t="s">
        <v>13</v>
      </c>
      <c r="C7" s="231">
        <v>3300</v>
      </c>
      <c r="D7" s="232">
        <f t="shared" ref="D7:D29" si="0">C7/C$30</f>
        <v>0.34020618556701032</v>
      </c>
      <c r="E7" s="233">
        <v>1800</v>
      </c>
      <c r="F7" s="232">
        <f t="shared" ref="F7:F29" si="1">E7/E$30</f>
        <v>0.21686746987951808</v>
      </c>
      <c r="G7" s="233">
        <v>1400</v>
      </c>
      <c r="H7" s="232">
        <f t="shared" ref="H7:H29" si="2">G7/G$30</f>
        <v>8.0459770114942528E-2</v>
      </c>
      <c r="I7" s="233">
        <v>700</v>
      </c>
      <c r="J7" s="232">
        <f t="shared" ref="J7:J29" si="3">I7/I$30</f>
        <v>9.0909090909090912E-2</v>
      </c>
      <c r="K7" s="233">
        <v>500</v>
      </c>
      <c r="L7" s="232">
        <f t="shared" ref="L7:L29" si="4">K7/K$30</f>
        <v>7.1428571428571425E-2</v>
      </c>
      <c r="M7" s="233">
        <v>300</v>
      </c>
      <c r="N7" s="232">
        <f t="shared" ref="N7:N29" si="5">M7/M$30</f>
        <v>2.2900763358778626E-2</v>
      </c>
      <c r="O7" s="233">
        <v>1625</v>
      </c>
      <c r="P7" s="232">
        <f t="shared" ref="P7:P29" si="6">O7/O$30</f>
        <v>0.11403508771929824</v>
      </c>
      <c r="Q7" s="233">
        <v>3437.5</v>
      </c>
      <c r="R7" s="232">
        <f t="shared" ref="R7:R29" si="7">Q7/Q$30</f>
        <v>0.17460317460317459</v>
      </c>
      <c r="S7" s="233">
        <v>1000</v>
      </c>
      <c r="T7" s="232">
        <f t="shared" ref="T7:T29" si="8">S7/S$30</f>
        <v>8.7912087912087919E-2</v>
      </c>
      <c r="U7" s="233">
        <v>437.5</v>
      </c>
      <c r="V7" s="232">
        <f t="shared" ref="V7:V29" si="9">U7/U$30</f>
        <v>4.2168674698795178E-2</v>
      </c>
      <c r="W7" s="233">
        <v>0</v>
      </c>
      <c r="X7" s="232">
        <f t="shared" ref="X7:X29" si="10">W7/W$30</f>
        <v>0</v>
      </c>
      <c r="Y7" s="233">
        <v>0</v>
      </c>
      <c r="Z7" s="232">
        <f t="shared" ref="Z7:Z29" si="11">Y7/Y$30</f>
        <v>0</v>
      </c>
      <c r="AA7" s="112">
        <f>AVERAGE(C7,E7,H7,J7,M7)</f>
        <v>1080.0342737722049</v>
      </c>
      <c r="AB7" s="27">
        <f>AVERAGE(O7,Q7,S7,U7,W7,Y7)</f>
        <v>1083.3333333333333</v>
      </c>
    </row>
    <row r="8" spans="1:28" x14ac:dyDescent="0.2">
      <c r="A8" s="11" t="s">
        <v>6</v>
      </c>
      <c r="B8" s="61" t="s">
        <v>15</v>
      </c>
      <c r="C8" s="225">
        <v>600</v>
      </c>
      <c r="D8" s="232">
        <f t="shared" si="0"/>
        <v>6.1855670103092786E-2</v>
      </c>
      <c r="E8" s="85">
        <v>700</v>
      </c>
      <c r="F8" s="232">
        <f t="shared" si="1"/>
        <v>8.4337349397590355E-2</v>
      </c>
      <c r="G8" s="85">
        <v>1400</v>
      </c>
      <c r="H8" s="232">
        <f t="shared" si="2"/>
        <v>8.0459770114942528E-2</v>
      </c>
      <c r="I8" s="85">
        <v>0</v>
      </c>
      <c r="J8" s="232">
        <f t="shared" si="3"/>
        <v>0</v>
      </c>
      <c r="K8" s="85">
        <v>0</v>
      </c>
      <c r="L8" s="232">
        <f t="shared" si="4"/>
        <v>0</v>
      </c>
      <c r="M8" s="85">
        <v>0</v>
      </c>
      <c r="N8" s="232">
        <f t="shared" si="5"/>
        <v>0</v>
      </c>
      <c r="O8" s="85">
        <v>187.5</v>
      </c>
      <c r="P8" s="232">
        <f t="shared" si="6"/>
        <v>1.3157894736842105E-2</v>
      </c>
      <c r="Q8" s="85">
        <v>2312.5</v>
      </c>
      <c r="R8" s="232">
        <f t="shared" si="7"/>
        <v>0.11746031746031746</v>
      </c>
      <c r="S8" s="85">
        <v>750</v>
      </c>
      <c r="T8" s="232">
        <f t="shared" si="8"/>
        <v>6.5934065934065936E-2</v>
      </c>
      <c r="U8" s="85">
        <v>0</v>
      </c>
      <c r="V8" s="232">
        <f t="shared" si="9"/>
        <v>0</v>
      </c>
      <c r="W8" s="85">
        <v>0</v>
      </c>
      <c r="X8" s="232">
        <f t="shared" si="10"/>
        <v>0</v>
      </c>
      <c r="Y8" s="85">
        <v>0</v>
      </c>
      <c r="Z8" s="232">
        <f t="shared" si="11"/>
        <v>0</v>
      </c>
      <c r="AA8" s="112">
        <f t="shared" ref="AA8:AA29" si="12">AVERAGE(C8,E8,H8,J8,M8)</f>
        <v>260.01609195402295</v>
      </c>
      <c r="AB8" s="27">
        <f t="shared" ref="AB8:AB29" si="13">AVERAGE(O8,Q8,S8,U8,W8,Y8)</f>
        <v>541.66666666666663</v>
      </c>
    </row>
    <row r="9" spans="1:28" x14ac:dyDescent="0.2">
      <c r="A9" s="195" t="s">
        <v>7</v>
      </c>
      <c r="B9" s="61" t="s">
        <v>45</v>
      </c>
      <c r="C9" s="225">
        <v>0</v>
      </c>
      <c r="D9" s="232">
        <f t="shared" si="0"/>
        <v>0</v>
      </c>
      <c r="E9" s="85">
        <v>100</v>
      </c>
      <c r="F9" s="232">
        <f t="shared" si="1"/>
        <v>1.2048192771084338E-2</v>
      </c>
      <c r="G9" s="85">
        <v>0</v>
      </c>
      <c r="H9" s="232">
        <f t="shared" si="2"/>
        <v>0</v>
      </c>
      <c r="I9" s="85">
        <v>0</v>
      </c>
      <c r="J9" s="232">
        <f t="shared" si="3"/>
        <v>0</v>
      </c>
      <c r="K9" s="85">
        <v>0</v>
      </c>
      <c r="L9" s="232">
        <f t="shared" si="4"/>
        <v>0</v>
      </c>
      <c r="M9" s="85">
        <v>0</v>
      </c>
      <c r="N9" s="232">
        <f t="shared" si="5"/>
        <v>0</v>
      </c>
      <c r="O9" s="85">
        <v>62.5</v>
      </c>
      <c r="P9" s="232">
        <f t="shared" si="6"/>
        <v>4.3859649122807015E-3</v>
      </c>
      <c r="Q9" s="85">
        <v>812.5</v>
      </c>
      <c r="R9" s="232">
        <f t="shared" si="7"/>
        <v>4.1269841269841269E-2</v>
      </c>
      <c r="S9" s="85">
        <v>62.5</v>
      </c>
      <c r="T9" s="232">
        <f t="shared" si="8"/>
        <v>5.4945054945054949E-3</v>
      </c>
      <c r="U9" s="85">
        <v>62.5</v>
      </c>
      <c r="V9" s="232">
        <f t="shared" si="9"/>
        <v>6.024096385542169E-3</v>
      </c>
      <c r="W9" s="85">
        <v>0</v>
      </c>
      <c r="X9" s="232">
        <f t="shared" si="10"/>
        <v>0</v>
      </c>
      <c r="Y9" s="85">
        <v>0</v>
      </c>
      <c r="Z9" s="232">
        <f t="shared" si="11"/>
        <v>0</v>
      </c>
      <c r="AA9" s="112">
        <f t="shared" si="12"/>
        <v>20</v>
      </c>
      <c r="AB9" s="27">
        <f t="shared" si="13"/>
        <v>166.66666666666666</v>
      </c>
    </row>
    <row r="10" spans="1:28" x14ac:dyDescent="0.2">
      <c r="A10" s="196"/>
      <c r="B10" s="61" t="s">
        <v>58</v>
      </c>
      <c r="C10" s="225">
        <v>0</v>
      </c>
      <c r="D10" s="232">
        <f t="shared" si="0"/>
        <v>0</v>
      </c>
      <c r="E10" s="85">
        <v>100</v>
      </c>
      <c r="F10" s="232">
        <f t="shared" si="1"/>
        <v>1.2048192771084338E-2</v>
      </c>
      <c r="G10" s="85">
        <v>0</v>
      </c>
      <c r="H10" s="232">
        <f t="shared" si="2"/>
        <v>0</v>
      </c>
      <c r="I10" s="85">
        <v>100</v>
      </c>
      <c r="J10" s="232">
        <f t="shared" si="3"/>
        <v>1.2987012987012988E-2</v>
      </c>
      <c r="K10" s="85">
        <v>0</v>
      </c>
      <c r="L10" s="232">
        <f t="shared" si="4"/>
        <v>0</v>
      </c>
      <c r="M10" s="85">
        <v>0</v>
      </c>
      <c r="N10" s="232">
        <f t="shared" si="5"/>
        <v>0</v>
      </c>
      <c r="O10" s="50">
        <v>0</v>
      </c>
      <c r="P10" s="232">
        <f t="shared" si="6"/>
        <v>0</v>
      </c>
      <c r="Q10" s="50">
        <v>0</v>
      </c>
      <c r="R10" s="232">
        <f t="shared" si="7"/>
        <v>0</v>
      </c>
      <c r="S10" s="50">
        <v>0</v>
      </c>
      <c r="T10" s="232">
        <f t="shared" si="8"/>
        <v>0</v>
      </c>
      <c r="U10" s="50">
        <v>0</v>
      </c>
      <c r="V10" s="232">
        <f t="shared" si="9"/>
        <v>0</v>
      </c>
      <c r="W10" s="50">
        <v>0</v>
      </c>
      <c r="X10" s="232">
        <f t="shared" si="10"/>
        <v>0</v>
      </c>
      <c r="Y10" s="50">
        <v>0</v>
      </c>
      <c r="Z10" s="232">
        <f t="shared" si="11"/>
        <v>0</v>
      </c>
      <c r="AA10" s="112">
        <f t="shared" si="12"/>
        <v>20.002597402597402</v>
      </c>
      <c r="AB10" s="27">
        <f t="shared" si="13"/>
        <v>0</v>
      </c>
    </row>
    <row r="11" spans="1:28" x14ac:dyDescent="0.2">
      <c r="A11" s="196"/>
      <c r="B11" s="61" t="s">
        <v>46</v>
      </c>
      <c r="C11" s="225">
        <v>0</v>
      </c>
      <c r="D11" s="232">
        <f t="shared" si="0"/>
        <v>0</v>
      </c>
      <c r="E11" s="85">
        <v>0</v>
      </c>
      <c r="F11" s="232">
        <f t="shared" si="1"/>
        <v>0</v>
      </c>
      <c r="G11" s="85">
        <v>700</v>
      </c>
      <c r="H11" s="232">
        <f t="shared" si="2"/>
        <v>4.0229885057471264E-2</v>
      </c>
      <c r="I11" s="85">
        <v>0</v>
      </c>
      <c r="J11" s="232">
        <f t="shared" si="3"/>
        <v>0</v>
      </c>
      <c r="K11" s="85">
        <v>0</v>
      </c>
      <c r="L11" s="232">
        <f t="shared" si="4"/>
        <v>0</v>
      </c>
      <c r="M11" s="85">
        <v>0</v>
      </c>
      <c r="N11" s="232">
        <f t="shared" si="5"/>
        <v>0</v>
      </c>
      <c r="O11" s="50">
        <v>0</v>
      </c>
      <c r="P11" s="232">
        <f t="shared" si="6"/>
        <v>0</v>
      </c>
      <c r="Q11" s="50">
        <v>0</v>
      </c>
      <c r="R11" s="232">
        <f t="shared" si="7"/>
        <v>0</v>
      </c>
      <c r="S11" s="50">
        <v>0</v>
      </c>
      <c r="T11" s="232">
        <f t="shared" si="8"/>
        <v>0</v>
      </c>
      <c r="U11" s="50">
        <v>0</v>
      </c>
      <c r="V11" s="232">
        <f t="shared" si="9"/>
        <v>0</v>
      </c>
      <c r="W11" s="50">
        <v>0</v>
      </c>
      <c r="X11" s="232">
        <f t="shared" si="10"/>
        <v>0</v>
      </c>
      <c r="Y11" s="50">
        <v>0</v>
      </c>
      <c r="Z11" s="232">
        <f t="shared" si="11"/>
        <v>0</v>
      </c>
      <c r="AA11" s="112">
        <f t="shared" si="12"/>
        <v>8.0459770114942528E-3</v>
      </c>
      <c r="AB11" s="27">
        <f t="shared" si="13"/>
        <v>0</v>
      </c>
    </row>
    <row r="12" spans="1:28" x14ac:dyDescent="0.2">
      <c r="A12" s="197"/>
      <c r="B12" s="61" t="s">
        <v>16</v>
      </c>
      <c r="C12" s="225">
        <v>0</v>
      </c>
      <c r="D12" s="232">
        <f t="shared" si="0"/>
        <v>0</v>
      </c>
      <c r="E12" s="85">
        <v>0</v>
      </c>
      <c r="F12" s="232">
        <f t="shared" si="1"/>
        <v>0</v>
      </c>
      <c r="G12" s="85">
        <v>0</v>
      </c>
      <c r="H12" s="232">
        <f t="shared" si="2"/>
        <v>0</v>
      </c>
      <c r="I12" s="85">
        <v>100</v>
      </c>
      <c r="J12" s="232">
        <f t="shared" si="3"/>
        <v>1.2987012987012988E-2</v>
      </c>
      <c r="K12" s="85">
        <v>0</v>
      </c>
      <c r="L12" s="232">
        <f t="shared" si="4"/>
        <v>0</v>
      </c>
      <c r="M12" s="85">
        <v>0</v>
      </c>
      <c r="N12" s="232">
        <f t="shared" si="5"/>
        <v>0</v>
      </c>
      <c r="O12" s="85">
        <v>812.5</v>
      </c>
      <c r="P12" s="232">
        <f t="shared" si="6"/>
        <v>5.701754385964912E-2</v>
      </c>
      <c r="Q12" s="85">
        <v>625</v>
      </c>
      <c r="R12" s="232">
        <f t="shared" si="7"/>
        <v>3.1746031746031744E-2</v>
      </c>
      <c r="S12" s="85">
        <v>1312.5</v>
      </c>
      <c r="T12" s="232">
        <f t="shared" si="8"/>
        <v>0.11538461538461539</v>
      </c>
      <c r="U12" s="85">
        <v>750</v>
      </c>
      <c r="V12" s="232">
        <f t="shared" si="9"/>
        <v>7.2289156626506021E-2</v>
      </c>
      <c r="W12" s="85">
        <v>437.5</v>
      </c>
      <c r="X12" s="232">
        <f t="shared" si="10"/>
        <v>0.10144927536231885</v>
      </c>
      <c r="Y12" s="85">
        <v>62.5</v>
      </c>
      <c r="Z12" s="232">
        <f t="shared" si="11"/>
        <v>5.5555555555555552E-2</v>
      </c>
      <c r="AA12" s="112">
        <f t="shared" si="12"/>
        <v>2.5974025974025974E-3</v>
      </c>
      <c r="AB12" s="27">
        <f t="shared" si="13"/>
        <v>666.66666666666663</v>
      </c>
    </row>
    <row r="13" spans="1:28" x14ac:dyDescent="0.2">
      <c r="A13" s="192" t="s">
        <v>8</v>
      </c>
      <c r="B13" s="34" t="s">
        <v>62</v>
      </c>
      <c r="C13" s="47">
        <v>0</v>
      </c>
      <c r="D13" s="7">
        <f t="shared" si="0"/>
        <v>0</v>
      </c>
      <c r="E13" s="6">
        <v>0</v>
      </c>
      <c r="F13" s="7">
        <f t="shared" si="1"/>
        <v>0</v>
      </c>
      <c r="G13" s="6">
        <v>0</v>
      </c>
      <c r="H13" s="7">
        <f t="shared" si="2"/>
        <v>0</v>
      </c>
      <c r="I13" s="6">
        <v>0</v>
      </c>
      <c r="J13" s="7">
        <f t="shared" si="3"/>
        <v>0</v>
      </c>
      <c r="K13" s="6">
        <v>0</v>
      </c>
      <c r="L13" s="7">
        <f t="shared" si="4"/>
        <v>0</v>
      </c>
      <c r="M13" s="6">
        <v>0</v>
      </c>
      <c r="N13" s="7">
        <f t="shared" si="5"/>
        <v>0</v>
      </c>
      <c r="O13" s="6">
        <v>3812.5</v>
      </c>
      <c r="P13" s="7">
        <f t="shared" si="6"/>
        <v>0.26754385964912281</v>
      </c>
      <c r="Q13" s="6">
        <v>2625</v>
      </c>
      <c r="R13" s="7">
        <f t="shared" si="7"/>
        <v>0.13333333333333333</v>
      </c>
      <c r="S13" s="6">
        <v>2375</v>
      </c>
      <c r="T13" s="7">
        <f t="shared" si="8"/>
        <v>0.2087912087912088</v>
      </c>
      <c r="U13" s="6">
        <v>1312.5</v>
      </c>
      <c r="V13" s="7">
        <f t="shared" si="9"/>
        <v>0.12650602409638553</v>
      </c>
      <c r="W13" s="6">
        <v>0</v>
      </c>
      <c r="X13" s="7">
        <f t="shared" si="10"/>
        <v>0</v>
      </c>
      <c r="Y13" s="6">
        <v>0</v>
      </c>
      <c r="Z13" s="7">
        <f t="shared" si="11"/>
        <v>0</v>
      </c>
      <c r="AA13" s="112">
        <f t="shared" si="12"/>
        <v>0</v>
      </c>
      <c r="AB13" s="27">
        <f t="shared" si="13"/>
        <v>1687.5</v>
      </c>
    </row>
    <row r="14" spans="1:28" x14ac:dyDescent="0.2">
      <c r="A14" s="193"/>
      <c r="B14" s="34" t="s">
        <v>19</v>
      </c>
      <c r="C14" s="47">
        <v>3600</v>
      </c>
      <c r="D14" s="7">
        <f t="shared" si="0"/>
        <v>0.37113402061855671</v>
      </c>
      <c r="E14" s="6">
        <v>4100</v>
      </c>
      <c r="F14" s="7">
        <f t="shared" si="1"/>
        <v>0.49397590361445781</v>
      </c>
      <c r="G14" s="6">
        <v>3100</v>
      </c>
      <c r="H14" s="7">
        <f t="shared" si="2"/>
        <v>0.17816091954022989</v>
      </c>
      <c r="I14" s="6">
        <v>800</v>
      </c>
      <c r="J14" s="7">
        <f t="shared" si="3"/>
        <v>0.1038961038961039</v>
      </c>
      <c r="K14" s="6">
        <v>0</v>
      </c>
      <c r="L14" s="7">
        <f t="shared" si="4"/>
        <v>0</v>
      </c>
      <c r="M14" s="6">
        <v>0</v>
      </c>
      <c r="N14" s="7">
        <f t="shared" si="5"/>
        <v>0</v>
      </c>
      <c r="O14" s="6">
        <v>1125</v>
      </c>
      <c r="P14" s="7">
        <f t="shared" si="6"/>
        <v>7.8947368421052627E-2</v>
      </c>
      <c r="Q14" s="6">
        <v>5187.5</v>
      </c>
      <c r="R14" s="7">
        <f t="shared" si="7"/>
        <v>0.2634920634920635</v>
      </c>
      <c r="S14" s="6">
        <v>2187.5</v>
      </c>
      <c r="T14" s="7">
        <f t="shared" si="8"/>
        <v>0.19230769230769232</v>
      </c>
      <c r="U14" s="6">
        <v>875</v>
      </c>
      <c r="V14" s="7">
        <f t="shared" si="9"/>
        <v>8.4337349397590355E-2</v>
      </c>
      <c r="W14" s="6">
        <v>562.5</v>
      </c>
      <c r="X14" s="7">
        <f t="shared" si="10"/>
        <v>0.13043478260869565</v>
      </c>
      <c r="Y14" s="6">
        <v>187.5</v>
      </c>
      <c r="Z14" s="7">
        <f t="shared" si="11"/>
        <v>0.16666666666666666</v>
      </c>
      <c r="AA14" s="112">
        <f t="shared" si="12"/>
        <v>1540.0564114046872</v>
      </c>
      <c r="AB14" s="27">
        <f t="shared" si="13"/>
        <v>1687.5</v>
      </c>
    </row>
    <row r="15" spans="1:28" x14ac:dyDescent="0.2">
      <c r="A15" s="193"/>
      <c r="B15" s="34" t="s">
        <v>37</v>
      </c>
      <c r="C15" s="47">
        <v>0</v>
      </c>
      <c r="D15" s="7">
        <f t="shared" si="0"/>
        <v>0</v>
      </c>
      <c r="E15" s="6">
        <v>0</v>
      </c>
      <c r="F15" s="7">
        <f t="shared" si="1"/>
        <v>0</v>
      </c>
      <c r="G15" s="6">
        <v>0</v>
      </c>
      <c r="H15" s="7">
        <f t="shared" si="2"/>
        <v>0</v>
      </c>
      <c r="I15" s="6">
        <v>0</v>
      </c>
      <c r="J15" s="7">
        <f t="shared" si="3"/>
        <v>0</v>
      </c>
      <c r="K15" s="6">
        <v>0</v>
      </c>
      <c r="L15" s="7">
        <f t="shared" si="4"/>
        <v>0</v>
      </c>
      <c r="M15" s="6">
        <v>0</v>
      </c>
      <c r="N15" s="7">
        <f t="shared" si="5"/>
        <v>0</v>
      </c>
      <c r="O15" s="6">
        <v>0</v>
      </c>
      <c r="P15" s="7">
        <f t="shared" si="6"/>
        <v>0</v>
      </c>
      <c r="Q15" s="6">
        <v>125</v>
      </c>
      <c r="R15" s="7">
        <f t="shared" si="7"/>
        <v>6.3492063492063492E-3</v>
      </c>
      <c r="S15" s="6">
        <v>0</v>
      </c>
      <c r="T15" s="7">
        <f t="shared" si="8"/>
        <v>0</v>
      </c>
      <c r="U15" s="6">
        <v>0</v>
      </c>
      <c r="V15" s="7">
        <f t="shared" si="9"/>
        <v>0</v>
      </c>
      <c r="W15" s="6">
        <v>0</v>
      </c>
      <c r="X15" s="7">
        <f t="shared" si="10"/>
        <v>0</v>
      </c>
      <c r="Y15" s="6">
        <v>0</v>
      </c>
      <c r="Z15" s="7">
        <f t="shared" si="11"/>
        <v>0</v>
      </c>
      <c r="AA15" s="112">
        <f t="shared" si="12"/>
        <v>0</v>
      </c>
      <c r="AB15" s="27">
        <f t="shared" si="13"/>
        <v>20.833333333333332</v>
      </c>
    </row>
    <row r="16" spans="1:28" x14ac:dyDescent="0.2">
      <c r="A16" s="193"/>
      <c r="B16" s="34" t="s">
        <v>20</v>
      </c>
      <c r="C16" s="47">
        <v>0</v>
      </c>
      <c r="D16" s="7">
        <f t="shared" si="0"/>
        <v>0</v>
      </c>
      <c r="E16" s="6">
        <v>0</v>
      </c>
      <c r="F16" s="7">
        <f t="shared" si="1"/>
        <v>0</v>
      </c>
      <c r="G16" s="6">
        <v>2900</v>
      </c>
      <c r="H16" s="7">
        <f t="shared" si="2"/>
        <v>0.16666666666666666</v>
      </c>
      <c r="I16" s="6">
        <v>1900</v>
      </c>
      <c r="J16" s="7">
        <f t="shared" si="3"/>
        <v>0.24675324675324675</v>
      </c>
      <c r="K16" s="6">
        <v>0</v>
      </c>
      <c r="L16" s="7">
        <f t="shared" si="4"/>
        <v>0</v>
      </c>
      <c r="M16" s="6">
        <v>0</v>
      </c>
      <c r="N16" s="7">
        <f t="shared" si="5"/>
        <v>0</v>
      </c>
      <c r="O16" s="6">
        <v>3625</v>
      </c>
      <c r="P16" s="7">
        <f t="shared" si="6"/>
        <v>0.25438596491228072</v>
      </c>
      <c r="Q16" s="6">
        <v>2250</v>
      </c>
      <c r="R16" s="7">
        <f t="shared" si="7"/>
        <v>0.11428571428571428</v>
      </c>
      <c r="S16" s="6">
        <v>0</v>
      </c>
      <c r="T16" s="7">
        <f t="shared" si="8"/>
        <v>0</v>
      </c>
      <c r="U16" s="6">
        <v>0</v>
      </c>
      <c r="V16" s="7">
        <f t="shared" si="9"/>
        <v>0</v>
      </c>
      <c r="W16" s="6">
        <v>0</v>
      </c>
      <c r="X16" s="7">
        <f t="shared" si="10"/>
        <v>0</v>
      </c>
      <c r="Y16" s="6">
        <v>0</v>
      </c>
      <c r="Z16" s="7">
        <f t="shared" si="11"/>
        <v>0</v>
      </c>
      <c r="AA16" s="112">
        <f t="shared" si="12"/>
        <v>8.2683982683982679E-2</v>
      </c>
      <c r="AB16" s="27">
        <f t="shared" si="13"/>
        <v>979.16666666666663</v>
      </c>
    </row>
    <row r="17" spans="1:28" x14ac:dyDescent="0.2">
      <c r="A17" s="193"/>
      <c r="B17" s="34" t="s">
        <v>21</v>
      </c>
      <c r="C17" s="47">
        <v>0</v>
      </c>
      <c r="D17" s="7">
        <f t="shared" si="0"/>
        <v>0</v>
      </c>
      <c r="E17" s="6">
        <v>300</v>
      </c>
      <c r="F17" s="7">
        <f t="shared" si="1"/>
        <v>3.614457831325301E-2</v>
      </c>
      <c r="G17" s="6">
        <v>2400</v>
      </c>
      <c r="H17" s="7">
        <f t="shared" si="2"/>
        <v>0.13793103448275862</v>
      </c>
      <c r="I17" s="6">
        <v>500</v>
      </c>
      <c r="J17" s="7">
        <f t="shared" si="3"/>
        <v>6.4935064935064929E-2</v>
      </c>
      <c r="K17" s="6">
        <v>200</v>
      </c>
      <c r="L17" s="7">
        <f t="shared" si="4"/>
        <v>2.8571428571428571E-2</v>
      </c>
      <c r="M17" s="6">
        <v>0</v>
      </c>
      <c r="N17" s="7">
        <f t="shared" si="5"/>
        <v>0</v>
      </c>
      <c r="O17" s="9">
        <v>0</v>
      </c>
      <c r="P17" s="7">
        <f t="shared" si="6"/>
        <v>0</v>
      </c>
      <c r="Q17" s="9">
        <v>0</v>
      </c>
      <c r="R17" s="7">
        <f t="shared" si="7"/>
        <v>0</v>
      </c>
      <c r="S17" s="9">
        <v>0</v>
      </c>
      <c r="T17" s="7">
        <f t="shared" si="8"/>
        <v>0</v>
      </c>
      <c r="U17" s="9">
        <v>0</v>
      </c>
      <c r="V17" s="7">
        <f t="shared" si="9"/>
        <v>0</v>
      </c>
      <c r="W17" s="9">
        <v>0</v>
      </c>
      <c r="X17" s="7">
        <f t="shared" si="10"/>
        <v>0</v>
      </c>
      <c r="Y17" s="9">
        <v>0</v>
      </c>
      <c r="Z17" s="7">
        <f t="shared" si="11"/>
        <v>0</v>
      </c>
      <c r="AA17" s="112">
        <f t="shared" si="12"/>
        <v>60.040573219883562</v>
      </c>
      <c r="AB17" s="27">
        <f t="shared" si="13"/>
        <v>0</v>
      </c>
    </row>
    <row r="18" spans="1:28" x14ac:dyDescent="0.2">
      <c r="A18" s="194"/>
      <c r="B18" s="34" t="s">
        <v>38</v>
      </c>
      <c r="C18" s="47">
        <v>0</v>
      </c>
      <c r="D18" s="7">
        <f t="shared" si="0"/>
        <v>0</v>
      </c>
      <c r="E18" s="6">
        <v>0</v>
      </c>
      <c r="F18" s="7">
        <f t="shared" si="1"/>
        <v>0</v>
      </c>
      <c r="G18" s="6">
        <v>0</v>
      </c>
      <c r="H18" s="7">
        <f t="shared" si="2"/>
        <v>0</v>
      </c>
      <c r="I18" s="6">
        <v>0</v>
      </c>
      <c r="J18" s="7">
        <f t="shared" si="3"/>
        <v>0</v>
      </c>
      <c r="K18" s="6">
        <v>0</v>
      </c>
      <c r="L18" s="7">
        <f t="shared" si="4"/>
        <v>0</v>
      </c>
      <c r="M18" s="6">
        <v>0</v>
      </c>
      <c r="N18" s="7">
        <f t="shared" si="5"/>
        <v>0</v>
      </c>
      <c r="O18" s="6">
        <v>187.5</v>
      </c>
      <c r="P18" s="7">
        <f t="shared" si="6"/>
        <v>1.3157894736842105E-2</v>
      </c>
      <c r="Q18" s="6">
        <v>125</v>
      </c>
      <c r="R18" s="7">
        <f t="shared" si="7"/>
        <v>6.3492063492063492E-3</v>
      </c>
      <c r="S18" s="6">
        <v>812.5</v>
      </c>
      <c r="T18" s="7">
        <f t="shared" si="8"/>
        <v>7.1428571428571425E-2</v>
      </c>
      <c r="U18" s="6">
        <v>937.5</v>
      </c>
      <c r="V18" s="7">
        <f t="shared" si="9"/>
        <v>9.036144578313253E-2</v>
      </c>
      <c r="W18" s="6">
        <v>125</v>
      </c>
      <c r="X18" s="7">
        <f t="shared" si="10"/>
        <v>2.8985507246376812E-2</v>
      </c>
      <c r="Y18" s="6">
        <v>62.5</v>
      </c>
      <c r="Z18" s="7">
        <f t="shared" si="11"/>
        <v>5.5555555555555552E-2</v>
      </c>
      <c r="AA18" s="112">
        <f t="shared" si="12"/>
        <v>0</v>
      </c>
      <c r="AB18" s="27">
        <f t="shared" si="13"/>
        <v>375</v>
      </c>
    </row>
    <row r="19" spans="1:28" x14ac:dyDescent="0.2">
      <c r="A19" s="198" t="s">
        <v>9</v>
      </c>
      <c r="B19" s="34" t="s">
        <v>22</v>
      </c>
      <c r="C19" s="47">
        <v>0</v>
      </c>
      <c r="D19" s="7">
        <f t="shared" si="0"/>
        <v>0</v>
      </c>
      <c r="E19" s="6">
        <v>0</v>
      </c>
      <c r="F19" s="7">
        <f t="shared" si="1"/>
        <v>0</v>
      </c>
      <c r="G19" s="6">
        <v>3600</v>
      </c>
      <c r="H19" s="7">
        <f t="shared" si="2"/>
        <v>0.20689655172413793</v>
      </c>
      <c r="I19" s="6">
        <v>1400</v>
      </c>
      <c r="J19" s="7">
        <f t="shared" si="3"/>
        <v>0.18181818181818182</v>
      </c>
      <c r="K19" s="6">
        <v>0</v>
      </c>
      <c r="L19" s="7">
        <f t="shared" si="4"/>
        <v>0</v>
      </c>
      <c r="M19" s="6">
        <v>500</v>
      </c>
      <c r="N19" s="7">
        <f t="shared" si="5"/>
        <v>3.8167938931297711E-2</v>
      </c>
      <c r="O19" s="6">
        <v>125</v>
      </c>
      <c r="P19" s="7">
        <f t="shared" si="6"/>
        <v>8.771929824561403E-3</v>
      </c>
      <c r="Q19" s="6">
        <v>0</v>
      </c>
      <c r="R19" s="7">
        <f t="shared" si="7"/>
        <v>0</v>
      </c>
      <c r="S19" s="6">
        <v>437.5</v>
      </c>
      <c r="T19" s="7">
        <f t="shared" si="8"/>
        <v>3.8461538461538464E-2</v>
      </c>
      <c r="U19" s="6">
        <v>812.5</v>
      </c>
      <c r="V19" s="7">
        <f t="shared" si="9"/>
        <v>7.8313253012048195E-2</v>
      </c>
      <c r="W19" s="6">
        <v>312.5</v>
      </c>
      <c r="X19" s="7">
        <f t="shared" si="10"/>
        <v>7.2463768115942032E-2</v>
      </c>
      <c r="Y19" s="6">
        <v>0</v>
      </c>
      <c r="Z19" s="7">
        <f t="shared" si="11"/>
        <v>0</v>
      </c>
      <c r="AA19" s="112">
        <f t="shared" si="12"/>
        <v>100.07774294670847</v>
      </c>
      <c r="AB19" s="27">
        <f t="shared" si="13"/>
        <v>281.25</v>
      </c>
    </row>
    <row r="20" spans="1:28" x14ac:dyDescent="0.2">
      <c r="A20" s="199"/>
      <c r="B20" s="34" t="s">
        <v>23</v>
      </c>
      <c r="C20" s="47">
        <v>500</v>
      </c>
      <c r="D20" s="7">
        <f t="shared" si="0"/>
        <v>5.1546391752577317E-2</v>
      </c>
      <c r="E20" s="6">
        <v>0</v>
      </c>
      <c r="F20" s="7">
        <f t="shared" si="1"/>
        <v>0</v>
      </c>
      <c r="G20" s="6">
        <v>0</v>
      </c>
      <c r="H20" s="7">
        <f t="shared" si="2"/>
        <v>0</v>
      </c>
      <c r="I20" s="6">
        <v>0</v>
      </c>
      <c r="J20" s="7">
        <f t="shared" si="3"/>
        <v>0</v>
      </c>
      <c r="K20" s="6">
        <v>0</v>
      </c>
      <c r="L20" s="7">
        <f t="shared" si="4"/>
        <v>0</v>
      </c>
      <c r="M20" s="6">
        <v>0</v>
      </c>
      <c r="N20" s="7">
        <f t="shared" si="5"/>
        <v>0</v>
      </c>
      <c r="O20" s="9">
        <v>0</v>
      </c>
      <c r="P20" s="7">
        <f t="shared" si="6"/>
        <v>0</v>
      </c>
      <c r="Q20" s="9">
        <v>0</v>
      </c>
      <c r="R20" s="7">
        <f t="shared" si="7"/>
        <v>0</v>
      </c>
      <c r="S20" s="9">
        <v>0</v>
      </c>
      <c r="T20" s="7">
        <f t="shared" si="8"/>
        <v>0</v>
      </c>
      <c r="U20" s="9">
        <v>0</v>
      </c>
      <c r="V20" s="7">
        <f t="shared" si="9"/>
        <v>0</v>
      </c>
      <c r="W20" s="9">
        <v>0</v>
      </c>
      <c r="X20" s="7">
        <f t="shared" si="10"/>
        <v>0</v>
      </c>
      <c r="Y20" s="9">
        <v>0</v>
      </c>
      <c r="Z20" s="7">
        <f t="shared" si="11"/>
        <v>0</v>
      </c>
      <c r="AA20" s="112">
        <f t="shared" si="12"/>
        <v>100</v>
      </c>
      <c r="AB20" s="27">
        <f t="shared" si="13"/>
        <v>0</v>
      </c>
    </row>
    <row r="21" spans="1:28" x14ac:dyDescent="0.2">
      <c r="A21" s="199"/>
      <c r="B21" s="34" t="s">
        <v>59</v>
      </c>
      <c r="C21" s="47">
        <v>200</v>
      </c>
      <c r="D21" s="7">
        <f t="shared" si="0"/>
        <v>2.0618556701030927E-2</v>
      </c>
      <c r="E21" s="6">
        <v>0</v>
      </c>
      <c r="F21" s="7">
        <f t="shared" si="1"/>
        <v>0</v>
      </c>
      <c r="G21" s="6">
        <v>0</v>
      </c>
      <c r="H21" s="7">
        <f t="shared" si="2"/>
        <v>0</v>
      </c>
      <c r="I21" s="6">
        <v>0</v>
      </c>
      <c r="J21" s="7">
        <f t="shared" si="3"/>
        <v>0</v>
      </c>
      <c r="K21" s="6">
        <v>0</v>
      </c>
      <c r="L21" s="7">
        <f t="shared" si="4"/>
        <v>0</v>
      </c>
      <c r="M21" s="6">
        <v>0</v>
      </c>
      <c r="N21" s="7">
        <f t="shared" si="5"/>
        <v>0</v>
      </c>
      <c r="O21" s="9">
        <v>0</v>
      </c>
      <c r="P21" s="7">
        <f t="shared" si="6"/>
        <v>0</v>
      </c>
      <c r="Q21" s="9">
        <v>0</v>
      </c>
      <c r="R21" s="7">
        <f t="shared" si="7"/>
        <v>0</v>
      </c>
      <c r="S21" s="9">
        <v>0</v>
      </c>
      <c r="T21" s="7">
        <f t="shared" si="8"/>
        <v>0</v>
      </c>
      <c r="U21" s="9">
        <v>0</v>
      </c>
      <c r="V21" s="7">
        <f t="shared" si="9"/>
        <v>0</v>
      </c>
      <c r="W21" s="9">
        <v>0</v>
      </c>
      <c r="X21" s="7">
        <f t="shared" si="10"/>
        <v>0</v>
      </c>
      <c r="Y21" s="9">
        <v>0</v>
      </c>
      <c r="Z21" s="7">
        <f t="shared" si="11"/>
        <v>0</v>
      </c>
      <c r="AA21" s="112">
        <f t="shared" si="12"/>
        <v>40</v>
      </c>
      <c r="AB21" s="27">
        <f t="shared" si="13"/>
        <v>0</v>
      </c>
    </row>
    <row r="22" spans="1:28" x14ac:dyDescent="0.2">
      <c r="A22" s="199"/>
      <c r="B22" s="34" t="s">
        <v>24</v>
      </c>
      <c r="C22" s="47">
        <v>0</v>
      </c>
      <c r="D22" s="7">
        <f t="shared" si="0"/>
        <v>0</v>
      </c>
      <c r="E22" s="6">
        <v>0</v>
      </c>
      <c r="F22" s="7">
        <f t="shared" si="1"/>
        <v>0</v>
      </c>
      <c r="G22" s="6">
        <v>0</v>
      </c>
      <c r="H22" s="7">
        <f t="shared" si="2"/>
        <v>0</v>
      </c>
      <c r="I22" s="6">
        <v>0</v>
      </c>
      <c r="J22" s="7">
        <f t="shared" si="3"/>
        <v>0</v>
      </c>
      <c r="K22" s="6">
        <v>0</v>
      </c>
      <c r="L22" s="7">
        <f t="shared" si="4"/>
        <v>0</v>
      </c>
      <c r="M22" s="6">
        <v>0</v>
      </c>
      <c r="N22" s="7">
        <f t="shared" si="5"/>
        <v>0</v>
      </c>
      <c r="O22" s="6">
        <v>125</v>
      </c>
      <c r="P22" s="7">
        <f t="shared" si="6"/>
        <v>8.771929824561403E-3</v>
      </c>
      <c r="Q22" s="6">
        <v>62.5</v>
      </c>
      <c r="R22" s="7">
        <f t="shared" si="7"/>
        <v>3.1746031746031746E-3</v>
      </c>
      <c r="S22" s="6">
        <v>0</v>
      </c>
      <c r="T22" s="7">
        <f t="shared" si="8"/>
        <v>0</v>
      </c>
      <c r="U22" s="6">
        <v>125</v>
      </c>
      <c r="V22" s="7">
        <f t="shared" si="9"/>
        <v>1.2048192771084338E-2</v>
      </c>
      <c r="W22" s="6">
        <v>0</v>
      </c>
      <c r="X22" s="7">
        <f t="shared" si="10"/>
        <v>0</v>
      </c>
      <c r="Y22" s="6">
        <v>0</v>
      </c>
      <c r="Z22" s="7">
        <f t="shared" si="11"/>
        <v>0</v>
      </c>
      <c r="AA22" s="112">
        <f t="shared" si="12"/>
        <v>0</v>
      </c>
      <c r="AB22" s="27">
        <f t="shared" si="13"/>
        <v>52.083333333333336</v>
      </c>
    </row>
    <row r="23" spans="1:28" x14ac:dyDescent="0.2">
      <c r="A23" s="199"/>
      <c r="B23" s="34" t="s">
        <v>26</v>
      </c>
      <c r="C23" s="47">
        <v>0</v>
      </c>
      <c r="D23" s="7">
        <f t="shared" si="0"/>
        <v>0</v>
      </c>
      <c r="E23" s="6">
        <v>0</v>
      </c>
      <c r="F23" s="7">
        <f t="shared" si="1"/>
        <v>0</v>
      </c>
      <c r="G23" s="6">
        <v>0</v>
      </c>
      <c r="H23" s="7">
        <f t="shared" si="2"/>
        <v>0</v>
      </c>
      <c r="I23" s="6">
        <v>0</v>
      </c>
      <c r="J23" s="7">
        <f t="shared" si="3"/>
        <v>0</v>
      </c>
      <c r="K23" s="6">
        <v>1200</v>
      </c>
      <c r="L23" s="7">
        <f t="shared" si="4"/>
        <v>0.17142857142857143</v>
      </c>
      <c r="M23" s="6">
        <v>3400</v>
      </c>
      <c r="N23" s="7">
        <f t="shared" si="5"/>
        <v>0.25954198473282442</v>
      </c>
      <c r="O23" s="6">
        <v>0</v>
      </c>
      <c r="P23" s="7">
        <f t="shared" si="6"/>
        <v>0</v>
      </c>
      <c r="Q23" s="6">
        <v>0</v>
      </c>
      <c r="R23" s="7">
        <f t="shared" si="7"/>
        <v>0</v>
      </c>
      <c r="S23" s="6">
        <v>0</v>
      </c>
      <c r="T23" s="7">
        <f t="shared" si="8"/>
        <v>0</v>
      </c>
      <c r="U23" s="6">
        <v>312.5</v>
      </c>
      <c r="V23" s="7">
        <f t="shared" si="9"/>
        <v>3.0120481927710843E-2</v>
      </c>
      <c r="W23" s="6">
        <v>375</v>
      </c>
      <c r="X23" s="7">
        <f t="shared" si="10"/>
        <v>8.6956521739130432E-2</v>
      </c>
      <c r="Y23" s="6">
        <v>0</v>
      </c>
      <c r="Z23" s="7">
        <f t="shared" si="11"/>
        <v>0</v>
      </c>
      <c r="AA23" s="112">
        <f t="shared" si="12"/>
        <v>680</v>
      </c>
      <c r="AB23" s="27">
        <f t="shared" si="13"/>
        <v>114.58333333333333</v>
      </c>
    </row>
    <row r="24" spans="1:28" x14ac:dyDescent="0.2">
      <c r="A24" s="199"/>
      <c r="B24" s="34" t="s">
        <v>60</v>
      </c>
      <c r="C24" s="47">
        <v>0</v>
      </c>
      <c r="D24" s="7">
        <f t="shared" si="0"/>
        <v>0</v>
      </c>
      <c r="E24" s="6">
        <v>0</v>
      </c>
      <c r="F24" s="7">
        <f t="shared" si="1"/>
        <v>0</v>
      </c>
      <c r="G24" s="6">
        <v>200</v>
      </c>
      <c r="H24" s="7">
        <f t="shared" si="2"/>
        <v>1.1494252873563218E-2</v>
      </c>
      <c r="I24" s="6">
        <v>0</v>
      </c>
      <c r="J24" s="7">
        <f t="shared" si="3"/>
        <v>0</v>
      </c>
      <c r="K24" s="6">
        <v>0</v>
      </c>
      <c r="L24" s="7">
        <f t="shared" si="4"/>
        <v>0</v>
      </c>
      <c r="M24" s="6">
        <v>0</v>
      </c>
      <c r="N24" s="7">
        <f t="shared" si="5"/>
        <v>0</v>
      </c>
      <c r="O24" s="9">
        <v>0</v>
      </c>
      <c r="P24" s="7">
        <f t="shared" si="6"/>
        <v>0</v>
      </c>
      <c r="Q24" s="9">
        <v>0</v>
      </c>
      <c r="R24" s="7">
        <f t="shared" si="7"/>
        <v>0</v>
      </c>
      <c r="S24" s="9">
        <v>0</v>
      </c>
      <c r="T24" s="7">
        <f t="shared" si="8"/>
        <v>0</v>
      </c>
      <c r="U24" s="9">
        <v>0</v>
      </c>
      <c r="V24" s="7">
        <f t="shared" si="9"/>
        <v>0</v>
      </c>
      <c r="W24" s="9">
        <v>0</v>
      </c>
      <c r="X24" s="7">
        <f t="shared" si="10"/>
        <v>0</v>
      </c>
      <c r="Y24" s="9">
        <v>0</v>
      </c>
      <c r="Z24" s="7">
        <f t="shared" si="11"/>
        <v>0</v>
      </c>
      <c r="AA24" s="112">
        <f t="shared" si="12"/>
        <v>2.2988505747126436E-3</v>
      </c>
      <c r="AB24" s="27">
        <f t="shared" si="13"/>
        <v>0</v>
      </c>
    </row>
    <row r="25" spans="1:28" x14ac:dyDescent="0.2">
      <c r="A25" s="199"/>
      <c r="B25" s="34" t="s">
        <v>61</v>
      </c>
      <c r="C25" s="47">
        <v>0</v>
      </c>
      <c r="D25" s="7">
        <f t="shared" si="0"/>
        <v>0</v>
      </c>
      <c r="E25" s="6">
        <v>0</v>
      </c>
      <c r="F25" s="7">
        <f t="shared" si="1"/>
        <v>0</v>
      </c>
      <c r="G25" s="6">
        <v>200</v>
      </c>
      <c r="H25" s="7">
        <f t="shared" si="2"/>
        <v>1.1494252873563218E-2</v>
      </c>
      <c r="I25" s="6">
        <v>100</v>
      </c>
      <c r="J25" s="7">
        <f t="shared" si="3"/>
        <v>1.2987012987012988E-2</v>
      </c>
      <c r="K25" s="6">
        <v>0</v>
      </c>
      <c r="L25" s="7">
        <f t="shared" si="4"/>
        <v>0</v>
      </c>
      <c r="M25" s="6">
        <v>0</v>
      </c>
      <c r="N25" s="7">
        <f t="shared" si="5"/>
        <v>0</v>
      </c>
      <c r="O25" s="9">
        <v>0</v>
      </c>
      <c r="P25" s="7">
        <f t="shared" si="6"/>
        <v>0</v>
      </c>
      <c r="Q25" s="9">
        <v>0</v>
      </c>
      <c r="R25" s="7">
        <f t="shared" si="7"/>
        <v>0</v>
      </c>
      <c r="S25" s="9">
        <v>0</v>
      </c>
      <c r="T25" s="7">
        <f t="shared" si="8"/>
        <v>0</v>
      </c>
      <c r="U25" s="9">
        <v>0</v>
      </c>
      <c r="V25" s="7">
        <f t="shared" si="9"/>
        <v>0</v>
      </c>
      <c r="W25" s="9">
        <v>0</v>
      </c>
      <c r="X25" s="7">
        <f t="shared" si="10"/>
        <v>0</v>
      </c>
      <c r="Y25" s="9">
        <v>0</v>
      </c>
      <c r="Z25" s="7">
        <f t="shared" si="11"/>
        <v>0</v>
      </c>
      <c r="AA25" s="112">
        <f t="shared" si="12"/>
        <v>4.896253172115241E-3</v>
      </c>
      <c r="AB25" s="27">
        <f t="shared" si="13"/>
        <v>0</v>
      </c>
    </row>
    <row r="26" spans="1:28" x14ac:dyDescent="0.2">
      <c r="A26" s="199"/>
      <c r="B26" s="34" t="s">
        <v>39</v>
      </c>
      <c r="C26" s="47">
        <v>0</v>
      </c>
      <c r="D26" s="7">
        <f t="shared" si="0"/>
        <v>0</v>
      </c>
      <c r="E26" s="6">
        <v>0</v>
      </c>
      <c r="F26" s="7">
        <f t="shared" si="1"/>
        <v>0</v>
      </c>
      <c r="G26" s="6">
        <v>0</v>
      </c>
      <c r="H26" s="7">
        <f t="shared" si="2"/>
        <v>0</v>
      </c>
      <c r="I26" s="6">
        <v>0</v>
      </c>
      <c r="J26" s="7">
        <f t="shared" si="3"/>
        <v>0</v>
      </c>
      <c r="K26" s="6">
        <v>0</v>
      </c>
      <c r="L26" s="7">
        <f t="shared" si="4"/>
        <v>0</v>
      </c>
      <c r="M26" s="6">
        <v>0</v>
      </c>
      <c r="N26" s="7">
        <f t="shared" si="5"/>
        <v>0</v>
      </c>
      <c r="O26" s="6">
        <v>937.5</v>
      </c>
      <c r="P26" s="7">
        <f t="shared" si="6"/>
        <v>6.5789473684210523E-2</v>
      </c>
      <c r="Q26" s="6">
        <v>187.5</v>
      </c>
      <c r="R26" s="7">
        <f t="shared" si="7"/>
        <v>9.5238095238095247E-3</v>
      </c>
      <c r="S26" s="6">
        <v>312.5</v>
      </c>
      <c r="T26" s="7">
        <f t="shared" si="8"/>
        <v>2.7472527472527472E-2</v>
      </c>
      <c r="U26" s="6">
        <v>437.5</v>
      </c>
      <c r="V26" s="7">
        <f t="shared" si="9"/>
        <v>4.2168674698795178E-2</v>
      </c>
      <c r="W26" s="6">
        <v>125</v>
      </c>
      <c r="X26" s="7">
        <f t="shared" si="10"/>
        <v>2.8985507246376812E-2</v>
      </c>
      <c r="Y26" s="6">
        <v>0</v>
      </c>
      <c r="Z26" s="7">
        <f t="shared" si="11"/>
        <v>0</v>
      </c>
      <c r="AA26" s="112">
        <f t="shared" si="12"/>
        <v>0</v>
      </c>
      <c r="AB26" s="27">
        <f t="shared" si="13"/>
        <v>333.33333333333331</v>
      </c>
    </row>
    <row r="27" spans="1:28" x14ac:dyDescent="0.2">
      <c r="A27" s="199"/>
      <c r="B27" s="35" t="s">
        <v>10</v>
      </c>
      <c r="C27" s="47">
        <v>1500</v>
      </c>
      <c r="D27" s="7">
        <f t="shared" si="0"/>
        <v>0.15463917525773196</v>
      </c>
      <c r="E27" s="6">
        <v>1200</v>
      </c>
      <c r="F27" s="7">
        <f t="shared" si="1"/>
        <v>0.14457831325301204</v>
      </c>
      <c r="G27" s="6">
        <v>1300</v>
      </c>
      <c r="H27" s="7">
        <f t="shared" si="2"/>
        <v>7.4712643678160925E-2</v>
      </c>
      <c r="I27" s="6">
        <v>2100</v>
      </c>
      <c r="J27" s="7">
        <f t="shared" si="3"/>
        <v>0.27272727272727271</v>
      </c>
      <c r="K27" s="6">
        <v>2000</v>
      </c>
      <c r="L27" s="7">
        <f t="shared" si="4"/>
        <v>0.2857142857142857</v>
      </c>
      <c r="M27" s="6">
        <v>2100</v>
      </c>
      <c r="N27" s="7">
        <f t="shared" si="5"/>
        <v>0.16030534351145037</v>
      </c>
      <c r="O27" s="6">
        <v>1625</v>
      </c>
      <c r="P27" s="7">
        <f t="shared" si="6"/>
        <v>0.11403508771929824</v>
      </c>
      <c r="Q27" s="6">
        <v>1937.5</v>
      </c>
      <c r="R27" s="7">
        <f t="shared" si="7"/>
        <v>9.841269841269841E-2</v>
      </c>
      <c r="S27" s="6">
        <v>1687.5</v>
      </c>
      <c r="T27" s="7">
        <f t="shared" si="8"/>
        <v>0.14835164835164835</v>
      </c>
      <c r="U27" s="6">
        <v>1312.5</v>
      </c>
      <c r="V27" s="7">
        <f t="shared" si="9"/>
        <v>0.12650602409638553</v>
      </c>
      <c r="W27" s="6">
        <v>1062.5</v>
      </c>
      <c r="X27" s="7">
        <f t="shared" si="10"/>
        <v>0.24637681159420291</v>
      </c>
      <c r="Y27" s="6">
        <v>125</v>
      </c>
      <c r="Z27" s="7">
        <f t="shared" si="11"/>
        <v>0.1111111111111111</v>
      </c>
      <c r="AA27" s="112">
        <f t="shared" si="12"/>
        <v>960.06948798328119</v>
      </c>
      <c r="AB27" s="27">
        <f t="shared" si="13"/>
        <v>1291.6666666666667</v>
      </c>
    </row>
    <row r="28" spans="1:28" x14ac:dyDescent="0.2">
      <c r="A28" s="199"/>
      <c r="B28" s="34" t="s">
        <v>28</v>
      </c>
      <c r="C28" s="47">
        <v>0</v>
      </c>
      <c r="D28" s="7">
        <f t="shared" si="0"/>
        <v>0</v>
      </c>
      <c r="E28" s="6">
        <v>0</v>
      </c>
      <c r="F28" s="7">
        <f t="shared" si="1"/>
        <v>0</v>
      </c>
      <c r="G28" s="6">
        <v>0</v>
      </c>
      <c r="H28" s="7">
        <f t="shared" si="2"/>
        <v>0</v>
      </c>
      <c r="I28" s="6">
        <v>0</v>
      </c>
      <c r="J28" s="7">
        <f t="shared" si="3"/>
        <v>0</v>
      </c>
      <c r="K28" s="6">
        <v>3100</v>
      </c>
      <c r="L28" s="7">
        <f t="shared" si="4"/>
        <v>0.44285714285714284</v>
      </c>
      <c r="M28" s="6">
        <v>6700</v>
      </c>
      <c r="N28" s="7">
        <f t="shared" si="5"/>
        <v>0.51145038167938928</v>
      </c>
      <c r="O28" s="9">
        <v>0</v>
      </c>
      <c r="P28" s="7">
        <f t="shared" si="6"/>
        <v>0</v>
      </c>
      <c r="Q28" s="9">
        <v>0</v>
      </c>
      <c r="R28" s="7">
        <f t="shared" si="7"/>
        <v>0</v>
      </c>
      <c r="S28" s="9">
        <v>0</v>
      </c>
      <c r="T28" s="7">
        <f t="shared" si="8"/>
        <v>0</v>
      </c>
      <c r="U28" s="9">
        <v>0</v>
      </c>
      <c r="V28" s="7">
        <f t="shared" si="9"/>
        <v>0</v>
      </c>
      <c r="W28" s="9">
        <v>0</v>
      </c>
      <c r="X28" s="7">
        <f t="shared" si="10"/>
        <v>0</v>
      </c>
      <c r="Y28" s="9">
        <v>0</v>
      </c>
      <c r="Z28" s="7">
        <f t="shared" si="11"/>
        <v>0</v>
      </c>
      <c r="AA28" s="112">
        <f t="shared" si="12"/>
        <v>1340</v>
      </c>
      <c r="AB28" s="27">
        <f t="shared" si="13"/>
        <v>0</v>
      </c>
    </row>
    <row r="29" spans="1:28" ht="13.5" thickBot="1" x14ac:dyDescent="0.25">
      <c r="A29" s="200"/>
      <c r="B29" s="34" t="s">
        <v>48</v>
      </c>
      <c r="C29" s="55">
        <v>0</v>
      </c>
      <c r="D29" s="7">
        <f t="shared" si="0"/>
        <v>0</v>
      </c>
      <c r="E29" s="49">
        <v>0</v>
      </c>
      <c r="F29" s="7">
        <f t="shared" si="1"/>
        <v>0</v>
      </c>
      <c r="G29" s="49">
        <v>200</v>
      </c>
      <c r="H29" s="7">
        <f t="shared" si="2"/>
        <v>1.1494252873563218E-2</v>
      </c>
      <c r="I29" s="49">
        <v>0</v>
      </c>
      <c r="J29" s="7">
        <f t="shared" si="3"/>
        <v>0</v>
      </c>
      <c r="K29" s="49">
        <v>0</v>
      </c>
      <c r="L29" s="7">
        <f t="shared" si="4"/>
        <v>0</v>
      </c>
      <c r="M29" s="49">
        <v>100</v>
      </c>
      <c r="N29" s="7">
        <f t="shared" si="5"/>
        <v>7.6335877862595417E-3</v>
      </c>
      <c r="O29" s="49">
        <v>0</v>
      </c>
      <c r="P29" s="7">
        <f t="shared" si="6"/>
        <v>0</v>
      </c>
      <c r="Q29" s="49">
        <v>0</v>
      </c>
      <c r="R29" s="7">
        <f t="shared" si="7"/>
        <v>0</v>
      </c>
      <c r="S29" s="49">
        <v>437.5</v>
      </c>
      <c r="T29" s="7">
        <f t="shared" si="8"/>
        <v>3.8461538461538464E-2</v>
      </c>
      <c r="U29" s="49">
        <v>3000</v>
      </c>
      <c r="V29" s="7">
        <f t="shared" si="9"/>
        <v>0.28915662650602408</v>
      </c>
      <c r="W29" s="49">
        <v>1312.5</v>
      </c>
      <c r="X29" s="7">
        <f t="shared" si="10"/>
        <v>0.30434782608695654</v>
      </c>
      <c r="Y29" s="49">
        <v>687.5</v>
      </c>
      <c r="Z29" s="7">
        <f t="shared" si="11"/>
        <v>0.61111111111111116</v>
      </c>
      <c r="AA29" s="112">
        <f t="shared" si="12"/>
        <v>20.002298850574711</v>
      </c>
      <c r="AB29" s="27">
        <f t="shared" si="13"/>
        <v>906.25</v>
      </c>
    </row>
    <row r="30" spans="1:28" x14ac:dyDescent="0.2">
      <c r="A30" s="190" t="s">
        <v>40</v>
      </c>
      <c r="B30" s="191"/>
      <c r="C30" s="56">
        <f>SUM(C7:C29)</f>
        <v>9700</v>
      </c>
      <c r="D30" s="81">
        <f t="shared" ref="D30:Z30" si="14">SUM(D7:D29)</f>
        <v>1</v>
      </c>
      <c r="E30" s="56">
        <f t="shared" si="14"/>
        <v>8300</v>
      </c>
      <c r="F30" s="81">
        <f t="shared" si="14"/>
        <v>1</v>
      </c>
      <c r="G30" s="56">
        <f t="shared" si="14"/>
        <v>17400</v>
      </c>
      <c r="H30" s="81">
        <f t="shared" si="14"/>
        <v>0.99999999999999989</v>
      </c>
      <c r="I30" s="56">
        <f t="shared" si="14"/>
        <v>7700</v>
      </c>
      <c r="J30" s="81">
        <f t="shared" si="14"/>
        <v>1</v>
      </c>
      <c r="K30" s="56">
        <f t="shared" si="14"/>
        <v>7000</v>
      </c>
      <c r="L30" s="81">
        <f t="shared" si="14"/>
        <v>1</v>
      </c>
      <c r="M30" s="56">
        <f t="shared" si="14"/>
        <v>13100</v>
      </c>
      <c r="N30" s="81">
        <f t="shared" si="14"/>
        <v>0.99999999999999989</v>
      </c>
      <c r="O30" s="56">
        <f t="shared" si="14"/>
        <v>14250</v>
      </c>
      <c r="P30" s="81">
        <f t="shared" si="14"/>
        <v>1</v>
      </c>
      <c r="Q30" s="56">
        <f t="shared" si="14"/>
        <v>19687.5</v>
      </c>
      <c r="R30" s="81">
        <f t="shared" si="14"/>
        <v>0.99999999999999989</v>
      </c>
      <c r="S30" s="56">
        <f t="shared" si="14"/>
        <v>11375</v>
      </c>
      <c r="T30" s="81">
        <f t="shared" si="14"/>
        <v>1</v>
      </c>
      <c r="U30" s="56">
        <f t="shared" si="14"/>
        <v>10375</v>
      </c>
      <c r="V30" s="81">
        <f t="shared" si="14"/>
        <v>1</v>
      </c>
      <c r="W30" s="56">
        <f t="shared" si="14"/>
        <v>4312.5</v>
      </c>
      <c r="X30" s="81">
        <f t="shared" si="14"/>
        <v>1</v>
      </c>
      <c r="Y30" s="56">
        <f t="shared" si="14"/>
        <v>1125</v>
      </c>
      <c r="Z30" s="81">
        <f t="shared" si="14"/>
        <v>1</v>
      </c>
    </row>
    <row r="31" spans="1:28" x14ac:dyDescent="0.2">
      <c r="A31" s="186" t="s">
        <v>41</v>
      </c>
      <c r="B31" s="187"/>
      <c r="C31" s="57">
        <v>6</v>
      </c>
      <c r="D31" s="7"/>
      <c r="E31" s="5">
        <v>7</v>
      </c>
      <c r="F31" s="7"/>
      <c r="G31" s="5">
        <v>11</v>
      </c>
      <c r="H31" s="7"/>
      <c r="I31" s="5">
        <v>9</v>
      </c>
      <c r="J31" s="7"/>
      <c r="K31" s="5">
        <v>5</v>
      </c>
      <c r="L31" s="7"/>
      <c r="M31" s="5">
        <v>6</v>
      </c>
      <c r="N31" s="7"/>
      <c r="O31" s="5">
        <v>12</v>
      </c>
      <c r="P31" s="7"/>
      <c r="Q31" s="5">
        <v>13</v>
      </c>
      <c r="R31" s="7"/>
      <c r="S31" s="5">
        <v>11</v>
      </c>
      <c r="T31" s="7"/>
      <c r="U31" s="5">
        <v>12</v>
      </c>
      <c r="V31" s="7">
        <f>U31/U$30</f>
        <v>1.1566265060240963E-3</v>
      </c>
      <c r="W31" s="5"/>
      <c r="X31" s="7">
        <f>W31/W$30</f>
        <v>0</v>
      </c>
      <c r="Y31" s="5"/>
      <c r="Z31" s="7">
        <f>Y31/Y$30</f>
        <v>0</v>
      </c>
    </row>
    <row r="32" spans="1:28" x14ac:dyDescent="0.2">
      <c r="A32" s="186" t="s">
        <v>42</v>
      </c>
      <c r="B32" s="187"/>
      <c r="C32" s="57">
        <v>1.4279999999999999</v>
      </c>
      <c r="D32" s="7"/>
      <c r="E32" s="5">
        <v>1.395</v>
      </c>
      <c r="F32" s="7"/>
      <c r="G32" s="5">
        <v>2.0880000000000001</v>
      </c>
      <c r="H32" s="7"/>
      <c r="I32" s="5">
        <v>1.81</v>
      </c>
      <c r="J32" s="7"/>
      <c r="K32" s="5">
        <v>1.3109999999999999</v>
      </c>
      <c r="L32" s="7"/>
      <c r="M32" s="5">
        <v>1.2350000000000001</v>
      </c>
      <c r="N32" s="7"/>
      <c r="O32" s="5">
        <v>1.96</v>
      </c>
      <c r="P32" s="7"/>
      <c r="Q32" s="5">
        <v>2.032</v>
      </c>
      <c r="R32" s="7"/>
      <c r="S32" s="5">
        <v>2.1360000000000001</v>
      </c>
      <c r="T32" s="7"/>
      <c r="U32" s="5">
        <v>2.1539999999999999</v>
      </c>
      <c r="V32" s="7">
        <f>U32/U$30</f>
        <v>2.076144578313253E-4</v>
      </c>
      <c r="W32" s="5"/>
      <c r="X32" s="7">
        <f>W32/W$30</f>
        <v>0</v>
      </c>
      <c r="Y32" s="5"/>
      <c r="Z32" s="7">
        <f>Y32/Y$30</f>
        <v>0</v>
      </c>
    </row>
    <row r="33" spans="1:26" x14ac:dyDescent="0.2">
      <c r="A33" s="186" t="s">
        <v>43</v>
      </c>
      <c r="B33" s="187"/>
      <c r="C33" s="57">
        <v>0.7157</v>
      </c>
      <c r="D33" s="7"/>
      <c r="E33" s="5">
        <v>0.67930000000000001</v>
      </c>
      <c r="F33" s="7"/>
      <c r="G33" s="5">
        <v>0.85809999999999997</v>
      </c>
      <c r="H33" s="7"/>
      <c r="I33" s="5">
        <v>0.80789999999999995</v>
      </c>
      <c r="J33" s="7"/>
      <c r="K33" s="5">
        <v>0.68689999999999996</v>
      </c>
      <c r="L33" s="7"/>
      <c r="M33" s="5">
        <v>0.64329999999999998</v>
      </c>
      <c r="N33" s="7"/>
      <c r="O33" s="5">
        <v>0.82340000000000002</v>
      </c>
      <c r="P33" s="7"/>
      <c r="Q33" s="5">
        <v>0.84309999999999996</v>
      </c>
      <c r="R33" s="7"/>
      <c r="S33" s="5">
        <v>0.86319999999999997</v>
      </c>
      <c r="T33" s="7"/>
      <c r="U33" s="5">
        <v>0.85309999999999997</v>
      </c>
      <c r="V33" s="7">
        <f>U33/U$30</f>
        <v>8.2226506024096386E-5</v>
      </c>
      <c r="W33" s="5"/>
      <c r="X33" s="7">
        <f>W33/W$30</f>
        <v>0</v>
      </c>
      <c r="Y33" s="5"/>
      <c r="Z33" s="7">
        <f>Y33/Y$30</f>
        <v>0</v>
      </c>
    </row>
    <row r="34" spans="1:26" ht="15.75" customHeight="1" thickBot="1" x14ac:dyDescent="0.25">
      <c r="A34" s="188" t="s">
        <v>44</v>
      </c>
      <c r="B34" s="189"/>
      <c r="C34" s="58">
        <v>0.79720000000000002</v>
      </c>
      <c r="D34" s="7"/>
      <c r="E34" s="59">
        <v>0.71660000000000001</v>
      </c>
      <c r="F34" s="7"/>
      <c r="G34" s="59">
        <v>0.87070000000000003</v>
      </c>
      <c r="H34" s="7"/>
      <c r="I34" s="59">
        <v>0.8236</v>
      </c>
      <c r="J34" s="7"/>
      <c r="K34" s="59">
        <v>0.81459999999999999</v>
      </c>
      <c r="L34" s="7"/>
      <c r="M34" s="59">
        <v>0.68920000000000003</v>
      </c>
      <c r="N34" s="7"/>
      <c r="O34" s="59">
        <v>0.78869999999999996</v>
      </c>
      <c r="P34" s="7"/>
      <c r="Q34" s="59">
        <v>0.79200000000000004</v>
      </c>
      <c r="R34" s="7"/>
      <c r="S34" s="59">
        <v>0.89070000000000005</v>
      </c>
      <c r="T34" s="7"/>
      <c r="U34" s="59">
        <v>0.86670000000000003</v>
      </c>
      <c r="V34" s="7">
        <f>U34/U$30</f>
        <v>8.3537349397590365E-5</v>
      </c>
      <c r="W34" s="59"/>
      <c r="X34" s="7">
        <f>W34/W$30</f>
        <v>0</v>
      </c>
      <c r="Y34" s="59"/>
      <c r="Z34" s="7">
        <f>Y34/Y$30</f>
        <v>0</v>
      </c>
    </row>
    <row r="35" spans="1:26" x14ac:dyDescent="0.2">
      <c r="A35" s="30"/>
      <c r="B35" s="28"/>
      <c r="C35" s="28"/>
      <c r="D35" s="29"/>
      <c r="E35" s="29"/>
    </row>
    <row r="36" spans="1:26" x14ac:dyDescent="0.2">
      <c r="A36" s="30"/>
      <c r="B36" s="28"/>
      <c r="C36" s="28"/>
      <c r="D36" s="29"/>
    </row>
    <row r="37" spans="1:26" x14ac:dyDescent="0.2">
      <c r="A37" s="30"/>
      <c r="B37" s="28"/>
      <c r="C37" s="28"/>
      <c r="D37" s="29"/>
    </row>
    <row r="38" spans="1:26" x14ac:dyDescent="0.2">
      <c r="A38" s="30"/>
      <c r="B38" s="28"/>
      <c r="C38" s="28"/>
      <c r="D38" s="29"/>
    </row>
    <row r="39" spans="1:26" x14ac:dyDescent="0.2">
      <c r="A39" s="30"/>
      <c r="B39" s="28"/>
      <c r="C39" s="28"/>
      <c r="D39" s="29"/>
    </row>
    <row r="40" spans="1:26" x14ac:dyDescent="0.2">
      <c r="A40" s="30"/>
      <c r="B40" s="28"/>
      <c r="C40" s="28"/>
      <c r="D40" s="29"/>
    </row>
    <row r="41" spans="1:26" x14ac:dyDescent="0.2">
      <c r="A41" s="30"/>
      <c r="B41" s="29"/>
      <c r="C41" s="28"/>
    </row>
    <row r="42" spans="1:26" x14ac:dyDescent="0.2">
      <c r="A42" s="30"/>
      <c r="B42" s="28"/>
      <c r="C42" s="28"/>
      <c r="D42" s="29"/>
      <c r="E42" s="29"/>
    </row>
    <row r="43" spans="1:26" x14ac:dyDescent="0.2">
      <c r="A43" s="30"/>
      <c r="B43" s="28"/>
      <c r="C43" s="28"/>
      <c r="D43" s="29"/>
      <c r="E43" s="29"/>
    </row>
    <row r="44" spans="1:26" x14ac:dyDescent="0.2">
      <c r="A44" s="30"/>
      <c r="B44" s="28"/>
      <c r="C44" s="28"/>
      <c r="D44" s="29"/>
      <c r="E44" s="29"/>
    </row>
    <row r="45" spans="1:26" x14ac:dyDescent="0.2">
      <c r="A45" s="30"/>
      <c r="B45" s="28"/>
      <c r="C45" s="28"/>
      <c r="D45" s="29"/>
      <c r="E45" s="29"/>
    </row>
    <row r="46" spans="1:26" x14ac:dyDescent="0.2">
      <c r="A46" s="30"/>
      <c r="B46" s="29"/>
      <c r="C46" s="28"/>
    </row>
    <row r="47" spans="1:26" x14ac:dyDescent="0.2">
      <c r="A47" s="30"/>
      <c r="B47" s="28"/>
      <c r="C47" s="28"/>
      <c r="D47" s="29"/>
      <c r="E47" s="29"/>
    </row>
    <row r="48" spans="1:26" x14ac:dyDescent="0.2">
      <c r="A48" s="30"/>
      <c r="B48" s="29"/>
      <c r="C48" s="29"/>
      <c r="D48" s="29"/>
      <c r="E48" s="29"/>
    </row>
    <row r="49" spans="1:5" x14ac:dyDescent="0.2">
      <c r="A49" s="30"/>
      <c r="B49" s="29"/>
      <c r="C49" s="29"/>
      <c r="D49" s="29"/>
      <c r="E49" s="29"/>
    </row>
    <row r="50" spans="1:5" x14ac:dyDescent="0.2">
      <c r="A50" s="30"/>
      <c r="B50" s="29"/>
      <c r="C50" s="29"/>
      <c r="D50" s="29"/>
      <c r="E50" s="29"/>
    </row>
    <row r="51" spans="1:5" x14ac:dyDescent="0.2">
      <c r="A51" s="30"/>
      <c r="B51" s="29"/>
      <c r="C51" s="29"/>
      <c r="D51" s="29"/>
      <c r="E51" s="29"/>
    </row>
    <row r="52" spans="1:5" x14ac:dyDescent="0.2">
      <c r="A52" s="30"/>
      <c r="B52" s="29"/>
      <c r="C52" s="29"/>
      <c r="D52" s="29"/>
      <c r="E52" s="29"/>
    </row>
    <row r="53" spans="1:5" x14ac:dyDescent="0.2">
      <c r="A53" s="30"/>
      <c r="B53" s="29"/>
      <c r="C53" s="29"/>
      <c r="D53" s="29"/>
      <c r="E53" s="29"/>
    </row>
    <row r="54" spans="1:5" x14ac:dyDescent="0.2">
      <c r="A54" s="30"/>
      <c r="B54" s="29"/>
      <c r="C54" s="29"/>
      <c r="D54" s="29"/>
      <c r="E54" s="29"/>
    </row>
  </sheetData>
  <mergeCells count="29">
    <mergeCell ref="I5:J5"/>
    <mergeCell ref="A2:B4"/>
    <mergeCell ref="C2:N2"/>
    <mergeCell ref="O2:Z2"/>
    <mergeCell ref="C3:N3"/>
    <mergeCell ref="O3:Z3"/>
    <mergeCell ref="C4:N4"/>
    <mergeCell ref="O4:Z4"/>
    <mergeCell ref="A5:A6"/>
    <mergeCell ref="B5:B6"/>
    <mergeCell ref="C5:D5"/>
    <mergeCell ref="E5:F5"/>
    <mergeCell ref="G5:H5"/>
    <mergeCell ref="A32:B32"/>
    <mergeCell ref="A33:B33"/>
    <mergeCell ref="A34:B34"/>
    <mergeCell ref="W5:X5"/>
    <mergeCell ref="Y5:Z5"/>
    <mergeCell ref="A30:B30"/>
    <mergeCell ref="A31:B31"/>
    <mergeCell ref="A13:A18"/>
    <mergeCell ref="A9:A12"/>
    <mergeCell ref="A19:A29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topLeftCell="A7" zoomScale="90" zoomScaleNormal="90" workbookViewId="0">
      <selection activeCell="F23" sqref="F23"/>
    </sheetView>
  </sheetViews>
  <sheetFormatPr baseColWidth="10" defaultRowHeight="12.75" x14ac:dyDescent="0.2"/>
  <cols>
    <col min="1" max="3" width="11.42578125" style="27"/>
    <col min="4" max="4" width="14.7109375" style="27" customWidth="1"/>
    <col min="5" max="5" width="12.28515625" style="27" customWidth="1"/>
    <col min="6" max="6" width="17.85546875" style="27" customWidth="1"/>
    <col min="7" max="7" width="17.140625" style="27" customWidth="1"/>
    <col min="8" max="8" width="10.7109375" style="27" customWidth="1"/>
    <col min="9" max="9" width="9.85546875" style="27" customWidth="1"/>
    <col min="10" max="10" width="18" style="27" customWidth="1"/>
    <col min="11" max="11" width="12.42578125" style="27" customWidth="1"/>
    <col min="12" max="16384" width="11.42578125" style="27"/>
  </cols>
  <sheetData>
    <row r="4" spans="2:11" x14ac:dyDescent="0.2">
      <c r="B4" s="212" t="s">
        <v>63</v>
      </c>
      <c r="C4" s="212"/>
      <c r="D4" s="212"/>
      <c r="E4" s="212"/>
      <c r="F4" s="212"/>
      <c r="G4" s="214" t="s">
        <v>40</v>
      </c>
      <c r="H4" s="211" t="s">
        <v>41</v>
      </c>
      <c r="I4" s="211" t="s">
        <v>42</v>
      </c>
      <c r="J4" s="211" t="s">
        <v>43</v>
      </c>
      <c r="K4" s="211" t="s">
        <v>44</v>
      </c>
    </row>
    <row r="5" spans="2:11" x14ac:dyDescent="0.2">
      <c r="B5" s="212"/>
      <c r="C5" s="212"/>
      <c r="D5" s="212"/>
      <c r="E5" s="212"/>
      <c r="F5" s="212"/>
      <c r="G5" s="214"/>
      <c r="H5" s="211"/>
      <c r="I5" s="211"/>
      <c r="J5" s="211"/>
      <c r="K5" s="211"/>
    </row>
    <row r="6" spans="2:11" x14ac:dyDescent="0.2">
      <c r="B6" s="212">
        <v>2013</v>
      </c>
      <c r="C6" s="169" t="s">
        <v>36</v>
      </c>
      <c r="D6" s="213">
        <v>41328</v>
      </c>
      <c r="E6" s="91" t="s">
        <v>64</v>
      </c>
      <c r="F6" s="89" t="s">
        <v>29</v>
      </c>
      <c r="G6" s="5">
        <v>19800</v>
      </c>
      <c r="H6" s="5">
        <v>9</v>
      </c>
      <c r="I6" s="5">
        <v>1.6220000000000001</v>
      </c>
      <c r="J6" s="5">
        <v>0.75409999999999999</v>
      </c>
      <c r="K6" s="5">
        <v>0.73799999999999999</v>
      </c>
    </row>
    <row r="7" spans="2:11" x14ac:dyDescent="0.2">
      <c r="B7" s="212"/>
      <c r="C7" s="169"/>
      <c r="D7" s="213"/>
      <c r="E7" s="209" t="s">
        <v>66</v>
      </c>
      <c r="F7" s="89" t="s">
        <v>30</v>
      </c>
      <c r="G7" s="5">
        <v>23400</v>
      </c>
      <c r="H7" s="5">
        <v>12</v>
      </c>
      <c r="I7" s="5">
        <v>1.6160000000000001</v>
      </c>
      <c r="J7" s="5">
        <v>0.72130000000000005</v>
      </c>
      <c r="K7" s="5">
        <v>0.65029999999999999</v>
      </c>
    </row>
    <row r="8" spans="2:11" x14ac:dyDescent="0.2">
      <c r="B8" s="212"/>
      <c r="C8" s="169"/>
      <c r="D8" s="213"/>
      <c r="E8" s="210"/>
      <c r="F8" s="89" t="s">
        <v>31</v>
      </c>
      <c r="G8" s="5">
        <v>10900</v>
      </c>
      <c r="H8" s="5">
        <v>12</v>
      </c>
      <c r="I8" s="5">
        <v>2.1110000000000002</v>
      </c>
      <c r="J8" s="5">
        <v>0.85009999999999997</v>
      </c>
      <c r="K8" s="5">
        <v>0.84940000000000004</v>
      </c>
    </row>
    <row r="9" spans="2:11" x14ac:dyDescent="0.2">
      <c r="B9" s="212"/>
      <c r="C9" s="169"/>
      <c r="D9" s="213"/>
      <c r="E9" s="208" t="s">
        <v>65</v>
      </c>
      <c r="F9" s="89" t="s">
        <v>32</v>
      </c>
      <c r="G9" s="5">
        <v>9200</v>
      </c>
      <c r="H9" s="5">
        <v>9</v>
      </c>
      <c r="I9" s="5">
        <v>2.0619999999999998</v>
      </c>
      <c r="J9" s="5">
        <v>0.86250000000000004</v>
      </c>
      <c r="K9" s="5">
        <v>0.93869999999999998</v>
      </c>
    </row>
    <row r="10" spans="2:11" x14ac:dyDescent="0.2">
      <c r="B10" s="212"/>
      <c r="C10" s="169"/>
      <c r="D10" s="213"/>
      <c r="E10" s="209"/>
      <c r="F10" s="89" t="s">
        <v>33</v>
      </c>
      <c r="G10" s="5">
        <v>14800</v>
      </c>
      <c r="H10" s="5">
        <v>10</v>
      </c>
      <c r="I10" s="5">
        <v>1.744</v>
      </c>
      <c r="J10" s="5">
        <v>0.77339999999999998</v>
      </c>
      <c r="K10" s="5">
        <v>0.75739999999999996</v>
      </c>
    </row>
    <row r="11" spans="2:11" x14ac:dyDescent="0.2">
      <c r="B11" s="212"/>
      <c r="C11" s="169"/>
      <c r="D11" s="213"/>
      <c r="E11" s="210"/>
      <c r="F11" s="89" t="s">
        <v>34</v>
      </c>
      <c r="G11" s="5">
        <v>14600</v>
      </c>
      <c r="H11" s="5">
        <v>9</v>
      </c>
      <c r="I11" s="5">
        <v>1.754</v>
      </c>
      <c r="J11" s="5">
        <v>0.79690000000000005</v>
      </c>
      <c r="K11" s="5">
        <v>0.79820000000000002</v>
      </c>
    </row>
    <row r="12" spans="2:11" x14ac:dyDescent="0.2">
      <c r="B12" s="212"/>
      <c r="C12" s="169" t="s">
        <v>35</v>
      </c>
      <c r="D12" s="213">
        <v>41328</v>
      </c>
      <c r="E12" s="91" t="s">
        <v>64</v>
      </c>
      <c r="F12" s="89" t="s">
        <v>29</v>
      </c>
      <c r="G12" s="5">
        <v>11062.5</v>
      </c>
      <c r="H12" s="5">
        <v>8</v>
      </c>
      <c r="I12" s="5">
        <v>1.8280000000000001</v>
      </c>
      <c r="J12" s="5">
        <v>0.81720000000000004</v>
      </c>
      <c r="K12" s="5">
        <v>0.87919999999999998</v>
      </c>
    </row>
    <row r="13" spans="2:11" x14ac:dyDescent="0.2">
      <c r="B13" s="212"/>
      <c r="C13" s="169"/>
      <c r="D13" s="213"/>
      <c r="E13" s="209" t="s">
        <v>66</v>
      </c>
      <c r="F13" s="89" t="s">
        <v>30</v>
      </c>
      <c r="G13" s="5">
        <v>8937.5</v>
      </c>
      <c r="H13" s="5">
        <v>8</v>
      </c>
      <c r="I13" s="5">
        <v>1.8919999999999999</v>
      </c>
      <c r="J13" s="5">
        <v>0.83260000000000001</v>
      </c>
      <c r="K13" s="5">
        <v>0.91</v>
      </c>
    </row>
    <row r="14" spans="2:11" x14ac:dyDescent="0.2">
      <c r="B14" s="212"/>
      <c r="C14" s="169"/>
      <c r="D14" s="213"/>
      <c r="E14" s="210"/>
      <c r="F14" s="89" t="s">
        <v>31</v>
      </c>
      <c r="G14" s="5">
        <v>8875</v>
      </c>
      <c r="H14" s="5">
        <v>8</v>
      </c>
      <c r="I14" s="5">
        <v>1.9590000000000001</v>
      </c>
      <c r="J14" s="5">
        <v>0.84789999999999999</v>
      </c>
      <c r="K14" s="5">
        <v>0.94189999999999996</v>
      </c>
    </row>
    <row r="15" spans="2:11" x14ac:dyDescent="0.2">
      <c r="B15" s="212"/>
      <c r="C15" s="169"/>
      <c r="D15" s="213"/>
      <c r="E15" s="208" t="s">
        <v>65</v>
      </c>
      <c r="F15" s="89" t="s">
        <v>32</v>
      </c>
      <c r="G15" s="5">
        <v>7062.5</v>
      </c>
      <c r="H15" s="5">
        <v>7</v>
      </c>
      <c r="I15" s="5">
        <v>1.7909999999999999</v>
      </c>
      <c r="J15" s="5">
        <v>0.81430000000000002</v>
      </c>
      <c r="K15" s="5">
        <v>0.92030000000000001</v>
      </c>
    </row>
    <row r="16" spans="2:11" x14ac:dyDescent="0.2">
      <c r="B16" s="212"/>
      <c r="C16" s="169"/>
      <c r="D16" s="213"/>
      <c r="E16" s="209"/>
      <c r="F16" s="89" t="s">
        <v>33</v>
      </c>
      <c r="G16" s="5">
        <v>4687.5</v>
      </c>
      <c r="H16" s="5">
        <v>4</v>
      </c>
      <c r="I16" s="5">
        <v>1.05</v>
      </c>
      <c r="J16" s="5">
        <v>0.57279999999999998</v>
      </c>
      <c r="K16" s="5">
        <v>0.75770000000000004</v>
      </c>
    </row>
    <row r="17" spans="2:15" x14ac:dyDescent="0.2">
      <c r="B17" s="212"/>
      <c r="C17" s="169"/>
      <c r="D17" s="213"/>
      <c r="E17" s="210"/>
      <c r="F17" s="90" t="s">
        <v>34</v>
      </c>
      <c r="G17" s="5">
        <v>2062.5</v>
      </c>
      <c r="H17" s="5">
        <v>3</v>
      </c>
      <c r="I17" s="5">
        <v>0.88690000000000002</v>
      </c>
      <c r="J17" s="5">
        <v>0.52159999999999995</v>
      </c>
      <c r="K17" s="5">
        <v>0.80730000000000002</v>
      </c>
    </row>
    <row r="20" spans="2:15" ht="12.75" customHeight="1" x14ac:dyDescent="0.2">
      <c r="D20" s="201" t="s">
        <v>68</v>
      </c>
      <c r="E20" s="201" t="s">
        <v>67</v>
      </c>
      <c r="F20" s="206" t="s">
        <v>70</v>
      </c>
      <c r="G20" s="201" t="s">
        <v>71</v>
      </c>
      <c r="H20" s="201" t="s">
        <v>72</v>
      </c>
      <c r="I20" s="201" t="s">
        <v>73</v>
      </c>
      <c r="J20" s="201" t="s">
        <v>74</v>
      </c>
      <c r="K20" s="92"/>
    </row>
    <row r="21" spans="2:15" x14ac:dyDescent="0.2">
      <c r="D21" s="202"/>
      <c r="E21" s="202"/>
      <c r="F21" s="207"/>
      <c r="G21" s="202"/>
      <c r="H21" s="202"/>
      <c r="I21" s="202"/>
      <c r="J21" s="202"/>
      <c r="K21" s="92"/>
    </row>
    <row r="22" spans="2:15" x14ac:dyDescent="0.2">
      <c r="D22" s="103" t="s">
        <v>64</v>
      </c>
      <c r="E22" s="104" t="s">
        <v>29</v>
      </c>
      <c r="F22" s="99">
        <f>AVERAGE(G6,G12)</f>
        <v>15431.25</v>
      </c>
      <c r="G22" s="99">
        <f t="shared" ref="G22:J22" si="0">AVERAGE(H6,H12)</f>
        <v>8.5</v>
      </c>
      <c r="H22" s="95">
        <f t="shared" si="0"/>
        <v>1.7250000000000001</v>
      </c>
      <c r="I22" s="95">
        <f t="shared" si="0"/>
        <v>0.78564999999999996</v>
      </c>
      <c r="J22" s="95">
        <f t="shared" si="0"/>
        <v>0.80859999999999999</v>
      </c>
      <c r="K22" s="92"/>
    </row>
    <row r="23" spans="2:15" x14ac:dyDescent="0.2">
      <c r="D23" s="203" t="s">
        <v>66</v>
      </c>
      <c r="E23" s="104" t="s">
        <v>30</v>
      </c>
      <c r="F23" s="99">
        <f t="shared" ref="F23:J26" si="1">AVERAGE(G7,G13)</f>
        <v>16168.75</v>
      </c>
      <c r="G23" s="99">
        <f t="shared" si="1"/>
        <v>10</v>
      </c>
      <c r="H23" s="95">
        <f t="shared" si="1"/>
        <v>1.754</v>
      </c>
      <c r="I23" s="95">
        <f t="shared" si="1"/>
        <v>0.77695000000000003</v>
      </c>
      <c r="J23" s="95">
        <f t="shared" si="1"/>
        <v>0.78015000000000001</v>
      </c>
      <c r="K23" s="92"/>
    </row>
    <row r="24" spans="2:15" x14ac:dyDescent="0.2">
      <c r="D24" s="204"/>
      <c r="E24" s="104" t="s">
        <v>31</v>
      </c>
      <c r="F24" s="100">
        <f t="shared" si="1"/>
        <v>9887.5</v>
      </c>
      <c r="G24" s="100">
        <f t="shared" si="1"/>
        <v>10</v>
      </c>
      <c r="H24" s="96">
        <f t="shared" si="1"/>
        <v>2.0350000000000001</v>
      </c>
      <c r="I24" s="96">
        <f t="shared" si="1"/>
        <v>0.84899999999999998</v>
      </c>
      <c r="J24" s="96">
        <f t="shared" si="1"/>
        <v>0.89565000000000006</v>
      </c>
      <c r="K24" s="92"/>
    </row>
    <row r="25" spans="2:15" ht="15.75" x14ac:dyDescent="0.2">
      <c r="D25" s="203" t="s">
        <v>65</v>
      </c>
      <c r="E25" s="105" t="s">
        <v>32</v>
      </c>
      <c r="F25" s="101">
        <f t="shared" si="1"/>
        <v>8131.25</v>
      </c>
      <c r="G25" s="101">
        <f t="shared" si="1"/>
        <v>8</v>
      </c>
      <c r="H25" s="97">
        <f t="shared" si="1"/>
        <v>1.9264999999999999</v>
      </c>
      <c r="I25" s="97">
        <f t="shared" si="1"/>
        <v>0.83840000000000003</v>
      </c>
      <c r="J25" s="97">
        <f t="shared" si="1"/>
        <v>0.92949999999999999</v>
      </c>
      <c r="K25" s="94" t="s">
        <v>69</v>
      </c>
    </row>
    <row r="26" spans="2:15" x14ac:dyDescent="0.2">
      <c r="D26" s="205"/>
      <c r="E26" s="106" t="s">
        <v>33</v>
      </c>
      <c r="F26" s="102">
        <f t="shared" si="1"/>
        <v>9743.75</v>
      </c>
      <c r="G26" s="102">
        <f t="shared" si="1"/>
        <v>7</v>
      </c>
      <c r="H26" s="98">
        <f t="shared" si="1"/>
        <v>1.397</v>
      </c>
      <c r="I26" s="98">
        <f t="shared" si="1"/>
        <v>0.67310000000000003</v>
      </c>
      <c r="J26" s="98">
        <f t="shared" si="1"/>
        <v>0.75754999999999995</v>
      </c>
      <c r="K26" s="92"/>
    </row>
    <row r="27" spans="2:15" x14ac:dyDescent="0.2">
      <c r="D27" s="204"/>
      <c r="E27" s="107" t="s">
        <v>34</v>
      </c>
      <c r="F27" s="102">
        <f>AVERAGE(G11,G17)</f>
        <v>8331.25</v>
      </c>
      <c r="G27" s="102">
        <f t="shared" ref="G27:J27" si="2">AVERAGE(H11,H17)</f>
        <v>6</v>
      </c>
      <c r="H27" s="98">
        <f t="shared" si="2"/>
        <v>1.3204500000000001</v>
      </c>
      <c r="I27" s="98">
        <f t="shared" si="2"/>
        <v>0.65925</v>
      </c>
      <c r="J27" s="98">
        <f t="shared" si="2"/>
        <v>0.80275000000000007</v>
      </c>
      <c r="K27" s="92"/>
    </row>
    <row r="28" spans="2:15" x14ac:dyDescent="0.2">
      <c r="D28" s="93"/>
      <c r="E28" s="93"/>
      <c r="F28" s="93"/>
      <c r="G28" s="93"/>
      <c r="H28" s="93"/>
      <c r="I28" s="93"/>
      <c r="J28" s="93"/>
    </row>
    <row r="29" spans="2:15" x14ac:dyDescent="0.2">
      <c r="D29" s="93"/>
      <c r="E29" s="93"/>
      <c r="F29" s="93"/>
      <c r="G29" s="93"/>
      <c r="H29" s="93"/>
      <c r="I29" s="93"/>
      <c r="J29" s="93"/>
    </row>
    <row r="31" spans="2:15" ht="15" x14ac:dyDescent="0.25">
      <c r="E31"/>
      <c r="F31"/>
      <c r="G31"/>
      <c r="H31"/>
      <c r="I31"/>
      <c r="J31"/>
      <c r="K31"/>
      <c r="L31"/>
      <c r="M31"/>
      <c r="N31"/>
      <c r="O31"/>
    </row>
    <row r="32" spans="2:15" ht="15" x14ac:dyDescent="0.25">
      <c r="E32"/>
      <c r="F32"/>
      <c r="G32"/>
      <c r="H32"/>
      <c r="I32"/>
      <c r="J32"/>
      <c r="K32"/>
      <c r="L32"/>
      <c r="M32"/>
      <c r="N32"/>
      <c r="O32"/>
    </row>
    <row r="33" spans="5:15" ht="15" x14ac:dyDescent="0.25">
      <c r="E33"/>
      <c r="F33"/>
      <c r="G33"/>
      <c r="H33"/>
      <c r="I33"/>
      <c r="J33"/>
      <c r="K33"/>
      <c r="L33"/>
      <c r="M33"/>
      <c r="N33"/>
      <c r="O33"/>
    </row>
    <row r="34" spans="5:15" ht="15" x14ac:dyDescent="0.25">
      <c r="E34"/>
      <c r="F34"/>
      <c r="G34"/>
      <c r="H34"/>
      <c r="I34"/>
      <c r="J34"/>
      <c r="K34"/>
      <c r="L34"/>
      <c r="M34"/>
      <c r="N34"/>
      <c r="O34"/>
    </row>
    <row r="35" spans="5:15" ht="15" x14ac:dyDescent="0.25">
      <c r="E35"/>
      <c r="F35"/>
      <c r="G35"/>
      <c r="H35"/>
      <c r="I35"/>
      <c r="J35"/>
      <c r="K35"/>
      <c r="L35"/>
      <c r="M35"/>
      <c r="N35"/>
      <c r="O35"/>
    </row>
  </sheetData>
  <mergeCells count="24">
    <mergeCell ref="K4:K5"/>
    <mergeCell ref="B6:B17"/>
    <mergeCell ref="C6:C11"/>
    <mergeCell ref="D6:D11"/>
    <mergeCell ref="C12:C17"/>
    <mergeCell ref="D12:D17"/>
    <mergeCell ref="B4:F5"/>
    <mergeCell ref="G4:G5"/>
    <mergeCell ref="H4:H5"/>
    <mergeCell ref="I4:I5"/>
    <mergeCell ref="J4:J5"/>
    <mergeCell ref="E7:E8"/>
    <mergeCell ref="D25:D27"/>
    <mergeCell ref="F20:F21"/>
    <mergeCell ref="G20:G21"/>
    <mergeCell ref="H20:H21"/>
    <mergeCell ref="E9:E11"/>
    <mergeCell ref="E13:E14"/>
    <mergeCell ref="E15:E17"/>
    <mergeCell ref="I20:I21"/>
    <mergeCell ref="J20:J21"/>
    <mergeCell ref="D20:D21"/>
    <mergeCell ref="E20:E21"/>
    <mergeCell ref="D23:D2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topLeftCell="A4" workbookViewId="0">
      <selection activeCell="L39" sqref="L39"/>
    </sheetView>
  </sheetViews>
  <sheetFormatPr baseColWidth="10" defaultRowHeight="15" x14ac:dyDescent="0.25"/>
  <cols>
    <col min="1" max="1" width="11.42578125" style="113"/>
    <col min="2" max="2" width="19.85546875" style="130" bestFit="1" customWidth="1"/>
    <col min="3" max="3" width="23.85546875" style="125" bestFit="1" customWidth="1"/>
    <col min="4" max="4" width="8.140625" style="120" customWidth="1"/>
    <col min="5" max="5" width="12" style="120" bestFit="1" customWidth="1"/>
    <col min="6" max="6" width="12.42578125" style="120" bestFit="1" customWidth="1"/>
    <col min="7" max="7" width="16.42578125" style="120" customWidth="1"/>
    <col min="8" max="8" width="13.5703125" style="120" customWidth="1"/>
    <col min="9" max="12" width="11.42578125" style="120"/>
    <col min="13" max="16384" width="11.42578125" style="113"/>
  </cols>
  <sheetData>
    <row r="1" spans="2:12" x14ac:dyDescent="0.25">
      <c r="B1" s="223" t="s">
        <v>89</v>
      </c>
    </row>
    <row r="2" spans="2:12" ht="15.75" thickBot="1" x14ac:dyDescent="0.3">
      <c r="B2" s="223"/>
    </row>
    <row r="3" spans="2:12" ht="30" x14ac:dyDescent="0.25">
      <c r="B3" s="129" t="s">
        <v>86</v>
      </c>
      <c r="C3" s="128" t="s">
        <v>85</v>
      </c>
      <c r="D3" s="119" t="s">
        <v>82</v>
      </c>
      <c r="E3" s="119" t="s">
        <v>83</v>
      </c>
      <c r="F3" s="119" t="s">
        <v>84</v>
      </c>
      <c r="G3" s="126" t="s">
        <v>76</v>
      </c>
      <c r="H3" s="126" t="s">
        <v>77</v>
      </c>
      <c r="I3" s="127" t="s">
        <v>78</v>
      </c>
      <c r="J3" s="127" t="s">
        <v>79</v>
      </c>
      <c r="K3" s="132" t="s">
        <v>80</v>
      </c>
      <c r="L3" s="134" t="s">
        <v>81</v>
      </c>
    </row>
    <row r="4" spans="2:12" ht="19.5" thickBot="1" x14ac:dyDescent="0.35">
      <c r="B4" s="129" t="s">
        <v>6</v>
      </c>
      <c r="C4" s="122" t="s">
        <v>15</v>
      </c>
      <c r="D4" s="118">
        <v>283.33333333333331</v>
      </c>
      <c r="E4" s="116">
        <v>2716.6666666666665</v>
      </c>
      <c r="F4" s="117">
        <v>260.01609195402295</v>
      </c>
      <c r="G4" s="118">
        <f>AVERAGE(D4:F4)</f>
        <v>1086.6720306513409</v>
      </c>
      <c r="H4" s="131">
        <f t="shared" ref="H4:H29" si="0">G4/G$29</f>
        <v>5.8611885453405933E-2</v>
      </c>
      <c r="I4" s="119">
        <v>16</v>
      </c>
      <c r="J4" s="119">
        <v>0</v>
      </c>
      <c r="K4" s="133">
        <f>I4*J4</f>
        <v>0</v>
      </c>
      <c r="L4" s="135">
        <f>SUM(K4:K28)</f>
        <v>20</v>
      </c>
    </row>
    <row r="5" spans="2:12" x14ac:dyDescent="0.25">
      <c r="B5" s="129" t="s">
        <v>49</v>
      </c>
      <c r="C5" s="121" t="s">
        <v>12</v>
      </c>
      <c r="D5" s="118">
        <v>16.666666666666668</v>
      </c>
      <c r="E5" s="119">
        <v>0</v>
      </c>
      <c r="F5" s="119">
        <v>0</v>
      </c>
      <c r="G5" s="118">
        <f t="shared" ref="G5:G28" si="1">AVERAGE(D5:F5)</f>
        <v>5.5555555555555562</v>
      </c>
      <c r="H5" s="131">
        <f t="shared" si="0"/>
        <v>2.9965028699328969E-4</v>
      </c>
      <c r="I5" s="119">
        <v>9</v>
      </c>
      <c r="J5" s="119">
        <v>0</v>
      </c>
      <c r="K5" s="119">
        <f t="shared" ref="K5:K28" si="2">I5*J5</f>
        <v>0</v>
      </c>
    </row>
    <row r="6" spans="2:12" x14ac:dyDescent="0.25">
      <c r="B6" s="220" t="s">
        <v>5</v>
      </c>
      <c r="C6" s="121" t="s">
        <v>13</v>
      </c>
      <c r="D6" s="118">
        <v>3666.6666666666665</v>
      </c>
      <c r="E6" s="116">
        <v>7916.666666666667</v>
      </c>
      <c r="F6" s="117">
        <v>1080.0342737722049</v>
      </c>
      <c r="G6" s="118">
        <f t="shared" si="1"/>
        <v>4221.1225357018457</v>
      </c>
      <c r="H6" s="131">
        <f t="shared" si="0"/>
        <v>0.22767490426624212</v>
      </c>
      <c r="I6" s="119">
        <v>5</v>
      </c>
      <c r="J6" s="119">
        <v>1</v>
      </c>
      <c r="K6" s="119">
        <f t="shared" si="2"/>
        <v>5</v>
      </c>
    </row>
    <row r="7" spans="2:12" x14ac:dyDescent="0.25">
      <c r="B7" s="220"/>
      <c r="C7" s="121" t="s">
        <v>14</v>
      </c>
      <c r="D7" s="118">
        <v>16.666666666666668</v>
      </c>
      <c r="E7" s="119">
        <v>0</v>
      </c>
      <c r="F7" s="119">
        <v>0</v>
      </c>
      <c r="G7" s="118">
        <f t="shared" si="1"/>
        <v>5.5555555555555562</v>
      </c>
      <c r="H7" s="131">
        <f t="shared" si="0"/>
        <v>2.9965028699328969E-4</v>
      </c>
      <c r="I7" s="119">
        <v>5</v>
      </c>
      <c r="J7" s="119">
        <v>0</v>
      </c>
      <c r="K7" s="119">
        <f t="shared" si="2"/>
        <v>0</v>
      </c>
    </row>
    <row r="8" spans="2:12" x14ac:dyDescent="0.25">
      <c r="B8" s="220" t="s">
        <v>7</v>
      </c>
      <c r="C8" s="122" t="s">
        <v>75</v>
      </c>
      <c r="D8" s="118">
        <v>0</v>
      </c>
      <c r="E8" s="116">
        <v>83.333333333333329</v>
      </c>
      <c r="F8" s="117">
        <v>20</v>
      </c>
      <c r="G8" s="118">
        <f t="shared" si="1"/>
        <v>34.444444444444443</v>
      </c>
      <c r="H8" s="131">
        <f t="shared" si="0"/>
        <v>1.8578317793583959E-3</v>
      </c>
      <c r="I8" s="119">
        <v>9</v>
      </c>
      <c r="J8" s="119">
        <v>0</v>
      </c>
      <c r="K8" s="119">
        <f t="shared" si="2"/>
        <v>0</v>
      </c>
    </row>
    <row r="9" spans="2:12" x14ac:dyDescent="0.25">
      <c r="B9" s="220"/>
      <c r="C9" s="121" t="s">
        <v>58</v>
      </c>
      <c r="D9" s="119">
        <v>0</v>
      </c>
      <c r="E9" s="119">
        <v>0</v>
      </c>
      <c r="F9" s="117">
        <v>20.002597402597402</v>
      </c>
      <c r="G9" s="118">
        <f t="shared" si="1"/>
        <v>6.6675324675324674</v>
      </c>
      <c r="H9" s="131">
        <f t="shared" si="0"/>
        <v>3.5962704313797253E-4</v>
      </c>
      <c r="I9" s="119">
        <v>9</v>
      </c>
      <c r="J9" s="119">
        <v>0</v>
      </c>
      <c r="K9" s="119">
        <f t="shared" si="2"/>
        <v>0</v>
      </c>
    </row>
    <row r="10" spans="2:12" x14ac:dyDescent="0.25">
      <c r="B10" s="220"/>
      <c r="C10" s="122" t="s">
        <v>46</v>
      </c>
      <c r="D10" s="119">
        <v>0</v>
      </c>
      <c r="E10" s="116">
        <v>133.33333333333334</v>
      </c>
      <c r="F10" s="117">
        <v>8.0459770114942528E-3</v>
      </c>
      <c r="G10" s="118">
        <f t="shared" si="1"/>
        <v>44.447126436781616</v>
      </c>
      <c r="H10" s="131">
        <f t="shared" si="0"/>
        <v>2.3973469547055558E-3</v>
      </c>
      <c r="I10" s="119">
        <v>9</v>
      </c>
      <c r="J10" s="119">
        <v>0</v>
      </c>
      <c r="K10" s="119">
        <f t="shared" si="2"/>
        <v>0</v>
      </c>
    </row>
    <row r="11" spans="2:12" x14ac:dyDescent="0.25">
      <c r="B11" s="220"/>
      <c r="C11" s="121" t="s">
        <v>16</v>
      </c>
      <c r="D11" s="118">
        <v>316.66666666666669</v>
      </c>
      <c r="E11" s="116">
        <v>750</v>
      </c>
      <c r="F11" s="117">
        <v>2.5974025974025974E-3</v>
      </c>
      <c r="G11" s="118">
        <f t="shared" si="1"/>
        <v>355.55642135642137</v>
      </c>
      <c r="H11" s="131">
        <f t="shared" si="0"/>
        <v>1.9177665066316563E-2</v>
      </c>
      <c r="I11" s="119">
        <v>9</v>
      </c>
      <c r="J11" s="119">
        <v>0</v>
      </c>
      <c r="K11" s="119">
        <f t="shared" si="2"/>
        <v>0</v>
      </c>
    </row>
    <row r="12" spans="2:12" x14ac:dyDescent="0.25">
      <c r="B12" s="220"/>
      <c r="C12" s="121" t="s">
        <v>17</v>
      </c>
      <c r="D12" s="118">
        <v>33.333333333333336</v>
      </c>
      <c r="E12" s="116">
        <v>0</v>
      </c>
      <c r="F12" s="119">
        <v>0</v>
      </c>
      <c r="G12" s="118">
        <f t="shared" si="1"/>
        <v>11.111111111111112</v>
      </c>
      <c r="H12" s="131">
        <f t="shared" si="0"/>
        <v>5.9930057398657939E-4</v>
      </c>
      <c r="I12" s="119">
        <v>9</v>
      </c>
      <c r="J12" s="119">
        <v>0</v>
      </c>
      <c r="K12" s="119">
        <f t="shared" si="2"/>
        <v>0</v>
      </c>
    </row>
    <row r="13" spans="2:12" x14ac:dyDescent="0.25">
      <c r="B13" s="221"/>
      <c r="C13" s="121" t="s">
        <v>19</v>
      </c>
      <c r="D13" s="118">
        <v>2666.6666666666665</v>
      </c>
      <c r="E13" s="116">
        <v>11466.666666666666</v>
      </c>
      <c r="F13" s="117">
        <v>1540.0564114046872</v>
      </c>
      <c r="G13" s="118">
        <f t="shared" si="1"/>
        <v>5224.4632482460065</v>
      </c>
      <c r="H13" s="131">
        <f t="shared" si="0"/>
        <v>0.28179214411010584</v>
      </c>
      <c r="I13" s="119">
        <v>12</v>
      </c>
      <c r="J13" s="119">
        <v>1</v>
      </c>
      <c r="K13" s="119">
        <f t="shared" si="2"/>
        <v>12</v>
      </c>
    </row>
    <row r="14" spans="2:12" x14ac:dyDescent="0.25">
      <c r="B14" s="221"/>
      <c r="C14" s="122" t="s">
        <v>47</v>
      </c>
      <c r="D14" s="119">
        <v>0</v>
      </c>
      <c r="E14" s="116">
        <v>350</v>
      </c>
      <c r="F14" s="119">
        <v>0</v>
      </c>
      <c r="G14" s="118">
        <f t="shared" si="1"/>
        <v>116.66666666666667</v>
      </c>
      <c r="H14" s="131">
        <f t="shared" si="0"/>
        <v>6.2926560268590833E-3</v>
      </c>
      <c r="I14" s="119">
        <v>12</v>
      </c>
      <c r="J14" s="119">
        <v>0</v>
      </c>
      <c r="K14" s="119">
        <f t="shared" si="2"/>
        <v>0</v>
      </c>
    </row>
    <row r="15" spans="2:12" x14ac:dyDescent="0.25">
      <c r="B15" s="221"/>
      <c r="C15" s="121" t="s">
        <v>37</v>
      </c>
      <c r="D15" s="119">
        <v>0</v>
      </c>
      <c r="E15" s="116">
        <v>133.33333333333334</v>
      </c>
      <c r="F15" s="119">
        <v>0</v>
      </c>
      <c r="G15" s="118">
        <f t="shared" si="1"/>
        <v>44.44444444444445</v>
      </c>
      <c r="H15" s="131">
        <f t="shared" si="0"/>
        <v>2.3972022959463176E-3</v>
      </c>
      <c r="I15" s="119">
        <v>12</v>
      </c>
      <c r="J15" s="119">
        <v>0</v>
      </c>
      <c r="K15" s="119">
        <f t="shared" si="2"/>
        <v>0</v>
      </c>
    </row>
    <row r="16" spans="2:12" x14ac:dyDescent="0.25">
      <c r="B16" s="221"/>
      <c r="C16" s="121" t="s">
        <v>18</v>
      </c>
      <c r="D16" s="118">
        <v>66.666666666666671</v>
      </c>
      <c r="E16" s="119">
        <v>0</v>
      </c>
      <c r="F16" s="119">
        <v>0</v>
      </c>
      <c r="G16" s="118">
        <f t="shared" si="1"/>
        <v>22.222222222222225</v>
      </c>
      <c r="H16" s="131">
        <f t="shared" si="0"/>
        <v>1.1986011479731588E-3</v>
      </c>
      <c r="I16" s="119">
        <v>12</v>
      </c>
      <c r="J16" s="119">
        <v>0</v>
      </c>
      <c r="K16" s="119">
        <f t="shared" si="2"/>
        <v>0</v>
      </c>
    </row>
    <row r="17" spans="2:11" x14ac:dyDescent="0.25">
      <c r="B17" s="221"/>
      <c r="C17" s="121" t="s">
        <v>20</v>
      </c>
      <c r="D17" s="118">
        <v>1116.6666666666667</v>
      </c>
      <c r="E17" s="116">
        <v>1866.6666666666667</v>
      </c>
      <c r="F17" s="117">
        <v>8.2683982683982679E-2</v>
      </c>
      <c r="G17" s="118">
        <f t="shared" si="1"/>
        <v>994.4720057720059</v>
      </c>
      <c r="H17" s="131">
        <f t="shared" si="0"/>
        <v>5.363888794854732E-2</v>
      </c>
      <c r="I17" s="119">
        <v>12</v>
      </c>
      <c r="J17" s="119">
        <v>0</v>
      </c>
      <c r="K17" s="119">
        <f t="shared" si="2"/>
        <v>0</v>
      </c>
    </row>
    <row r="18" spans="2:11" x14ac:dyDescent="0.25">
      <c r="B18" s="222"/>
      <c r="C18" s="121" t="s">
        <v>21</v>
      </c>
      <c r="D18" s="118">
        <v>916.66666666666663</v>
      </c>
      <c r="E18" s="116">
        <v>2500</v>
      </c>
      <c r="F18" s="117">
        <v>60.040573219883562</v>
      </c>
      <c r="G18" s="118">
        <f t="shared" si="1"/>
        <v>1158.9024132955167</v>
      </c>
      <c r="H18" s="131">
        <f t="shared" si="0"/>
        <v>6.2507779333419167E-2</v>
      </c>
      <c r="I18" s="119">
        <v>12</v>
      </c>
      <c r="J18" s="119">
        <v>0</v>
      </c>
      <c r="K18" s="119">
        <f t="shared" si="2"/>
        <v>0</v>
      </c>
    </row>
    <row r="19" spans="2:11" x14ac:dyDescent="0.25">
      <c r="B19" s="219" t="s">
        <v>87</v>
      </c>
      <c r="C19" s="121" t="s">
        <v>22</v>
      </c>
      <c r="D19" s="118">
        <v>1683.3333333333333</v>
      </c>
      <c r="E19" s="116">
        <v>1350</v>
      </c>
      <c r="F19" s="117">
        <v>100.07774294670847</v>
      </c>
      <c r="G19" s="118">
        <f t="shared" si="1"/>
        <v>1044.4703587600138</v>
      </c>
      <c r="H19" s="131">
        <f t="shared" si="0"/>
        <v>5.6335651696516026E-2</v>
      </c>
      <c r="I19" s="119">
        <v>3</v>
      </c>
      <c r="J19" s="119">
        <v>0</v>
      </c>
      <c r="K19" s="119">
        <f t="shared" si="2"/>
        <v>0</v>
      </c>
    </row>
    <row r="20" spans="2:11" x14ac:dyDescent="0.25">
      <c r="B20" s="221"/>
      <c r="C20" s="121" t="s">
        <v>23</v>
      </c>
      <c r="D20" s="118">
        <v>33.333333333333336</v>
      </c>
      <c r="E20" s="119">
        <v>0</v>
      </c>
      <c r="F20" s="117">
        <v>100</v>
      </c>
      <c r="G20" s="118">
        <f t="shared" si="1"/>
        <v>44.44444444444445</v>
      </c>
      <c r="H20" s="131">
        <f t="shared" si="0"/>
        <v>2.3972022959463176E-3</v>
      </c>
      <c r="I20" s="119">
        <v>3</v>
      </c>
      <c r="J20" s="119">
        <v>0</v>
      </c>
      <c r="K20" s="119">
        <f t="shared" si="2"/>
        <v>0</v>
      </c>
    </row>
    <row r="21" spans="2:11" x14ac:dyDescent="0.25">
      <c r="B21" s="221"/>
      <c r="C21" s="121" t="s">
        <v>24</v>
      </c>
      <c r="D21" s="118">
        <v>83.333333333333329</v>
      </c>
      <c r="E21" s="116">
        <v>83.333333333333329</v>
      </c>
      <c r="F21" s="119">
        <v>0</v>
      </c>
      <c r="G21" s="118">
        <f t="shared" si="1"/>
        <v>55.55555555555555</v>
      </c>
      <c r="H21" s="131">
        <f t="shared" si="0"/>
        <v>2.9965028699328964E-3</v>
      </c>
      <c r="I21" s="119">
        <v>3</v>
      </c>
      <c r="J21" s="119">
        <v>0</v>
      </c>
      <c r="K21" s="119">
        <f t="shared" si="2"/>
        <v>0</v>
      </c>
    </row>
    <row r="22" spans="2:11" x14ac:dyDescent="0.25">
      <c r="B22" s="221"/>
      <c r="C22" s="121" t="s">
        <v>59</v>
      </c>
      <c r="D22" s="119">
        <v>0</v>
      </c>
      <c r="E22" s="119">
        <v>0</v>
      </c>
      <c r="F22" s="117">
        <v>40</v>
      </c>
      <c r="G22" s="118">
        <f t="shared" si="1"/>
        <v>13.333333333333334</v>
      </c>
      <c r="H22" s="131">
        <f t="shared" si="0"/>
        <v>7.191606887838952E-4</v>
      </c>
      <c r="I22" s="119">
        <v>3</v>
      </c>
      <c r="J22" s="119">
        <v>0</v>
      </c>
      <c r="K22" s="119">
        <f t="shared" si="2"/>
        <v>0</v>
      </c>
    </row>
    <row r="23" spans="2:11" x14ac:dyDescent="0.25">
      <c r="B23" s="221"/>
      <c r="C23" s="121" t="s">
        <v>25</v>
      </c>
      <c r="D23" s="118">
        <v>433.33333333333331</v>
      </c>
      <c r="E23" s="116">
        <v>0</v>
      </c>
      <c r="F23" s="117">
        <v>0</v>
      </c>
      <c r="G23" s="118">
        <f t="shared" si="1"/>
        <v>144.44444444444443</v>
      </c>
      <c r="H23" s="131">
        <f t="shared" si="0"/>
        <v>7.7909074618255306E-3</v>
      </c>
      <c r="I23" s="119">
        <v>3</v>
      </c>
      <c r="J23" s="119">
        <v>0</v>
      </c>
      <c r="K23" s="119">
        <f t="shared" si="2"/>
        <v>0</v>
      </c>
    </row>
    <row r="24" spans="2:11" x14ac:dyDescent="0.25">
      <c r="B24" s="221"/>
      <c r="C24" s="121" t="s">
        <v>26</v>
      </c>
      <c r="D24" s="118">
        <v>933.33333333333337</v>
      </c>
      <c r="E24" s="116">
        <v>133.33333333333334</v>
      </c>
      <c r="F24" s="117">
        <v>680</v>
      </c>
      <c r="G24" s="118">
        <f t="shared" si="1"/>
        <v>582.22222222222229</v>
      </c>
      <c r="H24" s="131">
        <f t="shared" si="0"/>
        <v>3.1403350076896763E-2</v>
      </c>
      <c r="I24" s="119">
        <v>3</v>
      </c>
      <c r="J24" s="119">
        <v>0</v>
      </c>
      <c r="K24" s="119">
        <f t="shared" si="2"/>
        <v>0</v>
      </c>
    </row>
    <row r="25" spans="2:11" x14ac:dyDescent="0.25">
      <c r="B25" s="221"/>
      <c r="C25" s="121" t="s">
        <v>27</v>
      </c>
      <c r="D25" s="118">
        <v>16.666666666666668</v>
      </c>
      <c r="E25" s="119">
        <v>0</v>
      </c>
      <c r="F25" s="119">
        <v>0</v>
      </c>
      <c r="G25" s="118">
        <f t="shared" si="1"/>
        <v>5.5555555555555562</v>
      </c>
      <c r="H25" s="131">
        <f t="shared" si="0"/>
        <v>2.9965028699328969E-4</v>
      </c>
      <c r="I25" s="119">
        <v>3</v>
      </c>
      <c r="J25" s="119">
        <v>0</v>
      </c>
      <c r="K25" s="119">
        <f t="shared" si="2"/>
        <v>0</v>
      </c>
    </row>
    <row r="26" spans="2:11" x14ac:dyDescent="0.25">
      <c r="B26" s="221"/>
      <c r="C26" s="123" t="s">
        <v>10</v>
      </c>
      <c r="D26" s="118">
        <v>1483.3333333333333</v>
      </c>
      <c r="E26" s="116">
        <v>1416.6666666666667</v>
      </c>
      <c r="F26" s="117">
        <v>960.06948798328119</v>
      </c>
      <c r="G26" s="118">
        <f t="shared" si="1"/>
        <v>1286.6898293277604</v>
      </c>
      <c r="H26" s="131">
        <f t="shared" si="0"/>
        <v>6.9400255793293855E-2</v>
      </c>
      <c r="I26" s="119">
        <v>3</v>
      </c>
      <c r="J26" s="119">
        <v>0</v>
      </c>
      <c r="K26" s="119">
        <f t="shared" si="2"/>
        <v>0</v>
      </c>
    </row>
    <row r="27" spans="2:11" x14ac:dyDescent="0.25">
      <c r="B27" s="221"/>
      <c r="C27" s="121" t="s">
        <v>28</v>
      </c>
      <c r="D27" s="118">
        <v>1683.3333333333333</v>
      </c>
      <c r="E27" s="116">
        <v>2983.3333333333335</v>
      </c>
      <c r="F27" s="117">
        <v>1340</v>
      </c>
      <c r="G27" s="118">
        <f t="shared" si="1"/>
        <v>2002.2222222222224</v>
      </c>
      <c r="H27" s="131">
        <f t="shared" si="0"/>
        <v>0.1079939634323816</v>
      </c>
      <c r="I27" s="119">
        <v>3</v>
      </c>
      <c r="J27" s="119">
        <v>1</v>
      </c>
      <c r="K27" s="119">
        <f t="shared" si="2"/>
        <v>3</v>
      </c>
    </row>
    <row r="28" spans="2:11" x14ac:dyDescent="0.25">
      <c r="B28" s="222"/>
      <c r="C28" s="122" t="s">
        <v>48</v>
      </c>
      <c r="D28" s="119">
        <v>0</v>
      </c>
      <c r="E28" s="116">
        <v>66.666666666666671</v>
      </c>
      <c r="F28" s="117">
        <v>20.002298850574711</v>
      </c>
      <c r="G28" s="118">
        <f t="shared" si="1"/>
        <v>28.889655172413796</v>
      </c>
      <c r="H28" s="131">
        <f t="shared" si="0"/>
        <v>1.5582228234391744E-3</v>
      </c>
      <c r="I28" s="119">
        <v>3</v>
      </c>
      <c r="J28" s="119">
        <v>0</v>
      </c>
      <c r="K28" s="119">
        <f t="shared" si="2"/>
        <v>0</v>
      </c>
    </row>
    <row r="29" spans="2:11" x14ac:dyDescent="0.25">
      <c r="C29" s="124"/>
      <c r="D29" s="115"/>
      <c r="F29" s="114"/>
      <c r="G29" s="118">
        <f>SUM(G4:G28)</f>
        <v>18540.130934965418</v>
      </c>
      <c r="H29" s="131">
        <f t="shared" si="0"/>
        <v>1</v>
      </c>
    </row>
    <row r="30" spans="2:11" x14ac:dyDescent="0.25">
      <c r="F30" s="114"/>
    </row>
    <row r="31" spans="2:11" x14ac:dyDescent="0.25">
      <c r="B31" s="217" t="s">
        <v>88</v>
      </c>
      <c r="F31" s="114"/>
    </row>
    <row r="32" spans="2:11" ht="15.75" thickBot="1" x14ac:dyDescent="0.3">
      <c r="B32" s="217"/>
    </row>
    <row r="33" spans="2:12" ht="30" x14ac:dyDescent="0.25">
      <c r="B33" s="129" t="s">
        <v>86</v>
      </c>
      <c r="C33" s="127" t="s">
        <v>85</v>
      </c>
      <c r="D33" s="127" t="s">
        <v>82</v>
      </c>
      <c r="E33" s="127" t="s">
        <v>83</v>
      </c>
      <c r="F33" s="127" t="s">
        <v>84</v>
      </c>
      <c r="G33" s="126" t="s">
        <v>76</v>
      </c>
      <c r="H33" s="126" t="s">
        <v>77</v>
      </c>
      <c r="I33" s="127" t="s">
        <v>78</v>
      </c>
      <c r="J33" s="127" t="s">
        <v>79</v>
      </c>
      <c r="K33" s="132" t="s">
        <v>80</v>
      </c>
      <c r="L33" s="134" t="s">
        <v>81</v>
      </c>
    </row>
    <row r="34" spans="2:12" ht="19.5" thickBot="1" x14ac:dyDescent="0.35">
      <c r="B34" s="218" t="s">
        <v>6</v>
      </c>
      <c r="C34" s="142" t="s">
        <v>51</v>
      </c>
      <c r="D34" s="127"/>
      <c r="E34" s="136">
        <v>21072.916666666668</v>
      </c>
      <c r="F34" s="137"/>
      <c r="G34" s="137">
        <f>AVERAGE(D34:F34)</f>
        <v>21072.916666666668</v>
      </c>
      <c r="H34" s="143">
        <f>G34/G$57</f>
        <v>0.6368644734770974</v>
      </c>
      <c r="I34" s="127">
        <v>16</v>
      </c>
      <c r="J34" s="127">
        <v>3</v>
      </c>
      <c r="K34" s="132">
        <f>I34*J34</f>
        <v>48</v>
      </c>
      <c r="L34" s="147">
        <f>SUM(K34:K56)</f>
        <v>48</v>
      </c>
    </row>
    <row r="35" spans="2:12" x14ac:dyDescent="0.25">
      <c r="B35" s="218"/>
      <c r="C35" s="142" t="s">
        <v>52</v>
      </c>
      <c r="D35" s="127"/>
      <c r="E35" s="136">
        <v>218.75</v>
      </c>
      <c r="F35" s="137"/>
      <c r="G35" s="137">
        <f t="shared" ref="G35:G56" si="3">AVERAGE(D35:F35)</f>
        <v>218.75</v>
      </c>
      <c r="H35" s="143">
        <f t="shared" ref="H35:H57" si="4">G35/G$57</f>
        <v>6.6110498976861319E-3</v>
      </c>
      <c r="I35" s="127">
        <v>16</v>
      </c>
      <c r="J35" s="127">
        <v>0</v>
      </c>
      <c r="K35" s="127">
        <f t="shared" ref="K35:K56" si="5">I35*J35</f>
        <v>0</v>
      </c>
      <c r="L35" s="113"/>
    </row>
    <row r="36" spans="2:12" x14ac:dyDescent="0.25">
      <c r="B36" s="218"/>
      <c r="C36" s="144" t="s">
        <v>15</v>
      </c>
      <c r="D36" s="137">
        <v>447.91666666666669</v>
      </c>
      <c r="E36" s="136">
        <v>843.75</v>
      </c>
      <c r="F36" s="136">
        <v>541.66666666666663</v>
      </c>
      <c r="G36" s="137">
        <f t="shared" si="3"/>
        <v>611.1111111111112</v>
      </c>
      <c r="H36" s="143">
        <f t="shared" si="4"/>
        <v>1.8468964793535863E-2</v>
      </c>
      <c r="I36" s="127">
        <v>16</v>
      </c>
      <c r="J36" s="127">
        <v>0</v>
      </c>
      <c r="K36" s="127">
        <f t="shared" si="5"/>
        <v>0</v>
      </c>
      <c r="L36" s="113"/>
    </row>
    <row r="37" spans="2:12" x14ac:dyDescent="0.25">
      <c r="B37" s="129" t="s">
        <v>49</v>
      </c>
      <c r="C37" s="142" t="s">
        <v>50</v>
      </c>
      <c r="D37" s="137">
        <v>0</v>
      </c>
      <c r="E37" s="136">
        <v>10.416666666666666</v>
      </c>
      <c r="F37" s="136">
        <v>166.66666666666666</v>
      </c>
      <c r="G37" s="137">
        <f t="shared" si="3"/>
        <v>59.027777777777771</v>
      </c>
      <c r="H37" s="143">
        <f t="shared" si="4"/>
        <v>1.7839340993756226E-3</v>
      </c>
      <c r="I37" s="127">
        <v>9</v>
      </c>
      <c r="J37" s="127">
        <v>0</v>
      </c>
      <c r="K37" s="127">
        <f t="shared" si="5"/>
        <v>0</v>
      </c>
      <c r="L37" s="113"/>
    </row>
    <row r="38" spans="2:12" x14ac:dyDescent="0.25">
      <c r="B38" s="129" t="s">
        <v>5</v>
      </c>
      <c r="C38" s="142" t="s">
        <v>13</v>
      </c>
      <c r="D38" s="137">
        <v>666.66666666666663</v>
      </c>
      <c r="E38" s="136"/>
      <c r="F38" s="136">
        <v>1083.3333333333333</v>
      </c>
      <c r="G38" s="137">
        <f t="shared" si="3"/>
        <v>875</v>
      </c>
      <c r="H38" s="143">
        <f t="shared" si="4"/>
        <v>2.6444199590744528E-2</v>
      </c>
      <c r="I38" s="127">
        <v>5</v>
      </c>
      <c r="J38" s="127">
        <v>0</v>
      </c>
      <c r="K38" s="127">
        <f t="shared" si="5"/>
        <v>0</v>
      </c>
      <c r="L38" s="113"/>
    </row>
    <row r="39" spans="2:12" x14ac:dyDescent="0.25">
      <c r="B39" s="218" t="s">
        <v>7</v>
      </c>
      <c r="C39" s="144" t="s">
        <v>75</v>
      </c>
      <c r="D39" s="137">
        <v>125</v>
      </c>
      <c r="E39" s="136">
        <v>302.08333333333331</v>
      </c>
      <c r="F39" s="136"/>
      <c r="G39" s="137">
        <f t="shared" si="3"/>
        <v>213.54166666666666</v>
      </c>
      <c r="H39" s="143">
        <f t="shared" si="4"/>
        <v>6.4536439477412234E-3</v>
      </c>
      <c r="I39" s="127">
        <v>9</v>
      </c>
      <c r="J39" s="127">
        <v>0</v>
      </c>
      <c r="K39" s="127">
        <f t="shared" si="5"/>
        <v>0</v>
      </c>
      <c r="L39" s="113"/>
    </row>
    <row r="40" spans="2:12" x14ac:dyDescent="0.25">
      <c r="B40" s="218"/>
      <c r="C40" s="142" t="s">
        <v>16</v>
      </c>
      <c r="D40" s="137"/>
      <c r="E40" s="137"/>
      <c r="F40" s="136">
        <v>666.66666666666663</v>
      </c>
      <c r="G40" s="137">
        <f t="shared" si="3"/>
        <v>666.66666666666663</v>
      </c>
      <c r="H40" s="143">
        <f t="shared" si="4"/>
        <v>2.014796159294821E-2</v>
      </c>
      <c r="I40" s="127">
        <v>9</v>
      </c>
      <c r="J40" s="127">
        <v>0</v>
      </c>
      <c r="K40" s="127">
        <f t="shared" si="5"/>
        <v>0</v>
      </c>
      <c r="L40" s="113"/>
    </row>
    <row r="41" spans="2:12" x14ac:dyDescent="0.25">
      <c r="B41" s="218"/>
      <c r="C41" s="144" t="s">
        <v>53</v>
      </c>
      <c r="D41" s="127"/>
      <c r="E41" s="136">
        <v>83.333333333333329</v>
      </c>
      <c r="F41" s="136"/>
      <c r="G41" s="137">
        <f t="shared" si="3"/>
        <v>83.333333333333329</v>
      </c>
      <c r="H41" s="143">
        <f t="shared" si="4"/>
        <v>2.5184951991185263E-3</v>
      </c>
      <c r="I41" s="127">
        <v>9</v>
      </c>
      <c r="J41" s="127">
        <v>0</v>
      </c>
      <c r="K41" s="127">
        <f t="shared" si="5"/>
        <v>0</v>
      </c>
      <c r="L41" s="113"/>
    </row>
    <row r="42" spans="2:12" x14ac:dyDescent="0.25">
      <c r="B42" s="218"/>
      <c r="C42" s="142" t="s">
        <v>17</v>
      </c>
      <c r="D42" s="127"/>
      <c r="E42" s="136">
        <v>302.08333333333331</v>
      </c>
      <c r="F42" s="136"/>
      <c r="G42" s="137">
        <f t="shared" si="3"/>
        <v>302.08333333333331</v>
      </c>
      <c r="H42" s="143">
        <f t="shared" si="4"/>
        <v>9.1295450968046574E-3</v>
      </c>
      <c r="I42" s="127">
        <v>9</v>
      </c>
      <c r="J42" s="127">
        <v>0</v>
      </c>
      <c r="K42" s="127">
        <f t="shared" si="5"/>
        <v>0</v>
      </c>
      <c r="L42" s="113"/>
    </row>
    <row r="43" spans="2:12" x14ac:dyDescent="0.25">
      <c r="B43" s="218" t="s">
        <v>8</v>
      </c>
      <c r="C43" s="144" t="s">
        <v>54</v>
      </c>
      <c r="D43" s="137"/>
      <c r="E43" s="136">
        <v>156.25</v>
      </c>
      <c r="F43" s="136"/>
      <c r="G43" s="137">
        <f t="shared" si="3"/>
        <v>156.25</v>
      </c>
      <c r="H43" s="143">
        <f t="shared" si="4"/>
        <v>4.7221784983472372E-3</v>
      </c>
      <c r="I43" s="127">
        <v>12</v>
      </c>
      <c r="J43" s="127">
        <v>0</v>
      </c>
      <c r="K43" s="127">
        <f t="shared" si="5"/>
        <v>0</v>
      </c>
      <c r="L43" s="113"/>
    </row>
    <row r="44" spans="2:12" x14ac:dyDescent="0.25">
      <c r="B44" s="218"/>
      <c r="C44" s="142" t="s">
        <v>62</v>
      </c>
      <c r="D44" s="137"/>
      <c r="E44" s="137"/>
      <c r="F44" s="136">
        <v>1687.5</v>
      </c>
      <c r="G44" s="137">
        <f t="shared" si="3"/>
        <v>1687.5</v>
      </c>
      <c r="H44" s="143">
        <f t="shared" si="4"/>
        <v>5.099952778215016E-2</v>
      </c>
      <c r="I44" s="127">
        <v>12</v>
      </c>
      <c r="J44" s="127">
        <v>0</v>
      </c>
      <c r="K44" s="127">
        <f t="shared" si="5"/>
        <v>0</v>
      </c>
      <c r="L44" s="113"/>
    </row>
    <row r="45" spans="2:12" x14ac:dyDescent="0.25">
      <c r="B45" s="218"/>
      <c r="C45" s="142" t="s">
        <v>19</v>
      </c>
      <c r="D45" s="137">
        <v>312.5</v>
      </c>
      <c r="E45" s="136">
        <v>354.16666666666669</v>
      </c>
      <c r="F45" s="136">
        <v>1687.5</v>
      </c>
      <c r="G45" s="137">
        <f t="shared" si="3"/>
        <v>784.72222222222229</v>
      </c>
      <c r="H45" s="143">
        <f t="shared" si="4"/>
        <v>2.3715829791699457E-2</v>
      </c>
      <c r="I45" s="127">
        <v>12</v>
      </c>
      <c r="J45" s="127">
        <v>0</v>
      </c>
      <c r="K45" s="127">
        <f t="shared" si="5"/>
        <v>0</v>
      </c>
      <c r="L45" s="113"/>
    </row>
    <row r="46" spans="2:12" x14ac:dyDescent="0.25">
      <c r="B46" s="218"/>
      <c r="C46" s="142" t="s">
        <v>37</v>
      </c>
      <c r="D46" s="137">
        <v>62.5</v>
      </c>
      <c r="E46" s="137"/>
      <c r="F46" s="136">
        <v>20.833333333333332</v>
      </c>
      <c r="G46" s="137">
        <f t="shared" si="3"/>
        <v>41.666666666666664</v>
      </c>
      <c r="H46" s="143">
        <f t="shared" si="4"/>
        <v>1.2592475995592631E-3</v>
      </c>
      <c r="I46" s="127">
        <v>12</v>
      </c>
      <c r="J46" s="127">
        <v>0</v>
      </c>
      <c r="K46" s="127">
        <f t="shared" si="5"/>
        <v>0</v>
      </c>
      <c r="L46" s="113"/>
    </row>
    <row r="47" spans="2:12" x14ac:dyDescent="0.25">
      <c r="B47" s="218"/>
      <c r="C47" s="142" t="s">
        <v>20</v>
      </c>
      <c r="D47" s="127"/>
      <c r="E47" s="136"/>
      <c r="F47" s="136">
        <v>979.16666666666663</v>
      </c>
      <c r="G47" s="137">
        <f t="shared" si="3"/>
        <v>979.16666666666663</v>
      </c>
      <c r="H47" s="143">
        <f t="shared" si="4"/>
        <v>2.9592318589642681E-2</v>
      </c>
      <c r="I47" s="127">
        <v>12</v>
      </c>
      <c r="J47" s="127">
        <v>0</v>
      </c>
      <c r="K47" s="127">
        <f t="shared" si="5"/>
        <v>0</v>
      </c>
      <c r="L47" s="113"/>
    </row>
    <row r="48" spans="2:12" x14ac:dyDescent="0.25">
      <c r="B48" s="218"/>
      <c r="C48" s="142" t="s">
        <v>38</v>
      </c>
      <c r="D48" s="137">
        <v>1541.6666666666667</v>
      </c>
      <c r="E48" s="136">
        <v>354.16666666666669</v>
      </c>
      <c r="F48" s="136">
        <v>375</v>
      </c>
      <c r="G48" s="137">
        <f t="shared" si="3"/>
        <v>756.94444444444446</v>
      </c>
      <c r="H48" s="143">
        <f t="shared" si="4"/>
        <v>2.2876331391993281E-2</v>
      </c>
      <c r="I48" s="127">
        <v>12</v>
      </c>
      <c r="J48" s="127">
        <v>0</v>
      </c>
      <c r="K48" s="127">
        <f t="shared" si="5"/>
        <v>0</v>
      </c>
      <c r="L48" s="113"/>
    </row>
    <row r="49" spans="2:12" x14ac:dyDescent="0.25">
      <c r="B49" s="218" t="s">
        <v>90</v>
      </c>
      <c r="C49" s="142" t="s">
        <v>22</v>
      </c>
      <c r="D49" s="137">
        <v>1177.0833333333333</v>
      </c>
      <c r="E49" s="136">
        <v>718.75</v>
      </c>
      <c r="F49" s="136">
        <v>281.25</v>
      </c>
      <c r="G49" s="137">
        <f t="shared" si="3"/>
        <v>725.69444444444434</v>
      </c>
      <c r="H49" s="143">
        <f t="shared" si="4"/>
        <v>2.193189569232383E-2</v>
      </c>
      <c r="I49" s="127">
        <v>3</v>
      </c>
      <c r="J49" s="127">
        <v>0</v>
      </c>
      <c r="K49" s="127">
        <f t="shared" si="5"/>
        <v>0</v>
      </c>
      <c r="L49" s="113"/>
    </row>
    <row r="50" spans="2:12" x14ac:dyDescent="0.25">
      <c r="B50" s="218"/>
      <c r="C50" s="144" t="s">
        <v>55</v>
      </c>
      <c r="D50" s="127"/>
      <c r="E50" s="136">
        <v>72.916666666666671</v>
      </c>
      <c r="F50" s="137"/>
      <c r="G50" s="137">
        <f t="shared" si="3"/>
        <v>72.916666666666671</v>
      </c>
      <c r="H50" s="143">
        <f t="shared" si="4"/>
        <v>2.2036832992287105E-3</v>
      </c>
      <c r="I50" s="127">
        <v>3</v>
      </c>
      <c r="J50" s="127">
        <v>0</v>
      </c>
      <c r="K50" s="127">
        <f t="shared" si="5"/>
        <v>0</v>
      </c>
      <c r="L50" s="113"/>
    </row>
    <row r="51" spans="2:12" x14ac:dyDescent="0.25">
      <c r="B51" s="218"/>
      <c r="C51" s="142" t="s">
        <v>24</v>
      </c>
      <c r="D51" s="127"/>
      <c r="E51" s="137"/>
      <c r="F51" s="136">
        <v>52.083333333333336</v>
      </c>
      <c r="G51" s="137">
        <f t="shared" si="3"/>
        <v>52.083333333333336</v>
      </c>
      <c r="H51" s="143">
        <f t="shared" si="4"/>
        <v>1.5740594994490789E-3</v>
      </c>
      <c r="I51" s="127">
        <v>3</v>
      </c>
      <c r="J51" s="127">
        <v>0</v>
      </c>
      <c r="K51" s="127">
        <f t="shared" si="5"/>
        <v>0</v>
      </c>
      <c r="L51" s="113"/>
    </row>
    <row r="52" spans="2:12" x14ac:dyDescent="0.25">
      <c r="B52" s="218"/>
      <c r="C52" s="142" t="s">
        <v>26</v>
      </c>
      <c r="D52" s="137">
        <v>312.5</v>
      </c>
      <c r="E52" s="136">
        <v>739.58333333333337</v>
      </c>
      <c r="F52" s="136">
        <v>114.58333333333333</v>
      </c>
      <c r="G52" s="137">
        <f t="shared" si="3"/>
        <v>388.88888888888891</v>
      </c>
      <c r="H52" s="143">
        <f t="shared" si="4"/>
        <v>1.1752977595886456E-2</v>
      </c>
      <c r="I52" s="127">
        <v>3</v>
      </c>
      <c r="J52" s="127">
        <v>0</v>
      </c>
      <c r="K52" s="127">
        <f t="shared" si="5"/>
        <v>0</v>
      </c>
      <c r="L52" s="113"/>
    </row>
    <row r="53" spans="2:12" x14ac:dyDescent="0.25">
      <c r="B53" s="218"/>
      <c r="C53" s="142" t="s">
        <v>39</v>
      </c>
      <c r="D53" s="137">
        <v>83.333333333333329</v>
      </c>
      <c r="E53" s="136">
        <v>166.66666666666666</v>
      </c>
      <c r="F53" s="136">
        <v>333.33333333333331</v>
      </c>
      <c r="G53" s="137">
        <f t="shared" si="3"/>
        <v>194.44444444444443</v>
      </c>
      <c r="H53" s="143">
        <f t="shared" si="4"/>
        <v>5.876488797943228E-3</v>
      </c>
      <c r="I53" s="127">
        <v>3</v>
      </c>
      <c r="J53" s="127">
        <v>0</v>
      </c>
      <c r="K53" s="127">
        <f t="shared" si="5"/>
        <v>0</v>
      </c>
      <c r="L53" s="113"/>
    </row>
    <row r="54" spans="2:12" x14ac:dyDescent="0.25">
      <c r="B54" s="218"/>
      <c r="C54" s="110" t="s">
        <v>10</v>
      </c>
      <c r="D54" s="137">
        <v>1104.1666666666667</v>
      </c>
      <c r="E54" s="137"/>
      <c r="F54" s="136">
        <v>1291.6666666666667</v>
      </c>
      <c r="G54" s="137">
        <f t="shared" si="3"/>
        <v>1197.9166666666667</v>
      </c>
      <c r="H54" s="143">
        <f t="shared" si="4"/>
        <v>3.6203368487328816E-2</v>
      </c>
      <c r="I54" s="127">
        <v>3</v>
      </c>
      <c r="J54" s="127">
        <v>0</v>
      </c>
      <c r="K54" s="127">
        <f t="shared" si="5"/>
        <v>0</v>
      </c>
      <c r="L54" s="113"/>
    </row>
    <row r="55" spans="2:12" x14ac:dyDescent="0.25">
      <c r="B55" s="218"/>
      <c r="C55" s="142" t="s">
        <v>28</v>
      </c>
      <c r="D55" s="137">
        <v>1281.25</v>
      </c>
      <c r="E55" s="136">
        <v>802.08333333333337</v>
      </c>
      <c r="F55" s="136"/>
      <c r="G55" s="137">
        <f t="shared" si="3"/>
        <v>1041.6666666666667</v>
      </c>
      <c r="H55" s="143">
        <f t="shared" si="4"/>
        <v>3.1481189988981584E-2</v>
      </c>
      <c r="I55" s="127">
        <v>3</v>
      </c>
      <c r="J55" s="127">
        <v>0</v>
      </c>
      <c r="K55" s="127">
        <f t="shared" si="5"/>
        <v>0</v>
      </c>
      <c r="L55" s="113"/>
    </row>
    <row r="56" spans="2:12" ht="15.75" thickBot="1" x14ac:dyDescent="0.3">
      <c r="B56" s="219"/>
      <c r="C56" s="145" t="s">
        <v>48</v>
      </c>
      <c r="D56" s="138"/>
      <c r="E56" s="139"/>
      <c r="F56" s="139">
        <v>906.25</v>
      </c>
      <c r="G56" s="138">
        <f t="shared" si="3"/>
        <v>906.25</v>
      </c>
      <c r="H56" s="146">
        <f t="shared" si="4"/>
        <v>2.7388635290413972E-2</v>
      </c>
      <c r="I56" s="127">
        <v>3</v>
      </c>
      <c r="J56" s="127">
        <v>0</v>
      </c>
      <c r="K56" s="127">
        <f t="shared" si="5"/>
        <v>0</v>
      </c>
      <c r="L56" s="113"/>
    </row>
    <row r="57" spans="2:12" ht="15.75" thickBot="1" x14ac:dyDescent="0.3">
      <c r="B57" s="215" t="s">
        <v>91</v>
      </c>
      <c r="C57" s="216"/>
      <c r="D57" s="216"/>
      <c r="E57" s="216"/>
      <c r="F57" s="216"/>
      <c r="G57" s="140">
        <f>SUM(G34:G56)</f>
        <v>33088.541666666672</v>
      </c>
      <c r="H57" s="141">
        <f t="shared" si="4"/>
        <v>1</v>
      </c>
    </row>
  </sheetData>
  <autoFilter ref="G3:J29"/>
  <mergeCells count="11">
    <mergeCell ref="B6:B7"/>
    <mergeCell ref="B8:B12"/>
    <mergeCell ref="B13:B18"/>
    <mergeCell ref="B19:B28"/>
    <mergeCell ref="B1:B2"/>
    <mergeCell ref="B57:F57"/>
    <mergeCell ref="B31:B32"/>
    <mergeCell ref="B34:B36"/>
    <mergeCell ref="B39:B42"/>
    <mergeCell ref="B43:B48"/>
    <mergeCell ref="B49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Sector centro</vt:lpstr>
      <vt:lpstr>Puerto Colico</vt:lpstr>
      <vt:lpstr>Bahía Trafampulli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2014-10-14T16:00:22Z</dcterms:created>
  <dcterms:modified xsi:type="dcterms:W3CDTF">2014-11-12T19:11:09Z</dcterms:modified>
</cp:coreProperties>
</file>